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E:\Statistika 121120\Nastava\ONLINE\"/>
    </mc:Choice>
  </mc:AlternateContent>
  <xr:revisionPtr revIDLastSave="0" documentId="13_ncr:1_{2AEFE90D-BE3B-49ED-9E74-3B71D404EC11}" xr6:coauthVersionLast="36" xr6:coauthVersionMax="37" xr10:uidLastSave="{00000000-0000-0000-0000-000000000000}"/>
  <bookViews>
    <workbookView xWindow="0" yWindow="0" windowWidth="19200" windowHeight="11460" xr2:uid="{00000000-000D-0000-FFFF-FFFF00000000}"/>
  </bookViews>
  <sheets>
    <sheet name="karte" sheetId="1" r:id="rId1"/>
    <sheet name="karte (2)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2" l="1"/>
  <c r="N32" i="2"/>
  <c r="N33" i="2"/>
  <c r="N30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G2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D26" i="2"/>
  <c r="D27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F27" i="2"/>
  <c r="E27" i="2"/>
  <c r="C27" i="2"/>
  <c r="B27" i="2"/>
  <c r="H6" i="2"/>
  <c r="G6" i="2"/>
  <c r="D6" i="2"/>
  <c r="G6" i="1" l="1"/>
  <c r="H6" i="1"/>
  <c r="F27" i="1" l="1"/>
  <c r="E27" i="1"/>
  <c r="C27" i="1"/>
  <c r="B27" i="1"/>
  <c r="D6" i="1"/>
  <c r="D27" i="1" l="1"/>
</calcChain>
</file>

<file path=xl/sharedStrings.xml><?xml version="1.0" encoding="utf-8"?>
<sst xmlns="http://schemas.openxmlformats.org/spreadsheetml/2006/main" count="138" uniqueCount="72">
  <si>
    <t>Tab. 9. Stanovništvo Hrvatske po županijama: stopa prosječne godišnje promjene</t>
  </si>
  <si>
    <t>Županija</t>
  </si>
  <si>
    <t>Zaposleni u primarnim djelatnostima 1998.</t>
  </si>
  <si>
    <t>1971.</t>
  </si>
  <si>
    <t>2001.</t>
  </si>
  <si>
    <t>ukupno</t>
  </si>
  <si>
    <t>žene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</si>
  <si>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</si>
  <si>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</si>
  <si>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</si>
  <si>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</si>
  <si>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</si>
  <si>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</si>
  <si>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</si>
  <si>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</si>
  <si>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</si>
  <si>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</si>
  <si>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</si>
  <si>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</si>
  <si>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</si>
  <si>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</si>
  <si>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</si>
  <si>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</si>
  <si>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</si>
  <si>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</si>
  <si>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</si>
  <si>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</si>
  <si>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>Grad Zagreb</t>
  </si>
  <si>
    <t>HRVATSKA</t>
  </si>
  <si>
    <t>Izvori: Statistički ljetopis Republike Hrvatske 2004. Državni zavod za statistiku, Zagreb.</t>
  </si>
  <si>
    <t xml:space="preserve">           Statistički ljetopis Republike Hrvatske 1999. Državni zavod za statistiku, Zagreb.</t>
  </si>
  <si>
    <t>kut</t>
  </si>
  <si>
    <t>-</t>
  </si>
  <si>
    <t>Prosječna godišnja promjena (u ‰)</t>
  </si>
  <si>
    <t>Stanovništvo (u tisućama)</t>
  </si>
  <si>
    <t>Sl. 9. Stopa prosječne godišnje promjene broja stanovnika po županijama Hrvatske</t>
  </si>
  <si>
    <t xml:space="preserve">         1971-2001. godine (u ‰)</t>
  </si>
  <si>
    <t>Izvor: Statistički ljetopis Republike Hrvatske 2004. Državni zavod za statistiku, Zagreb.</t>
  </si>
  <si>
    <t>- raspon stopa podijeli u 2 razreda porasta i 3 razreda pada stanovništva</t>
  </si>
  <si>
    <t xml:space="preserve">- razredima porasta pridruži nijanse crvene, a razredima pada nijanske plave boje, </t>
  </si>
  <si>
    <t xml:space="preserve">  čiji intenzitet odgovara jačini promjene</t>
  </si>
  <si>
    <t xml:space="preserve">- izradi statistički kartogram prema uputama iz priručnika: </t>
  </si>
  <si>
    <t>  Šterc, S. (1990): GRAFIČKE METODE U NASTAVI. Školska knjiga, Zagreb (str. 276-283)</t>
  </si>
  <si>
    <t>radius / 3</t>
  </si>
  <si>
    <t>Sl. 10. Sastav zaposlenih prema spolu u primarnim djelatnostima po županijama Hrvatske 1998. godine</t>
  </si>
  <si>
    <t>Izvor: Statistički ljetopis Republike Hrvatske 1999. Državni zavod za statistiku, Zagreb.</t>
  </si>
  <si>
    <t>STATISTIČKI KARTOGRAM</t>
  </si>
  <si>
    <t>STATISTIČKI KARTODIJAGRAM sa strukturnim krugovima</t>
  </si>
  <si>
    <t>- u tablici izračunaj stope u promilima</t>
  </si>
  <si>
    <t>- u tablici izračunaj veličinu kuta za udjel žena</t>
  </si>
  <si>
    <t xml:space="preserve">- u tablici izračunaj polumjere krugova (iz ukupnog broja zaposlenih), </t>
  </si>
  <si>
    <t>  Šterc, S. (1990): GRAFIČKE METODE U NASTAVI. Školska knjiga, Zagreb (str. 283-284 i Sl. 6. na str. 36)</t>
  </si>
  <si>
    <t xml:space="preserve">- izradi statistički kartodijagram prema uputama i primjeru iz priručnika: </t>
  </si>
  <si>
    <t>f</t>
  </si>
  <si>
    <r>
      <t>porast (</t>
    </r>
    <r>
      <rPr>
        <sz val="12"/>
        <rFont val="Calibri"/>
        <family val="2"/>
      </rPr>
      <t>‰</t>
    </r>
    <r>
      <rPr>
        <sz val="12"/>
        <rFont val="Times New Roman CE"/>
        <charset val="238"/>
      </rPr>
      <t>)</t>
    </r>
  </si>
  <si>
    <t>0-5</t>
  </si>
  <si>
    <t>5-10</t>
  </si>
  <si>
    <r>
      <t>pad (</t>
    </r>
    <r>
      <rPr>
        <sz val="12"/>
        <rFont val="Calibri"/>
        <family val="2"/>
      </rPr>
      <t>‰</t>
    </r>
    <r>
      <rPr>
        <sz val="12"/>
        <rFont val="Times New Roman CE"/>
        <charset val="238"/>
      </rPr>
      <t>)</t>
    </r>
  </si>
  <si>
    <t>&gt;10</t>
  </si>
  <si>
    <t>svjetlocrveno</t>
  </si>
  <si>
    <t>tamnocrveno</t>
  </si>
  <si>
    <t>svjetloplavo</t>
  </si>
  <si>
    <t>tamnoplavo</t>
  </si>
  <si>
    <t>plavo</t>
  </si>
  <si>
    <t>r / 3</t>
  </si>
  <si>
    <t>muški</t>
  </si>
  <si>
    <t>crveno</t>
  </si>
  <si>
    <t xml:space="preserve"> </t>
  </si>
  <si>
    <t>- izračunaj polumjere (r/3) za dijagramsko mjerilo: 500, 1000, 2000 i 4000 zaposlenih</t>
  </si>
  <si>
    <t>radius / 3       (mm)</t>
  </si>
  <si>
    <t xml:space="preserve">  podijeljene s 3 radi prilagodbe veličini kartografske podloge</t>
  </si>
  <si>
    <t xml:space="preserve">            1971-2001. i sastav zaposlenih u primarnim djelatnostima 1998. prema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</si>
</sst>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2"/>
      <name val="Times New Roman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" fontId="2" fillId="0" borderId="5" xfId="0" applyNumberFormat="1" applyFont="1" applyBorder="1"/>
    <xf numFmtId="0" fontId="3" fillId="0" borderId="4" xfId="1" applyBorder="1"/>
    <xf numFmtId="164" fontId="2" fillId="0" borderId="5" xfId="0" applyNumberFormat="1" applyFont="1" applyBorder="1"/>
    <xf numFmtId="0" fontId="3" fillId="0" borderId="5" xfId="1" applyBorder="1"/>
    <xf numFmtId="0" fontId="2" fillId="0" borderId="6" xfId="0" applyFont="1" applyBorder="1"/>
    <xf numFmtId="1" fontId="2" fillId="0" borderId="6" xfId="0" applyNumberFormat="1" applyFont="1" applyBorder="1"/>
    <xf numFmtId="164" fontId="2" fillId="0" borderId="6" xfId="0" applyNumberFormat="1" applyFont="1" applyBorder="1"/>
    <xf numFmtId="0" fontId="1" fillId="0" borderId="7" xfId="0" applyFont="1" applyBorder="1"/>
    <xf numFmtId="1" fontId="1" fillId="0" borderId="7" xfId="0" applyNumberFormat="1" applyFont="1" applyBorder="1"/>
    <xf numFmtId="164" fontId="1" fillId="0" borderId="7" xfId="0" applyNumberFormat="1" applyFont="1" applyFill="1" applyBorder="1"/>
    <xf numFmtId="0" fontId="4" fillId="0" borderId="0" xfId="0" applyFont="1"/>
    <xf numFmtId="0" fontId="6" fillId="0" borderId="7" xfId="0" applyFont="1" applyBorder="1" applyAlignment="1">
      <alignment horizontal="right"/>
    </xf>
    <xf numFmtId="0" fontId="7" fillId="0" borderId="0" xfId="0" applyFont="1"/>
    <xf numFmtId="164" fontId="5" fillId="0" borderId="5" xfId="0" applyNumberFormat="1" applyFont="1" applyBorder="1"/>
    <xf numFmtId="1" fontId="5" fillId="0" borderId="5" xfId="0" applyNumberFormat="1" applyFont="1" applyBorder="1"/>
    <xf numFmtId="0" fontId="8" fillId="0" borderId="0" xfId="0" applyFont="1" applyAlignment="1"/>
    <xf numFmtId="0" fontId="8" fillId="0" borderId="0" xfId="0" quotePrefix="1" applyFont="1" applyAlignment="1"/>
    <xf numFmtId="0" fontId="8" fillId="0" borderId="0" xfId="0" quotePrefix="1" applyFont="1"/>
    <xf numFmtId="0" fontId="8" fillId="0" borderId="0" xfId="0" applyFont="1"/>
    <xf numFmtId="0" fontId="7" fillId="0" borderId="0" xfId="0" applyFont="1" applyAlignment="1"/>
    <xf numFmtId="164" fontId="0" fillId="0" borderId="0" xfId="0" applyNumberFormat="1"/>
    <xf numFmtId="164" fontId="0" fillId="2" borderId="0" xfId="0" applyNumberFormat="1" applyFill="1"/>
    <xf numFmtId="164" fontId="0" fillId="3" borderId="0" xfId="0" applyNumberFormat="1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quotePrefix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_Lorenzova krivulja - 1 niz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32</xdr:row>
      <xdr:rowOff>171450</xdr:rowOff>
    </xdr:from>
    <xdr:ext cx="1073182" cy="126468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kstniOkvir 2">
              <a:extLst>
                <a:ext uri="{FF2B5EF4-FFF2-40B4-BE49-F238E27FC236}">
                  <a16:creationId xmlns:a16="http://schemas.microsoft.com/office/drawing/2014/main" id="{7E1C095E-4924-4ECB-9C1F-F8B9EC646815}"/>
                </a:ext>
              </a:extLst>
            </xdr:cNvPr>
            <xdr:cNvSpPr txBox="1"/>
          </xdr:nvSpPr>
          <xdr:spPr>
            <a:xfrm>
              <a:off x="2924175" y="6991350"/>
              <a:ext cx="1073182" cy="126468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hr-HR" sz="2000" b="0" i="1">
                        <a:latin typeface="Cambria Math" panose="02040503050406030204" pitchFamily="18" charset="0"/>
                      </a:rPr>
                      <m:t>𝑃</m:t>
                    </m:r>
                    <m:r>
                      <a:rPr lang="hr-HR" sz="2000" i="1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hr-HR" sz="20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hr-HR" sz="200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p>
                        <m:r>
                          <a:rPr lang="hr-HR" sz="20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hr-HR" sz="20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𝜋</m:t>
                    </m:r>
                  </m:oMath>
                </m:oMathPara>
              </a14:m>
              <a:endParaRPr lang="hr-HR" sz="2000">
                <a:ea typeface="Cambria Math" panose="02040503050406030204" pitchFamily="18" charset="0"/>
              </a:endParaRPr>
            </a:p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hr-HR" sz="20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hr-HR" sz="2000" i="1">
                        <a:latin typeface="Cambria Math" panose="02040503050406030204" pitchFamily="18" charset="0"/>
                      </a:rPr>
                      <m:t>=</m:t>
                    </m:r>
                    <m:rad>
                      <m:radPr>
                        <m:degHide m:val="on"/>
                        <m:ctrlPr>
                          <a:rPr lang="hr-HR" sz="200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hr-HR" sz="20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hr-HR" sz="20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num>
                          <m:den>
                            <m:r>
                              <a:rPr lang="hr-HR" sz="20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𝜋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hr-HR" sz="2000"/>
            </a:p>
          </xdr:txBody>
        </xdr:sp>
      </mc:Choice>
      <mc:Fallback xmlns="">
        <xdr:sp macro="" textlink="">
          <xdr:nvSpPr>
            <xdr:cNvPr id="7" name="TekstniOkvir 2">
              <a:extLst>
                <a:ext uri="{FF2B5EF4-FFF2-40B4-BE49-F238E27FC236}">
                  <a16:creationId xmlns:a16="http://schemas.microsoft.com/office/drawing/2014/main" id="{7E1C095E-4924-4ECB-9C1F-F8B9EC646815}"/>
                </a:ext>
              </a:extLst>
            </xdr:cNvPr>
            <xdr:cNvSpPr txBox="1"/>
          </xdr:nvSpPr>
          <xdr:spPr>
            <a:xfrm>
              <a:off x="2924175" y="6991350"/>
              <a:ext cx="1073182" cy="126468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hr-HR" sz="2000" b="0" i="0">
                  <a:latin typeface="Cambria Math" panose="02040503050406030204" pitchFamily="18" charset="0"/>
                </a:rPr>
                <a:t>𝑃</a:t>
              </a:r>
              <a:r>
                <a:rPr lang="hr-HR" sz="2000" i="0">
                  <a:latin typeface="Cambria Math" panose="02040503050406030204" pitchFamily="18" charset="0"/>
                </a:rPr>
                <a:t>=𝑟^2</a:t>
              </a:r>
              <a:r>
                <a:rPr lang="hr-HR" sz="200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𝜋</a:t>
              </a:r>
              <a:endParaRPr lang="hr-HR" sz="2000">
                <a:ea typeface="Cambria Math" panose="02040503050406030204" pitchFamily="18" charset="0"/>
              </a:endParaRPr>
            </a:p>
            <a:p>
              <a:pPr algn="ctr"/>
              <a:r>
                <a:rPr lang="hr-HR" sz="2000" b="0" i="0">
                  <a:latin typeface="Cambria Math" panose="02040503050406030204" pitchFamily="18" charset="0"/>
                </a:rPr>
                <a:t>𝑟</a:t>
              </a:r>
              <a:r>
                <a:rPr lang="hr-HR" sz="2000" i="0">
                  <a:latin typeface="Cambria Math" panose="02040503050406030204" pitchFamily="18" charset="0"/>
                </a:rPr>
                <a:t>=√(</a:t>
              </a:r>
              <a:r>
                <a:rPr lang="hr-HR" sz="2000" b="0" i="0">
                  <a:latin typeface="Cambria Math" panose="02040503050406030204" pitchFamily="18" charset="0"/>
                </a:rPr>
                <a:t>𝑃/</a:t>
              </a:r>
              <a:r>
                <a:rPr lang="hr-HR" sz="20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𝜋)</a:t>
              </a:r>
              <a:endParaRPr lang="hr-HR" sz="2000"/>
            </a:p>
          </xdr:txBody>
        </xdr:sp>
      </mc:Fallback>
    </mc:AlternateContent>
    <xdr:clientData/>
  </xdr:oneCellAnchor>
  <xdr:oneCellAnchor>
    <xdr:from>
      <xdr:col>5</xdr:col>
      <xdr:colOff>209550</xdr:colOff>
      <xdr:row>34</xdr:row>
      <xdr:rowOff>133350</xdr:rowOff>
    </xdr:from>
    <xdr:ext cx="1797083" cy="55832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kstniOkvir 1">
              <a:extLst>
                <a:ext uri="{FF2B5EF4-FFF2-40B4-BE49-F238E27FC236}">
                  <a16:creationId xmlns:a16="http://schemas.microsoft.com/office/drawing/2014/main" id="{304D5E35-7628-453A-B52C-21566B107F6C}"/>
                </a:ext>
              </a:extLst>
            </xdr:cNvPr>
            <xdr:cNvSpPr txBox="1"/>
          </xdr:nvSpPr>
          <xdr:spPr>
            <a:xfrm>
              <a:off x="4219575" y="7353300"/>
              <a:ext cx="1797083" cy="55832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14:m>
                <m:oMath xmlns:m="http://schemas.openxmlformats.org/officeDocument/2006/math">
                  <m:r>
                    <a:rPr lang="hr-HR" sz="20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∢</m:t>
                  </m:r>
                  <m:r>
                    <a:rPr lang="hr-HR" sz="200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hr-HR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hr-HR" sz="2000" b="0" i="1" baseline="0">
                          <a:latin typeface="Cambria Math" panose="02040503050406030204" pitchFamily="18" charset="0"/>
                        </a:rPr>
                        <m:t>𝑑𝑖𝑜</m:t>
                      </m:r>
                    </m:num>
                    <m:den>
                      <m:r>
                        <a:rPr lang="hr-HR" sz="2000" b="0" i="1" baseline="0">
                          <a:latin typeface="Cambria Math" panose="02040503050406030204" pitchFamily="18" charset="0"/>
                        </a:rPr>
                        <m:t>𝑐𝑗𝑒𝑙𝑖𝑛𝑎</m:t>
                      </m:r>
                    </m:den>
                  </m:f>
                  <m:r>
                    <a:rPr lang="hr-HR" sz="20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∙</m:t>
                  </m:r>
                </m:oMath>
              </a14:m>
              <a:r>
                <a:rPr lang="hr-HR" sz="2000" i="1"/>
                <a:t>360</a:t>
              </a:r>
            </a:p>
          </xdr:txBody>
        </xdr:sp>
      </mc:Choice>
      <mc:Fallback xmlns="">
        <xdr:sp macro="" textlink="">
          <xdr:nvSpPr>
            <xdr:cNvPr id="9" name="TekstniOkvir 1">
              <a:extLst>
                <a:ext uri="{FF2B5EF4-FFF2-40B4-BE49-F238E27FC236}">
                  <a16:creationId xmlns:a16="http://schemas.microsoft.com/office/drawing/2014/main" id="{304D5E35-7628-453A-B52C-21566B107F6C}"/>
                </a:ext>
              </a:extLst>
            </xdr:cNvPr>
            <xdr:cNvSpPr txBox="1"/>
          </xdr:nvSpPr>
          <xdr:spPr>
            <a:xfrm>
              <a:off x="4219575" y="7353300"/>
              <a:ext cx="1797083" cy="55832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hr-HR" sz="20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∢</a:t>
              </a:r>
              <a:r>
                <a:rPr lang="hr-HR" sz="2000" i="0">
                  <a:latin typeface="Cambria Math" panose="02040503050406030204" pitchFamily="18" charset="0"/>
                </a:rPr>
                <a:t>=</a:t>
              </a:r>
              <a:r>
                <a:rPr lang="hr-HR" sz="2000" b="0" i="0" baseline="0">
                  <a:latin typeface="Cambria Math" panose="02040503050406030204" pitchFamily="18" charset="0"/>
                </a:rPr>
                <a:t>𝑑𝑖𝑜/𝑐𝑗𝑒𝑙𝑖𝑛𝑎</a:t>
              </a:r>
              <a:r>
                <a:rPr lang="hr-HR" sz="20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2000" i="1"/>
                <a:t>360</a:t>
              </a:r>
            </a:p>
          </xdr:txBody>
        </xdr:sp>
      </mc:Fallback>
    </mc:AlternateContent>
    <xdr:clientData/>
  </xdr:oneCellAnchor>
  <xdr:oneCellAnchor>
    <xdr:from>
      <xdr:col>0</xdr:col>
      <xdr:colOff>28574</xdr:colOff>
      <xdr:row>32</xdr:row>
      <xdr:rowOff>0</xdr:rowOff>
    </xdr:from>
    <xdr:ext cx="1543051" cy="15811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10738EA9-476A-4B0D-A626-5F89D7B403E5}"/>
                </a:ext>
              </a:extLst>
            </xdr:cNvPr>
            <xdr:cNvSpPr txBox="1"/>
          </xdr:nvSpPr>
          <xdr:spPr>
            <a:xfrm>
              <a:off x="28574" y="6819900"/>
              <a:ext cx="1543051" cy="158115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hr-HR" sz="20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hr-HR" sz="20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acc>
                    <m:r>
                      <a:rPr lang="hr-HR" sz="20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2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acc>
                          <m:accPr>
                            <m:chr m:val="̅"/>
                            <m:ctrlPr>
                              <a:rPr lang="hr-HR" sz="200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hr-HR" sz="2000" b="0" i="1">
                                <a:latin typeface="Cambria Math" panose="02040503050406030204" pitchFamily="18" charset="0"/>
                              </a:rPr>
                              <m:t>𝑅</m:t>
                            </m:r>
                          </m:e>
                        </m:acc>
                      </m:num>
                      <m:den>
                        <m:acc>
                          <m:accPr>
                            <m:chr m:val="̅"/>
                            <m:ctrlPr>
                              <a:rPr lang="hr-HR" sz="200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hr-HR" sz="20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</m:acc>
                      </m:den>
                    </m:f>
                    <m:r>
                      <a:rPr lang="hr-HR" sz="20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20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1000</m:t>
                    </m:r>
                  </m:oMath>
                </m:oMathPara>
              </a14:m>
              <a:endParaRPr lang="hr-HR" sz="2000" b="0" i="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endParaRPr lang="hr-HR" sz="20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hr-HR" sz="2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hr-HR" sz="2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</m:t>
                        </m:r>
                      </m:e>
                    </m:acc>
                    <m:r>
                      <a:rPr lang="hr-HR" sz="2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2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2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20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20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hr-HR" sz="20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hr-HR" sz="2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20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20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num>
                      <m:den>
                        <m:r>
                          <a:rPr lang="hr-HR" sz="20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hr-HR" sz="1800"/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10738EA9-476A-4B0D-A626-5F89D7B403E5}"/>
                </a:ext>
              </a:extLst>
            </xdr:cNvPr>
            <xdr:cNvSpPr txBox="1"/>
          </xdr:nvSpPr>
          <xdr:spPr>
            <a:xfrm>
              <a:off x="28574" y="6819900"/>
              <a:ext cx="1543051" cy="158115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:r>
                <a:rPr lang="hr-HR" sz="2000" b="0" i="0">
                  <a:latin typeface="Cambria Math" panose="02040503050406030204" pitchFamily="18" charset="0"/>
                </a:rPr>
                <a:t>𝑟 ̅</a:t>
              </a:r>
              <a:r>
                <a:rPr lang="hr-HR" sz="2000" i="0">
                  <a:latin typeface="Cambria Math" panose="02040503050406030204" pitchFamily="18" charset="0"/>
                </a:rPr>
                <a:t>=</a:t>
              </a:r>
              <a:r>
                <a:rPr lang="hr-HR" sz="2000" b="0" i="0">
                  <a:latin typeface="Cambria Math" panose="02040503050406030204" pitchFamily="18" charset="0"/>
                </a:rPr>
                <a:t>𝑅 ̅/𝑃 ̅ </a:t>
              </a:r>
              <a:r>
                <a:rPr lang="hr-HR" sz="20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1000</a:t>
              </a:r>
            </a:p>
            <a:p>
              <a:endParaRPr lang="hr-HR" sz="20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/>
              <a:r>
                <a:rPr lang="hr-HR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 ̅</a:t>
              </a:r>
              <a:r>
                <a:rPr lang="hr-HR" sz="2000" b="0" i="0">
                  <a:latin typeface="Cambria Math" panose="02040503050406030204" pitchFamily="18" charset="0"/>
                </a:rPr>
                <a:t>=(𝑃_1+𝑃_2)/2</a:t>
              </a:r>
              <a:endParaRPr lang="hr-HR" sz="18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32</xdr:row>
      <xdr:rowOff>171450</xdr:rowOff>
    </xdr:from>
    <xdr:ext cx="1073182" cy="126468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kstniOkvir 2">
              <a:extLst>
                <a:ext uri="{FF2B5EF4-FFF2-40B4-BE49-F238E27FC236}">
                  <a16:creationId xmlns:a16="http://schemas.microsoft.com/office/drawing/2014/main" id="{4A48AD50-5347-4474-B428-4C01EAD67ED2}"/>
                </a:ext>
              </a:extLst>
            </xdr:cNvPr>
            <xdr:cNvSpPr txBox="1"/>
          </xdr:nvSpPr>
          <xdr:spPr>
            <a:xfrm>
              <a:off x="2924175" y="6991350"/>
              <a:ext cx="1073182" cy="126468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hr-HR" sz="2000" b="0" i="1">
                        <a:latin typeface="Cambria Math" panose="02040503050406030204" pitchFamily="18" charset="0"/>
                      </a:rPr>
                      <m:t>𝑃</m:t>
                    </m:r>
                    <m:r>
                      <a:rPr lang="hr-HR" sz="2000" i="1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hr-HR" sz="20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hr-HR" sz="200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p>
                        <m:r>
                          <a:rPr lang="hr-HR" sz="20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r>
                      <a:rPr lang="hr-HR" sz="20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𝜋</m:t>
                    </m:r>
                  </m:oMath>
                </m:oMathPara>
              </a14:m>
              <a:endParaRPr lang="hr-HR" sz="2000">
                <a:ea typeface="Cambria Math" panose="02040503050406030204" pitchFamily="18" charset="0"/>
              </a:endParaRPr>
            </a:p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hr-HR" sz="20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hr-HR" sz="2000" i="1">
                        <a:latin typeface="Cambria Math" panose="02040503050406030204" pitchFamily="18" charset="0"/>
                      </a:rPr>
                      <m:t>=</m:t>
                    </m:r>
                    <m:rad>
                      <m:radPr>
                        <m:degHide m:val="on"/>
                        <m:ctrlPr>
                          <a:rPr lang="hr-HR" sz="200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hr-HR" sz="20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hr-HR" sz="20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num>
                          <m:den>
                            <m:r>
                              <a:rPr lang="hr-HR" sz="20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𝜋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hr-HR" sz="2000"/>
            </a:p>
          </xdr:txBody>
        </xdr:sp>
      </mc:Choice>
      <mc:Fallback xmlns="">
        <xdr:sp macro="" textlink="">
          <xdr:nvSpPr>
            <xdr:cNvPr id="2" name="TekstniOkvir 2">
              <a:extLst>
                <a:ext uri="{FF2B5EF4-FFF2-40B4-BE49-F238E27FC236}">
                  <a16:creationId xmlns:a16="http://schemas.microsoft.com/office/drawing/2014/main" id="{4A48AD50-5347-4474-B428-4C01EAD67ED2}"/>
                </a:ext>
              </a:extLst>
            </xdr:cNvPr>
            <xdr:cNvSpPr txBox="1"/>
          </xdr:nvSpPr>
          <xdr:spPr>
            <a:xfrm>
              <a:off x="2924175" y="6991350"/>
              <a:ext cx="1073182" cy="126468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hr-HR" sz="2000" b="0" i="0">
                  <a:latin typeface="Cambria Math" panose="02040503050406030204" pitchFamily="18" charset="0"/>
                </a:rPr>
                <a:t>𝑃</a:t>
              </a:r>
              <a:r>
                <a:rPr lang="hr-HR" sz="2000" i="0">
                  <a:latin typeface="Cambria Math" panose="02040503050406030204" pitchFamily="18" charset="0"/>
                </a:rPr>
                <a:t>=𝑟^2</a:t>
              </a:r>
              <a:r>
                <a:rPr lang="hr-HR" sz="200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𝜋</a:t>
              </a:r>
              <a:endParaRPr lang="hr-HR" sz="2000">
                <a:ea typeface="Cambria Math" panose="02040503050406030204" pitchFamily="18" charset="0"/>
              </a:endParaRPr>
            </a:p>
            <a:p>
              <a:pPr algn="ctr"/>
              <a:r>
                <a:rPr lang="hr-HR" sz="2000" b="0" i="0">
                  <a:latin typeface="Cambria Math" panose="02040503050406030204" pitchFamily="18" charset="0"/>
                </a:rPr>
                <a:t>𝑟</a:t>
              </a:r>
              <a:r>
                <a:rPr lang="hr-HR" sz="2000" i="0">
                  <a:latin typeface="Cambria Math" panose="02040503050406030204" pitchFamily="18" charset="0"/>
                </a:rPr>
                <a:t>=√(</a:t>
              </a:r>
              <a:r>
                <a:rPr lang="hr-HR" sz="2000" b="0" i="0">
                  <a:latin typeface="Cambria Math" panose="02040503050406030204" pitchFamily="18" charset="0"/>
                </a:rPr>
                <a:t>𝑃/</a:t>
              </a:r>
              <a:r>
                <a:rPr lang="hr-HR" sz="20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𝜋)</a:t>
              </a:r>
              <a:endParaRPr lang="hr-HR" sz="2000"/>
            </a:p>
          </xdr:txBody>
        </xdr:sp>
      </mc:Fallback>
    </mc:AlternateContent>
    <xdr:clientData/>
  </xdr:oneCellAnchor>
  <xdr:oneCellAnchor>
    <xdr:from>
      <xdr:col>5</xdr:col>
      <xdr:colOff>209550</xdr:colOff>
      <xdr:row>34</xdr:row>
      <xdr:rowOff>133350</xdr:rowOff>
    </xdr:from>
    <xdr:ext cx="1797083" cy="55832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kstniOkvir 1">
              <a:extLst>
                <a:ext uri="{FF2B5EF4-FFF2-40B4-BE49-F238E27FC236}">
                  <a16:creationId xmlns:a16="http://schemas.microsoft.com/office/drawing/2014/main" id="{BA115C93-B87D-4E0C-9A10-0AEBACBEEF0D}"/>
                </a:ext>
              </a:extLst>
            </xdr:cNvPr>
            <xdr:cNvSpPr txBox="1"/>
          </xdr:nvSpPr>
          <xdr:spPr>
            <a:xfrm>
              <a:off x="4219575" y="7353300"/>
              <a:ext cx="1797083" cy="55832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14:m>
                <m:oMath xmlns:m="http://schemas.openxmlformats.org/officeDocument/2006/math">
                  <m:r>
                    <a:rPr lang="hr-HR" sz="20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∢</m:t>
                  </m:r>
                  <m:r>
                    <a:rPr lang="hr-HR" sz="200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hr-HR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hr-HR" sz="2000" b="0" i="1" baseline="0">
                          <a:latin typeface="Cambria Math" panose="02040503050406030204" pitchFamily="18" charset="0"/>
                        </a:rPr>
                        <m:t>𝑑𝑖𝑜</m:t>
                      </m:r>
                    </m:num>
                    <m:den>
                      <m:r>
                        <a:rPr lang="hr-HR" sz="2000" b="0" i="1" baseline="0">
                          <a:latin typeface="Cambria Math" panose="02040503050406030204" pitchFamily="18" charset="0"/>
                        </a:rPr>
                        <m:t>𝑐𝑗𝑒𝑙𝑖𝑛𝑎</m:t>
                      </m:r>
                    </m:den>
                  </m:f>
                  <m:r>
                    <a:rPr lang="hr-HR" sz="20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∙</m:t>
                  </m:r>
                </m:oMath>
              </a14:m>
              <a:r>
                <a:rPr lang="hr-HR" sz="2000" i="1"/>
                <a:t>360</a:t>
              </a:r>
            </a:p>
          </xdr:txBody>
        </xdr:sp>
      </mc:Choice>
      <mc:Fallback xmlns="">
        <xdr:sp macro="" textlink="">
          <xdr:nvSpPr>
            <xdr:cNvPr id="3" name="TekstniOkvir 1">
              <a:extLst>
                <a:ext uri="{FF2B5EF4-FFF2-40B4-BE49-F238E27FC236}">
                  <a16:creationId xmlns:a16="http://schemas.microsoft.com/office/drawing/2014/main" id="{BA115C93-B87D-4E0C-9A10-0AEBACBEEF0D}"/>
                </a:ext>
              </a:extLst>
            </xdr:cNvPr>
            <xdr:cNvSpPr txBox="1"/>
          </xdr:nvSpPr>
          <xdr:spPr>
            <a:xfrm>
              <a:off x="4219575" y="7353300"/>
              <a:ext cx="1797083" cy="558323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hr-HR" sz="20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∢</a:t>
              </a:r>
              <a:r>
                <a:rPr lang="hr-HR" sz="2000" i="0">
                  <a:latin typeface="Cambria Math" panose="02040503050406030204" pitchFamily="18" charset="0"/>
                </a:rPr>
                <a:t>=</a:t>
              </a:r>
              <a:r>
                <a:rPr lang="hr-HR" sz="2000" b="0" i="0" baseline="0">
                  <a:latin typeface="Cambria Math" panose="02040503050406030204" pitchFamily="18" charset="0"/>
                </a:rPr>
                <a:t>𝑑𝑖𝑜/𝑐𝑗𝑒𝑙𝑖𝑛𝑎</a:t>
              </a:r>
              <a:r>
                <a:rPr lang="hr-HR" sz="20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2000" i="1"/>
                <a:t>360</a:t>
              </a:r>
            </a:p>
          </xdr:txBody>
        </xdr:sp>
      </mc:Fallback>
    </mc:AlternateContent>
    <xdr:clientData/>
  </xdr:oneCellAnchor>
  <xdr:oneCellAnchor>
    <xdr:from>
      <xdr:col>0</xdr:col>
      <xdr:colOff>28574</xdr:colOff>
      <xdr:row>32</xdr:row>
      <xdr:rowOff>0</xdr:rowOff>
    </xdr:from>
    <xdr:ext cx="1543051" cy="15811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3819CC02-AF1B-4302-9490-A2A043EED72E}"/>
                </a:ext>
              </a:extLst>
            </xdr:cNvPr>
            <xdr:cNvSpPr txBox="1"/>
          </xdr:nvSpPr>
          <xdr:spPr>
            <a:xfrm>
              <a:off x="28574" y="6819900"/>
              <a:ext cx="1543051" cy="158115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hr-HR" sz="20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hr-HR" sz="20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acc>
                    <m:r>
                      <a:rPr lang="hr-HR" sz="20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2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acc>
                          <m:accPr>
                            <m:chr m:val="̅"/>
                            <m:ctrlPr>
                              <a:rPr lang="hr-HR" sz="200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hr-HR" sz="2000" b="0" i="1">
                                <a:latin typeface="Cambria Math" panose="02040503050406030204" pitchFamily="18" charset="0"/>
                              </a:rPr>
                              <m:t>𝑅</m:t>
                            </m:r>
                          </m:e>
                        </m:acc>
                      </m:num>
                      <m:den>
                        <m:acc>
                          <m:accPr>
                            <m:chr m:val="̅"/>
                            <m:ctrlPr>
                              <a:rPr lang="hr-HR" sz="200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hr-HR" sz="20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</m:acc>
                      </m:den>
                    </m:f>
                    <m:r>
                      <a:rPr lang="hr-HR" sz="20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r>
                      <a:rPr lang="hr-HR" sz="20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1000</m:t>
                    </m:r>
                  </m:oMath>
                </m:oMathPara>
              </a14:m>
              <a:endParaRPr lang="hr-HR" sz="2000" b="0" i="0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endParaRPr lang="hr-HR" sz="20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hr-HR" sz="2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hr-HR" sz="2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</m:t>
                        </m:r>
                      </m:e>
                    </m:acc>
                    <m:r>
                      <a:rPr lang="hr-HR" sz="2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hr-HR" sz="2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hr-HR" sz="2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20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20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hr-HR" sz="20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hr-HR" sz="2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hr-HR" sz="20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</m:e>
                          <m:sub>
                            <m:r>
                              <a:rPr lang="hr-HR" sz="20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num>
                      <m:den>
                        <m:r>
                          <a:rPr lang="hr-HR" sz="20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hr-HR" sz="18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3819CC02-AF1B-4302-9490-A2A043EED72E}"/>
                </a:ext>
              </a:extLst>
            </xdr:cNvPr>
            <xdr:cNvSpPr txBox="1"/>
          </xdr:nvSpPr>
          <xdr:spPr>
            <a:xfrm>
              <a:off x="28574" y="6819900"/>
              <a:ext cx="1543051" cy="158115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:r>
                <a:rPr lang="hr-HR" sz="2000" b="0" i="0">
                  <a:latin typeface="Cambria Math" panose="02040503050406030204" pitchFamily="18" charset="0"/>
                </a:rPr>
                <a:t>𝑟 ̅</a:t>
              </a:r>
              <a:r>
                <a:rPr lang="hr-HR" sz="2000" i="0">
                  <a:latin typeface="Cambria Math" panose="02040503050406030204" pitchFamily="18" charset="0"/>
                </a:rPr>
                <a:t>=</a:t>
              </a:r>
              <a:r>
                <a:rPr lang="hr-HR" sz="2000" b="0" i="0">
                  <a:latin typeface="Cambria Math" panose="02040503050406030204" pitchFamily="18" charset="0"/>
                </a:rPr>
                <a:t>𝑅 ̅/𝑃 ̅ </a:t>
              </a:r>
              <a:r>
                <a:rPr lang="hr-HR" sz="20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hr-HR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1000</a:t>
              </a:r>
            </a:p>
            <a:p>
              <a:endParaRPr lang="hr-HR" sz="20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/>
              <a:r>
                <a:rPr lang="hr-HR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 ̅</a:t>
              </a:r>
              <a:r>
                <a:rPr lang="hr-HR" sz="2000" b="0" i="0">
                  <a:latin typeface="Cambria Math" panose="02040503050406030204" pitchFamily="18" charset="0"/>
                </a:rPr>
                <a:t>=(𝑃_1+𝑃_2)/2</a:t>
              </a:r>
              <a:endParaRPr lang="hr-HR" sz="18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0"/>
  <sheetViews>
    <sheetView tabSelected="1" zoomScaleNormal="100" workbookViewId="0"/>
  </sheetViews>
  <sheetFormatPr defaultRowHeight="15.75" x14ac:dyDescent="0.25"/>
  <cols>
    <col min="1" max="1" width="18.125" customWidth="1"/>
    <col min="2" max="6" width="8.625" customWidth="1"/>
  </cols>
  <sheetData>
    <row r="1" spans="1:12" x14ac:dyDescent="0.25">
      <c r="A1" s="1" t="s">
        <v>0</v>
      </c>
      <c r="B1" s="2"/>
      <c r="C1" s="2"/>
      <c r="D1" s="2"/>
      <c r="E1" s="2"/>
      <c r="F1" s="2"/>
    </row>
    <row r="2" spans="1:12" x14ac:dyDescent="0.25">
      <c r="A2" s="1" t="s">
        <v>71</v>
      </c>
      <c r="B2" s="2"/>
      <c r="C2" s="2"/>
      <c r="D2" s="2"/>
      <c r="E2" s="2"/>
      <c r="F2" s="2"/>
    </row>
    <row r="3" spans="1:12" x14ac:dyDescent="0.25">
      <c r="A3" s="2"/>
      <c r="B3" s="2"/>
      <c r="C3" s="2"/>
      <c r="D3" s="2"/>
      <c r="E3" s="2"/>
      <c r="F3" s="2"/>
    </row>
    <row r="4" spans="1:12" ht="47.25" customHeight="1" x14ac:dyDescent="0.25">
      <c r="A4" s="33" t="s">
        <v>1</v>
      </c>
      <c r="B4" s="35" t="s">
        <v>34</v>
      </c>
      <c r="C4" s="36"/>
      <c r="D4" s="37" t="s">
        <v>33</v>
      </c>
      <c r="E4" s="35" t="s">
        <v>2</v>
      </c>
      <c r="F4" s="36"/>
      <c r="G4" s="39" t="s">
        <v>69</v>
      </c>
      <c r="H4" s="31" t="s">
        <v>31</v>
      </c>
    </row>
    <row r="5" spans="1:12" x14ac:dyDescent="0.25">
      <c r="A5" s="34"/>
      <c r="B5" s="3" t="s">
        <v>3</v>
      </c>
      <c r="C5" s="3" t="s">
        <v>4</v>
      </c>
      <c r="D5" s="38"/>
      <c r="E5" s="3" t="s">
        <v>5</v>
      </c>
      <c r="F5" s="3" t="s">
        <v>6</v>
      </c>
      <c r="G5" s="40"/>
      <c r="H5" s="32"/>
    </row>
    <row r="6" spans="1:12" x14ac:dyDescent="0.25">
      <c r="A6" s="4" t="s">
        <v>7</v>
      </c>
      <c r="B6" s="5">
        <v>157806</v>
      </c>
      <c r="C6" s="6">
        <v>133084</v>
      </c>
      <c r="D6" s="7">
        <f t="shared" ref="D6" si="0">((C6-B6)/30)/((B6+C6)/2)*1000</f>
        <v>-5.6658301534371533</v>
      </c>
      <c r="E6" s="4">
        <v>1983</v>
      </c>
      <c r="F6" s="5">
        <v>539</v>
      </c>
      <c r="G6" s="18">
        <f>SQRT(E6/PI())/3</f>
        <v>8.3746210813283088</v>
      </c>
      <c r="H6" s="19">
        <f>F6/E6*360</f>
        <v>97.851739788199694</v>
      </c>
    </row>
    <row r="7" spans="1:12" x14ac:dyDescent="0.25">
      <c r="A7" s="4" t="s">
        <v>8</v>
      </c>
      <c r="B7" s="5">
        <v>164065</v>
      </c>
      <c r="C7" s="8">
        <v>176765</v>
      </c>
      <c r="D7" s="7"/>
      <c r="E7" s="4">
        <v>1375</v>
      </c>
      <c r="F7" s="5">
        <v>338</v>
      </c>
      <c r="G7" s="18"/>
      <c r="H7" s="19"/>
    </row>
    <row r="8" spans="1:12" x14ac:dyDescent="0.25">
      <c r="A8" s="4" t="s">
        <v>9</v>
      </c>
      <c r="B8" s="5">
        <v>108131</v>
      </c>
      <c r="C8" s="8">
        <v>122870</v>
      </c>
      <c r="D8" s="7"/>
      <c r="E8" s="4">
        <v>364</v>
      </c>
      <c r="F8" s="5">
        <v>100</v>
      </c>
      <c r="G8" s="18"/>
      <c r="H8" s="19"/>
      <c r="L8" t="s">
        <v>67</v>
      </c>
    </row>
    <row r="9" spans="1:12" x14ac:dyDescent="0.25">
      <c r="A9" s="4" t="s">
        <v>10</v>
      </c>
      <c r="B9" s="5">
        <v>175199</v>
      </c>
      <c r="C9" s="8">
        <v>206344</v>
      </c>
      <c r="D9" s="7"/>
      <c r="E9" s="4">
        <v>917</v>
      </c>
      <c r="F9" s="5">
        <v>278</v>
      </c>
      <c r="G9" s="18"/>
      <c r="H9" s="19"/>
    </row>
    <row r="10" spans="1:12" x14ac:dyDescent="0.25">
      <c r="A10" s="4" t="s">
        <v>11</v>
      </c>
      <c r="B10" s="5">
        <v>195096</v>
      </c>
      <c r="C10" s="8">
        <v>141787</v>
      </c>
      <c r="D10" s="7"/>
      <c r="E10" s="4">
        <v>964</v>
      </c>
      <c r="F10" s="5">
        <v>221</v>
      </c>
      <c r="G10" s="18"/>
      <c r="H10" s="19"/>
    </row>
    <row r="11" spans="1:12" x14ac:dyDescent="0.25">
      <c r="A11" s="4" t="s">
        <v>12</v>
      </c>
      <c r="B11" s="5">
        <v>138994</v>
      </c>
      <c r="C11" s="8">
        <v>124467</v>
      </c>
      <c r="D11" s="7"/>
      <c r="E11" s="4">
        <v>1418</v>
      </c>
      <c r="F11" s="5">
        <v>325</v>
      </c>
      <c r="G11" s="18"/>
      <c r="H11" s="19"/>
    </row>
    <row r="12" spans="1:12" x14ac:dyDescent="0.25">
      <c r="A12" s="4" t="s">
        <v>13</v>
      </c>
      <c r="B12" s="5">
        <v>161247</v>
      </c>
      <c r="C12" s="8">
        <v>142432</v>
      </c>
      <c r="D12" s="7"/>
      <c r="E12" s="4">
        <v>353</v>
      </c>
      <c r="F12" s="5">
        <v>168</v>
      </c>
      <c r="G12" s="18"/>
      <c r="H12" s="19"/>
    </row>
    <row r="13" spans="1:12" x14ac:dyDescent="0.25">
      <c r="A13" s="4" t="s">
        <v>14</v>
      </c>
      <c r="B13" s="5">
        <v>106433</v>
      </c>
      <c r="C13" s="8">
        <v>53677</v>
      </c>
      <c r="D13" s="7"/>
      <c r="E13" s="4">
        <v>791</v>
      </c>
      <c r="F13" s="5">
        <v>187</v>
      </c>
      <c r="G13" s="18"/>
      <c r="H13" s="19"/>
    </row>
    <row r="14" spans="1:12" x14ac:dyDescent="0.25">
      <c r="A14" s="4" t="s">
        <v>15</v>
      </c>
      <c r="B14" s="5">
        <v>115660</v>
      </c>
      <c r="C14" s="8">
        <v>118426</v>
      </c>
      <c r="D14" s="7"/>
      <c r="E14" s="4">
        <v>553</v>
      </c>
      <c r="F14" s="5">
        <v>178</v>
      </c>
      <c r="G14" s="18"/>
      <c r="H14" s="19"/>
    </row>
    <row r="15" spans="1:12" x14ac:dyDescent="0.25">
      <c r="A15" s="4" t="s">
        <v>16</v>
      </c>
      <c r="B15" s="5">
        <v>351164</v>
      </c>
      <c r="C15" s="8">
        <v>330506</v>
      </c>
      <c r="D15" s="7"/>
      <c r="E15" s="4">
        <v>5232</v>
      </c>
      <c r="F15" s="5">
        <v>1027</v>
      </c>
      <c r="G15" s="18"/>
      <c r="H15" s="19"/>
    </row>
    <row r="16" spans="1:12" x14ac:dyDescent="0.25">
      <c r="A16" s="4" t="s">
        <v>17</v>
      </c>
      <c r="B16" s="5">
        <v>101750</v>
      </c>
      <c r="C16" s="8">
        <v>85831</v>
      </c>
      <c r="D16" s="7"/>
      <c r="E16" s="4">
        <v>1089</v>
      </c>
      <c r="F16" s="5">
        <v>270</v>
      </c>
      <c r="G16" s="18"/>
      <c r="H16" s="19"/>
    </row>
    <row r="17" spans="1:8" x14ac:dyDescent="0.25">
      <c r="A17" s="4" t="s">
        <v>18</v>
      </c>
      <c r="B17" s="5">
        <v>270660</v>
      </c>
      <c r="C17" s="8">
        <v>305505</v>
      </c>
      <c r="D17" s="7"/>
      <c r="E17" s="4">
        <v>1344</v>
      </c>
      <c r="F17" s="5">
        <v>347</v>
      </c>
      <c r="G17" s="18"/>
      <c r="H17" s="19"/>
    </row>
    <row r="18" spans="1:8" x14ac:dyDescent="0.25">
      <c r="A18" s="4" t="s">
        <v>19</v>
      </c>
      <c r="B18" s="5">
        <v>258643</v>
      </c>
      <c r="C18" s="8">
        <v>185387</v>
      </c>
      <c r="D18" s="7"/>
      <c r="E18" s="4">
        <v>1024</v>
      </c>
      <c r="F18" s="5">
        <v>213</v>
      </c>
      <c r="G18" s="18"/>
      <c r="H18" s="19"/>
    </row>
    <row r="19" spans="1:8" x14ac:dyDescent="0.25">
      <c r="A19" s="4" t="s">
        <v>20</v>
      </c>
      <c r="B19" s="5">
        <v>389277</v>
      </c>
      <c r="C19" s="8">
        <v>463676</v>
      </c>
      <c r="D19" s="7"/>
      <c r="E19" s="4">
        <v>1216</v>
      </c>
      <c r="F19" s="5">
        <v>533</v>
      </c>
      <c r="G19" s="18"/>
      <c r="H19" s="19"/>
    </row>
    <row r="20" spans="1:8" x14ac:dyDescent="0.25">
      <c r="A20" s="4" t="s">
        <v>21</v>
      </c>
      <c r="B20" s="5">
        <v>161199</v>
      </c>
      <c r="C20" s="8">
        <v>112891</v>
      </c>
      <c r="D20" s="7"/>
      <c r="E20" s="4">
        <v>166</v>
      </c>
      <c r="F20" s="5">
        <v>63</v>
      </c>
      <c r="G20" s="18"/>
      <c r="H20" s="19"/>
    </row>
    <row r="21" spans="1:8" x14ac:dyDescent="0.25">
      <c r="A21" s="4" t="s">
        <v>22</v>
      </c>
      <c r="B21" s="5">
        <v>184380</v>
      </c>
      <c r="C21" s="8">
        <v>184769</v>
      </c>
      <c r="D21" s="7"/>
      <c r="E21" s="4">
        <v>1192</v>
      </c>
      <c r="F21" s="5">
        <v>243</v>
      </c>
      <c r="G21" s="18"/>
      <c r="H21" s="19"/>
    </row>
    <row r="22" spans="1:8" x14ac:dyDescent="0.25">
      <c r="A22" s="4" t="s">
        <v>23</v>
      </c>
      <c r="B22" s="5">
        <v>116314</v>
      </c>
      <c r="C22" s="8">
        <v>93389</v>
      </c>
      <c r="D22" s="7"/>
      <c r="E22" s="4">
        <v>2491</v>
      </c>
      <c r="F22" s="5">
        <v>421</v>
      </c>
      <c r="G22" s="18"/>
      <c r="H22" s="19"/>
    </row>
    <row r="23" spans="1:8" x14ac:dyDescent="0.25">
      <c r="A23" s="4" t="s">
        <v>24</v>
      </c>
      <c r="B23" s="5">
        <v>217115</v>
      </c>
      <c r="C23" s="8">
        <v>204768</v>
      </c>
      <c r="D23" s="7"/>
      <c r="E23" s="4">
        <v>3509</v>
      </c>
      <c r="F23" s="5">
        <v>706</v>
      </c>
      <c r="G23" s="18"/>
      <c r="H23" s="19"/>
    </row>
    <row r="24" spans="1:8" x14ac:dyDescent="0.25">
      <c r="A24" s="4" t="s">
        <v>25</v>
      </c>
      <c r="B24" s="5">
        <v>190356</v>
      </c>
      <c r="C24" s="8">
        <v>162045</v>
      </c>
      <c r="D24" s="7"/>
      <c r="E24" s="4">
        <v>1075</v>
      </c>
      <c r="F24" s="5">
        <v>447</v>
      </c>
      <c r="G24" s="18"/>
      <c r="H24" s="19"/>
    </row>
    <row r="25" spans="1:8" x14ac:dyDescent="0.25">
      <c r="A25" s="4" t="s">
        <v>26</v>
      </c>
      <c r="B25" s="5">
        <v>232836</v>
      </c>
      <c r="C25" s="8">
        <v>309696</v>
      </c>
      <c r="D25" s="7"/>
      <c r="E25" s="4">
        <v>1435</v>
      </c>
      <c r="F25" s="5">
        <v>457</v>
      </c>
      <c r="G25" s="18"/>
      <c r="H25" s="19"/>
    </row>
    <row r="26" spans="1:8" ht="16.5" thickBot="1" x14ac:dyDescent="0.3">
      <c r="A26" s="9" t="s">
        <v>27</v>
      </c>
      <c r="B26" s="10">
        <v>629896</v>
      </c>
      <c r="C26" s="10">
        <v>779145</v>
      </c>
      <c r="D26" s="11"/>
      <c r="E26" s="9">
        <v>2869</v>
      </c>
      <c r="F26" s="10">
        <v>1170</v>
      </c>
      <c r="G26" s="18"/>
      <c r="H26" s="19"/>
    </row>
    <row r="27" spans="1:8" ht="16.5" thickBot="1" x14ac:dyDescent="0.3">
      <c r="A27" s="12" t="s">
        <v>28</v>
      </c>
      <c r="B27" s="13">
        <f>SUM(B6:B26)</f>
        <v>4426221</v>
      </c>
      <c r="C27" s="13">
        <f>SUM(C6:C26)</f>
        <v>4437460</v>
      </c>
      <c r="D27" s="14">
        <f t="shared" ref="D27" si="1">((C27-B27)/30)/((B27+C27)/2)*1000</f>
        <v>8.4532223877040097E-2</v>
      </c>
      <c r="E27" s="12">
        <f>SUM(E6:E26)</f>
        <v>31360</v>
      </c>
      <c r="F27" s="13">
        <f>SUM(F6:F26)</f>
        <v>8231</v>
      </c>
      <c r="G27" s="16" t="s">
        <v>32</v>
      </c>
      <c r="H27" s="16" t="s">
        <v>32</v>
      </c>
    </row>
    <row r="29" spans="1:8" x14ac:dyDescent="0.25">
      <c r="A29" s="15" t="s">
        <v>29</v>
      </c>
    </row>
    <row r="30" spans="1:8" x14ac:dyDescent="0.25">
      <c r="A30" s="17" t="s">
        <v>30</v>
      </c>
    </row>
    <row r="45" spans="1:1" x14ac:dyDescent="0.25">
      <c r="A45" s="23" t="s">
        <v>46</v>
      </c>
    </row>
    <row r="47" spans="1:1" x14ac:dyDescent="0.25">
      <c r="A47" s="20" t="s">
        <v>35</v>
      </c>
    </row>
    <row r="48" spans="1:1" x14ac:dyDescent="0.25">
      <c r="A48" s="20" t="s">
        <v>36</v>
      </c>
    </row>
    <row r="49" spans="1:1" x14ac:dyDescent="0.25">
      <c r="A49" s="24" t="s">
        <v>37</v>
      </c>
    </row>
    <row r="51" spans="1:1" x14ac:dyDescent="0.25">
      <c r="A51" s="21" t="s">
        <v>48</v>
      </c>
    </row>
    <row r="52" spans="1:1" x14ac:dyDescent="0.25">
      <c r="A52" s="21" t="s">
        <v>38</v>
      </c>
    </row>
    <row r="53" spans="1:1" x14ac:dyDescent="0.25">
      <c r="A53" s="22" t="s">
        <v>39</v>
      </c>
    </row>
    <row r="54" spans="1:1" x14ac:dyDescent="0.25">
      <c r="A54" s="23" t="s">
        <v>40</v>
      </c>
    </row>
    <row r="55" spans="1:1" x14ac:dyDescent="0.25">
      <c r="A55" s="22" t="s">
        <v>41</v>
      </c>
    </row>
    <row r="56" spans="1:1" x14ac:dyDescent="0.25">
      <c r="A56" s="23" t="s">
        <v>42</v>
      </c>
    </row>
    <row r="60" spans="1:1" x14ac:dyDescent="0.25">
      <c r="A60" s="23" t="s">
        <v>47</v>
      </c>
    </row>
    <row r="62" spans="1:1" x14ac:dyDescent="0.25">
      <c r="A62" s="20" t="s">
        <v>44</v>
      </c>
    </row>
    <row r="63" spans="1:1" x14ac:dyDescent="0.25">
      <c r="A63" s="24" t="s">
        <v>45</v>
      </c>
    </row>
    <row r="65" spans="1:1" x14ac:dyDescent="0.25">
      <c r="A65" s="22" t="s">
        <v>50</v>
      </c>
    </row>
    <row r="66" spans="1:1" x14ac:dyDescent="0.25">
      <c r="A66" s="23" t="s">
        <v>70</v>
      </c>
    </row>
    <row r="67" spans="1:1" x14ac:dyDescent="0.25">
      <c r="A67" s="22" t="s">
        <v>49</v>
      </c>
    </row>
    <row r="68" spans="1:1" x14ac:dyDescent="0.25">
      <c r="A68" s="22" t="s">
        <v>68</v>
      </c>
    </row>
    <row r="69" spans="1:1" x14ac:dyDescent="0.25">
      <c r="A69" s="22" t="s">
        <v>52</v>
      </c>
    </row>
    <row r="70" spans="1:1" x14ac:dyDescent="0.25">
      <c r="A70" s="23" t="s">
        <v>51</v>
      </c>
    </row>
  </sheetData>
  <mergeCells count="6">
    <mergeCell ref="H4:H5"/>
    <mergeCell ref="A4:A5"/>
    <mergeCell ref="B4:C4"/>
    <mergeCell ref="D4:D5"/>
    <mergeCell ref="E4:F4"/>
    <mergeCell ref="G4:G5"/>
  </mergeCells>
  <pageMargins left="0.75" right="0.75" top="1" bottom="1" header="0.5" footer="0.5"/>
  <pageSetup paperSize="9" orientation="portrait" horizontalDpi="300" verticalDpi="300" r:id="rId1"/>
  <headerFooter alignWithMargins="0"/>
  <ignoredErrors>
    <ignoredError sqref="D2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E0332-A04B-4D03-82CC-ED97C525CE95}">
  <dimension ref="A1:O70"/>
  <sheetViews>
    <sheetView zoomScaleNormal="100" workbookViewId="0"/>
  </sheetViews>
  <sheetFormatPr defaultRowHeight="15.75" x14ac:dyDescent="0.25"/>
  <cols>
    <col min="1" max="1" width="18.125" customWidth="1"/>
    <col min="2" max="6" width="8.625" customWidth="1"/>
  </cols>
  <sheetData>
    <row r="1" spans="1:14" x14ac:dyDescent="0.25">
      <c r="A1" s="1" t="s">
        <v>0</v>
      </c>
      <c r="B1" s="2"/>
      <c r="C1" s="2"/>
      <c r="D1" s="2"/>
      <c r="E1" s="2"/>
      <c r="F1" s="2"/>
    </row>
    <row r="2" spans="1:14" x14ac:dyDescent="0.25">
      <c r="A2" s="1" t="s">
        <v>71</v>
      </c>
      <c r="B2" s="2"/>
      <c r="C2" s="2"/>
      <c r="D2" s="2"/>
      <c r="E2" s="2"/>
      <c r="F2" s="2"/>
    </row>
    <row r="3" spans="1:14" x14ac:dyDescent="0.25">
      <c r="A3" s="2"/>
      <c r="B3" s="2"/>
      <c r="C3" s="2"/>
      <c r="D3" s="2"/>
      <c r="E3" s="2"/>
      <c r="F3" s="2"/>
    </row>
    <row r="4" spans="1:14" ht="47.25" customHeight="1" x14ac:dyDescent="0.25">
      <c r="A4" s="33" t="s">
        <v>1</v>
      </c>
      <c r="B4" s="35" t="s">
        <v>34</v>
      </c>
      <c r="C4" s="36"/>
      <c r="D4" s="37" t="s">
        <v>33</v>
      </c>
      <c r="E4" s="35" t="s">
        <v>2</v>
      </c>
      <c r="F4" s="36"/>
      <c r="G4" s="39" t="s">
        <v>69</v>
      </c>
      <c r="H4" s="31" t="s">
        <v>31</v>
      </c>
      <c r="J4" s="41" t="s">
        <v>33</v>
      </c>
      <c r="N4" s="42" t="s">
        <v>43</v>
      </c>
    </row>
    <row r="5" spans="1:14" x14ac:dyDescent="0.25">
      <c r="A5" s="34"/>
      <c r="B5" s="3" t="s">
        <v>3</v>
      </c>
      <c r="C5" s="3" t="s">
        <v>4</v>
      </c>
      <c r="D5" s="38"/>
      <c r="E5" s="3" t="s">
        <v>5</v>
      </c>
      <c r="F5" s="3" t="s">
        <v>6</v>
      </c>
      <c r="G5" s="40"/>
      <c r="H5" s="32"/>
      <c r="J5" s="41"/>
      <c r="K5" s="29" t="s">
        <v>53</v>
      </c>
      <c r="N5" s="42"/>
    </row>
    <row r="6" spans="1:14" x14ac:dyDescent="0.25">
      <c r="A6" s="4" t="s">
        <v>7</v>
      </c>
      <c r="B6" s="5">
        <v>157806</v>
      </c>
      <c r="C6" s="6">
        <v>133084</v>
      </c>
      <c r="D6" s="7">
        <f t="shared" ref="D6:D26" si="0">((C6-B6)/30)/((B6+C6)/2)*1000</f>
        <v>-5.6658301534371533</v>
      </c>
      <c r="E6" s="4">
        <v>1983</v>
      </c>
      <c r="F6" s="5">
        <v>539</v>
      </c>
      <c r="G6" s="18">
        <f>SQRT(E6/PI())/3</f>
        <v>8.3746210813283088</v>
      </c>
      <c r="H6" s="19">
        <f>F6/E6*360</f>
        <v>97.851739788199694</v>
      </c>
      <c r="J6" s="25">
        <v>9.4446041892459807</v>
      </c>
      <c r="N6" s="25">
        <v>8.3746210813283088</v>
      </c>
    </row>
    <row r="7" spans="1:14" x14ac:dyDescent="0.25">
      <c r="A7" s="4" t="s">
        <v>8</v>
      </c>
      <c r="B7" s="5">
        <v>164065</v>
      </c>
      <c r="C7" s="8">
        <v>176765</v>
      </c>
      <c r="D7" s="7">
        <f t="shared" si="0"/>
        <v>2.4841318741503584</v>
      </c>
      <c r="E7" s="4">
        <v>1375</v>
      </c>
      <c r="F7" s="5">
        <v>338</v>
      </c>
      <c r="G7" s="18">
        <f t="shared" ref="G7:G26" si="1">SQRT(E7/PI())/3</f>
        <v>6.9735698932366708</v>
      </c>
      <c r="H7" s="19">
        <f t="shared" ref="H7:H26" si="2">F7/E7*360</f>
        <v>88.49454545454546</v>
      </c>
      <c r="J7" s="25">
        <v>7.0614931242833476</v>
      </c>
      <c r="N7" s="25">
        <v>6.9735698932366708</v>
      </c>
    </row>
    <row r="8" spans="1:14" x14ac:dyDescent="0.25">
      <c r="A8" s="4" t="s">
        <v>9</v>
      </c>
      <c r="B8" s="5">
        <v>108131</v>
      </c>
      <c r="C8" s="8">
        <v>122870</v>
      </c>
      <c r="D8" s="7">
        <f t="shared" si="0"/>
        <v>4.2536612395617341</v>
      </c>
      <c r="E8" s="4">
        <v>364</v>
      </c>
      <c r="F8" s="5">
        <v>100</v>
      </c>
      <c r="G8" s="18">
        <f t="shared" si="1"/>
        <v>3.5880170718487054</v>
      </c>
      <c r="H8" s="19">
        <f t="shared" si="2"/>
        <v>98.901098901098905</v>
      </c>
      <c r="J8" s="25">
        <v>5.8150136447533844</v>
      </c>
      <c r="N8" s="25">
        <v>3.5880170718487054</v>
      </c>
    </row>
    <row r="9" spans="1:14" x14ac:dyDescent="0.25">
      <c r="A9" s="4" t="s">
        <v>10</v>
      </c>
      <c r="B9" s="5">
        <v>175199</v>
      </c>
      <c r="C9" s="8">
        <v>206344</v>
      </c>
      <c r="D9" s="7">
        <f t="shared" si="0"/>
        <v>5.4419379554423308</v>
      </c>
      <c r="E9" s="4">
        <v>917</v>
      </c>
      <c r="F9" s="5">
        <v>278</v>
      </c>
      <c r="G9" s="18">
        <f t="shared" si="1"/>
        <v>5.6949311344049738</v>
      </c>
      <c r="H9" s="19">
        <f t="shared" si="2"/>
        <v>109.13849509269356</v>
      </c>
      <c r="J9" s="25">
        <v>5.4419379554423308</v>
      </c>
      <c r="K9">
        <v>4</v>
      </c>
      <c r="N9" s="25">
        <v>5.6949311344049738</v>
      </c>
    </row>
    <row r="10" spans="1:14" x14ac:dyDescent="0.25">
      <c r="A10" s="4" t="s">
        <v>11</v>
      </c>
      <c r="B10" s="5">
        <v>195096</v>
      </c>
      <c r="C10" s="8">
        <v>141787</v>
      </c>
      <c r="D10" s="7">
        <f t="shared" si="0"/>
        <v>-10.549458813099307</v>
      </c>
      <c r="E10" s="4">
        <v>964</v>
      </c>
      <c r="F10" s="5">
        <v>221</v>
      </c>
      <c r="G10" s="18">
        <f t="shared" si="1"/>
        <v>5.8390517712037058</v>
      </c>
      <c r="H10" s="19">
        <f t="shared" si="2"/>
        <v>82.531120331950206</v>
      </c>
      <c r="J10" s="26">
        <v>4.2536612395617341</v>
      </c>
      <c r="N10" s="25">
        <v>5.8390517712037058</v>
      </c>
    </row>
    <row r="11" spans="1:14" x14ac:dyDescent="0.25">
      <c r="A11" s="4" t="s">
        <v>12</v>
      </c>
      <c r="B11" s="5">
        <v>138994</v>
      </c>
      <c r="C11" s="8">
        <v>124467</v>
      </c>
      <c r="D11" s="7">
        <f t="shared" si="0"/>
        <v>-3.6759393863481375</v>
      </c>
      <c r="E11" s="4">
        <v>1418</v>
      </c>
      <c r="F11" s="5">
        <v>325</v>
      </c>
      <c r="G11" s="18">
        <f t="shared" si="1"/>
        <v>7.0817717385208629</v>
      </c>
      <c r="H11" s="19">
        <f t="shared" si="2"/>
        <v>82.510578279266568</v>
      </c>
      <c r="J11" s="26">
        <v>4.0318311594768863</v>
      </c>
      <c r="N11" s="25">
        <v>7.0817717385208629</v>
      </c>
    </row>
    <row r="12" spans="1:14" x14ac:dyDescent="0.25">
      <c r="A12" s="4" t="s">
        <v>13</v>
      </c>
      <c r="B12" s="5">
        <v>161247</v>
      </c>
      <c r="C12" s="8">
        <v>142432</v>
      </c>
      <c r="D12" s="7">
        <f t="shared" si="0"/>
        <v>-4.1304579287120067</v>
      </c>
      <c r="E12" s="4">
        <v>353</v>
      </c>
      <c r="F12" s="5">
        <v>168</v>
      </c>
      <c r="G12" s="18">
        <f t="shared" si="1"/>
        <v>3.5333866320331975</v>
      </c>
      <c r="H12" s="19">
        <f t="shared" si="2"/>
        <v>171.33144475920682</v>
      </c>
      <c r="J12" s="26">
        <v>2.4841318741503584</v>
      </c>
      <c r="N12" s="25">
        <v>3.5333866320331975</v>
      </c>
    </row>
    <row r="13" spans="1:14" x14ac:dyDescent="0.25">
      <c r="A13" s="4" t="s">
        <v>14</v>
      </c>
      <c r="B13" s="5">
        <v>106433</v>
      </c>
      <c r="C13" s="8">
        <v>53677</v>
      </c>
      <c r="D13" s="7">
        <f t="shared" si="0"/>
        <v>-21.966564653467405</v>
      </c>
      <c r="E13" s="4">
        <v>791</v>
      </c>
      <c r="F13" s="5">
        <v>187</v>
      </c>
      <c r="G13" s="18">
        <f t="shared" si="1"/>
        <v>5.2892251057259836</v>
      </c>
      <c r="H13" s="19">
        <f t="shared" si="2"/>
        <v>85.107458912768649</v>
      </c>
      <c r="J13" s="26">
        <v>0.78774467503396195</v>
      </c>
      <c r="N13" s="25">
        <v>5.2892251057259836</v>
      </c>
    </row>
    <row r="14" spans="1:14" x14ac:dyDescent="0.25">
      <c r="A14" s="4" t="s">
        <v>15</v>
      </c>
      <c r="B14" s="5">
        <v>115660</v>
      </c>
      <c r="C14" s="8">
        <v>118426</v>
      </c>
      <c r="D14" s="7">
        <f t="shared" si="0"/>
        <v>0.78774467503396195</v>
      </c>
      <c r="E14" s="4">
        <v>553</v>
      </c>
      <c r="F14" s="5">
        <v>178</v>
      </c>
      <c r="G14" s="18">
        <f t="shared" si="1"/>
        <v>4.4224850613356921</v>
      </c>
      <c r="H14" s="19">
        <f t="shared" si="2"/>
        <v>115.87703435804701</v>
      </c>
      <c r="J14" s="26">
        <v>7.0251668928625929E-2</v>
      </c>
      <c r="K14">
        <v>5</v>
      </c>
      <c r="N14" s="25">
        <v>4.4224850613356921</v>
      </c>
    </row>
    <row r="15" spans="1:14" x14ac:dyDescent="0.25">
      <c r="A15" s="4" t="s">
        <v>16</v>
      </c>
      <c r="B15" s="5">
        <v>351164</v>
      </c>
      <c r="C15" s="8">
        <v>330506</v>
      </c>
      <c r="D15" s="7">
        <f t="shared" si="0"/>
        <v>-2.020332418912377</v>
      </c>
      <c r="E15" s="4">
        <v>5232</v>
      </c>
      <c r="F15" s="5">
        <v>1027</v>
      </c>
      <c r="G15" s="18">
        <f t="shared" si="1"/>
        <v>13.603093294106932</v>
      </c>
      <c r="H15" s="19">
        <f t="shared" si="2"/>
        <v>70.665137614678898</v>
      </c>
      <c r="J15" s="25">
        <v>-1.9510938656768186</v>
      </c>
      <c r="N15" s="27">
        <v>13.603093294106932</v>
      </c>
    </row>
    <row r="16" spans="1:14" x14ac:dyDescent="0.25">
      <c r="A16" s="4" t="s">
        <v>17</v>
      </c>
      <c r="B16" s="5">
        <v>101750</v>
      </c>
      <c r="C16" s="8">
        <v>85831</v>
      </c>
      <c r="D16" s="7">
        <f t="shared" si="0"/>
        <v>-5.6576447863411889</v>
      </c>
      <c r="E16" s="4">
        <v>1089</v>
      </c>
      <c r="F16" s="5">
        <v>270</v>
      </c>
      <c r="G16" s="18">
        <f t="shared" si="1"/>
        <v>6.2060854190253201</v>
      </c>
      <c r="H16" s="19">
        <f t="shared" si="2"/>
        <v>89.256198347107443</v>
      </c>
      <c r="J16" s="25">
        <v>-2.020332418912377</v>
      </c>
      <c r="N16" s="25">
        <v>6.2060854190253201</v>
      </c>
    </row>
    <row r="17" spans="1:15" x14ac:dyDescent="0.25">
      <c r="A17" s="4" t="s">
        <v>18</v>
      </c>
      <c r="B17" s="5">
        <v>270660</v>
      </c>
      <c r="C17" s="8">
        <v>305505</v>
      </c>
      <c r="D17" s="7">
        <f t="shared" si="0"/>
        <v>4.0318311594768863</v>
      </c>
      <c r="E17" s="4">
        <v>1344</v>
      </c>
      <c r="F17" s="5">
        <v>347</v>
      </c>
      <c r="G17" s="18">
        <f t="shared" si="1"/>
        <v>6.8945105944352143</v>
      </c>
      <c r="H17" s="19">
        <f t="shared" si="2"/>
        <v>92.946428571428584</v>
      </c>
      <c r="J17" s="25">
        <v>-3.6759393863481375</v>
      </c>
      <c r="N17" s="25">
        <v>6.8945105944352143</v>
      </c>
    </row>
    <row r="18" spans="1:15" x14ac:dyDescent="0.25">
      <c r="A18" s="4" t="s">
        <v>19</v>
      </c>
      <c r="B18" s="5">
        <v>258643</v>
      </c>
      <c r="C18" s="8">
        <v>185387</v>
      </c>
      <c r="D18" s="7">
        <f t="shared" si="0"/>
        <v>-10.998656246950283</v>
      </c>
      <c r="E18" s="4">
        <v>1024</v>
      </c>
      <c r="F18" s="5">
        <v>213</v>
      </c>
      <c r="G18" s="18">
        <f t="shared" si="1"/>
        <v>6.0180222245094006</v>
      </c>
      <c r="H18" s="19">
        <f t="shared" si="2"/>
        <v>74.8828125</v>
      </c>
      <c r="J18" s="25">
        <v>-4.1304579287120067</v>
      </c>
      <c r="K18">
        <v>4</v>
      </c>
      <c r="N18" s="25">
        <v>6.0180222245094006</v>
      </c>
    </row>
    <row r="19" spans="1:15" x14ac:dyDescent="0.25">
      <c r="A19" s="4" t="s">
        <v>20</v>
      </c>
      <c r="B19" s="5">
        <v>389277</v>
      </c>
      <c r="C19" s="8">
        <v>463676</v>
      </c>
      <c r="D19" s="7">
        <f t="shared" si="0"/>
        <v>5.8150136447533844</v>
      </c>
      <c r="E19" s="4">
        <v>1216</v>
      </c>
      <c r="F19" s="5">
        <v>533</v>
      </c>
      <c r="G19" s="18">
        <f t="shared" si="1"/>
        <v>6.5579876791545795</v>
      </c>
      <c r="H19" s="19">
        <f t="shared" si="2"/>
        <v>157.79605263157896</v>
      </c>
      <c r="J19" s="27">
        <v>-5.3558304318092178</v>
      </c>
      <c r="N19" s="25">
        <v>6.5579876791545795</v>
      </c>
    </row>
    <row r="20" spans="1:15" x14ac:dyDescent="0.25">
      <c r="A20" s="4" t="s">
        <v>21</v>
      </c>
      <c r="B20" s="5">
        <v>161199</v>
      </c>
      <c r="C20" s="8">
        <v>112891</v>
      </c>
      <c r="D20" s="7">
        <f t="shared" si="0"/>
        <v>-11.749911829447749</v>
      </c>
      <c r="E20" s="4">
        <v>166</v>
      </c>
      <c r="F20" s="5">
        <v>63</v>
      </c>
      <c r="G20" s="18">
        <f t="shared" si="1"/>
        <v>2.4230247650064087</v>
      </c>
      <c r="H20" s="19">
        <f t="shared" si="2"/>
        <v>136.62650602409639</v>
      </c>
      <c r="J20" s="27">
        <v>-5.6576447863411889</v>
      </c>
      <c r="N20" s="26">
        <v>2.4230247650064087</v>
      </c>
    </row>
    <row r="21" spans="1:15" x14ac:dyDescent="0.25">
      <c r="A21" s="4" t="s">
        <v>22</v>
      </c>
      <c r="B21" s="5">
        <v>184380</v>
      </c>
      <c r="C21" s="8">
        <v>184769</v>
      </c>
      <c r="D21" s="7">
        <f t="shared" si="0"/>
        <v>7.0251668928625929E-2</v>
      </c>
      <c r="E21" s="4">
        <v>1192</v>
      </c>
      <c r="F21" s="5">
        <v>243</v>
      </c>
      <c r="G21" s="18">
        <f t="shared" si="1"/>
        <v>6.4929481775836235</v>
      </c>
      <c r="H21" s="19">
        <f t="shared" si="2"/>
        <v>73.389261744966447</v>
      </c>
      <c r="J21" s="27">
        <v>-5.6658301534371533</v>
      </c>
      <c r="N21" s="25">
        <v>6.4929481775836235</v>
      </c>
    </row>
    <row r="22" spans="1:15" x14ac:dyDescent="0.25">
      <c r="A22" s="4" t="s">
        <v>23</v>
      </c>
      <c r="B22" s="5">
        <v>116314</v>
      </c>
      <c r="C22" s="8">
        <v>93389</v>
      </c>
      <c r="D22" s="7">
        <f t="shared" si="0"/>
        <v>-7.2880852125784239</v>
      </c>
      <c r="E22" s="4">
        <v>2491</v>
      </c>
      <c r="F22" s="5">
        <v>421</v>
      </c>
      <c r="G22" s="18">
        <f t="shared" si="1"/>
        <v>9.3862187776892849</v>
      </c>
      <c r="H22" s="19">
        <f t="shared" si="2"/>
        <v>60.843034925732638</v>
      </c>
      <c r="J22" s="27">
        <v>-7.2880852125784239</v>
      </c>
      <c r="K22">
        <v>4</v>
      </c>
      <c r="N22" s="25">
        <v>9.3862187776892849</v>
      </c>
    </row>
    <row r="23" spans="1:15" x14ac:dyDescent="0.25">
      <c r="A23" s="4" t="s">
        <v>24</v>
      </c>
      <c r="B23" s="5">
        <v>217115</v>
      </c>
      <c r="C23" s="8">
        <v>204768</v>
      </c>
      <c r="D23" s="7">
        <f t="shared" si="0"/>
        <v>-1.9510938656768186</v>
      </c>
      <c r="E23" s="4">
        <v>3509</v>
      </c>
      <c r="F23" s="5">
        <v>706</v>
      </c>
      <c r="G23" s="18">
        <f t="shared" si="1"/>
        <v>11.140264262868582</v>
      </c>
      <c r="H23" s="19">
        <f t="shared" si="2"/>
        <v>72.43089199202052</v>
      </c>
      <c r="J23" s="25">
        <v>-10.549458813099307</v>
      </c>
      <c r="N23" s="25">
        <v>11.140264262868582</v>
      </c>
    </row>
    <row r="24" spans="1:15" x14ac:dyDescent="0.25">
      <c r="A24" s="4" t="s">
        <v>25</v>
      </c>
      <c r="B24" s="5">
        <v>190356</v>
      </c>
      <c r="C24" s="8">
        <v>162045</v>
      </c>
      <c r="D24" s="7">
        <f t="shared" si="0"/>
        <v>-5.3558304318092178</v>
      </c>
      <c r="E24" s="4">
        <v>1075</v>
      </c>
      <c r="F24" s="5">
        <v>447</v>
      </c>
      <c r="G24" s="18">
        <f t="shared" si="1"/>
        <v>6.1660641836099321</v>
      </c>
      <c r="H24" s="19">
        <f t="shared" si="2"/>
        <v>149.69302325581396</v>
      </c>
      <c r="J24" s="25">
        <v>-10.998656246950283</v>
      </c>
      <c r="N24" s="25">
        <v>6.1660641836099321</v>
      </c>
    </row>
    <row r="25" spans="1:15" x14ac:dyDescent="0.25">
      <c r="A25" s="4" t="s">
        <v>26</v>
      </c>
      <c r="B25" s="5">
        <v>232836</v>
      </c>
      <c r="C25" s="8">
        <v>309696</v>
      </c>
      <c r="D25" s="7">
        <f t="shared" si="0"/>
        <v>9.4446041892459807</v>
      </c>
      <c r="E25" s="4">
        <v>1435</v>
      </c>
      <c r="F25" s="5">
        <v>457</v>
      </c>
      <c r="G25" s="18">
        <f t="shared" si="1"/>
        <v>7.1240959400999673</v>
      </c>
      <c r="H25" s="19">
        <f t="shared" si="2"/>
        <v>114.64808362369337</v>
      </c>
      <c r="J25" s="25">
        <v>-11.749911829447749</v>
      </c>
      <c r="N25" s="25">
        <v>7.1240959400999673</v>
      </c>
    </row>
    <row r="26" spans="1:15" ht="16.5" thickBot="1" x14ac:dyDescent="0.3">
      <c r="A26" s="9" t="s">
        <v>27</v>
      </c>
      <c r="B26" s="10">
        <v>629896</v>
      </c>
      <c r="C26" s="10">
        <v>779145</v>
      </c>
      <c r="D26" s="11">
        <f t="shared" si="0"/>
        <v>7.0614931242833476</v>
      </c>
      <c r="E26" s="9">
        <v>2869</v>
      </c>
      <c r="F26" s="10">
        <v>1170</v>
      </c>
      <c r="G26" s="18">
        <f t="shared" si="1"/>
        <v>10.073237719937227</v>
      </c>
      <c r="H26" s="19">
        <f t="shared" si="2"/>
        <v>146.81073544789126</v>
      </c>
      <c r="J26" s="25">
        <v>-21.966564653467405</v>
      </c>
      <c r="K26">
        <v>4</v>
      </c>
      <c r="N26" s="25">
        <v>10.073237719937227</v>
      </c>
    </row>
    <row r="27" spans="1:15" ht="16.5" thickBot="1" x14ac:dyDescent="0.3">
      <c r="A27" s="12" t="s">
        <v>28</v>
      </c>
      <c r="B27" s="13">
        <f>SUM(B6:B26)</f>
        <v>4426221</v>
      </c>
      <c r="C27" s="13">
        <f>SUM(C6:C26)</f>
        <v>4437460</v>
      </c>
      <c r="D27" s="14">
        <f t="shared" ref="D27" si="3">((C27-B27)/30)/((B27+C27)/2)*1000</f>
        <v>8.4532223877040097E-2</v>
      </c>
      <c r="E27" s="12">
        <f>SUM(E6:E26)</f>
        <v>31360</v>
      </c>
      <c r="F27" s="13">
        <f>SUM(F6:F26)</f>
        <v>8231</v>
      </c>
      <c r="G27" s="16" t="s">
        <v>32</v>
      </c>
      <c r="H27" s="16" t="s">
        <v>32</v>
      </c>
    </row>
    <row r="29" spans="1:15" x14ac:dyDescent="0.25">
      <c r="A29" s="15" t="s">
        <v>29</v>
      </c>
      <c r="J29" s="28" t="s">
        <v>54</v>
      </c>
      <c r="K29" s="28" t="s">
        <v>53</v>
      </c>
      <c r="N29" s="28" t="s">
        <v>64</v>
      </c>
      <c r="O29" s="28" t="s">
        <v>53</v>
      </c>
    </row>
    <row r="30" spans="1:15" x14ac:dyDescent="0.25">
      <c r="A30" s="17" t="s">
        <v>30</v>
      </c>
      <c r="J30" s="30" t="s">
        <v>55</v>
      </c>
      <c r="K30" s="28">
        <v>5</v>
      </c>
      <c r="L30" t="s">
        <v>59</v>
      </c>
      <c r="N30" s="25">
        <f>SQRT(O30/PI())/3</f>
        <v>4.2052208700336005</v>
      </c>
      <c r="O30">
        <v>500</v>
      </c>
    </row>
    <row r="31" spans="1:15" x14ac:dyDescent="0.25">
      <c r="J31" s="30" t="s">
        <v>56</v>
      </c>
      <c r="K31" s="28">
        <v>4</v>
      </c>
      <c r="L31" t="s">
        <v>60</v>
      </c>
      <c r="N31" s="25">
        <f t="shared" ref="N31:N33" si="4">SQRT(O31/PI())/3</f>
        <v>5.9470803871759044</v>
      </c>
      <c r="O31">
        <v>1000</v>
      </c>
    </row>
    <row r="32" spans="1:15" x14ac:dyDescent="0.25">
      <c r="J32" s="28"/>
      <c r="K32" s="28"/>
      <c r="N32" s="25">
        <f t="shared" si="4"/>
        <v>8.4104417400672009</v>
      </c>
      <c r="O32">
        <v>2000</v>
      </c>
    </row>
    <row r="33" spans="1:15" x14ac:dyDescent="0.25">
      <c r="J33" s="28" t="s">
        <v>57</v>
      </c>
      <c r="K33" s="28" t="s">
        <v>53</v>
      </c>
      <c r="N33" s="25">
        <f t="shared" si="4"/>
        <v>11.894160774351809</v>
      </c>
      <c r="O33">
        <v>4000</v>
      </c>
    </row>
    <row r="34" spans="1:15" x14ac:dyDescent="0.25">
      <c r="J34" s="30" t="s">
        <v>55</v>
      </c>
      <c r="K34" s="28">
        <v>4</v>
      </c>
      <c r="L34" t="s">
        <v>61</v>
      </c>
    </row>
    <row r="35" spans="1:15" x14ac:dyDescent="0.25">
      <c r="J35" s="30" t="s">
        <v>56</v>
      </c>
      <c r="K35" s="28">
        <v>4</v>
      </c>
      <c r="L35" t="s">
        <v>63</v>
      </c>
      <c r="N35" t="s">
        <v>6</v>
      </c>
      <c r="O35" t="s">
        <v>66</v>
      </c>
    </row>
    <row r="36" spans="1:15" x14ac:dyDescent="0.25">
      <c r="J36" s="28" t="s">
        <v>58</v>
      </c>
      <c r="K36" s="28">
        <v>4</v>
      </c>
      <c r="L36" t="s">
        <v>62</v>
      </c>
      <c r="N36" t="s">
        <v>65</v>
      </c>
      <c r="O36" t="s">
        <v>63</v>
      </c>
    </row>
    <row r="45" spans="1:15" x14ac:dyDescent="0.25">
      <c r="A45" s="23" t="s">
        <v>46</v>
      </c>
    </row>
    <row r="47" spans="1:15" x14ac:dyDescent="0.25">
      <c r="A47" s="20" t="s">
        <v>35</v>
      </c>
    </row>
    <row r="48" spans="1:15" x14ac:dyDescent="0.25">
      <c r="A48" s="20" t="s">
        <v>36</v>
      </c>
    </row>
    <row r="49" spans="1:1" x14ac:dyDescent="0.25">
      <c r="A49" s="24" t="s">
        <v>37</v>
      </c>
    </row>
    <row r="51" spans="1:1" x14ac:dyDescent="0.25">
      <c r="A51" s="21" t="s">
        <v>48</v>
      </c>
    </row>
    <row r="52" spans="1:1" x14ac:dyDescent="0.25">
      <c r="A52" s="21" t="s">
        <v>38</v>
      </c>
    </row>
    <row r="53" spans="1:1" x14ac:dyDescent="0.25">
      <c r="A53" s="22" t="s">
        <v>39</v>
      </c>
    </row>
    <row r="54" spans="1:1" x14ac:dyDescent="0.25">
      <c r="A54" s="23" t="s">
        <v>40</v>
      </c>
    </row>
    <row r="55" spans="1:1" x14ac:dyDescent="0.25">
      <c r="A55" s="22" t="s">
        <v>41</v>
      </c>
    </row>
    <row r="56" spans="1:1" x14ac:dyDescent="0.25">
      <c r="A56" s="23" t="s">
        <v>42</v>
      </c>
    </row>
    <row r="60" spans="1:1" x14ac:dyDescent="0.25">
      <c r="A60" s="23" t="s">
        <v>47</v>
      </c>
    </row>
    <row r="62" spans="1:1" x14ac:dyDescent="0.25">
      <c r="A62" s="20" t="s">
        <v>44</v>
      </c>
    </row>
    <row r="63" spans="1:1" x14ac:dyDescent="0.25">
      <c r="A63" s="24" t="s">
        <v>45</v>
      </c>
    </row>
    <row r="65" spans="1:1" x14ac:dyDescent="0.25">
      <c r="A65" s="22" t="s">
        <v>50</v>
      </c>
    </row>
    <row r="66" spans="1:1" x14ac:dyDescent="0.25">
      <c r="A66" s="23" t="s">
        <v>70</v>
      </c>
    </row>
    <row r="67" spans="1:1" x14ac:dyDescent="0.25">
      <c r="A67" s="22" t="s">
        <v>49</v>
      </c>
    </row>
    <row r="68" spans="1:1" x14ac:dyDescent="0.25">
      <c r="A68" s="22" t="s">
        <v>68</v>
      </c>
    </row>
    <row r="69" spans="1:1" x14ac:dyDescent="0.25">
      <c r="A69" s="22" t="s">
        <v>52</v>
      </c>
    </row>
    <row r="70" spans="1:1" x14ac:dyDescent="0.25">
      <c r="A70" s="23" t="s">
        <v>51</v>
      </c>
    </row>
  </sheetData>
  <mergeCells count="8">
    <mergeCell ref="J4:J5"/>
    <mergeCell ref="N4:N5"/>
    <mergeCell ref="A4:A5"/>
    <mergeCell ref="B4:C4"/>
    <mergeCell ref="D4:D5"/>
    <mergeCell ref="E4:F4"/>
    <mergeCell ref="G4:G5"/>
    <mergeCell ref="H4:H5"/>
  </mergeCell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karte</vt:lpstr>
      <vt:lpstr>karte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Statističke i grafičke Metode</dc:creator>
  <cp:lastModifiedBy>Ksenija</cp:lastModifiedBy>
  <cp:lastPrinted>2020-06-18T19:10:32Z</cp:lastPrinted>
  <dcterms:created xsi:type="dcterms:W3CDTF">2017-05-16T13:01:03Z</dcterms:created>
  <dcterms:modified xsi:type="dcterms:W3CDTF">2023-03-02T10:57:29Z</dcterms:modified>
</cp:coreProperties>
</file>