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Z:\2023\2. MV\387J-PMF23 - RADOVI MT9a- OBNOVA - PONOVLJENO\POZIV na dostavu ponuda - PRAVILNIK\Poziv na dostavu ponuda - PRAVILNIK\"/>
    </mc:Choice>
  </mc:AlternateContent>
  <xr:revisionPtr revIDLastSave="0" documentId="13_ncr:1_{0AB73D3F-5DBD-4D7E-ADBD-751ED77CDA3E}" xr6:coauthVersionLast="47" xr6:coauthVersionMax="47" xr10:uidLastSave="{00000000-0000-0000-0000-000000000000}"/>
  <bookViews>
    <workbookView xWindow="-113" yWindow="-113" windowWidth="32281" windowHeight="17531" tabRatio="919" firstSheet="27" activeTab="40" xr2:uid="{00000000-000D-0000-FFFF-FFFF00000000}"/>
  </bookViews>
  <sheets>
    <sheet name="Naslovnica" sheetId="146" r:id="rId1"/>
    <sheet name="Uvodne napomene" sheetId="147" r:id="rId2"/>
    <sheet name="GO_naslovnica" sheetId="148" r:id="rId3"/>
    <sheet name="0. NAPOMENE" sheetId="121" r:id="rId4"/>
    <sheet name="A.0. PRIP." sheetId="4" r:id="rId5"/>
    <sheet name="A.I. RUS." sheetId="93" r:id="rId6"/>
    <sheet name="A.II. ZEM." sheetId="165" r:id="rId7"/>
    <sheet name="A.III. ARM.-BET." sheetId="97" r:id="rId8"/>
    <sheet name="A.IV. ZID-SAN." sheetId="130" r:id="rId9"/>
    <sheet name="A.V. ZID." sheetId="99" r:id="rId10"/>
    <sheet name="A.VI. TES." sheetId="131" r:id="rId11"/>
    <sheet name="A.VII. KROVOPOKR." sheetId="124" r:id="rId12"/>
    <sheet name="A.VIII. SKEL." sheetId="104" r:id="rId13"/>
    <sheet name="A.IX. BRAV." sheetId="134" r:id="rId14"/>
    <sheet name="REK. A" sheetId="106" r:id="rId15"/>
    <sheet name="B.I. IZOL." sheetId="132" r:id="rId16"/>
    <sheet name="B.II. ZID.-FAS." sheetId="164" r:id="rId17"/>
    <sheet name="B.III.-E. ZID-ESTR." sheetId="139" r:id="rId18"/>
    <sheet name="B.IV. LIM." sheetId="107" r:id="rId19"/>
    <sheet name="B.V. GK." sheetId="143" r:id="rId20"/>
    <sheet name="B.VI. STOL." sheetId="135" r:id="rId21"/>
    <sheet name="B.VII. STOL.-PP" sheetId="145" r:id="rId22"/>
    <sheet name="B.VIII. STAKL." sheetId="144" r:id="rId23"/>
    <sheet name="B.IX. POD.-KER." sheetId="141" r:id="rId24"/>
    <sheet name="B.X. POD.-PARK." sheetId="140" r:id="rId25"/>
    <sheet name="B.XI. KIP." sheetId="138" r:id="rId26"/>
    <sheet name="B.XII. SOB." sheetId="137" r:id="rId27"/>
    <sheet name="REK. B" sheetId="118" r:id="rId28"/>
    <sheet name="REK A+B" sheetId="119" r:id="rId29"/>
    <sheet name="C.GHV_naslovnica" sheetId="168" r:id="rId30"/>
    <sheet name="C.GHV_Napomene" sheetId="166" r:id="rId31"/>
    <sheet name="C.GHV_troskovnik" sheetId="169" r:id="rId32"/>
    <sheet name="D.VIO_naslovnica" sheetId="172" r:id="rId33"/>
    <sheet name="D.VIO_napomene" sheetId="171" r:id="rId34"/>
    <sheet name="D.VIO_troskovnik" sheetId="173" r:id="rId35"/>
    <sheet name="E.ELEKTRO_naslovnica" sheetId="174" r:id="rId36"/>
    <sheet name="E.ELT_napomene" sheetId="176" r:id="rId37"/>
    <sheet name="E.ELT_troskovnik" sheetId="177" r:id="rId38"/>
    <sheet name="F.VTD_naslovnica" sheetId="175" r:id="rId39"/>
    <sheet name="F.VTD_troskovnik" sheetId="178" r:id="rId40"/>
    <sheet name="REK UKUPNA" sheetId="179" r:id="rId41"/>
  </sheets>
  <definedNames>
    <definedName name="¸D" localSheetId="3">#REF!</definedName>
    <definedName name="¸D" localSheetId="5">#REF!</definedName>
    <definedName name="¸D" localSheetId="6">#REF!</definedName>
    <definedName name="¸D" localSheetId="7">#REF!</definedName>
    <definedName name="¸D" localSheetId="8">#REF!</definedName>
    <definedName name="¸D" localSheetId="13">#REF!</definedName>
    <definedName name="¸D" localSheetId="9">#REF!</definedName>
    <definedName name="¸D" localSheetId="10">#REF!</definedName>
    <definedName name="¸D" localSheetId="11">#REF!</definedName>
    <definedName name="¸D" localSheetId="12">#REF!</definedName>
    <definedName name="¸D" localSheetId="15">#REF!</definedName>
    <definedName name="¸D" localSheetId="16">#REF!</definedName>
    <definedName name="¸D" localSheetId="17">#REF!</definedName>
    <definedName name="¸D" localSheetId="18">#REF!</definedName>
    <definedName name="¸D" localSheetId="23">#REF!</definedName>
    <definedName name="¸D" localSheetId="19">#REF!</definedName>
    <definedName name="¸D" localSheetId="20">#REF!</definedName>
    <definedName name="¸D" localSheetId="21">#REF!</definedName>
    <definedName name="¸D" localSheetId="22">#REF!</definedName>
    <definedName name="¸D" localSheetId="24">#REF!</definedName>
    <definedName name="¸D" localSheetId="25">#REF!</definedName>
    <definedName name="¸D" localSheetId="26">#REF!</definedName>
    <definedName name="¸D" localSheetId="28">#REF!</definedName>
    <definedName name="¸D" localSheetId="40">#REF!</definedName>
    <definedName name="¸D" localSheetId="14">#REF!</definedName>
    <definedName name="¸D" localSheetId="27">#REF!</definedName>
    <definedName name="¸D">#REF!</definedName>
    <definedName name="B" localSheetId="3">#REF!</definedName>
    <definedName name="B" localSheetId="5">#REF!</definedName>
    <definedName name="B" localSheetId="6">#REF!</definedName>
    <definedName name="B" localSheetId="7">#REF!</definedName>
    <definedName name="B" localSheetId="8">#REF!</definedName>
    <definedName name="B" localSheetId="13">#REF!</definedName>
    <definedName name="B" localSheetId="9">#REF!</definedName>
    <definedName name="B" localSheetId="10">#REF!</definedName>
    <definedName name="B" localSheetId="11">#REF!</definedName>
    <definedName name="B" localSheetId="12">#REF!</definedName>
    <definedName name="B" localSheetId="15">#REF!</definedName>
    <definedName name="B" localSheetId="16">#REF!</definedName>
    <definedName name="B" localSheetId="17">#REF!</definedName>
    <definedName name="B" localSheetId="18">#REF!</definedName>
    <definedName name="B" localSheetId="23">#REF!</definedName>
    <definedName name="B" localSheetId="19">#REF!</definedName>
    <definedName name="B" localSheetId="20">#REF!</definedName>
    <definedName name="B" localSheetId="21">#REF!</definedName>
    <definedName name="B" localSheetId="22">#REF!</definedName>
    <definedName name="B" localSheetId="24">#REF!</definedName>
    <definedName name="B" localSheetId="25">#REF!</definedName>
    <definedName name="B" localSheetId="26">#REF!</definedName>
    <definedName name="B" localSheetId="28">#REF!</definedName>
    <definedName name="B" localSheetId="40">#REF!</definedName>
    <definedName name="B" localSheetId="14">#REF!</definedName>
    <definedName name="B" localSheetId="27">#REF!</definedName>
    <definedName name="B">#REF!</definedName>
    <definedName name="B.1." localSheetId="3">#REF!</definedName>
    <definedName name="B.1." localSheetId="5">#REF!</definedName>
    <definedName name="B.1." localSheetId="6">#REF!</definedName>
    <definedName name="B.1." localSheetId="7">#REF!</definedName>
    <definedName name="B.1." localSheetId="8">#REF!</definedName>
    <definedName name="B.1." localSheetId="13">#REF!</definedName>
    <definedName name="B.1." localSheetId="9">#REF!</definedName>
    <definedName name="B.1." localSheetId="10">#REF!</definedName>
    <definedName name="B.1." localSheetId="11">#REF!</definedName>
    <definedName name="B.1." localSheetId="12">#REF!</definedName>
    <definedName name="B.1." localSheetId="15">#REF!</definedName>
    <definedName name="B.1." localSheetId="16">#REF!</definedName>
    <definedName name="B.1." localSheetId="17">#REF!</definedName>
    <definedName name="B.1." localSheetId="18">#REF!</definedName>
    <definedName name="B.1." localSheetId="23">#REF!</definedName>
    <definedName name="B.1." localSheetId="19">#REF!</definedName>
    <definedName name="B.1." localSheetId="20">#REF!</definedName>
    <definedName name="B.1." localSheetId="21">#REF!</definedName>
    <definedName name="B.1." localSheetId="22">#REF!</definedName>
    <definedName name="B.1." localSheetId="24">#REF!</definedName>
    <definedName name="B.1." localSheetId="25">#REF!</definedName>
    <definedName name="B.1." localSheetId="26">#REF!</definedName>
    <definedName name="B.1." localSheetId="28">#REF!</definedName>
    <definedName name="B.1." localSheetId="40">#REF!</definedName>
    <definedName name="B.1." localSheetId="14">#REF!</definedName>
    <definedName name="B.1." localSheetId="27">#REF!</definedName>
    <definedName name="B.1.">#REF!</definedName>
    <definedName name="B.VII" localSheetId="3">#REF!</definedName>
    <definedName name="B.VII" localSheetId="5">#REF!</definedName>
    <definedName name="B.VII" localSheetId="6">#REF!</definedName>
    <definedName name="B.VII" localSheetId="7">#REF!</definedName>
    <definedName name="B.VII" localSheetId="8">#REF!</definedName>
    <definedName name="B.VII" localSheetId="13">#REF!</definedName>
    <definedName name="B.VII" localSheetId="9">#REF!</definedName>
    <definedName name="B.VII" localSheetId="10">#REF!</definedName>
    <definedName name="B.VII" localSheetId="11">#REF!</definedName>
    <definedName name="B.VII" localSheetId="12">#REF!</definedName>
    <definedName name="B.VII" localSheetId="15">#REF!</definedName>
    <definedName name="B.VII" localSheetId="16">#REF!</definedName>
    <definedName name="B.VII" localSheetId="17">#REF!</definedName>
    <definedName name="B.VII" localSheetId="18">#REF!</definedName>
    <definedName name="B.VII" localSheetId="23">#REF!</definedName>
    <definedName name="B.VII" localSheetId="19">#REF!</definedName>
    <definedName name="B.VII" localSheetId="20">#REF!</definedName>
    <definedName name="B.VII" localSheetId="21">#REF!</definedName>
    <definedName name="B.VII" localSheetId="22">#REF!</definedName>
    <definedName name="B.VII" localSheetId="24">#REF!</definedName>
    <definedName name="B.VII" localSheetId="25">#REF!</definedName>
    <definedName name="B.VII" localSheetId="26">#REF!</definedName>
    <definedName name="B.VII" localSheetId="28">#REF!</definedName>
    <definedName name="B.VII" localSheetId="40">#REF!</definedName>
    <definedName name="B.VII" localSheetId="14">#REF!</definedName>
    <definedName name="B.VII" localSheetId="27">#REF!</definedName>
    <definedName name="B.VII">#REF!</definedName>
    <definedName name="B.XII" localSheetId="3">#REF!</definedName>
    <definedName name="B.XII" localSheetId="5">#REF!</definedName>
    <definedName name="B.XII" localSheetId="6">#REF!</definedName>
    <definedName name="B.XII" localSheetId="7">#REF!</definedName>
    <definedName name="B.XII" localSheetId="8">#REF!</definedName>
    <definedName name="B.XII" localSheetId="13">#REF!</definedName>
    <definedName name="B.XII" localSheetId="9">#REF!</definedName>
    <definedName name="B.XII" localSheetId="10">#REF!</definedName>
    <definedName name="B.XII" localSheetId="11">#REF!</definedName>
    <definedName name="B.XII" localSheetId="12">#REF!</definedName>
    <definedName name="B.XII" localSheetId="15">#REF!</definedName>
    <definedName name="B.XII" localSheetId="16">#REF!</definedName>
    <definedName name="B.XII" localSheetId="17">#REF!</definedName>
    <definedName name="B.XII" localSheetId="18">#REF!</definedName>
    <definedName name="B.XII" localSheetId="23">#REF!</definedName>
    <definedName name="B.XII" localSheetId="19">#REF!</definedName>
    <definedName name="B.XII" localSheetId="20">#REF!</definedName>
    <definedName name="B.XII" localSheetId="21">#REF!</definedName>
    <definedName name="B.XII" localSheetId="22">#REF!</definedName>
    <definedName name="B.XII" localSheetId="24">#REF!</definedName>
    <definedName name="B.XII" localSheetId="25">#REF!</definedName>
    <definedName name="B.XII" localSheetId="26">#REF!</definedName>
    <definedName name="B.XII" localSheetId="28">#REF!</definedName>
    <definedName name="B.XII" localSheetId="40">#REF!</definedName>
    <definedName name="B.XII" localSheetId="14">#REF!</definedName>
    <definedName name="B.XII" localSheetId="27">#REF!</definedName>
    <definedName name="B.XII">#REF!</definedName>
    <definedName name="BIO" localSheetId="3">#REF!</definedName>
    <definedName name="BIO" localSheetId="5">#REF!</definedName>
    <definedName name="BIO" localSheetId="6">#REF!</definedName>
    <definedName name="BIO" localSheetId="7">#REF!</definedName>
    <definedName name="BIO" localSheetId="8">#REF!</definedName>
    <definedName name="BIO" localSheetId="13">#REF!</definedName>
    <definedName name="BIO" localSheetId="9">#REF!</definedName>
    <definedName name="BIO" localSheetId="10">#REF!</definedName>
    <definedName name="BIO" localSheetId="11">#REF!</definedName>
    <definedName name="BIO" localSheetId="12">#REF!</definedName>
    <definedName name="BIO" localSheetId="15">#REF!</definedName>
    <definedName name="BIO" localSheetId="16">#REF!</definedName>
    <definedName name="BIO" localSheetId="17">#REF!</definedName>
    <definedName name="BIO" localSheetId="18">#REF!</definedName>
    <definedName name="BIO" localSheetId="23">#REF!</definedName>
    <definedName name="BIO" localSheetId="19">#REF!</definedName>
    <definedName name="BIO" localSheetId="20">#REF!</definedName>
    <definedName name="BIO" localSheetId="21">#REF!</definedName>
    <definedName name="BIO" localSheetId="22">#REF!</definedName>
    <definedName name="BIO" localSheetId="24">#REF!</definedName>
    <definedName name="BIO" localSheetId="25">#REF!</definedName>
    <definedName name="BIO" localSheetId="26">#REF!</definedName>
    <definedName name="BIO" localSheetId="28">#REF!</definedName>
    <definedName name="BIO" localSheetId="40">#REF!</definedName>
    <definedName name="BIO" localSheetId="14">#REF!</definedName>
    <definedName name="BIO" localSheetId="27">#REF!</definedName>
    <definedName name="BIO">#REF!</definedName>
    <definedName name="C.I." localSheetId="3">#REF!</definedName>
    <definedName name="C.I." localSheetId="5">#REF!</definedName>
    <definedName name="C.I." localSheetId="6">#REF!</definedName>
    <definedName name="C.I." localSheetId="7">#REF!</definedName>
    <definedName name="C.I." localSheetId="8">#REF!</definedName>
    <definedName name="C.I." localSheetId="13">#REF!</definedName>
    <definedName name="C.I." localSheetId="9">#REF!</definedName>
    <definedName name="C.I." localSheetId="10">#REF!</definedName>
    <definedName name="C.I." localSheetId="11">#REF!</definedName>
    <definedName name="C.I." localSheetId="12">#REF!</definedName>
    <definedName name="C.I." localSheetId="15">#REF!</definedName>
    <definedName name="C.I." localSheetId="16">#REF!</definedName>
    <definedName name="C.I." localSheetId="17">#REF!</definedName>
    <definedName name="C.I." localSheetId="18">#REF!</definedName>
    <definedName name="C.I." localSheetId="23">#REF!</definedName>
    <definedName name="C.I." localSheetId="19">#REF!</definedName>
    <definedName name="C.I." localSheetId="20">#REF!</definedName>
    <definedName name="C.I." localSheetId="21">#REF!</definedName>
    <definedName name="C.I." localSheetId="22">#REF!</definedName>
    <definedName name="C.I." localSheetId="24">#REF!</definedName>
    <definedName name="C.I." localSheetId="25">#REF!</definedName>
    <definedName name="C.I." localSheetId="26">#REF!</definedName>
    <definedName name="C.I." localSheetId="28">#REF!</definedName>
    <definedName name="C.I." localSheetId="40">#REF!</definedName>
    <definedName name="C.I." localSheetId="14">#REF!</definedName>
    <definedName name="C.I." localSheetId="27">#REF!</definedName>
    <definedName name="C.I.">#REF!</definedName>
    <definedName name="C.II." localSheetId="3">#REF!</definedName>
    <definedName name="C.II." localSheetId="5">#REF!</definedName>
    <definedName name="C.II." localSheetId="6">#REF!</definedName>
    <definedName name="C.II." localSheetId="7">#REF!</definedName>
    <definedName name="C.II." localSheetId="8">#REF!</definedName>
    <definedName name="C.II." localSheetId="13">#REF!</definedName>
    <definedName name="C.II." localSheetId="9">#REF!</definedName>
    <definedName name="C.II." localSheetId="10">#REF!</definedName>
    <definedName name="C.II." localSheetId="11">#REF!</definedName>
    <definedName name="C.II." localSheetId="12">#REF!</definedName>
    <definedName name="C.II." localSheetId="15">#REF!</definedName>
    <definedName name="C.II." localSheetId="16">#REF!</definedName>
    <definedName name="C.II." localSheetId="17">#REF!</definedName>
    <definedName name="C.II." localSheetId="18">#REF!</definedName>
    <definedName name="C.II." localSheetId="23">#REF!</definedName>
    <definedName name="C.II." localSheetId="19">#REF!</definedName>
    <definedName name="C.II." localSheetId="20">#REF!</definedName>
    <definedName name="C.II." localSheetId="21">#REF!</definedName>
    <definedName name="C.II." localSheetId="22">#REF!</definedName>
    <definedName name="C.II." localSheetId="24">#REF!</definedName>
    <definedName name="C.II." localSheetId="25">#REF!</definedName>
    <definedName name="C.II." localSheetId="26">#REF!</definedName>
    <definedName name="C.II." localSheetId="28">#REF!</definedName>
    <definedName name="C.II." localSheetId="40">#REF!</definedName>
    <definedName name="C.II." localSheetId="14">#REF!</definedName>
    <definedName name="C.II." localSheetId="27">#REF!</definedName>
    <definedName name="C.II.">#REF!</definedName>
    <definedName name="D" localSheetId="3">#REF!</definedName>
    <definedName name="D" localSheetId="5">#REF!</definedName>
    <definedName name="D" localSheetId="6">#REF!</definedName>
    <definedName name="D" localSheetId="7">#REF!</definedName>
    <definedName name="D" localSheetId="8">#REF!</definedName>
    <definedName name="D" localSheetId="13">#REF!</definedName>
    <definedName name="D" localSheetId="9">#REF!</definedName>
    <definedName name="D" localSheetId="10">#REF!</definedName>
    <definedName name="D" localSheetId="11">#REF!</definedName>
    <definedName name="D" localSheetId="12">#REF!</definedName>
    <definedName name="D" localSheetId="15">#REF!</definedName>
    <definedName name="D" localSheetId="16">#REF!</definedName>
    <definedName name="D" localSheetId="17">#REF!</definedName>
    <definedName name="D" localSheetId="18">#REF!</definedName>
    <definedName name="D" localSheetId="23">#REF!</definedName>
    <definedName name="D" localSheetId="19">#REF!</definedName>
    <definedName name="D" localSheetId="20">#REF!</definedName>
    <definedName name="D" localSheetId="21">#REF!</definedName>
    <definedName name="D" localSheetId="22">#REF!</definedName>
    <definedName name="D" localSheetId="24">#REF!</definedName>
    <definedName name="D" localSheetId="25">#REF!</definedName>
    <definedName name="D" localSheetId="26">#REF!</definedName>
    <definedName name="D" localSheetId="28">#REF!</definedName>
    <definedName name="D" localSheetId="40">#REF!</definedName>
    <definedName name="D" localSheetId="14">#REF!</definedName>
    <definedName name="D" localSheetId="27">#REF!</definedName>
    <definedName name="D">#REF!</definedName>
    <definedName name="DD" localSheetId="3">#REF!</definedName>
    <definedName name="DD" localSheetId="5">#REF!</definedName>
    <definedName name="DD" localSheetId="6">#REF!</definedName>
    <definedName name="DD" localSheetId="7">#REF!</definedName>
    <definedName name="DD" localSheetId="8">#REF!</definedName>
    <definedName name="DD" localSheetId="13">#REF!</definedName>
    <definedName name="DD" localSheetId="9">#REF!</definedName>
    <definedName name="DD" localSheetId="10">#REF!</definedName>
    <definedName name="DD" localSheetId="11">#REF!</definedName>
    <definedName name="DD" localSheetId="12">#REF!</definedName>
    <definedName name="DD" localSheetId="15">#REF!</definedName>
    <definedName name="DD" localSheetId="16">#REF!</definedName>
    <definedName name="DD" localSheetId="17">#REF!</definedName>
    <definedName name="DD" localSheetId="18">#REF!</definedName>
    <definedName name="DD" localSheetId="23">#REF!</definedName>
    <definedName name="DD" localSheetId="19">#REF!</definedName>
    <definedName name="DD" localSheetId="20">#REF!</definedName>
    <definedName name="DD" localSheetId="21">#REF!</definedName>
    <definedName name="DD" localSheetId="22">#REF!</definedName>
    <definedName name="DD" localSheetId="24">#REF!</definedName>
    <definedName name="DD" localSheetId="25">#REF!</definedName>
    <definedName name="DD" localSheetId="26">#REF!</definedName>
    <definedName name="DD" localSheetId="28">#REF!</definedName>
    <definedName name="DD" localSheetId="40">#REF!</definedName>
    <definedName name="DD" localSheetId="14">#REF!</definedName>
    <definedName name="DD" localSheetId="27">#REF!</definedName>
    <definedName name="DD">#REF!</definedName>
    <definedName name="ED" localSheetId="3">#REF!</definedName>
    <definedName name="ED" localSheetId="5">#REF!</definedName>
    <definedName name="ED" localSheetId="6">#REF!</definedName>
    <definedName name="ED" localSheetId="7">#REF!</definedName>
    <definedName name="ED" localSheetId="8">#REF!</definedName>
    <definedName name="ED" localSheetId="13">#REF!</definedName>
    <definedName name="ED" localSheetId="9">#REF!</definedName>
    <definedName name="ED" localSheetId="10">#REF!</definedName>
    <definedName name="ED" localSheetId="11">#REF!</definedName>
    <definedName name="ED" localSheetId="12">#REF!</definedName>
    <definedName name="ED" localSheetId="15">#REF!</definedName>
    <definedName name="ED" localSheetId="16">#REF!</definedName>
    <definedName name="ED" localSheetId="17">#REF!</definedName>
    <definedName name="ED" localSheetId="18">#REF!</definedName>
    <definedName name="ED" localSheetId="23">#REF!</definedName>
    <definedName name="ED" localSheetId="19">#REF!</definedName>
    <definedName name="ED" localSheetId="20">#REF!</definedName>
    <definedName name="ED" localSheetId="21">#REF!</definedName>
    <definedName name="ED" localSheetId="22">#REF!</definedName>
    <definedName name="ED" localSheetId="24">#REF!</definedName>
    <definedName name="ED" localSheetId="25">#REF!</definedName>
    <definedName name="ED" localSheetId="26">#REF!</definedName>
    <definedName name="ED" localSheetId="28">#REF!</definedName>
    <definedName name="ED" localSheetId="40">#REF!</definedName>
    <definedName name="ED" localSheetId="14">#REF!</definedName>
    <definedName name="ED" localSheetId="27">#REF!</definedName>
    <definedName name="ED">#REF!</definedName>
    <definedName name="ew" localSheetId="3">#REF!</definedName>
    <definedName name="ew" localSheetId="5">#REF!</definedName>
    <definedName name="ew" localSheetId="6">#REF!</definedName>
    <definedName name="ew" localSheetId="7">#REF!</definedName>
    <definedName name="ew" localSheetId="8">#REF!</definedName>
    <definedName name="ew" localSheetId="13">#REF!</definedName>
    <definedName name="ew" localSheetId="9">#REF!</definedName>
    <definedName name="ew" localSheetId="10">#REF!</definedName>
    <definedName name="ew" localSheetId="11">#REF!</definedName>
    <definedName name="ew" localSheetId="12">#REF!</definedName>
    <definedName name="ew" localSheetId="15">#REF!</definedName>
    <definedName name="ew" localSheetId="16">#REF!</definedName>
    <definedName name="ew" localSheetId="17">#REF!</definedName>
    <definedName name="ew" localSheetId="18">#REF!</definedName>
    <definedName name="ew" localSheetId="23">#REF!</definedName>
    <definedName name="ew" localSheetId="19">#REF!</definedName>
    <definedName name="ew" localSheetId="20">#REF!</definedName>
    <definedName name="ew" localSheetId="21">#REF!</definedName>
    <definedName name="ew" localSheetId="22">#REF!</definedName>
    <definedName name="ew" localSheetId="24">#REF!</definedName>
    <definedName name="ew" localSheetId="25">#REF!</definedName>
    <definedName name="ew" localSheetId="26">#REF!</definedName>
    <definedName name="ew" localSheetId="28">#REF!</definedName>
    <definedName name="ew" localSheetId="40">#REF!</definedName>
    <definedName name="ew" localSheetId="14">#REF!</definedName>
    <definedName name="ew" localSheetId="27">#REF!</definedName>
    <definedName name="ew">#REF!</definedName>
    <definedName name="Excel_BuiltIn_Print_Area_1" localSheetId="3">#REF!</definedName>
    <definedName name="Excel_BuiltIn_Print_Area_1" localSheetId="5">#REF!</definedName>
    <definedName name="Excel_BuiltIn_Print_Area_1" localSheetId="6">#REF!</definedName>
    <definedName name="Excel_BuiltIn_Print_Area_1" localSheetId="7">#REF!</definedName>
    <definedName name="Excel_BuiltIn_Print_Area_1" localSheetId="8">#REF!</definedName>
    <definedName name="Excel_BuiltIn_Print_Area_1" localSheetId="13">#REF!</definedName>
    <definedName name="Excel_BuiltIn_Print_Area_1" localSheetId="9">#REF!</definedName>
    <definedName name="Excel_BuiltIn_Print_Area_1" localSheetId="10">#REF!</definedName>
    <definedName name="Excel_BuiltIn_Print_Area_1" localSheetId="11">#REF!</definedName>
    <definedName name="Excel_BuiltIn_Print_Area_1" localSheetId="12">#REF!</definedName>
    <definedName name="Excel_BuiltIn_Print_Area_1" localSheetId="15">#REF!</definedName>
    <definedName name="Excel_BuiltIn_Print_Area_1" localSheetId="16">#REF!</definedName>
    <definedName name="Excel_BuiltIn_Print_Area_1" localSheetId="17">#REF!</definedName>
    <definedName name="Excel_BuiltIn_Print_Area_1" localSheetId="18">#REF!</definedName>
    <definedName name="Excel_BuiltIn_Print_Area_1" localSheetId="23">#REF!</definedName>
    <definedName name="Excel_BuiltIn_Print_Area_1" localSheetId="19">#REF!</definedName>
    <definedName name="Excel_BuiltIn_Print_Area_1" localSheetId="20">#REF!</definedName>
    <definedName name="Excel_BuiltIn_Print_Area_1" localSheetId="21">#REF!</definedName>
    <definedName name="Excel_BuiltIn_Print_Area_1" localSheetId="22">#REF!</definedName>
    <definedName name="Excel_BuiltIn_Print_Area_1" localSheetId="24">#REF!</definedName>
    <definedName name="Excel_BuiltIn_Print_Area_1" localSheetId="25">#REF!</definedName>
    <definedName name="Excel_BuiltIn_Print_Area_1" localSheetId="26">#REF!</definedName>
    <definedName name="Excel_BuiltIn_Print_Area_1" localSheetId="28">#REF!</definedName>
    <definedName name="Excel_BuiltIn_Print_Area_1" localSheetId="40">#REF!</definedName>
    <definedName name="Excel_BuiltIn_Print_Area_1" localSheetId="14">#REF!</definedName>
    <definedName name="Excel_BuiltIn_Print_Area_1" localSheetId="27">#REF!</definedName>
    <definedName name="Excel_BuiltIn_Print_Area_1">#REF!</definedName>
    <definedName name="Excel_BuiltIn_Print_Area_1___1" localSheetId="3">#REF!</definedName>
    <definedName name="Excel_BuiltIn_Print_Area_1___1" localSheetId="5">#REF!</definedName>
    <definedName name="Excel_BuiltIn_Print_Area_1___1" localSheetId="6">#REF!</definedName>
    <definedName name="Excel_BuiltIn_Print_Area_1___1" localSheetId="7">#REF!</definedName>
    <definedName name="Excel_BuiltIn_Print_Area_1___1" localSheetId="8">#REF!</definedName>
    <definedName name="Excel_BuiltIn_Print_Area_1___1" localSheetId="13">#REF!</definedName>
    <definedName name="Excel_BuiltIn_Print_Area_1___1" localSheetId="9">#REF!</definedName>
    <definedName name="Excel_BuiltIn_Print_Area_1___1" localSheetId="10">#REF!</definedName>
    <definedName name="Excel_BuiltIn_Print_Area_1___1" localSheetId="11">#REF!</definedName>
    <definedName name="Excel_BuiltIn_Print_Area_1___1" localSheetId="12">#REF!</definedName>
    <definedName name="Excel_BuiltIn_Print_Area_1___1" localSheetId="15">#REF!</definedName>
    <definedName name="Excel_BuiltIn_Print_Area_1___1" localSheetId="16">#REF!</definedName>
    <definedName name="Excel_BuiltIn_Print_Area_1___1" localSheetId="17">#REF!</definedName>
    <definedName name="Excel_BuiltIn_Print_Area_1___1" localSheetId="18">#REF!</definedName>
    <definedName name="Excel_BuiltIn_Print_Area_1___1" localSheetId="23">#REF!</definedName>
    <definedName name="Excel_BuiltIn_Print_Area_1___1" localSheetId="19">#REF!</definedName>
    <definedName name="Excel_BuiltIn_Print_Area_1___1" localSheetId="20">#REF!</definedName>
    <definedName name="Excel_BuiltIn_Print_Area_1___1" localSheetId="21">#REF!</definedName>
    <definedName name="Excel_BuiltIn_Print_Area_1___1" localSheetId="22">#REF!</definedName>
    <definedName name="Excel_BuiltIn_Print_Area_1___1" localSheetId="24">#REF!</definedName>
    <definedName name="Excel_BuiltIn_Print_Area_1___1" localSheetId="25">#REF!</definedName>
    <definedName name="Excel_BuiltIn_Print_Area_1___1" localSheetId="26">#REF!</definedName>
    <definedName name="Excel_BuiltIn_Print_Area_1___1" localSheetId="28">#REF!</definedName>
    <definedName name="Excel_BuiltIn_Print_Area_1___1" localSheetId="40">#REF!</definedName>
    <definedName name="Excel_BuiltIn_Print_Area_1___1" localSheetId="14">#REF!</definedName>
    <definedName name="Excel_BuiltIn_Print_Area_1___1" localSheetId="27">#REF!</definedName>
    <definedName name="Excel_BuiltIn_Print_Area_1___1">#REF!</definedName>
    <definedName name="Excel_BuiltIn_Print_Area_9">"$"</definedName>
    <definedName name="Excel_BuiltIn_Print_Titles_1" localSheetId="3">#REF!</definedName>
    <definedName name="Excel_BuiltIn_Print_Titles_1" localSheetId="5">#REF!</definedName>
    <definedName name="Excel_BuiltIn_Print_Titles_1" localSheetId="6">#REF!</definedName>
    <definedName name="Excel_BuiltIn_Print_Titles_1" localSheetId="7">#REF!</definedName>
    <definedName name="Excel_BuiltIn_Print_Titles_1" localSheetId="8">#REF!</definedName>
    <definedName name="Excel_BuiltIn_Print_Titles_1" localSheetId="13">#REF!</definedName>
    <definedName name="Excel_BuiltIn_Print_Titles_1" localSheetId="9">#REF!</definedName>
    <definedName name="Excel_BuiltIn_Print_Titles_1" localSheetId="10">#REF!</definedName>
    <definedName name="Excel_BuiltIn_Print_Titles_1" localSheetId="11">#REF!</definedName>
    <definedName name="Excel_BuiltIn_Print_Titles_1" localSheetId="12">#REF!</definedName>
    <definedName name="Excel_BuiltIn_Print_Titles_1" localSheetId="15">#REF!</definedName>
    <definedName name="Excel_BuiltIn_Print_Titles_1" localSheetId="16">#REF!</definedName>
    <definedName name="Excel_BuiltIn_Print_Titles_1" localSheetId="17">#REF!</definedName>
    <definedName name="Excel_BuiltIn_Print_Titles_1" localSheetId="18">#REF!</definedName>
    <definedName name="Excel_BuiltIn_Print_Titles_1" localSheetId="23">#REF!</definedName>
    <definedName name="Excel_BuiltIn_Print_Titles_1" localSheetId="19">#REF!</definedName>
    <definedName name="Excel_BuiltIn_Print_Titles_1" localSheetId="20">#REF!</definedName>
    <definedName name="Excel_BuiltIn_Print_Titles_1" localSheetId="21">#REF!</definedName>
    <definedName name="Excel_BuiltIn_Print_Titles_1" localSheetId="22">#REF!</definedName>
    <definedName name="Excel_BuiltIn_Print_Titles_1" localSheetId="24">#REF!</definedName>
    <definedName name="Excel_BuiltIn_Print_Titles_1" localSheetId="25">#REF!</definedName>
    <definedName name="Excel_BuiltIn_Print_Titles_1" localSheetId="26">#REF!</definedName>
    <definedName name="Excel_BuiltIn_Print_Titles_1" localSheetId="28">#REF!</definedName>
    <definedName name="Excel_BuiltIn_Print_Titles_1" localSheetId="40">#REF!</definedName>
    <definedName name="Excel_BuiltIn_Print_Titles_1" localSheetId="14">#REF!</definedName>
    <definedName name="Excel_BuiltIn_Print_Titles_1" localSheetId="27">#REF!</definedName>
    <definedName name="Excel_BuiltIn_Print_Titles_1">#REF!</definedName>
    <definedName name="Excel_BuiltIn_Print_Titles_1___1" localSheetId="3">#REF!</definedName>
    <definedName name="Excel_BuiltIn_Print_Titles_1___1" localSheetId="5">#REF!</definedName>
    <definedName name="Excel_BuiltIn_Print_Titles_1___1" localSheetId="6">#REF!</definedName>
    <definedName name="Excel_BuiltIn_Print_Titles_1___1" localSheetId="7">#REF!</definedName>
    <definedName name="Excel_BuiltIn_Print_Titles_1___1" localSheetId="8">#REF!</definedName>
    <definedName name="Excel_BuiltIn_Print_Titles_1___1" localSheetId="13">#REF!</definedName>
    <definedName name="Excel_BuiltIn_Print_Titles_1___1" localSheetId="9">#REF!</definedName>
    <definedName name="Excel_BuiltIn_Print_Titles_1___1" localSheetId="10">#REF!</definedName>
    <definedName name="Excel_BuiltIn_Print_Titles_1___1" localSheetId="11">#REF!</definedName>
    <definedName name="Excel_BuiltIn_Print_Titles_1___1" localSheetId="12">#REF!</definedName>
    <definedName name="Excel_BuiltIn_Print_Titles_1___1" localSheetId="15">#REF!</definedName>
    <definedName name="Excel_BuiltIn_Print_Titles_1___1" localSheetId="16">#REF!</definedName>
    <definedName name="Excel_BuiltIn_Print_Titles_1___1" localSheetId="17">#REF!</definedName>
    <definedName name="Excel_BuiltIn_Print_Titles_1___1" localSheetId="18">#REF!</definedName>
    <definedName name="Excel_BuiltIn_Print_Titles_1___1" localSheetId="23">#REF!</definedName>
    <definedName name="Excel_BuiltIn_Print_Titles_1___1" localSheetId="19">#REF!</definedName>
    <definedName name="Excel_BuiltIn_Print_Titles_1___1" localSheetId="20">#REF!</definedName>
    <definedName name="Excel_BuiltIn_Print_Titles_1___1" localSheetId="21">#REF!</definedName>
    <definedName name="Excel_BuiltIn_Print_Titles_1___1" localSheetId="22">#REF!</definedName>
    <definedName name="Excel_BuiltIn_Print_Titles_1___1" localSheetId="24">#REF!</definedName>
    <definedName name="Excel_BuiltIn_Print_Titles_1___1" localSheetId="25">#REF!</definedName>
    <definedName name="Excel_BuiltIn_Print_Titles_1___1" localSheetId="26">#REF!</definedName>
    <definedName name="Excel_BuiltIn_Print_Titles_1___1" localSheetId="28">#REF!</definedName>
    <definedName name="Excel_BuiltIn_Print_Titles_1___1" localSheetId="40">#REF!</definedName>
    <definedName name="Excel_BuiltIn_Print_Titles_1___1" localSheetId="14">#REF!</definedName>
    <definedName name="Excel_BuiltIn_Print_Titles_1___1" localSheetId="27">#REF!</definedName>
    <definedName name="Excel_BuiltIn_Print_Titles_1___1">#REF!</definedName>
    <definedName name="Excel_BuiltIn_Print_Titles_2" localSheetId="3">#REF!</definedName>
    <definedName name="Excel_BuiltIn_Print_Titles_2" localSheetId="5">#REF!</definedName>
    <definedName name="Excel_BuiltIn_Print_Titles_2" localSheetId="6">#REF!</definedName>
    <definedName name="Excel_BuiltIn_Print_Titles_2" localSheetId="7">#REF!</definedName>
    <definedName name="Excel_BuiltIn_Print_Titles_2" localSheetId="8">#REF!</definedName>
    <definedName name="Excel_BuiltIn_Print_Titles_2" localSheetId="13">#REF!</definedName>
    <definedName name="Excel_BuiltIn_Print_Titles_2" localSheetId="9">#REF!</definedName>
    <definedName name="Excel_BuiltIn_Print_Titles_2" localSheetId="10">#REF!</definedName>
    <definedName name="Excel_BuiltIn_Print_Titles_2" localSheetId="11">#REF!</definedName>
    <definedName name="Excel_BuiltIn_Print_Titles_2" localSheetId="12">#REF!</definedName>
    <definedName name="Excel_BuiltIn_Print_Titles_2" localSheetId="15">#REF!</definedName>
    <definedName name="Excel_BuiltIn_Print_Titles_2" localSheetId="16">#REF!</definedName>
    <definedName name="Excel_BuiltIn_Print_Titles_2" localSheetId="17">#REF!</definedName>
    <definedName name="Excel_BuiltIn_Print_Titles_2" localSheetId="18">#REF!</definedName>
    <definedName name="Excel_BuiltIn_Print_Titles_2" localSheetId="23">#REF!</definedName>
    <definedName name="Excel_BuiltIn_Print_Titles_2" localSheetId="19">#REF!</definedName>
    <definedName name="Excel_BuiltIn_Print_Titles_2" localSheetId="20">#REF!</definedName>
    <definedName name="Excel_BuiltIn_Print_Titles_2" localSheetId="21">#REF!</definedName>
    <definedName name="Excel_BuiltIn_Print_Titles_2" localSheetId="22">#REF!</definedName>
    <definedName name="Excel_BuiltIn_Print_Titles_2" localSheetId="24">#REF!</definedName>
    <definedName name="Excel_BuiltIn_Print_Titles_2" localSheetId="25">#REF!</definedName>
    <definedName name="Excel_BuiltIn_Print_Titles_2" localSheetId="26">#REF!</definedName>
    <definedName name="Excel_BuiltIn_Print_Titles_2" localSheetId="28">#REF!</definedName>
    <definedName name="Excel_BuiltIn_Print_Titles_2" localSheetId="40">#REF!</definedName>
    <definedName name="Excel_BuiltIn_Print_Titles_2" localSheetId="14">#REF!</definedName>
    <definedName name="Excel_BuiltIn_Print_Titles_2" localSheetId="27">#REF!</definedName>
    <definedName name="Excel_BuiltIn_Print_Titles_2">#REF!</definedName>
    <definedName name="Excel_BuiltIn_Print_Titles_3" localSheetId="3">#REF!</definedName>
    <definedName name="Excel_BuiltIn_Print_Titles_3" localSheetId="5">#REF!</definedName>
    <definedName name="Excel_BuiltIn_Print_Titles_3" localSheetId="6">#REF!</definedName>
    <definedName name="Excel_BuiltIn_Print_Titles_3" localSheetId="7">#REF!</definedName>
    <definedName name="Excel_BuiltIn_Print_Titles_3" localSheetId="8">#REF!</definedName>
    <definedName name="Excel_BuiltIn_Print_Titles_3" localSheetId="13">#REF!</definedName>
    <definedName name="Excel_BuiltIn_Print_Titles_3" localSheetId="9">#REF!</definedName>
    <definedName name="Excel_BuiltIn_Print_Titles_3" localSheetId="10">#REF!</definedName>
    <definedName name="Excel_BuiltIn_Print_Titles_3" localSheetId="11">#REF!</definedName>
    <definedName name="Excel_BuiltIn_Print_Titles_3" localSheetId="12">#REF!</definedName>
    <definedName name="Excel_BuiltIn_Print_Titles_3" localSheetId="15">#REF!</definedName>
    <definedName name="Excel_BuiltIn_Print_Titles_3" localSheetId="16">#REF!</definedName>
    <definedName name="Excel_BuiltIn_Print_Titles_3" localSheetId="17">#REF!</definedName>
    <definedName name="Excel_BuiltIn_Print_Titles_3" localSheetId="18">#REF!</definedName>
    <definedName name="Excel_BuiltIn_Print_Titles_3" localSheetId="23">#REF!</definedName>
    <definedName name="Excel_BuiltIn_Print_Titles_3" localSheetId="19">#REF!</definedName>
    <definedName name="Excel_BuiltIn_Print_Titles_3" localSheetId="20">#REF!</definedName>
    <definedName name="Excel_BuiltIn_Print_Titles_3" localSheetId="21">#REF!</definedName>
    <definedName name="Excel_BuiltIn_Print_Titles_3" localSheetId="22">#REF!</definedName>
    <definedName name="Excel_BuiltIn_Print_Titles_3" localSheetId="24">#REF!</definedName>
    <definedName name="Excel_BuiltIn_Print_Titles_3" localSheetId="25">#REF!</definedName>
    <definedName name="Excel_BuiltIn_Print_Titles_3" localSheetId="26">#REF!</definedName>
    <definedName name="Excel_BuiltIn_Print_Titles_3" localSheetId="28">#REF!</definedName>
    <definedName name="Excel_BuiltIn_Print_Titles_3" localSheetId="40">#REF!</definedName>
    <definedName name="Excel_BuiltIn_Print_Titles_3" localSheetId="14">#REF!</definedName>
    <definedName name="Excel_BuiltIn_Print_Titles_3" localSheetId="27">#REF!</definedName>
    <definedName name="Excel_BuiltIn_Print_Titles_3">#REF!</definedName>
    <definedName name="Excel_BuiltIn_Print_Titles_4" localSheetId="3">#REF!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13">#REF!</definedName>
    <definedName name="Excel_BuiltIn_Print_Titles_4" localSheetId="9">#REF!</definedName>
    <definedName name="Excel_BuiltIn_Print_Titles_4" localSheetId="10">#REF!</definedName>
    <definedName name="Excel_BuiltIn_Print_Titles_4" localSheetId="11">#REF!</definedName>
    <definedName name="Excel_BuiltIn_Print_Titles_4" localSheetId="12">#REF!</definedName>
    <definedName name="Excel_BuiltIn_Print_Titles_4" localSheetId="15">#REF!</definedName>
    <definedName name="Excel_BuiltIn_Print_Titles_4" localSheetId="16">#REF!</definedName>
    <definedName name="Excel_BuiltIn_Print_Titles_4" localSheetId="17">#REF!</definedName>
    <definedName name="Excel_BuiltIn_Print_Titles_4" localSheetId="18">#REF!</definedName>
    <definedName name="Excel_BuiltIn_Print_Titles_4" localSheetId="23">#REF!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2">#REF!</definedName>
    <definedName name="Excel_BuiltIn_Print_Titles_4" localSheetId="24">#REF!</definedName>
    <definedName name="Excel_BuiltIn_Print_Titles_4" localSheetId="25">#REF!</definedName>
    <definedName name="Excel_BuiltIn_Print_Titles_4" localSheetId="26">#REF!</definedName>
    <definedName name="Excel_BuiltIn_Print_Titles_4" localSheetId="28">#REF!</definedName>
    <definedName name="Excel_BuiltIn_Print_Titles_4" localSheetId="40">#REF!</definedName>
    <definedName name="Excel_BuiltIn_Print_Titles_4" localSheetId="14">#REF!</definedName>
    <definedName name="Excel_BuiltIn_Print_Titles_4" localSheetId="27">#REF!</definedName>
    <definedName name="Excel_BuiltIn_Print_Titles_4">#REF!</definedName>
    <definedName name="Excel_BuiltIn_Print_Titles_5" localSheetId="3">#REF!</definedName>
    <definedName name="Excel_BuiltIn_Print_Titles_5" localSheetId="5">#REF!</definedName>
    <definedName name="Excel_BuiltIn_Print_Titles_5" localSheetId="6">#REF!</definedName>
    <definedName name="Excel_BuiltIn_Print_Titles_5" localSheetId="7">#REF!</definedName>
    <definedName name="Excel_BuiltIn_Print_Titles_5" localSheetId="8">#REF!</definedName>
    <definedName name="Excel_BuiltIn_Print_Titles_5" localSheetId="13">#REF!</definedName>
    <definedName name="Excel_BuiltIn_Print_Titles_5" localSheetId="9">#REF!</definedName>
    <definedName name="Excel_BuiltIn_Print_Titles_5" localSheetId="10">#REF!</definedName>
    <definedName name="Excel_BuiltIn_Print_Titles_5" localSheetId="11">#REF!</definedName>
    <definedName name="Excel_BuiltIn_Print_Titles_5" localSheetId="12">#REF!</definedName>
    <definedName name="Excel_BuiltIn_Print_Titles_5" localSheetId="15">#REF!</definedName>
    <definedName name="Excel_BuiltIn_Print_Titles_5" localSheetId="16">#REF!</definedName>
    <definedName name="Excel_BuiltIn_Print_Titles_5" localSheetId="17">#REF!</definedName>
    <definedName name="Excel_BuiltIn_Print_Titles_5" localSheetId="18">#REF!</definedName>
    <definedName name="Excel_BuiltIn_Print_Titles_5" localSheetId="23">#REF!</definedName>
    <definedName name="Excel_BuiltIn_Print_Titles_5" localSheetId="19">#REF!</definedName>
    <definedName name="Excel_BuiltIn_Print_Titles_5" localSheetId="20">#REF!</definedName>
    <definedName name="Excel_BuiltIn_Print_Titles_5" localSheetId="21">#REF!</definedName>
    <definedName name="Excel_BuiltIn_Print_Titles_5" localSheetId="22">#REF!</definedName>
    <definedName name="Excel_BuiltIn_Print_Titles_5" localSheetId="24">#REF!</definedName>
    <definedName name="Excel_BuiltIn_Print_Titles_5" localSheetId="25">#REF!</definedName>
    <definedName name="Excel_BuiltIn_Print_Titles_5" localSheetId="26">#REF!</definedName>
    <definedName name="Excel_BuiltIn_Print_Titles_5" localSheetId="28">#REF!</definedName>
    <definedName name="Excel_BuiltIn_Print_Titles_5" localSheetId="40">#REF!</definedName>
    <definedName name="Excel_BuiltIn_Print_Titles_5" localSheetId="14">#REF!</definedName>
    <definedName name="Excel_BuiltIn_Print_Titles_5" localSheetId="27">#REF!</definedName>
    <definedName name="Excel_BuiltIn_Print_Titles_5">#REF!</definedName>
    <definedName name="Excel_BuiltIn_Print_Titles_6" localSheetId="3">#REF!</definedName>
    <definedName name="Excel_BuiltIn_Print_Titles_6" localSheetId="5">#REF!</definedName>
    <definedName name="Excel_BuiltIn_Print_Titles_6" localSheetId="6">#REF!</definedName>
    <definedName name="Excel_BuiltIn_Print_Titles_6" localSheetId="7">#REF!</definedName>
    <definedName name="Excel_BuiltIn_Print_Titles_6" localSheetId="8">#REF!</definedName>
    <definedName name="Excel_BuiltIn_Print_Titles_6" localSheetId="13">#REF!</definedName>
    <definedName name="Excel_BuiltIn_Print_Titles_6" localSheetId="9">#REF!</definedName>
    <definedName name="Excel_BuiltIn_Print_Titles_6" localSheetId="10">#REF!</definedName>
    <definedName name="Excel_BuiltIn_Print_Titles_6" localSheetId="11">#REF!</definedName>
    <definedName name="Excel_BuiltIn_Print_Titles_6" localSheetId="12">#REF!</definedName>
    <definedName name="Excel_BuiltIn_Print_Titles_6" localSheetId="15">#REF!</definedName>
    <definedName name="Excel_BuiltIn_Print_Titles_6" localSheetId="16">#REF!</definedName>
    <definedName name="Excel_BuiltIn_Print_Titles_6" localSheetId="17">#REF!</definedName>
    <definedName name="Excel_BuiltIn_Print_Titles_6" localSheetId="18">#REF!</definedName>
    <definedName name="Excel_BuiltIn_Print_Titles_6" localSheetId="23">#REF!</definedName>
    <definedName name="Excel_BuiltIn_Print_Titles_6" localSheetId="19">#REF!</definedName>
    <definedName name="Excel_BuiltIn_Print_Titles_6" localSheetId="20">#REF!</definedName>
    <definedName name="Excel_BuiltIn_Print_Titles_6" localSheetId="21">#REF!</definedName>
    <definedName name="Excel_BuiltIn_Print_Titles_6" localSheetId="22">#REF!</definedName>
    <definedName name="Excel_BuiltIn_Print_Titles_6" localSheetId="24">#REF!</definedName>
    <definedName name="Excel_BuiltIn_Print_Titles_6" localSheetId="25">#REF!</definedName>
    <definedName name="Excel_BuiltIn_Print_Titles_6" localSheetId="26">#REF!</definedName>
    <definedName name="Excel_BuiltIn_Print_Titles_6" localSheetId="28">#REF!</definedName>
    <definedName name="Excel_BuiltIn_Print_Titles_6" localSheetId="40">#REF!</definedName>
    <definedName name="Excel_BuiltIn_Print_Titles_6" localSheetId="14">#REF!</definedName>
    <definedName name="Excel_BuiltIn_Print_Titles_6" localSheetId="27">#REF!</definedName>
    <definedName name="Excel_BuiltIn_Print_Titles_6">#REF!</definedName>
    <definedName name="Excel_BuiltIn_Print_Titles_6___6" localSheetId="3">#REF!</definedName>
    <definedName name="Excel_BuiltIn_Print_Titles_6___6" localSheetId="5">#REF!</definedName>
    <definedName name="Excel_BuiltIn_Print_Titles_6___6" localSheetId="6">#REF!</definedName>
    <definedName name="Excel_BuiltIn_Print_Titles_6___6" localSheetId="7">#REF!</definedName>
    <definedName name="Excel_BuiltIn_Print_Titles_6___6" localSheetId="8">#REF!</definedName>
    <definedName name="Excel_BuiltIn_Print_Titles_6___6" localSheetId="13">#REF!</definedName>
    <definedName name="Excel_BuiltIn_Print_Titles_6___6" localSheetId="9">#REF!</definedName>
    <definedName name="Excel_BuiltIn_Print_Titles_6___6" localSheetId="10">#REF!</definedName>
    <definedName name="Excel_BuiltIn_Print_Titles_6___6" localSheetId="11">#REF!</definedName>
    <definedName name="Excel_BuiltIn_Print_Titles_6___6" localSheetId="12">#REF!</definedName>
    <definedName name="Excel_BuiltIn_Print_Titles_6___6" localSheetId="15">#REF!</definedName>
    <definedName name="Excel_BuiltIn_Print_Titles_6___6" localSheetId="16">#REF!</definedName>
    <definedName name="Excel_BuiltIn_Print_Titles_6___6" localSheetId="17">#REF!</definedName>
    <definedName name="Excel_BuiltIn_Print_Titles_6___6" localSheetId="18">#REF!</definedName>
    <definedName name="Excel_BuiltIn_Print_Titles_6___6" localSheetId="23">#REF!</definedName>
    <definedName name="Excel_BuiltIn_Print_Titles_6___6" localSheetId="19">#REF!</definedName>
    <definedName name="Excel_BuiltIn_Print_Titles_6___6" localSheetId="20">#REF!</definedName>
    <definedName name="Excel_BuiltIn_Print_Titles_6___6" localSheetId="21">#REF!</definedName>
    <definedName name="Excel_BuiltIn_Print_Titles_6___6" localSheetId="22">#REF!</definedName>
    <definedName name="Excel_BuiltIn_Print_Titles_6___6" localSheetId="24">#REF!</definedName>
    <definedName name="Excel_BuiltIn_Print_Titles_6___6" localSheetId="25">#REF!</definedName>
    <definedName name="Excel_BuiltIn_Print_Titles_6___6" localSheetId="26">#REF!</definedName>
    <definedName name="Excel_BuiltIn_Print_Titles_6___6" localSheetId="28">#REF!</definedName>
    <definedName name="Excel_BuiltIn_Print_Titles_6___6" localSheetId="40">#REF!</definedName>
    <definedName name="Excel_BuiltIn_Print_Titles_6___6" localSheetId="14">#REF!</definedName>
    <definedName name="Excel_BuiltIn_Print_Titles_6___6" localSheetId="27">#REF!</definedName>
    <definedName name="Excel_BuiltIn_Print_Titles_6___6">#REF!</definedName>
    <definedName name="Excel_BuiltIn_Print_Titles_7">"$"</definedName>
    <definedName name="Excel_BuiltIn_Print_Titles_8" localSheetId="3">#REF!</definedName>
    <definedName name="Excel_BuiltIn_Print_Titles_8" localSheetId="5">#REF!</definedName>
    <definedName name="Excel_BuiltIn_Print_Titles_8" localSheetId="6">#REF!</definedName>
    <definedName name="Excel_BuiltIn_Print_Titles_8" localSheetId="7">#REF!</definedName>
    <definedName name="Excel_BuiltIn_Print_Titles_8" localSheetId="8">#REF!</definedName>
    <definedName name="Excel_BuiltIn_Print_Titles_8" localSheetId="13">#REF!</definedName>
    <definedName name="Excel_BuiltIn_Print_Titles_8" localSheetId="9">#REF!</definedName>
    <definedName name="Excel_BuiltIn_Print_Titles_8" localSheetId="10">#REF!</definedName>
    <definedName name="Excel_BuiltIn_Print_Titles_8" localSheetId="11">#REF!</definedName>
    <definedName name="Excel_BuiltIn_Print_Titles_8" localSheetId="12">#REF!</definedName>
    <definedName name="Excel_BuiltIn_Print_Titles_8" localSheetId="15">#REF!</definedName>
    <definedName name="Excel_BuiltIn_Print_Titles_8" localSheetId="16">#REF!</definedName>
    <definedName name="Excel_BuiltIn_Print_Titles_8" localSheetId="17">#REF!</definedName>
    <definedName name="Excel_BuiltIn_Print_Titles_8" localSheetId="18">#REF!</definedName>
    <definedName name="Excel_BuiltIn_Print_Titles_8" localSheetId="23">#REF!</definedName>
    <definedName name="Excel_BuiltIn_Print_Titles_8" localSheetId="19">#REF!</definedName>
    <definedName name="Excel_BuiltIn_Print_Titles_8" localSheetId="20">#REF!</definedName>
    <definedName name="Excel_BuiltIn_Print_Titles_8" localSheetId="21">#REF!</definedName>
    <definedName name="Excel_BuiltIn_Print_Titles_8" localSheetId="22">#REF!</definedName>
    <definedName name="Excel_BuiltIn_Print_Titles_8" localSheetId="24">#REF!</definedName>
    <definedName name="Excel_BuiltIn_Print_Titles_8" localSheetId="25">#REF!</definedName>
    <definedName name="Excel_BuiltIn_Print_Titles_8" localSheetId="26">#REF!</definedName>
    <definedName name="Excel_BuiltIn_Print_Titles_8" localSheetId="28">#REF!</definedName>
    <definedName name="Excel_BuiltIn_Print_Titles_8" localSheetId="40">#REF!</definedName>
    <definedName name="Excel_BuiltIn_Print_Titles_8" localSheetId="14">#REF!</definedName>
    <definedName name="Excel_BuiltIn_Print_Titles_8" localSheetId="27">#REF!</definedName>
    <definedName name="Excel_BuiltIn_Print_Titles_8">#REF!</definedName>
    <definedName name="Excel_BuiltIn_Print_Titles_9">"$"</definedName>
    <definedName name="F" localSheetId="3">#REF!</definedName>
    <definedName name="F" localSheetId="5">#REF!</definedName>
    <definedName name="F" localSheetId="6">#REF!</definedName>
    <definedName name="F" localSheetId="7">#REF!</definedName>
    <definedName name="F" localSheetId="8">#REF!</definedName>
    <definedName name="F" localSheetId="13">#REF!</definedName>
    <definedName name="F" localSheetId="9">#REF!</definedName>
    <definedName name="F" localSheetId="10">#REF!</definedName>
    <definedName name="F" localSheetId="11">#REF!</definedName>
    <definedName name="F" localSheetId="12">#REF!</definedName>
    <definedName name="F" localSheetId="15">#REF!</definedName>
    <definedName name="F" localSheetId="16">#REF!</definedName>
    <definedName name="F" localSheetId="17">#REF!</definedName>
    <definedName name="F" localSheetId="18">#REF!</definedName>
    <definedName name="F" localSheetId="23">#REF!</definedName>
    <definedName name="F" localSheetId="19">#REF!</definedName>
    <definedName name="F" localSheetId="20">#REF!</definedName>
    <definedName name="F" localSheetId="21">#REF!</definedName>
    <definedName name="F" localSheetId="22">#REF!</definedName>
    <definedName name="F" localSheetId="24">#REF!</definedName>
    <definedName name="F" localSheetId="25">#REF!</definedName>
    <definedName name="F" localSheetId="26">#REF!</definedName>
    <definedName name="F" localSheetId="28">#REF!</definedName>
    <definedName name="F" localSheetId="40">#REF!</definedName>
    <definedName name="F" localSheetId="14">#REF!</definedName>
    <definedName name="F" localSheetId="27">#REF!</definedName>
    <definedName name="F">#REF!</definedName>
    <definedName name="G" localSheetId="3">#REF!</definedName>
    <definedName name="G" localSheetId="5">#REF!</definedName>
    <definedName name="G" localSheetId="6">#REF!</definedName>
    <definedName name="G" localSheetId="7">#REF!</definedName>
    <definedName name="G" localSheetId="8">#REF!</definedName>
    <definedName name="G" localSheetId="13">#REF!</definedName>
    <definedName name="G" localSheetId="9">#REF!</definedName>
    <definedName name="G" localSheetId="10">#REF!</definedName>
    <definedName name="G" localSheetId="11">#REF!</definedName>
    <definedName name="G" localSheetId="12">#REF!</definedName>
    <definedName name="G" localSheetId="15">#REF!</definedName>
    <definedName name="G" localSheetId="16">#REF!</definedName>
    <definedName name="G" localSheetId="17">#REF!</definedName>
    <definedName name="G" localSheetId="18">#REF!</definedName>
    <definedName name="G" localSheetId="23">#REF!</definedName>
    <definedName name="G" localSheetId="19">#REF!</definedName>
    <definedName name="G" localSheetId="20">#REF!</definedName>
    <definedName name="G" localSheetId="21">#REF!</definedName>
    <definedName name="G" localSheetId="22">#REF!</definedName>
    <definedName name="G" localSheetId="24">#REF!</definedName>
    <definedName name="G" localSheetId="25">#REF!</definedName>
    <definedName name="G" localSheetId="26">#REF!</definedName>
    <definedName name="G" localSheetId="28">#REF!</definedName>
    <definedName name="G" localSheetId="40">#REF!</definedName>
    <definedName name="G" localSheetId="14">#REF!</definedName>
    <definedName name="G" localSheetId="27">#REF!</definedName>
    <definedName name="G">#REF!</definedName>
    <definedName name="krov" localSheetId="3">#REF!</definedName>
    <definedName name="krov" localSheetId="5">#REF!</definedName>
    <definedName name="krov" localSheetId="6">#REF!</definedName>
    <definedName name="krov" localSheetId="7">#REF!</definedName>
    <definedName name="krov" localSheetId="8">#REF!</definedName>
    <definedName name="krov" localSheetId="13">#REF!</definedName>
    <definedName name="krov" localSheetId="9">#REF!</definedName>
    <definedName name="krov" localSheetId="10">#REF!</definedName>
    <definedName name="krov" localSheetId="11">#REF!</definedName>
    <definedName name="krov" localSheetId="12">#REF!</definedName>
    <definedName name="krov" localSheetId="15">#REF!</definedName>
    <definedName name="krov" localSheetId="16">#REF!</definedName>
    <definedName name="krov" localSheetId="17">#REF!</definedName>
    <definedName name="krov" localSheetId="18">#REF!</definedName>
    <definedName name="krov" localSheetId="23">#REF!</definedName>
    <definedName name="krov" localSheetId="19">#REF!</definedName>
    <definedName name="krov" localSheetId="20">#REF!</definedName>
    <definedName name="krov" localSheetId="21">#REF!</definedName>
    <definedName name="krov" localSheetId="22">#REF!</definedName>
    <definedName name="krov" localSheetId="24">#REF!</definedName>
    <definedName name="krov" localSheetId="25">#REF!</definedName>
    <definedName name="krov" localSheetId="26">#REF!</definedName>
    <definedName name="krov" localSheetId="28">#REF!</definedName>
    <definedName name="krov" localSheetId="40">#REF!</definedName>
    <definedName name="krov" localSheetId="14">#REF!</definedName>
    <definedName name="krov" localSheetId="27">#REF!</definedName>
    <definedName name="krov">#REF!</definedName>
    <definedName name="_xlnm.Print_Area" localSheetId="3">'0. NAPOMENE'!$A$1:$F$169</definedName>
    <definedName name="_xlnm.Print_Area" localSheetId="4">'A.0. PRIP.'!$A$1:$F$149</definedName>
    <definedName name="_xlnm.Print_Area" localSheetId="5">'A.I. RUS.'!$A$1:$F$383</definedName>
    <definedName name="_xlnm.Print_Area" localSheetId="6">'A.II. ZEM.'!$A$1:$F$246</definedName>
    <definedName name="_xlnm.Print_Area" localSheetId="7">'A.III. ARM.-BET.'!$A$1:$F$218</definedName>
    <definedName name="_xlnm.Print_Area" localSheetId="8">'A.IV. ZID-SAN.'!$A$1:$F$177</definedName>
    <definedName name="_xlnm.Print_Area" localSheetId="13">'A.IX. BRAV.'!$A$1:$F$135</definedName>
    <definedName name="_xlnm.Print_Area" localSheetId="9">'A.V. ZID.'!$A$1:$F$74</definedName>
    <definedName name="_xlnm.Print_Area" localSheetId="10">'A.VI. TES.'!$A$1:$F$89</definedName>
    <definedName name="_xlnm.Print_Area" localSheetId="11">'A.VII. KROVOPOKR.'!$A$1:$F$70</definedName>
    <definedName name="_xlnm.Print_Area" localSheetId="12">'A.VIII. SKEL.'!$A$1:$F$97</definedName>
    <definedName name="_xlnm.Print_Area" localSheetId="15">'B.I. IZOL.'!$A$1:$F$151</definedName>
    <definedName name="_xlnm.Print_Area" localSheetId="16">'B.II. ZID.-FAS.'!$A$1:$F$222</definedName>
    <definedName name="_xlnm.Print_Area" localSheetId="17">'B.III.-E. ZID-ESTR.'!$A$1:$F$48</definedName>
    <definedName name="_xlnm.Print_Area" localSheetId="18">'B.IV. LIM.'!$A$1:$F$126</definedName>
    <definedName name="_xlnm.Print_Area" localSheetId="23">'B.IX. POD.-KER.'!$A$1:$F$82</definedName>
    <definedName name="_xlnm.Print_Area" localSheetId="19">'B.V. GK.'!$A$1:$F$135</definedName>
    <definedName name="_xlnm.Print_Area" localSheetId="20">'B.VI. STOL.'!$A$1:$F$132</definedName>
    <definedName name="_xlnm.Print_Area" localSheetId="21">'B.VII. STOL.-PP'!$A$1:$F$121</definedName>
    <definedName name="_xlnm.Print_Area" localSheetId="22">'B.VIII. STAKL.'!$A$1:$F$59</definedName>
    <definedName name="_xlnm.Print_Area" localSheetId="24">'B.X. POD.-PARK.'!$A$1:$F$72</definedName>
    <definedName name="_xlnm.Print_Area" localSheetId="25">'B.XI. KIP.'!$A$1:$F$61</definedName>
    <definedName name="_xlnm.Print_Area" localSheetId="26">'B.XII. SOB.'!$A$1:$F$122</definedName>
    <definedName name="_xlnm.Print_Area" localSheetId="28">'REK A+B'!$A$1:$F$62</definedName>
    <definedName name="_xlnm.Print_Area" localSheetId="40">'REK UKUPNA'!$A$1:$F$24</definedName>
    <definedName name="_xlnm.Print_Area" localSheetId="14">'REK. A'!$A$1:$F$27</definedName>
    <definedName name="_xlnm.Print_Area" localSheetId="27">'REK. B'!$A$1:$F$33</definedName>
    <definedName name="_xlnm.Print_Titles" localSheetId="3">'0. NAPOMENE'!$1:$2</definedName>
    <definedName name="_xlnm.Print_Titles" localSheetId="4">'A.0. PRIP.'!$1:$2</definedName>
    <definedName name="_xlnm.Print_Titles" localSheetId="5">'A.I. RUS.'!$1:$2</definedName>
    <definedName name="_xlnm.Print_Titles" localSheetId="6">'A.II. ZEM.'!$1:$2</definedName>
    <definedName name="_xlnm.Print_Titles" localSheetId="7">'A.III. ARM.-BET.'!$1:$2</definedName>
    <definedName name="_xlnm.Print_Titles" localSheetId="8">'A.IV. ZID-SAN.'!$1:$2</definedName>
    <definedName name="_xlnm.Print_Titles" localSheetId="13">'A.IX. BRAV.'!$1:$2</definedName>
    <definedName name="_xlnm.Print_Titles" localSheetId="9">'A.V. ZID.'!$1:$2</definedName>
    <definedName name="_xlnm.Print_Titles" localSheetId="10">'A.VI. TES.'!$1:$2</definedName>
    <definedName name="_xlnm.Print_Titles" localSheetId="11">'A.VII. KROVOPOKR.'!$1:$2</definedName>
    <definedName name="_xlnm.Print_Titles" localSheetId="12">'A.VIII. SKEL.'!$1:$2</definedName>
    <definedName name="_xlnm.Print_Titles" localSheetId="15">'B.I. IZOL.'!$1:$2</definedName>
    <definedName name="_xlnm.Print_Titles" localSheetId="16">'B.II. ZID.-FAS.'!$1:$2</definedName>
    <definedName name="_xlnm.Print_Titles" localSheetId="17">'B.III.-E. ZID-ESTR.'!$1:$2</definedName>
    <definedName name="_xlnm.Print_Titles" localSheetId="18">'B.IV. LIM.'!$1:$2</definedName>
    <definedName name="_xlnm.Print_Titles" localSheetId="23">'B.IX. POD.-KER.'!$1:$2</definedName>
    <definedName name="_xlnm.Print_Titles" localSheetId="19">'B.V. GK.'!$1:$2</definedName>
    <definedName name="_xlnm.Print_Titles" localSheetId="20">'B.VI. STOL.'!$1:$2</definedName>
    <definedName name="_xlnm.Print_Titles" localSheetId="21">'B.VII. STOL.-PP'!$1:$2</definedName>
    <definedName name="_xlnm.Print_Titles" localSheetId="22">'B.VIII. STAKL.'!$1:$2</definedName>
    <definedName name="_xlnm.Print_Titles" localSheetId="24">'B.X. POD.-PARK.'!$1:$2</definedName>
    <definedName name="_xlnm.Print_Titles" localSheetId="25">'B.XI. KIP.'!$1:$2</definedName>
    <definedName name="_xlnm.Print_Titles" localSheetId="26">'B.XII. SOB.'!$1:$2</definedName>
    <definedName name="_xlnm.Print_Titles" localSheetId="28">'REK A+B'!$1:$2</definedName>
    <definedName name="_xlnm.Print_Titles" localSheetId="40">'REK UKUPNA'!$1:$2</definedName>
    <definedName name="_xlnm.Print_Titles" localSheetId="14">'REK. A'!$1:$2</definedName>
    <definedName name="_xlnm.Print_Titles" localSheetId="27">'REK. B'!$1:$2</definedName>
    <definedName name="prova" localSheetId="3">#REF!</definedName>
    <definedName name="prova" localSheetId="5">#REF!</definedName>
    <definedName name="prova" localSheetId="6">#REF!</definedName>
    <definedName name="prova" localSheetId="7">#REF!</definedName>
    <definedName name="prova" localSheetId="8">#REF!</definedName>
    <definedName name="prova" localSheetId="13">#REF!</definedName>
    <definedName name="prova" localSheetId="9">#REF!</definedName>
    <definedName name="prova" localSheetId="10">#REF!</definedName>
    <definedName name="prova" localSheetId="11">#REF!</definedName>
    <definedName name="prova" localSheetId="12">#REF!</definedName>
    <definedName name="prova" localSheetId="15">#REF!</definedName>
    <definedName name="prova" localSheetId="16">#REF!</definedName>
    <definedName name="prova" localSheetId="17">#REF!</definedName>
    <definedName name="prova" localSheetId="18">#REF!</definedName>
    <definedName name="prova" localSheetId="23">#REF!</definedName>
    <definedName name="prova" localSheetId="19">#REF!</definedName>
    <definedName name="prova" localSheetId="20">#REF!</definedName>
    <definedName name="prova" localSheetId="21">#REF!</definedName>
    <definedName name="prova" localSheetId="22">#REF!</definedName>
    <definedName name="prova" localSheetId="24">#REF!</definedName>
    <definedName name="prova" localSheetId="25">#REF!</definedName>
    <definedName name="prova" localSheetId="26">#REF!</definedName>
    <definedName name="prova" localSheetId="28">#REF!</definedName>
    <definedName name="prova" localSheetId="40">#REF!</definedName>
    <definedName name="prova" localSheetId="14">#REF!</definedName>
    <definedName name="prova" localSheetId="27">#REF!</definedName>
    <definedName name="prova">#REF!</definedName>
    <definedName name="RR" localSheetId="3">#REF!</definedName>
    <definedName name="RR" localSheetId="5">#REF!</definedName>
    <definedName name="RR" localSheetId="6">#REF!</definedName>
    <definedName name="RR" localSheetId="7">#REF!</definedName>
    <definedName name="RR" localSheetId="8">#REF!</definedName>
    <definedName name="RR" localSheetId="13">#REF!</definedName>
    <definedName name="RR" localSheetId="9">#REF!</definedName>
    <definedName name="RR" localSheetId="10">#REF!</definedName>
    <definedName name="RR" localSheetId="11">#REF!</definedName>
    <definedName name="RR" localSheetId="12">#REF!</definedName>
    <definedName name="RR" localSheetId="15">#REF!</definedName>
    <definedName name="RR" localSheetId="16">#REF!</definedName>
    <definedName name="RR" localSheetId="17">#REF!</definedName>
    <definedName name="RR" localSheetId="18">#REF!</definedName>
    <definedName name="RR" localSheetId="23">#REF!</definedName>
    <definedName name="RR" localSheetId="19">#REF!</definedName>
    <definedName name="RR" localSheetId="20">#REF!</definedName>
    <definedName name="RR" localSheetId="21">#REF!</definedName>
    <definedName name="RR" localSheetId="22">#REF!</definedName>
    <definedName name="RR" localSheetId="24">#REF!</definedName>
    <definedName name="RR" localSheetId="25">#REF!</definedName>
    <definedName name="RR" localSheetId="26">#REF!</definedName>
    <definedName name="RR" localSheetId="28">#REF!</definedName>
    <definedName name="RR" localSheetId="40">#REF!</definedName>
    <definedName name="RR" localSheetId="14">#REF!</definedName>
    <definedName name="RR" localSheetId="27">#REF!</definedName>
    <definedName name="RR">#REF!</definedName>
    <definedName name="VODA" localSheetId="3">#REF!</definedName>
    <definedName name="VODA" localSheetId="5">#REF!</definedName>
    <definedName name="VODA" localSheetId="6">#REF!</definedName>
    <definedName name="VODA" localSheetId="7">#REF!</definedName>
    <definedName name="VODA" localSheetId="8">#REF!</definedName>
    <definedName name="VODA" localSheetId="13">#REF!</definedName>
    <definedName name="VODA" localSheetId="9">#REF!</definedName>
    <definedName name="VODA" localSheetId="10">#REF!</definedName>
    <definedName name="VODA" localSheetId="11">#REF!</definedName>
    <definedName name="VODA" localSheetId="12">#REF!</definedName>
    <definedName name="VODA" localSheetId="15">#REF!</definedName>
    <definedName name="VODA" localSheetId="16">#REF!</definedName>
    <definedName name="VODA" localSheetId="17">#REF!</definedName>
    <definedName name="VODA" localSheetId="18">#REF!</definedName>
    <definedName name="VODA" localSheetId="23">#REF!</definedName>
    <definedName name="VODA" localSheetId="19">#REF!</definedName>
    <definedName name="VODA" localSheetId="20">#REF!</definedName>
    <definedName name="VODA" localSheetId="21">#REF!</definedName>
    <definedName name="VODA" localSheetId="22">#REF!</definedName>
    <definedName name="VODA" localSheetId="24">#REF!</definedName>
    <definedName name="VODA" localSheetId="25">#REF!</definedName>
    <definedName name="VODA" localSheetId="26">#REF!</definedName>
    <definedName name="VODA" localSheetId="28">#REF!</definedName>
    <definedName name="VODA" localSheetId="40">#REF!</definedName>
    <definedName name="VODA" localSheetId="14">#REF!</definedName>
    <definedName name="VODA" localSheetId="27">#REF!</definedName>
    <definedName name="VOD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1" i="134" l="1"/>
  <c r="I257" i="177"/>
  <c r="I247" i="177"/>
  <c r="I239" i="177"/>
  <c r="I236" i="177"/>
  <c r="I233" i="177"/>
  <c r="I230" i="177"/>
  <c r="I227" i="177"/>
  <c r="I226" i="177"/>
  <c r="I223" i="177"/>
  <c r="I222" i="177"/>
  <c r="I220" i="177"/>
  <c r="I217" i="177"/>
  <c r="I214" i="177"/>
  <c r="I213" i="177"/>
  <c r="I210" i="177"/>
  <c r="I207" i="177"/>
  <c r="I204" i="177"/>
  <c r="I197" i="177"/>
  <c r="I194" i="177"/>
  <c r="I187" i="177"/>
  <c r="I184" i="177"/>
  <c r="I181" i="177"/>
  <c r="I178" i="177"/>
  <c r="I171" i="177"/>
  <c r="I168" i="177"/>
  <c r="I165" i="177"/>
  <c r="I162" i="177"/>
  <c r="I159" i="177"/>
  <c r="I156" i="177"/>
  <c r="I153" i="177"/>
  <c r="I150" i="177"/>
  <c r="I147" i="177"/>
  <c r="I144" i="177"/>
  <c r="I141" i="177"/>
  <c r="I138" i="177"/>
  <c r="I135" i="177"/>
  <c r="I134" i="177"/>
  <c r="I108" i="177"/>
  <c r="I107" i="177"/>
  <c r="I104" i="177"/>
  <c r="I103" i="177"/>
  <c r="I100" i="177"/>
  <c r="I99" i="177"/>
  <c r="I96" i="177"/>
  <c r="I95" i="177"/>
  <c r="I92" i="177"/>
  <c r="I91" i="177"/>
  <c r="I88" i="177"/>
  <c r="I87" i="177"/>
  <c r="I84" i="177"/>
  <c r="I83" i="177"/>
  <c r="I76" i="177"/>
  <c r="I73" i="177"/>
  <c r="I70" i="177"/>
  <c r="I67" i="177"/>
  <c r="I64" i="177"/>
  <c r="I61" i="177"/>
  <c r="I58" i="177"/>
  <c r="I55" i="177"/>
  <c r="I40" i="177"/>
  <c r="I37" i="177"/>
  <c r="I34" i="177"/>
  <c r="I31" i="177"/>
  <c r="I28" i="177"/>
  <c r="I25" i="177"/>
  <c r="I21" i="177"/>
  <c r="I20" i="177"/>
  <c r="F81" i="178"/>
  <c r="F79" i="178"/>
  <c r="F77" i="178"/>
  <c r="F75" i="178"/>
  <c r="F73" i="178"/>
  <c r="F70" i="178"/>
  <c r="F69" i="178"/>
  <c r="F66" i="178"/>
  <c r="F65" i="178"/>
  <c r="F62" i="178"/>
  <c r="F60" i="178"/>
  <c r="F59" i="178"/>
  <c r="F56" i="178"/>
  <c r="F55" i="178"/>
  <c r="F52" i="178"/>
  <c r="F51" i="178"/>
  <c r="F48" i="178"/>
  <c r="F47" i="178"/>
  <c r="F44" i="178"/>
  <c r="F43" i="178"/>
  <c r="F40" i="178"/>
  <c r="F39" i="178"/>
  <c r="F36" i="178"/>
  <c r="F35" i="178"/>
  <c r="F32" i="178"/>
  <c r="F31" i="178"/>
  <c r="F28" i="178"/>
  <c r="F27" i="178"/>
  <c r="F24" i="178"/>
  <c r="F23" i="178"/>
  <c r="F20" i="178"/>
  <c r="F17" i="178"/>
  <c r="F16" i="178"/>
  <c r="F13" i="178"/>
  <c r="F12" i="178"/>
  <c r="F9" i="178"/>
  <c r="F8" i="178"/>
  <c r="F83" i="178" l="1"/>
  <c r="F17" i="179" s="1"/>
  <c r="I189" i="177"/>
  <c r="I272" i="177" s="1"/>
  <c r="I173" i="177"/>
  <c r="I270" i="177" s="1"/>
  <c r="I259" i="177"/>
  <c r="I278" i="177" s="1"/>
  <c r="I78" i="177"/>
  <c r="I266" i="177" s="1"/>
  <c r="I111" i="177"/>
  <c r="I268" i="177" s="1"/>
  <c r="I241" i="177"/>
  <c r="I276" i="177" s="1"/>
  <c r="I199" i="177"/>
  <c r="I274" i="177" s="1"/>
  <c r="I42" i="177"/>
  <c r="I264" i="177" s="1"/>
  <c r="I280" i="177" l="1"/>
  <c r="I285" i="177" l="1"/>
  <c r="I287" i="177" s="1"/>
  <c r="F15" i="179"/>
  <c r="G320" i="169"/>
  <c r="B320" i="169"/>
  <c r="B319" i="169"/>
  <c r="G318" i="169"/>
  <c r="B318" i="169"/>
  <c r="B317" i="169"/>
  <c r="G316" i="169"/>
  <c r="B316" i="169"/>
  <c r="B315" i="169"/>
  <c r="G314" i="169"/>
  <c r="B314" i="169"/>
  <c r="G309" i="169"/>
  <c r="B308" i="169"/>
  <c r="G307" i="169"/>
  <c r="B306" i="169"/>
  <c r="G305" i="169"/>
  <c r="B304" i="169"/>
  <c r="G303" i="169"/>
  <c r="B302" i="169"/>
  <c r="G301" i="169"/>
  <c r="B300" i="169"/>
  <c r="G299" i="169"/>
  <c r="B298" i="169"/>
  <c r="G297" i="169"/>
  <c r="B296" i="169"/>
  <c r="G294" i="169"/>
  <c r="B293" i="169"/>
  <c r="B292" i="169"/>
  <c r="B291" i="169"/>
  <c r="B289" i="169"/>
  <c r="G288" i="169"/>
  <c r="G287" i="169"/>
  <c r="B286" i="169"/>
  <c r="B285" i="169"/>
  <c r="B284" i="169"/>
  <c r="B283" i="169"/>
  <c r="B281" i="169"/>
  <c r="G280" i="169"/>
  <c r="G279" i="169"/>
  <c r="B278" i="169"/>
  <c r="B277" i="169"/>
  <c r="B276" i="169"/>
  <c r="B275" i="169"/>
  <c r="B274" i="169"/>
  <c r="B273" i="169"/>
  <c r="B272" i="169"/>
  <c r="B271" i="169"/>
  <c r="B270" i="169"/>
  <c r="B269" i="169"/>
  <c r="B268" i="169"/>
  <c r="B267" i="169"/>
  <c r="B266" i="169"/>
  <c r="B265" i="169"/>
  <c r="B264" i="169"/>
  <c r="B263" i="169"/>
  <c r="B262" i="169"/>
  <c r="B261" i="169"/>
  <c r="G260" i="169"/>
  <c r="G259" i="169"/>
  <c r="B258" i="169"/>
  <c r="B257" i="169"/>
  <c r="B256" i="169"/>
  <c r="B255" i="169"/>
  <c r="B254" i="169"/>
  <c r="B250" i="169"/>
  <c r="G249" i="169"/>
  <c r="G248" i="169"/>
  <c r="B247" i="169"/>
  <c r="B246" i="169"/>
  <c r="B245" i="169"/>
  <c r="B244" i="169"/>
  <c r="B243" i="169"/>
  <c r="B242" i="169"/>
  <c r="B241" i="169"/>
  <c r="B240" i="169"/>
  <c r="B239" i="169"/>
  <c r="B238" i="169"/>
  <c r="B237" i="169"/>
  <c r="B236" i="169"/>
  <c r="B234" i="169"/>
  <c r="G233" i="169"/>
  <c r="G232" i="169"/>
  <c r="B230" i="169"/>
  <c r="G229" i="169"/>
  <c r="G228" i="169"/>
  <c r="B226" i="169"/>
  <c r="G225" i="169"/>
  <c r="B225" i="169"/>
  <c r="G224" i="169"/>
  <c r="B224" i="169"/>
  <c r="B223" i="169"/>
  <c r="G220" i="169"/>
  <c r="B220" i="169"/>
  <c r="B219" i="169"/>
  <c r="G218" i="169"/>
  <c r="B217" i="169"/>
  <c r="G216" i="169"/>
  <c r="B216" i="169"/>
  <c r="G215" i="169"/>
  <c r="B214" i="169"/>
  <c r="G213" i="169"/>
  <c r="B213" i="169"/>
  <c r="G212" i="169"/>
  <c r="B211" i="169"/>
  <c r="G210" i="169"/>
  <c r="B210" i="169"/>
  <c r="G209" i="169"/>
  <c r="B209" i="169"/>
  <c r="G208" i="169"/>
  <c r="B207" i="169"/>
  <c r="G206" i="169"/>
  <c r="B206" i="169"/>
  <c r="G205" i="169"/>
  <c r="B205" i="169"/>
  <c r="G204" i="169"/>
  <c r="B203" i="169"/>
  <c r="G202" i="169"/>
  <c r="G201" i="169"/>
  <c r="B199" i="169"/>
  <c r="G198" i="169"/>
  <c r="G197" i="169"/>
  <c r="B196" i="169"/>
  <c r="B195" i="169"/>
  <c r="B194" i="169"/>
  <c r="B192" i="169"/>
  <c r="G191" i="169"/>
  <c r="G190" i="169"/>
  <c r="B189" i="169"/>
  <c r="B188" i="169"/>
  <c r="B186" i="169"/>
  <c r="G185" i="169"/>
  <c r="G184" i="169"/>
  <c r="B183" i="169"/>
  <c r="B182" i="169"/>
  <c r="G181" i="169"/>
  <c r="B181" i="169"/>
  <c r="B180" i="169"/>
  <c r="G179" i="169"/>
  <c r="B179" i="169"/>
  <c r="G178" i="169"/>
  <c r="B178" i="169"/>
  <c r="G177" i="169"/>
  <c r="B177" i="169"/>
  <c r="G176" i="169"/>
  <c r="B176" i="169"/>
  <c r="G175" i="169"/>
  <c r="B175" i="169"/>
  <c r="G174" i="169"/>
  <c r="B173" i="169"/>
  <c r="G172" i="169"/>
  <c r="B172" i="169"/>
  <c r="G171" i="169"/>
  <c r="B171" i="169"/>
  <c r="G170" i="169"/>
  <c r="B170" i="169"/>
  <c r="B168" i="169"/>
  <c r="G167" i="169"/>
  <c r="B166" i="169"/>
  <c r="G165" i="169"/>
  <c r="G164" i="169"/>
  <c r="B162" i="169"/>
  <c r="G161" i="169"/>
  <c r="G160" i="169"/>
  <c r="B159" i="169"/>
  <c r="B158" i="169"/>
  <c r="B156" i="169"/>
  <c r="G155" i="169"/>
  <c r="G154" i="169"/>
  <c r="B152" i="169"/>
  <c r="G151" i="169"/>
  <c r="G150" i="169"/>
  <c r="B148" i="169"/>
  <c r="G147" i="169"/>
  <c r="G146" i="169"/>
  <c r="B144" i="169"/>
  <c r="G143" i="169"/>
  <c r="G142" i="169"/>
  <c r="B141" i="169"/>
  <c r="B140" i="169"/>
  <c r="G139" i="169"/>
  <c r="G138" i="169"/>
  <c r="B137" i="169"/>
  <c r="B136" i="169"/>
  <c r="B135" i="169"/>
  <c r="B134" i="169"/>
  <c r="B133" i="169"/>
  <c r="B132" i="169"/>
  <c r="B131" i="169"/>
  <c r="B130" i="169"/>
  <c r="B129" i="169"/>
  <c r="B128" i="169"/>
  <c r="B127" i="169"/>
  <c r="B126" i="169"/>
  <c r="B125" i="169"/>
  <c r="B124" i="169"/>
  <c r="B123" i="169"/>
  <c r="B122" i="169"/>
  <c r="B121" i="169"/>
  <c r="B120" i="169"/>
  <c r="B119" i="169"/>
  <c r="B118" i="169"/>
  <c r="B117" i="169"/>
  <c r="G116" i="169"/>
  <c r="G115" i="169"/>
  <c r="B114" i="169"/>
  <c r="B113" i="169"/>
  <c r="B112" i="169"/>
  <c r="B111" i="169"/>
  <c r="B110" i="169"/>
  <c r="B109" i="169"/>
  <c r="B108" i="169"/>
  <c r="B107" i="169"/>
  <c r="B106" i="169"/>
  <c r="B105" i="169"/>
  <c r="B104" i="169"/>
  <c r="B103" i="169"/>
  <c r="B102" i="169"/>
  <c r="B101" i="169"/>
  <c r="B100" i="169"/>
  <c r="B99" i="169"/>
  <c r="B98" i="169"/>
  <c r="B97" i="169"/>
  <c r="B96" i="169"/>
  <c r="B94" i="169"/>
  <c r="G93" i="169"/>
  <c r="G92" i="169"/>
  <c r="B90" i="169"/>
  <c r="G89" i="169"/>
  <c r="B88" i="169"/>
  <c r="G87" i="169"/>
  <c r="G86" i="169"/>
  <c r="B85" i="169"/>
  <c r="B84" i="169"/>
  <c r="B83" i="169"/>
  <c r="B81" i="169"/>
  <c r="G80" i="169"/>
  <c r="G79" i="169"/>
  <c r="B78" i="169"/>
  <c r="B77" i="169"/>
  <c r="B76" i="169"/>
  <c r="B75" i="169"/>
  <c r="B74" i="169"/>
  <c r="B73" i="169"/>
  <c r="B72" i="169"/>
  <c r="B65" i="169"/>
  <c r="B64" i="169"/>
  <c r="B63" i="169"/>
  <c r="B62" i="169"/>
  <c r="B61" i="169"/>
  <c r="B60" i="169"/>
  <c r="B59" i="169"/>
  <c r="B58" i="169"/>
  <c r="B57" i="169"/>
  <c r="B56" i="169"/>
  <c r="B33" i="169"/>
  <c r="B32" i="169"/>
  <c r="B31" i="169"/>
  <c r="B30" i="169"/>
  <c r="B29" i="169"/>
  <c r="B28" i="169"/>
  <c r="B27" i="169"/>
  <c r="G21" i="169"/>
  <c r="B19" i="169"/>
  <c r="G18" i="169"/>
  <c r="B16" i="169"/>
  <c r="G15" i="169"/>
  <c r="B13" i="169"/>
  <c r="G12" i="169"/>
  <c r="B11" i="169"/>
  <c r="G10" i="169"/>
  <c r="B9" i="169"/>
  <c r="G8" i="169"/>
  <c r="B7" i="169"/>
  <c r="G6" i="169"/>
  <c r="B5" i="169"/>
  <c r="G4" i="169"/>
  <c r="B202" i="173"/>
  <c r="B201" i="173"/>
  <c r="B200" i="173"/>
  <c r="B199" i="173"/>
  <c r="B198" i="173"/>
  <c r="B197" i="173"/>
  <c r="B196" i="173"/>
  <c r="B195" i="173"/>
  <c r="D189" i="173"/>
  <c r="F189" i="173" s="1"/>
  <c r="F186" i="173"/>
  <c r="F182" i="173"/>
  <c r="F179" i="173"/>
  <c r="F178" i="173"/>
  <c r="F174" i="173"/>
  <c r="F172" i="173"/>
  <c r="F171" i="173"/>
  <c r="F160" i="173"/>
  <c r="D157" i="173"/>
  <c r="D91" i="173" s="1"/>
  <c r="F156" i="173"/>
  <c r="D153" i="173"/>
  <c r="F153" i="173" s="1"/>
  <c r="F152" i="173"/>
  <c r="D149" i="173"/>
  <c r="F149" i="173" s="1"/>
  <c r="F148" i="173"/>
  <c r="F136" i="173"/>
  <c r="D133" i="173"/>
  <c r="F133" i="173" s="1"/>
  <c r="D130" i="173"/>
  <c r="F130" i="173" s="1"/>
  <c r="F129" i="173"/>
  <c r="F125" i="173"/>
  <c r="F124" i="173"/>
  <c r="F122" i="173"/>
  <c r="F121" i="173"/>
  <c r="F119" i="173"/>
  <c r="F118" i="173"/>
  <c r="F108" i="173"/>
  <c r="D105" i="173"/>
  <c r="F105" i="173" s="1"/>
  <c r="F102" i="173"/>
  <c r="D97" i="173"/>
  <c r="F97" i="173" s="1"/>
  <c r="F96" i="173"/>
  <c r="F87" i="173"/>
  <c r="F86" i="173"/>
  <c r="F80" i="173"/>
  <c r="F79" i="173"/>
  <c r="F67" i="173"/>
  <c r="F66" i="173"/>
  <c r="F64" i="173"/>
  <c r="F62" i="173"/>
  <c r="F56" i="173"/>
  <c r="F53" i="173"/>
  <c r="F50" i="173"/>
  <c r="F47" i="173"/>
  <c r="F44" i="173"/>
  <c r="F41" i="173"/>
  <c r="D34" i="173"/>
  <c r="F34" i="173" s="1"/>
  <c r="B34" i="173"/>
  <c r="F30" i="173"/>
  <c r="B30" i="173"/>
  <c r="F26" i="173"/>
  <c r="B26" i="173"/>
  <c r="F22" i="173"/>
  <c r="B22" i="173"/>
  <c r="F18" i="173"/>
  <c r="F10" i="173"/>
  <c r="F9" i="173"/>
  <c r="D109" i="97"/>
  <c r="F12" i="173" l="1"/>
  <c r="F195" i="173" s="1"/>
  <c r="D139" i="173"/>
  <c r="F139" i="173" s="1"/>
  <c r="F141" i="173" s="1"/>
  <c r="F200" i="173" s="1"/>
  <c r="F69" i="173"/>
  <c r="F198" i="173" s="1"/>
  <c r="G22" i="169"/>
  <c r="G324" i="169" s="1"/>
  <c r="F58" i="173"/>
  <c r="F197" i="173" s="1"/>
  <c r="G321" i="169"/>
  <c r="G328" i="169" s="1"/>
  <c r="G310" i="169"/>
  <c r="G326" i="169" s="1"/>
  <c r="F191" i="173"/>
  <c r="F202" i="173" s="1"/>
  <c r="F36" i="173"/>
  <c r="F196" i="173" s="1"/>
  <c r="F91" i="173"/>
  <c r="D92" i="173"/>
  <c r="F92" i="173" s="1"/>
  <c r="F157" i="173"/>
  <c r="F162" i="173" s="1"/>
  <c r="F201" i="173" s="1"/>
  <c r="F120" i="137"/>
  <c r="F119" i="137"/>
  <c r="F118" i="137"/>
  <c r="F117" i="137"/>
  <c r="F116" i="137"/>
  <c r="F115" i="137"/>
  <c r="F114" i="137"/>
  <c r="F113" i="137"/>
  <c r="F112" i="137"/>
  <c r="F111" i="137"/>
  <c r="F110" i="137"/>
  <c r="F109" i="137"/>
  <c r="F108" i="137"/>
  <c r="F107" i="137"/>
  <c r="F106" i="137"/>
  <c r="F105" i="137"/>
  <c r="F104" i="137"/>
  <c r="F103" i="137"/>
  <c r="F102" i="137"/>
  <c r="F101" i="137"/>
  <c r="F100" i="137"/>
  <c r="F99" i="137"/>
  <c r="F98" i="137"/>
  <c r="F97" i="137"/>
  <c r="F96" i="137"/>
  <c r="F95" i="137"/>
  <c r="F94" i="137"/>
  <c r="F93" i="137"/>
  <c r="F92" i="137"/>
  <c r="F91" i="137"/>
  <c r="F90" i="137"/>
  <c r="F89" i="137"/>
  <c r="F88" i="137"/>
  <c r="F87" i="137"/>
  <c r="F86" i="137"/>
  <c r="F85" i="137"/>
  <c r="F84" i="137"/>
  <c r="F83" i="137"/>
  <c r="F82" i="137"/>
  <c r="F81" i="137"/>
  <c r="F80" i="137"/>
  <c r="F79" i="137"/>
  <c r="F78" i="137"/>
  <c r="F77" i="137"/>
  <c r="F76" i="137"/>
  <c r="F75" i="137"/>
  <c r="F74" i="137"/>
  <c r="F73" i="137"/>
  <c r="F72" i="137"/>
  <c r="F71" i="137"/>
  <c r="F70" i="137"/>
  <c r="F69" i="137"/>
  <c r="F68" i="137"/>
  <c r="F67" i="137"/>
  <c r="F65" i="137"/>
  <c r="F64" i="137"/>
  <c r="F63" i="137"/>
  <c r="F62" i="137"/>
  <c r="F60" i="137"/>
  <c r="F59" i="137"/>
  <c r="F58" i="137"/>
  <c r="F57" i="137"/>
  <c r="F56" i="137"/>
  <c r="F55" i="137"/>
  <c r="F54" i="137"/>
  <c r="F53" i="137"/>
  <c r="F52" i="137"/>
  <c r="F51" i="137"/>
  <c r="F50" i="137"/>
  <c r="F49" i="137"/>
  <c r="F48" i="137"/>
  <c r="F46" i="137"/>
  <c r="F45" i="137"/>
  <c r="F44" i="137"/>
  <c r="F53" i="140"/>
  <c r="F57" i="140"/>
  <c r="F43" i="140"/>
  <c r="F47" i="140"/>
  <c r="F79" i="141"/>
  <c r="F66" i="141"/>
  <c r="F70" i="141"/>
  <c r="F75" i="141"/>
  <c r="F74" i="141"/>
  <c r="F55" i="141"/>
  <c r="F54" i="141"/>
  <c r="F51" i="141"/>
  <c r="D47" i="141"/>
  <c r="F47" i="141" s="1"/>
  <c r="F40" i="141"/>
  <c r="F36" i="141"/>
  <c r="F57" i="144"/>
  <c r="F56" i="144"/>
  <c r="F55" i="144"/>
  <c r="F54" i="144"/>
  <c r="F53" i="144"/>
  <c r="F52" i="144"/>
  <c r="F51" i="144"/>
  <c r="F50" i="144"/>
  <c r="F49" i="144"/>
  <c r="F48" i="144"/>
  <c r="F47" i="144"/>
  <c r="F46" i="144"/>
  <c r="F38" i="144"/>
  <c r="F37" i="144"/>
  <c r="F36" i="144"/>
  <c r="F35" i="144"/>
  <c r="F34" i="144"/>
  <c r="F33" i="144"/>
  <c r="F32" i="144"/>
  <c r="F31" i="144"/>
  <c r="F30" i="144"/>
  <c r="F29" i="144"/>
  <c r="F28" i="144"/>
  <c r="F27" i="144"/>
  <c r="F128" i="135"/>
  <c r="F127" i="135"/>
  <c r="F126" i="135"/>
  <c r="F125" i="135"/>
  <c r="F123" i="135"/>
  <c r="F122" i="135"/>
  <c r="F121" i="135"/>
  <c r="F120" i="135"/>
  <c r="F119" i="135"/>
  <c r="F118" i="135"/>
  <c r="F117" i="135"/>
  <c r="F116" i="135"/>
  <c r="F115" i="135"/>
  <c r="F114" i="135"/>
  <c r="F113" i="135"/>
  <c r="F112" i="135"/>
  <c r="F111" i="135"/>
  <c r="F110" i="135"/>
  <c r="F109" i="135"/>
  <c r="F108" i="135"/>
  <c r="F107" i="135"/>
  <c r="F106" i="135"/>
  <c r="F105" i="135"/>
  <c r="F104" i="135"/>
  <c r="F103" i="135"/>
  <c r="F102" i="135"/>
  <c r="F101" i="135"/>
  <c r="F100" i="135"/>
  <c r="F99" i="135"/>
  <c r="F98" i="135"/>
  <c r="F97" i="135"/>
  <c r="F96" i="135"/>
  <c r="F95" i="135"/>
  <c r="F94" i="135"/>
  <c r="F93" i="135"/>
  <c r="F92" i="135"/>
  <c r="F91" i="135"/>
  <c r="F90" i="135"/>
  <c r="F89" i="135"/>
  <c r="F88" i="135"/>
  <c r="F87" i="135"/>
  <c r="F86" i="135"/>
  <c r="F85" i="135"/>
  <c r="F84" i="135"/>
  <c r="F83" i="135"/>
  <c r="F125" i="143"/>
  <c r="F132" i="143"/>
  <c r="F112" i="143"/>
  <c r="F116" i="143"/>
  <c r="F115" i="143"/>
  <c r="F117" i="143"/>
  <c r="F118" i="143"/>
  <c r="F101" i="143"/>
  <c r="F86" i="143"/>
  <c r="F85" i="143"/>
  <c r="F90" i="143"/>
  <c r="F75" i="143"/>
  <c r="F71" i="143"/>
  <c r="F60" i="143"/>
  <c r="F56" i="143"/>
  <c r="F52" i="143"/>
  <c r="F131" i="143"/>
  <c r="F129" i="143"/>
  <c r="F128" i="143"/>
  <c r="F127" i="143"/>
  <c r="F126" i="143"/>
  <c r="F124" i="143"/>
  <c r="F122" i="143"/>
  <c r="F121" i="143"/>
  <c r="F120" i="143"/>
  <c r="F119" i="143"/>
  <c r="F111" i="143"/>
  <c r="F109" i="143"/>
  <c r="F108" i="143"/>
  <c r="F107" i="143"/>
  <c r="F106" i="143"/>
  <c r="F105" i="143"/>
  <c r="F104" i="143"/>
  <c r="F103" i="143"/>
  <c r="F102" i="143"/>
  <c r="F100" i="143"/>
  <c r="F98" i="143"/>
  <c r="F97" i="143"/>
  <c r="F96" i="143"/>
  <c r="F95" i="143"/>
  <c r="F94" i="143"/>
  <c r="F93" i="143"/>
  <c r="F92" i="143"/>
  <c r="F91" i="143"/>
  <c r="F89" i="143"/>
  <c r="F83" i="143"/>
  <c r="F82" i="143"/>
  <c r="F81" i="143"/>
  <c r="F80" i="143"/>
  <c r="F79" i="143"/>
  <c r="F78" i="143"/>
  <c r="F77" i="143"/>
  <c r="F76" i="143"/>
  <c r="F74" i="143"/>
  <c r="F70" i="143"/>
  <c r="F68" i="143"/>
  <c r="F67" i="143"/>
  <c r="F66" i="143"/>
  <c r="F65" i="143"/>
  <c r="F64" i="143"/>
  <c r="F63" i="143"/>
  <c r="F62" i="143"/>
  <c r="F61" i="143"/>
  <c r="F59" i="143"/>
  <c r="F55" i="143"/>
  <c r="F105" i="107"/>
  <c r="F101" i="107"/>
  <c r="F93" i="107"/>
  <c r="F89" i="107"/>
  <c r="F73" i="107"/>
  <c r="F69" i="107"/>
  <c r="F68" i="107"/>
  <c r="F72" i="107"/>
  <c r="F61" i="107"/>
  <c r="F54" i="107"/>
  <c r="F46" i="107"/>
  <c r="F46" i="139"/>
  <c r="F45" i="139"/>
  <c r="F44" i="139"/>
  <c r="F43" i="139"/>
  <c r="F42" i="139"/>
  <c r="F41" i="139"/>
  <c r="F40" i="139"/>
  <c r="F39" i="139"/>
  <c r="F220" i="164"/>
  <c r="F219" i="164"/>
  <c r="F218" i="164"/>
  <c r="F217" i="164"/>
  <c r="F216" i="164"/>
  <c r="F215" i="164"/>
  <c r="F214" i="164"/>
  <c r="F213" i="164"/>
  <c r="F212" i="164"/>
  <c r="F210" i="164"/>
  <c r="F209" i="164"/>
  <c r="F208" i="164"/>
  <c r="F207" i="164"/>
  <c r="F206" i="164"/>
  <c r="F205" i="164"/>
  <c r="F204" i="164"/>
  <c r="F203" i="164"/>
  <c r="F202" i="164"/>
  <c r="F201" i="164"/>
  <c r="F200" i="164"/>
  <c r="F199" i="164"/>
  <c r="F198" i="164"/>
  <c r="F197" i="164"/>
  <c r="F196" i="164"/>
  <c r="F195" i="164"/>
  <c r="F194" i="164"/>
  <c r="F193" i="164"/>
  <c r="F192" i="164"/>
  <c r="F191" i="164"/>
  <c r="F190" i="164"/>
  <c r="F189" i="164"/>
  <c r="F188" i="164"/>
  <c r="F187" i="164"/>
  <c r="F186" i="164"/>
  <c r="F185" i="164"/>
  <c r="F184" i="164"/>
  <c r="F183" i="164"/>
  <c r="F182" i="164"/>
  <c r="F181" i="164"/>
  <c r="F180" i="164"/>
  <c r="F179" i="164"/>
  <c r="F178" i="164"/>
  <c r="F177" i="164"/>
  <c r="F176" i="164"/>
  <c r="F175" i="164"/>
  <c r="F174" i="164"/>
  <c r="F173" i="164"/>
  <c r="F172" i="164"/>
  <c r="F171" i="164"/>
  <c r="F170" i="164"/>
  <c r="F169" i="164"/>
  <c r="F168" i="164"/>
  <c r="F167" i="164"/>
  <c r="F166" i="164"/>
  <c r="F165" i="164"/>
  <c r="F164" i="164"/>
  <c r="F163" i="164"/>
  <c r="F162" i="164"/>
  <c r="F161" i="164"/>
  <c r="F160" i="164"/>
  <c r="F159" i="164"/>
  <c r="F158" i="164"/>
  <c r="F157" i="164"/>
  <c r="F155" i="164"/>
  <c r="F154" i="164"/>
  <c r="F153" i="164"/>
  <c r="F152" i="164"/>
  <c r="F150" i="164"/>
  <c r="F149" i="164"/>
  <c r="F148" i="164"/>
  <c r="F143" i="164"/>
  <c r="F142" i="164"/>
  <c r="F141" i="164"/>
  <c r="F140" i="164"/>
  <c r="F139" i="164"/>
  <c r="F138" i="164"/>
  <c r="F135" i="164"/>
  <c r="F134" i="164"/>
  <c r="F133" i="164"/>
  <c r="F132" i="164"/>
  <c r="F131" i="164"/>
  <c r="F130" i="164"/>
  <c r="F129" i="164"/>
  <c r="F128" i="164"/>
  <c r="F127" i="164"/>
  <c r="F126" i="164"/>
  <c r="F125" i="164"/>
  <c r="F124" i="164"/>
  <c r="F123" i="164"/>
  <c r="F122" i="164"/>
  <c r="F121" i="164"/>
  <c r="F120" i="164"/>
  <c r="F119" i="164"/>
  <c r="F118" i="164"/>
  <c r="F117" i="164"/>
  <c r="F116" i="164"/>
  <c r="F114" i="164"/>
  <c r="F113" i="164"/>
  <c r="F112" i="164"/>
  <c r="F111" i="164"/>
  <c r="F109" i="164"/>
  <c r="F108" i="164"/>
  <c r="F106" i="164"/>
  <c r="F105" i="164"/>
  <c r="F104" i="164"/>
  <c r="F103" i="164"/>
  <c r="F102" i="164"/>
  <c r="F100" i="164"/>
  <c r="F98" i="164"/>
  <c r="F97" i="164"/>
  <c r="F96" i="164"/>
  <c r="F95" i="164"/>
  <c r="F94" i="164"/>
  <c r="F91" i="164"/>
  <c r="F90" i="164"/>
  <c r="F89" i="164"/>
  <c r="F87" i="164"/>
  <c r="F86" i="164"/>
  <c r="F85" i="164"/>
  <c r="F84" i="164"/>
  <c r="F83" i="164"/>
  <c r="F82" i="164"/>
  <c r="F81" i="164"/>
  <c r="F80" i="164"/>
  <c r="F79" i="164"/>
  <c r="F78" i="164"/>
  <c r="F77" i="164"/>
  <c r="F76" i="164"/>
  <c r="F75" i="164"/>
  <c r="F74" i="164"/>
  <c r="F73" i="164"/>
  <c r="F72" i="164"/>
  <c r="F71" i="164"/>
  <c r="F70" i="164"/>
  <c r="F69" i="164"/>
  <c r="F68" i="164"/>
  <c r="F67" i="164"/>
  <c r="F66" i="164"/>
  <c r="F65" i="164"/>
  <c r="F64" i="164"/>
  <c r="F63" i="164"/>
  <c r="F62" i="164"/>
  <c r="F61" i="164"/>
  <c r="F60" i="164"/>
  <c r="F57" i="164"/>
  <c r="F56" i="164"/>
  <c r="F55" i="164"/>
  <c r="F54" i="164"/>
  <c r="F53" i="164"/>
  <c r="F52" i="164"/>
  <c r="F51" i="164"/>
  <c r="F50" i="164"/>
  <c r="F49" i="164"/>
  <c r="F48" i="164"/>
  <c r="F47" i="164"/>
  <c r="F46" i="164"/>
  <c r="F45" i="164"/>
  <c r="F44" i="164"/>
  <c r="F43" i="164"/>
  <c r="F42" i="164"/>
  <c r="F41" i="164"/>
  <c r="F40" i="164"/>
  <c r="F39" i="164"/>
  <c r="F38" i="164"/>
  <c r="F37" i="164"/>
  <c r="F36" i="164"/>
  <c r="F35" i="164"/>
  <c r="F148" i="132"/>
  <c r="F147" i="132"/>
  <c r="F146" i="132"/>
  <c r="F145" i="132"/>
  <c r="F144" i="132"/>
  <c r="F143" i="132"/>
  <c r="F142" i="132"/>
  <c r="F141" i="132"/>
  <c r="F140" i="132"/>
  <c r="F139" i="132"/>
  <c r="F138" i="132"/>
  <c r="F137" i="132"/>
  <c r="F136" i="132"/>
  <c r="F135" i="132"/>
  <c r="F134" i="132"/>
  <c r="F133" i="132"/>
  <c r="F132" i="132"/>
  <c r="F131" i="132"/>
  <c r="F130" i="132"/>
  <c r="F129" i="132"/>
  <c r="F128" i="132"/>
  <c r="F127" i="132"/>
  <c r="F126" i="132"/>
  <c r="F125" i="132"/>
  <c r="F124" i="132"/>
  <c r="F123" i="132"/>
  <c r="F122" i="132"/>
  <c r="F121" i="132"/>
  <c r="F120" i="132"/>
  <c r="B7" i="106"/>
  <c r="B9" i="119" s="1"/>
  <c r="F100" i="134"/>
  <c r="D92" i="134"/>
  <c r="F92" i="134" s="1"/>
  <c r="F88" i="134"/>
  <c r="F84" i="134"/>
  <c r="F80" i="134"/>
  <c r="F76" i="134"/>
  <c r="F72" i="134"/>
  <c r="F71" i="134"/>
  <c r="F68" i="134"/>
  <c r="F58" i="134"/>
  <c r="F54" i="134"/>
  <c r="F133" i="134"/>
  <c r="F67" i="124"/>
  <c r="F57" i="124"/>
  <c r="F38" i="124"/>
  <c r="F30" i="124"/>
  <c r="F86" i="131"/>
  <c r="F85" i="131"/>
  <c r="F84" i="131"/>
  <c r="F83" i="131"/>
  <c r="F82" i="131"/>
  <c r="F81" i="131"/>
  <c r="F80" i="131"/>
  <c r="F79" i="131"/>
  <c r="F78" i="131"/>
  <c r="F77" i="131"/>
  <c r="F76" i="131"/>
  <c r="F75" i="131"/>
  <c r="F74" i="131"/>
  <c r="F73" i="131"/>
  <c r="F72" i="131"/>
  <c r="F71" i="131"/>
  <c r="F70" i="131"/>
  <c r="F69" i="131"/>
  <c r="F68" i="131"/>
  <c r="F67" i="131"/>
  <c r="F66" i="131"/>
  <c r="F65" i="131"/>
  <c r="F64" i="131"/>
  <c r="F63" i="131"/>
  <c r="F62" i="131"/>
  <c r="F61" i="131"/>
  <c r="F60" i="131"/>
  <c r="F59" i="131"/>
  <c r="F58" i="131"/>
  <c r="F57" i="131"/>
  <c r="F56" i="131"/>
  <c r="F55" i="131"/>
  <c r="F54" i="131"/>
  <c r="F53" i="131"/>
  <c r="F52" i="131"/>
  <c r="F51" i="131"/>
  <c r="F50" i="131"/>
  <c r="F49" i="131"/>
  <c r="F48" i="131"/>
  <c r="F47" i="131"/>
  <c r="F46" i="131"/>
  <c r="F45" i="131"/>
  <c r="F44" i="131"/>
  <c r="F43" i="131"/>
  <c r="F42" i="131"/>
  <c r="F41" i="131"/>
  <c r="F40" i="131"/>
  <c r="F39" i="131"/>
  <c r="F38" i="131"/>
  <c r="F37" i="131"/>
  <c r="F36" i="131"/>
  <c r="F35" i="131"/>
  <c r="F71" i="99"/>
  <c r="F70" i="99"/>
  <c r="F69" i="99"/>
  <c r="F68" i="99"/>
  <c r="F67" i="99"/>
  <c r="F66" i="99"/>
  <c r="F65" i="99"/>
  <c r="F64" i="99"/>
  <c r="F63" i="99"/>
  <c r="F62" i="99"/>
  <c r="F61" i="99"/>
  <c r="F60" i="99"/>
  <c r="F59" i="99"/>
  <c r="F58" i="99"/>
  <c r="F57" i="99"/>
  <c r="F56" i="99"/>
  <c r="F55" i="99"/>
  <c r="F54" i="99"/>
  <c r="F53" i="99"/>
  <c r="F52" i="99"/>
  <c r="F51" i="99"/>
  <c r="F50" i="99"/>
  <c r="F49" i="99"/>
  <c r="F48" i="99"/>
  <c r="F47" i="99"/>
  <c r="F46" i="99"/>
  <c r="F45" i="99"/>
  <c r="F44" i="99"/>
  <c r="F43" i="99"/>
  <c r="F42" i="99"/>
  <c r="F41" i="99"/>
  <c r="F40" i="99"/>
  <c r="F39" i="99"/>
  <c r="F38" i="99"/>
  <c r="F37" i="99"/>
  <c r="F174" i="130"/>
  <c r="F159" i="130"/>
  <c r="F155" i="130"/>
  <c r="F151" i="130"/>
  <c r="F146" i="130"/>
  <c r="F142" i="130"/>
  <c r="F163" i="130"/>
  <c r="F126" i="130"/>
  <c r="F122" i="130"/>
  <c r="F118" i="130"/>
  <c r="F114" i="130"/>
  <c r="F109" i="130"/>
  <c r="F105" i="130"/>
  <c r="F211" i="97"/>
  <c r="F210" i="97"/>
  <c r="F209" i="97"/>
  <c r="F208" i="97"/>
  <c r="F207" i="97"/>
  <c r="F206" i="97"/>
  <c r="F205" i="97"/>
  <c r="F204" i="97"/>
  <c r="F203" i="97"/>
  <c r="F202" i="97"/>
  <c r="F201" i="97"/>
  <c r="F200" i="97"/>
  <c r="F199" i="97"/>
  <c r="F198" i="97"/>
  <c r="F197" i="97"/>
  <c r="F196" i="97"/>
  <c r="F195" i="97"/>
  <c r="F194" i="97"/>
  <c r="F193" i="97"/>
  <c r="F191" i="97"/>
  <c r="F189" i="97"/>
  <c r="F188" i="97"/>
  <c r="F187" i="97"/>
  <c r="F186" i="97"/>
  <c r="F185" i="97"/>
  <c r="F184" i="97"/>
  <c r="F183" i="97"/>
  <c r="F182" i="97"/>
  <c r="F181" i="97"/>
  <c r="F180" i="97"/>
  <c r="F179" i="97"/>
  <c r="F178" i="97"/>
  <c r="F177" i="97"/>
  <c r="F176" i="97"/>
  <c r="F168" i="97"/>
  <c r="F167" i="97"/>
  <c r="F166" i="97"/>
  <c r="F165" i="97"/>
  <c r="F164" i="97"/>
  <c r="F163" i="97"/>
  <c r="F162" i="97"/>
  <c r="F161" i="97"/>
  <c r="F160" i="97"/>
  <c r="F159" i="97"/>
  <c r="F158" i="97"/>
  <c r="F157" i="97"/>
  <c r="F156" i="97"/>
  <c r="F155" i="97"/>
  <c r="F154" i="97"/>
  <c r="F153" i="97"/>
  <c r="F152" i="97"/>
  <c r="F151" i="97"/>
  <c r="F150" i="97"/>
  <c r="F149" i="97"/>
  <c r="F148" i="97"/>
  <c r="F147" i="97"/>
  <c r="F146" i="97"/>
  <c r="F145" i="97"/>
  <c r="F144" i="97"/>
  <c r="F143" i="97"/>
  <c r="F142" i="97"/>
  <c r="F141" i="97"/>
  <c r="F140" i="97"/>
  <c r="F139" i="97"/>
  <c r="F138" i="97"/>
  <c r="F137" i="97"/>
  <c r="F136" i="97"/>
  <c r="F135" i="97"/>
  <c r="F134" i="97"/>
  <c r="F133" i="97"/>
  <c r="F132" i="97"/>
  <c r="F131" i="97"/>
  <c r="F130" i="97"/>
  <c r="F129" i="97"/>
  <c r="F128" i="97"/>
  <c r="F127" i="97"/>
  <c r="F126" i="97"/>
  <c r="F125" i="97"/>
  <c r="F124" i="97"/>
  <c r="F123" i="97"/>
  <c r="F122" i="97"/>
  <c r="F111" i="97"/>
  <c r="F110" i="97"/>
  <c r="F106" i="97"/>
  <c r="F105" i="97"/>
  <c r="F104" i="97"/>
  <c r="F103" i="97"/>
  <c r="F102" i="97"/>
  <c r="F101" i="97"/>
  <c r="F100" i="97"/>
  <c r="F99" i="97"/>
  <c r="F98" i="97"/>
  <c r="F97" i="97"/>
  <c r="F96" i="97"/>
  <c r="F95" i="97"/>
  <c r="F94" i="97"/>
  <c r="F93" i="97"/>
  <c r="F92" i="97"/>
  <c r="F91" i="97"/>
  <c r="F90" i="97"/>
  <c r="F89" i="97"/>
  <c r="F88" i="97"/>
  <c r="F87" i="97"/>
  <c r="F86" i="97"/>
  <c r="F85" i="97"/>
  <c r="F84" i="97"/>
  <c r="F83" i="97"/>
  <c r="F82" i="97"/>
  <c r="F81" i="97"/>
  <c r="F80" i="97"/>
  <c r="F79" i="97"/>
  <c r="F78" i="97"/>
  <c r="F77" i="97"/>
  <c r="F76" i="97"/>
  <c r="F75" i="97"/>
  <c r="F74" i="97"/>
  <c r="F73" i="97"/>
  <c r="F244" i="165"/>
  <c r="F243" i="165"/>
  <c r="F242" i="165"/>
  <c r="F241" i="165"/>
  <c r="F240" i="165"/>
  <c r="F239" i="165"/>
  <c r="F238" i="165"/>
  <c r="F237" i="165"/>
  <c r="F236" i="165"/>
  <c r="F235" i="165"/>
  <c r="F234" i="165"/>
  <c r="F233" i="165"/>
  <c r="F232" i="165"/>
  <c r="F231" i="165"/>
  <c r="F230" i="165"/>
  <c r="F229" i="165"/>
  <c r="F228" i="165"/>
  <c r="F227" i="165"/>
  <c r="F226" i="165"/>
  <c r="F225" i="165"/>
  <c r="F224" i="165"/>
  <c r="F223" i="165"/>
  <c r="F222" i="165"/>
  <c r="F221" i="165"/>
  <c r="F220" i="165"/>
  <c r="F219" i="165"/>
  <c r="F215" i="165"/>
  <c r="F214" i="165"/>
  <c r="F213" i="165"/>
  <c r="F212" i="165"/>
  <c r="F211" i="165"/>
  <c r="F210" i="165"/>
  <c r="F209" i="165"/>
  <c r="F208" i="165"/>
  <c r="F206" i="165"/>
  <c r="F205" i="165"/>
  <c r="F204" i="165"/>
  <c r="F203" i="165"/>
  <c r="F202" i="165"/>
  <c r="F201" i="165"/>
  <c r="F198" i="165"/>
  <c r="F195" i="165"/>
  <c r="F194" i="165"/>
  <c r="F193" i="165"/>
  <c r="F192" i="165"/>
  <c r="F191" i="165"/>
  <c r="F190" i="165"/>
  <c r="F189" i="165"/>
  <c r="F188" i="165"/>
  <c r="F187" i="165"/>
  <c r="F186" i="165"/>
  <c r="F185" i="165"/>
  <c r="F183" i="165"/>
  <c r="F182" i="165"/>
  <c r="F181" i="165"/>
  <c r="F180" i="165"/>
  <c r="F179" i="165"/>
  <c r="F178" i="165"/>
  <c r="F177" i="165"/>
  <c r="F176" i="165"/>
  <c r="F175" i="165"/>
  <c r="F174" i="165"/>
  <c r="F173" i="165"/>
  <c r="F172" i="165"/>
  <c r="F171" i="165"/>
  <c r="F170" i="165"/>
  <c r="F169" i="165"/>
  <c r="F168" i="165"/>
  <c r="F167" i="165"/>
  <c r="F166" i="165"/>
  <c r="F165" i="165"/>
  <c r="F164" i="165"/>
  <c r="F163" i="165"/>
  <c r="F162" i="165"/>
  <c r="F160" i="165"/>
  <c r="F159" i="165"/>
  <c r="F158" i="165"/>
  <c r="F157" i="165"/>
  <c r="F156" i="165"/>
  <c r="F155" i="165"/>
  <c r="F154" i="165"/>
  <c r="F152" i="165"/>
  <c r="F151" i="165"/>
  <c r="F150" i="165"/>
  <c r="F149" i="165"/>
  <c r="F148" i="165"/>
  <c r="F147" i="165"/>
  <c r="F146" i="165"/>
  <c r="F145" i="165"/>
  <c r="F144" i="165"/>
  <c r="F143" i="165"/>
  <c r="F142" i="165"/>
  <c r="F141" i="165"/>
  <c r="F140" i="165"/>
  <c r="F139" i="165"/>
  <c r="F138" i="165"/>
  <c r="F137" i="165"/>
  <c r="F136" i="165"/>
  <c r="F135" i="165"/>
  <c r="F133" i="165"/>
  <c r="F132" i="165"/>
  <c r="F131" i="165"/>
  <c r="F130" i="165"/>
  <c r="F129" i="165"/>
  <c r="F128" i="165"/>
  <c r="F127" i="165"/>
  <c r="F126" i="165"/>
  <c r="F125" i="165"/>
  <c r="F124" i="165"/>
  <c r="F123" i="165"/>
  <c r="F121" i="165"/>
  <c r="F120" i="165"/>
  <c r="F119" i="165"/>
  <c r="F118" i="165"/>
  <c r="F117" i="165"/>
  <c r="F116" i="165"/>
  <c r="F115" i="165"/>
  <c r="F114" i="165"/>
  <c r="F113" i="165"/>
  <c r="F112" i="165"/>
  <c r="F111" i="165"/>
  <c r="F110" i="165"/>
  <c r="F109" i="165"/>
  <c r="F108" i="165"/>
  <c r="F107" i="165"/>
  <c r="F106" i="165"/>
  <c r="F105" i="165"/>
  <c r="F104" i="165"/>
  <c r="F103" i="165"/>
  <c r="F102" i="165"/>
  <c r="F101" i="165"/>
  <c r="F100" i="165"/>
  <c r="F99" i="165"/>
  <c r="F98" i="165"/>
  <c r="F97" i="165"/>
  <c r="F96" i="165"/>
  <c r="F95" i="165"/>
  <c r="F94" i="165"/>
  <c r="F93" i="165"/>
  <c r="F92" i="165"/>
  <c r="F91" i="165"/>
  <c r="F90" i="165"/>
  <c r="F89" i="165"/>
  <c r="F88" i="165"/>
  <c r="F87" i="165"/>
  <c r="F86" i="165"/>
  <c r="F85" i="165"/>
  <c r="F84" i="165"/>
  <c r="F83" i="165"/>
  <c r="F82" i="165"/>
  <c r="F81" i="165"/>
  <c r="F80" i="165"/>
  <c r="F79" i="165"/>
  <c r="F78" i="165"/>
  <c r="F77" i="165"/>
  <c r="F76" i="165"/>
  <c r="F75" i="165"/>
  <c r="F74" i="165"/>
  <c r="F73" i="165"/>
  <c r="F72" i="165"/>
  <c r="F71" i="165"/>
  <c r="F70" i="165"/>
  <c r="F69" i="165"/>
  <c r="F68" i="165"/>
  <c r="F67" i="165"/>
  <c r="F66" i="165"/>
  <c r="F65" i="165"/>
  <c r="F64" i="165"/>
  <c r="F63" i="165"/>
  <c r="F62" i="165"/>
  <c r="F61" i="165"/>
  <c r="F60" i="165"/>
  <c r="F59" i="165"/>
  <c r="F58" i="165"/>
  <c r="F57" i="165"/>
  <c r="F56" i="165"/>
  <c r="F55" i="165"/>
  <c r="F54" i="165"/>
  <c r="F53" i="165"/>
  <c r="F52" i="165"/>
  <c r="F353" i="93"/>
  <c r="F352" i="93"/>
  <c r="F351" i="93"/>
  <c r="F350" i="93"/>
  <c r="F349" i="93"/>
  <c r="F348" i="93"/>
  <c r="F347" i="93"/>
  <c r="F346" i="93"/>
  <c r="F345" i="93"/>
  <c r="F344" i="93"/>
  <c r="F343" i="93"/>
  <c r="F342" i="93"/>
  <c r="F341" i="93"/>
  <c r="F340" i="93"/>
  <c r="F339" i="93"/>
  <c r="F338" i="93"/>
  <c r="F337" i="93"/>
  <c r="F336" i="93"/>
  <c r="F335" i="93"/>
  <c r="F334" i="93"/>
  <c r="F333" i="93"/>
  <c r="F247" i="93"/>
  <c r="F236" i="93"/>
  <c r="F235" i="93"/>
  <c r="F158" i="93"/>
  <c r="F157" i="93"/>
  <c r="F156" i="93"/>
  <c r="F155" i="93"/>
  <c r="F154" i="93"/>
  <c r="F153"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148" i="4"/>
  <c r="F147" i="4"/>
  <c r="F146" i="4"/>
  <c r="F145" i="4"/>
  <c r="F144"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F116" i="4"/>
  <c r="F115" i="4"/>
  <c r="F114" i="4"/>
  <c r="F113" i="4"/>
  <c r="F112" i="4"/>
  <c r="F111" i="4"/>
  <c r="F110" i="4"/>
  <c r="F109" i="4"/>
  <c r="F108" i="4"/>
  <c r="F107" i="4"/>
  <c r="F106"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10" i="173" l="1"/>
  <c r="F199" i="173" s="1"/>
  <c r="G330" i="169"/>
  <c r="F11" i="179" s="1"/>
  <c r="F203" i="173"/>
  <c r="F205" i="173" s="1"/>
  <c r="F107" i="93"/>
  <c r="F88" i="93"/>
  <c r="G332" i="169" l="1"/>
  <c r="G334" i="169" s="1"/>
  <c r="A149" i="4"/>
  <c r="A14" i="4"/>
  <c r="D66" i="137" l="1"/>
  <c r="F66" i="137" s="1"/>
  <c r="D61" i="137"/>
  <c r="F61" i="137" s="1"/>
  <c r="F59" i="138"/>
  <c r="F58" i="138"/>
  <c r="F56" i="138"/>
  <c r="F55" i="138"/>
  <c r="F53" i="138"/>
  <c r="F52" i="138"/>
  <c r="F57" i="138"/>
  <c r="F54" i="138"/>
  <c r="F51" i="138"/>
  <c r="A31" i="140"/>
  <c r="A59" i="140" s="1"/>
  <c r="F70" i="140"/>
  <c r="F69" i="140"/>
  <c r="F68" i="140"/>
  <c r="F56" i="140"/>
  <c r="F52" i="140"/>
  <c r="F50" i="140"/>
  <c r="F46" i="140"/>
  <c r="F42" i="140"/>
  <c r="F40" i="140"/>
  <c r="F13" i="179" l="1"/>
  <c r="F78" i="141"/>
  <c r="F72" i="141"/>
  <c r="F50" i="141"/>
  <c r="D46" i="141"/>
  <c r="D57" i="141" s="1"/>
  <c r="F57" i="141" s="1"/>
  <c r="D42" i="141"/>
  <c r="F45" i="144"/>
  <c r="F26" i="144"/>
  <c r="D124" i="135"/>
  <c r="F112" i="107"/>
  <c r="F111" i="107"/>
  <c r="F110" i="107"/>
  <c r="F82" i="135"/>
  <c r="F121" i="107"/>
  <c r="F119" i="107"/>
  <c r="D129" i="135" l="1"/>
  <c r="F129" i="135" s="1"/>
  <c r="F124" i="135"/>
  <c r="F46" i="141"/>
  <c r="F81" i="107"/>
  <c r="F80" i="107"/>
  <c r="F45" i="107"/>
  <c r="D145" i="164" l="1"/>
  <c r="F145" i="164" s="1"/>
  <c r="D146" i="164"/>
  <c r="F146" i="164" s="1"/>
  <c r="D147" i="164"/>
  <c r="F147" i="164" s="1"/>
  <c r="D156" i="164"/>
  <c r="F156" i="164" s="1"/>
  <c r="D151" i="164"/>
  <c r="F151" i="164" s="1"/>
  <c r="D137" i="164"/>
  <c r="F137" i="164" s="1"/>
  <c r="D115" i="164"/>
  <c r="F115" i="164" s="1"/>
  <c r="D110" i="164"/>
  <c r="F110" i="164" s="1"/>
  <c r="D101" i="164"/>
  <c r="F101" i="164" s="1"/>
  <c r="A31" i="164"/>
  <c r="D93" i="164"/>
  <c r="F93" i="164" s="1"/>
  <c r="D92" i="164"/>
  <c r="F92" i="164" s="1"/>
  <c r="D144" i="164" l="1"/>
  <c r="F144" i="164" s="1"/>
  <c r="D136" i="164"/>
  <c r="F136" i="164" s="1"/>
  <c r="D211" i="164" l="1"/>
  <c r="F211" i="164" s="1"/>
  <c r="F119" i="132"/>
  <c r="B9" i="106"/>
  <c r="D171" i="97"/>
  <c r="D190" i="97"/>
  <c r="F190" i="97" s="1"/>
  <c r="D192" i="97"/>
  <c r="F192" i="97" s="1"/>
  <c r="F162" i="130"/>
  <c r="F158" i="130"/>
  <c r="F154" i="130"/>
  <c r="F150" i="130"/>
  <c r="F145" i="130"/>
  <c r="F141" i="130"/>
  <c r="F138" i="130"/>
  <c r="F125" i="130"/>
  <c r="F121" i="130"/>
  <c r="F117" i="130"/>
  <c r="F113" i="130"/>
  <c r="F108" i="130"/>
  <c r="F104" i="130"/>
  <c r="F101" i="130"/>
  <c r="D217" i="165"/>
  <c r="F217" i="165" s="1"/>
  <c r="D216" i="165"/>
  <c r="F216" i="165" s="1"/>
  <c r="D218" i="165"/>
  <c r="F218" i="165" s="1"/>
  <c r="A42" i="165"/>
  <c r="A60" i="165" s="1"/>
  <c r="D214" i="97" l="1"/>
  <c r="F263" i="93"/>
  <c r="F274" i="93"/>
  <c r="F273" i="93"/>
  <c r="D215" i="97" l="1"/>
  <c r="F215" i="97" s="1"/>
  <c r="F86" i="130"/>
  <c r="F85" i="130"/>
  <c r="F82" i="130"/>
  <c r="F81" i="130"/>
  <c r="F88" i="130"/>
  <c r="F87" i="130"/>
  <c r="A69" i="97" l="1"/>
  <c r="B108" i="97"/>
  <c r="B107" i="97"/>
  <c r="F72" i="97"/>
  <c r="A70" i="165"/>
  <c r="A82" i="165" l="1"/>
  <c r="A97" i="165" s="1"/>
  <c r="A74" i="97"/>
  <c r="A81" i="97" s="1"/>
  <c r="F109" i="97"/>
  <c r="A103" i="165" l="1"/>
  <c r="A93" i="97"/>
  <c r="A117" i="165" l="1"/>
  <c r="A124" i="165" s="1"/>
  <c r="A103" i="97"/>
  <c r="A113" i="97" s="1"/>
  <c r="A125" i="97" s="1"/>
  <c r="A137" i="165" l="1"/>
  <c r="A143" i="165" s="1"/>
  <c r="A137" i="97"/>
  <c r="A151" i="97" l="1"/>
  <c r="A160" i="97" s="1"/>
  <c r="A169" i="97" s="1"/>
  <c r="A149" i="165"/>
  <c r="A158" i="165" l="1"/>
  <c r="A163" i="165" s="1"/>
  <c r="A169" i="165" s="1"/>
  <c r="A174" i="97"/>
  <c r="A180" i="97" s="1"/>
  <c r="A212" i="97" s="1"/>
  <c r="A173" i="165" l="1"/>
  <c r="A177" i="165" s="1"/>
  <c r="D200" i="165"/>
  <c r="F200" i="165" s="1"/>
  <c r="D199" i="165"/>
  <c r="F199" i="165" s="1"/>
  <c r="D197" i="165"/>
  <c r="F197" i="165" s="1"/>
  <c r="D196" i="165"/>
  <c r="F196" i="165" s="1"/>
  <c r="D184" i="165"/>
  <c r="F184" i="165" s="1"/>
  <c r="D161" i="165"/>
  <c r="F161" i="165" s="1"/>
  <c r="D153" i="165"/>
  <c r="F153" i="165" s="1"/>
  <c r="D134" i="165"/>
  <c r="F134" i="165" s="1"/>
  <c r="D122" i="165"/>
  <c r="F122" i="165" s="1"/>
  <c r="A187" i="165" l="1"/>
  <c r="A209" i="165" s="1"/>
  <c r="A220" i="165" s="1"/>
  <c r="A228" i="165" s="1"/>
  <c r="A235" i="165" s="1"/>
  <c r="D207" i="165"/>
  <c r="F207" i="165" s="1"/>
  <c r="A240" i="165" l="1"/>
  <c r="F51" i="165"/>
  <c r="A246" i="165"/>
  <c r="A9" i="106" s="1"/>
  <c r="F246" i="93"/>
  <c r="F245" i="93"/>
  <c r="F244" i="93"/>
  <c r="F243" i="93"/>
  <c r="F242" i="93"/>
  <c r="F241" i="93"/>
  <c r="F240" i="93"/>
  <c r="F239" i="93"/>
  <c r="F238" i="93"/>
  <c r="F237" i="93"/>
  <c r="F359" i="93"/>
  <c r="F332" i="93"/>
  <c r="F331" i="93"/>
  <c r="F313" i="93"/>
  <c r="F312" i="93"/>
  <c r="F311" i="93"/>
  <c r="D309" i="93"/>
  <c r="F309" i="93" s="1"/>
  <c r="F308" i="93"/>
  <c r="F307" i="93"/>
  <c r="D304" i="93"/>
  <c r="F292" i="93"/>
  <c r="F282" i="93"/>
  <c r="F260" i="93"/>
  <c r="F259" i="93"/>
  <c r="F218" i="93"/>
  <c r="F217" i="93"/>
  <c r="F216" i="93"/>
  <c r="F215" i="93"/>
  <c r="F246" i="165" l="1"/>
  <c r="F9" i="106" s="1"/>
  <c r="F208" i="93"/>
  <c r="F181" i="93" l="1"/>
  <c r="F119" i="93"/>
  <c r="F134" i="93" l="1"/>
  <c r="F125" i="93"/>
  <c r="F124" i="93"/>
  <c r="F66" i="93"/>
  <c r="F31" i="93" l="1"/>
  <c r="F56" i="124" l="1"/>
  <c r="F132" i="134" l="1"/>
  <c r="F127" i="134" l="1"/>
  <c r="F126" i="134"/>
  <c r="F124" i="134"/>
  <c r="F121" i="134"/>
  <c r="F118" i="134"/>
  <c r="F99" i="134"/>
  <c r="F87" i="134"/>
  <c r="F83" i="134"/>
  <c r="F79" i="134"/>
  <c r="F75" i="134"/>
  <c r="F70" i="104" l="1"/>
  <c r="F69" i="104"/>
  <c r="F77" i="104"/>
  <c r="G77" i="104" s="1"/>
  <c r="F72" i="104"/>
  <c r="F68" i="104"/>
  <c r="F119" i="145" l="1"/>
  <c r="F116" i="145"/>
  <c r="A32" i="138" l="1"/>
  <c r="F46" i="138"/>
  <c r="F45" i="138"/>
  <c r="F44" i="138"/>
  <c r="F42" i="138"/>
  <c r="F41" i="138"/>
  <c r="F40" i="138"/>
  <c r="A41" i="138" l="1"/>
  <c r="F39" i="138"/>
  <c r="F38" i="138"/>
  <c r="F37" i="138"/>
  <c r="F48" i="138"/>
  <c r="F47" i="138"/>
  <c r="F117" i="134" l="1"/>
  <c r="F114" i="134"/>
  <c r="F112" i="134"/>
  <c r="F111" i="134"/>
  <c r="B18" i="118" l="1"/>
  <c r="B43" i="119" s="1"/>
  <c r="B12" i="118"/>
  <c r="B37" i="119" s="1"/>
  <c r="B10" i="118"/>
  <c r="B35" i="119" s="1"/>
  <c r="B8" i="118"/>
  <c r="B33" i="119" s="1"/>
  <c r="B6" i="118"/>
  <c r="B31" i="119" s="1"/>
  <c r="B23" i="106"/>
  <c r="B25" i="119" s="1"/>
  <c r="B21" i="106"/>
  <c r="B23" i="119" s="1"/>
  <c r="B19" i="106"/>
  <c r="B21" i="119" s="1"/>
  <c r="B17" i="106"/>
  <c r="B19" i="119" s="1"/>
  <c r="A28" i="130"/>
  <c r="A24" i="131"/>
  <c r="B15" i="106"/>
  <c r="B17" i="119" s="1"/>
  <c r="B13" i="106"/>
  <c r="B15" i="119" s="1"/>
  <c r="A177" i="130"/>
  <c r="A13" i="106" s="1"/>
  <c r="A15" i="119" s="1"/>
  <c r="B5" i="106"/>
  <c r="A40" i="131" l="1"/>
  <c r="A34" i="130"/>
  <c r="A222" i="164"/>
  <c r="A8" i="118" s="1"/>
  <c r="A33" i="119" s="1"/>
  <c r="F34" i="164"/>
  <c r="D59" i="164"/>
  <c r="F59" i="164" s="1"/>
  <c r="D58" i="164"/>
  <c r="F58" i="164" s="1"/>
  <c r="F222" i="164" l="1"/>
  <c r="F8" i="118" l="1"/>
  <c r="F33" i="119" s="1"/>
  <c r="F27" i="93"/>
  <c r="F28" i="93"/>
  <c r="F136" i="93"/>
  <c r="F142" i="93"/>
  <c r="F143" i="93"/>
  <c r="F152" i="93"/>
  <c r="F168" i="93"/>
  <c r="F169" i="93"/>
  <c r="F170" i="93"/>
  <c r="F182" i="93"/>
  <c r="F183" i="93"/>
  <c r="F184" i="93"/>
  <c r="F185" i="93"/>
  <c r="F195" i="93"/>
  <c r="F205" i="93"/>
  <c r="F225" i="93"/>
  <c r="F226" i="93"/>
  <c r="F234" i="93"/>
  <c r="F255" i="93"/>
  <c r="F256" i="93"/>
  <c r="F281" i="93"/>
  <c r="F283" i="93"/>
  <c r="F284" i="93"/>
  <c r="F285" i="93"/>
  <c r="F286" i="93"/>
  <c r="F287" i="93"/>
  <c r="F288" i="93"/>
  <c r="F289" i="93"/>
  <c r="F290" i="93"/>
  <c r="F291" i="93"/>
  <c r="F293" i="93"/>
  <c r="F294" i="93"/>
  <c r="F295" i="93"/>
  <c r="F296" i="93"/>
  <c r="F297" i="93"/>
  <c r="F298" i="93"/>
  <c r="F299" i="93"/>
  <c r="F300" i="93"/>
  <c r="F301" i="93"/>
  <c r="F302" i="93"/>
  <c r="F303" i="93"/>
  <c r="F304" i="93"/>
  <c r="F305" i="93"/>
  <c r="F314" i="93"/>
  <c r="F315" i="93"/>
  <c r="F316" i="93"/>
  <c r="F317" i="93"/>
  <c r="F318" i="93"/>
  <c r="F319" i="93"/>
  <c r="F320" i="93"/>
  <c r="F321" i="93"/>
  <c r="F323" i="93"/>
  <c r="F324" i="93"/>
  <c r="F325" i="93"/>
  <c r="F326" i="93"/>
  <c r="F327" i="93"/>
  <c r="F330" i="93"/>
  <c r="F379" i="93"/>
  <c r="F380" i="93"/>
  <c r="C18" i="118" l="1"/>
  <c r="D18" i="118"/>
  <c r="E18" i="118"/>
  <c r="F114" i="145"/>
  <c r="F115" i="145"/>
  <c r="A101" i="145" l="1"/>
  <c r="A121" i="145"/>
  <c r="A18" i="118" s="1"/>
  <c r="A43" i="119" s="1"/>
  <c r="F121" i="145"/>
  <c r="F18" i="118" s="1"/>
  <c r="F43" i="119" s="1"/>
  <c r="F104" i="107"/>
  <c r="F100" i="107"/>
  <c r="F98" i="107"/>
  <c r="B14" i="118" l="1"/>
  <c r="B39" i="119" s="1"/>
  <c r="B16" i="118"/>
  <c r="B41" i="119" s="1"/>
  <c r="B20" i="118"/>
  <c r="B45" i="119" s="1"/>
  <c r="B22" i="118"/>
  <c r="B47" i="119" s="1"/>
  <c r="B24" i="118"/>
  <c r="B49" i="119" s="1"/>
  <c r="B26" i="118"/>
  <c r="B51" i="119" s="1"/>
  <c r="B28" i="118"/>
  <c r="B53" i="119" s="1"/>
  <c r="A33" i="137"/>
  <c r="F66" i="124"/>
  <c r="A45" i="137" l="1"/>
  <c r="A90" i="137" s="1"/>
  <c r="A83" i="137" l="1"/>
  <c r="A109" i="137" s="1"/>
  <c r="A116" i="137" l="1"/>
  <c r="F43" i="137" l="1"/>
  <c r="A22" i="144"/>
  <c r="A40" i="144" s="1"/>
  <c r="F58" i="135" l="1"/>
  <c r="F36" i="99"/>
  <c r="F35" i="99"/>
  <c r="F34" i="99"/>
  <c r="A43" i="143" l="1"/>
  <c r="A62" i="143" l="1"/>
  <c r="A59" i="144"/>
  <c r="A20" i="118" s="1"/>
  <c r="A45" i="119" s="1"/>
  <c r="A135" i="143"/>
  <c r="A14" i="118" s="1"/>
  <c r="A39" i="119" s="1"/>
  <c r="F51" i="143"/>
  <c r="F49" i="143"/>
  <c r="A77" i="143" l="1"/>
  <c r="A92" i="143" s="1"/>
  <c r="F135" i="143"/>
  <c r="F14" i="118" s="1"/>
  <c r="F39" i="119" s="1"/>
  <c r="F59" i="144"/>
  <c r="F20" i="118" s="1"/>
  <c r="F45" i="119" s="1"/>
  <c r="A103" i="143" l="1"/>
  <c r="A118" i="143" s="1"/>
  <c r="A127" i="143" l="1"/>
  <c r="F77" i="130"/>
  <c r="A42" i="130" l="1"/>
  <c r="A52" i="130" l="1"/>
  <c r="A56" i="130" s="1"/>
  <c r="A61" i="130" l="1"/>
  <c r="A68" i="130" l="1"/>
  <c r="A90" i="130" s="1"/>
  <c r="A128" i="130" s="1"/>
  <c r="A165" i="130" s="1"/>
  <c r="A82" i="141"/>
  <c r="A22" i="118" s="1"/>
  <c r="A47" i="119" s="1"/>
  <c r="F69" i="141"/>
  <c r="F65" i="141"/>
  <c r="F63" i="141"/>
  <c r="F62" i="141"/>
  <c r="F61" i="141"/>
  <c r="F60" i="141"/>
  <c r="F59" i="141"/>
  <c r="F58" i="141"/>
  <c r="F42" i="141"/>
  <c r="F39" i="141"/>
  <c r="F35" i="141"/>
  <c r="A72" i="140"/>
  <c r="A24" i="118" s="1"/>
  <c r="A49" i="119" s="1"/>
  <c r="F71" i="140"/>
  <c r="A48" i="139"/>
  <c r="A10" i="118" s="1"/>
  <c r="A35" i="119" s="1"/>
  <c r="F38" i="139"/>
  <c r="A31" i="139"/>
  <c r="A40" i="139" s="1"/>
  <c r="A61" i="138"/>
  <c r="A26" i="118" s="1"/>
  <c r="A51" i="119" s="1"/>
  <c r="F61" i="138"/>
  <c r="F26" i="118" s="1"/>
  <c r="F51" i="119" s="1"/>
  <c r="A122" i="137"/>
  <c r="A28" i="118" s="1"/>
  <c r="A53" i="119" s="1"/>
  <c r="A132" i="135"/>
  <c r="A16" i="118" s="1"/>
  <c r="A41" i="119" s="1"/>
  <c r="F78" i="135"/>
  <c r="F77" i="135"/>
  <c r="F76" i="135"/>
  <c r="F75" i="135"/>
  <c r="F59" i="135"/>
  <c r="F57" i="135"/>
  <c r="F56" i="135"/>
  <c r="F50" i="135"/>
  <c r="F36" i="135"/>
  <c r="A50" i="135"/>
  <c r="A94" i="135" l="1"/>
  <c r="F122" i="137"/>
  <c r="F28" i="118" s="1"/>
  <c r="F53" i="119" s="1"/>
  <c r="F48" i="139"/>
  <c r="F10" i="118" s="1"/>
  <c r="F72" i="140"/>
  <c r="F24" i="118" s="1"/>
  <c r="F49" i="119" s="1"/>
  <c r="F82" i="141"/>
  <c r="F22" i="118" s="1"/>
  <c r="F47" i="119" s="1"/>
  <c r="F132" i="135"/>
  <c r="F16" i="118" s="1"/>
  <c r="F41" i="119" s="1"/>
  <c r="A29" i="141"/>
  <c r="A59" i="141" s="1"/>
  <c r="F35" i="119" l="1"/>
  <c r="A121" i="135"/>
  <c r="A126" i="135" s="1"/>
  <c r="F114" i="93"/>
  <c r="F113" i="93"/>
  <c r="F91" i="134"/>
  <c r="F57" i="134"/>
  <c r="F53" i="134"/>
  <c r="F383" i="93" l="1"/>
  <c r="F7" i="106" s="1"/>
  <c r="F9" i="119" s="1"/>
  <c r="F79" i="130"/>
  <c r="F92" i="104" l="1"/>
  <c r="F91" i="104"/>
  <c r="F89" i="104"/>
  <c r="F84" i="104" l="1"/>
  <c r="F67" i="134"/>
  <c r="F53" i="107" l="1"/>
  <c r="F37" i="124"/>
  <c r="F46" i="124"/>
  <c r="F45" i="124"/>
  <c r="F44" i="124"/>
  <c r="A135" i="134" l="1"/>
  <c r="A23" i="106" s="1"/>
  <c r="A25" i="119" s="1"/>
  <c r="F135" i="134"/>
  <c r="F23" i="106" s="1"/>
  <c r="A46" i="134" l="1"/>
  <c r="A60" i="134" l="1"/>
  <c r="A94" i="134" s="1"/>
  <c r="F41" i="104"/>
  <c r="F37" i="104"/>
  <c r="F36" i="104"/>
  <c r="A102" i="134" l="1"/>
  <c r="A129" i="134" s="1"/>
  <c r="A151" i="132" l="1"/>
  <c r="A6" i="118" s="1"/>
  <c r="A31" i="119" s="1"/>
  <c r="F29" i="124"/>
  <c r="A89" i="131"/>
  <c r="A17" i="106" s="1"/>
  <c r="A19" i="119" s="1"/>
  <c r="F34" i="131"/>
  <c r="F24" i="131"/>
  <c r="F40" i="130"/>
  <c r="F98" i="130"/>
  <c r="F66" i="130"/>
  <c r="F65" i="130"/>
  <c r="F59" i="130"/>
  <c r="F54" i="130"/>
  <c r="F50" i="130"/>
  <c r="F42" i="130"/>
  <c r="F32" i="130"/>
  <c r="A114" i="132" l="1"/>
  <c r="F89" i="131"/>
  <c r="F17" i="106" s="1"/>
  <c r="F151" i="132"/>
  <c r="F6" i="118" s="1"/>
  <c r="F31" i="119" s="1"/>
  <c r="A122" i="132" l="1"/>
  <c r="A131" i="132" s="1"/>
  <c r="A142" i="132" s="1"/>
  <c r="A47" i="131"/>
  <c r="A54" i="131" l="1"/>
  <c r="A63" i="131" s="1"/>
  <c r="A71" i="131" s="1"/>
  <c r="F177" i="130"/>
  <c r="F13" i="106" s="1"/>
  <c r="F15" i="119" l="1"/>
  <c r="A78" i="131"/>
  <c r="D172" i="97" l="1"/>
  <c r="F172" i="97" s="1"/>
  <c r="F92" i="107" l="1"/>
  <c r="F88" i="107"/>
  <c r="F60" i="107"/>
  <c r="F54" i="104"/>
  <c r="F16" i="4" l="1"/>
  <c r="F15" i="4"/>
  <c r="F14" i="4"/>
  <c r="F13" i="4"/>
  <c r="F11" i="4"/>
  <c r="F10" i="4"/>
  <c r="F9" i="4"/>
  <c r="F8" i="4"/>
  <c r="A38" i="107" l="1"/>
  <c r="A22" i="124"/>
  <c r="A23" i="104"/>
  <c r="A21" i="93"/>
  <c r="F68" i="124"/>
  <c r="F97" i="104"/>
  <c r="A70" i="124"/>
  <c r="A19" i="106" s="1"/>
  <c r="A21" i="119" s="1"/>
  <c r="B32" i="118"/>
  <c r="B29" i="119" s="1"/>
  <c r="A32" i="118"/>
  <c r="A29" i="119" s="1"/>
  <c r="A55" i="119" s="1"/>
  <c r="A126" i="107"/>
  <c r="A12" i="118" s="1"/>
  <c r="A37" i="119" s="1"/>
  <c r="B26" i="106"/>
  <c r="B5" i="119" s="1"/>
  <c r="A26" i="106"/>
  <c r="A5" i="119" s="1"/>
  <c r="A27" i="119" s="1"/>
  <c r="B11" i="106"/>
  <c r="B13" i="119" s="1"/>
  <c r="B11" i="119"/>
  <c r="B7" i="119"/>
  <c r="A97" i="104"/>
  <c r="A21" i="106" s="1"/>
  <c r="A23" i="119" s="1"/>
  <c r="A74" i="99"/>
  <c r="A15" i="106" s="1"/>
  <c r="A17" i="119" s="1"/>
  <c r="A218" i="97"/>
  <c r="A11" i="106" s="1"/>
  <c r="A13" i="119" s="1"/>
  <c r="A383" i="93"/>
  <c r="A5" i="106"/>
  <c r="A7" i="119" s="1"/>
  <c r="F21" i="106" l="1"/>
  <c r="F23" i="119" s="1"/>
  <c r="A11" i="119"/>
  <c r="A7" i="106"/>
  <c r="A9" i="119" s="1"/>
  <c r="A62" i="93"/>
  <c r="A43" i="104"/>
  <c r="A56" i="104" s="1"/>
  <c r="A32" i="124"/>
  <c r="A40" i="124" s="1"/>
  <c r="A48" i="107"/>
  <c r="A19" i="4"/>
  <c r="A31" i="99"/>
  <c r="F11" i="119"/>
  <c r="F149" i="4"/>
  <c r="F5" i="106" s="1"/>
  <c r="F126" i="107"/>
  <c r="F70" i="124"/>
  <c r="F218" i="97"/>
  <c r="F74" i="99"/>
  <c r="F15" i="106" s="1"/>
  <c r="A5" i="121"/>
  <c r="F11" i="106" l="1"/>
  <c r="F13" i="119" s="1"/>
  <c r="F19" i="106"/>
  <c r="F21" i="119" s="1"/>
  <c r="F19" i="119"/>
  <c r="F17" i="119"/>
  <c r="F7" i="119"/>
  <c r="A68" i="93"/>
  <c r="A90" i="93" s="1"/>
  <c r="A48" i="124"/>
  <c r="A59" i="124" s="1"/>
  <c r="A72" i="104"/>
  <c r="A79" i="104" s="1"/>
  <c r="A86" i="104" s="1"/>
  <c r="F12" i="118"/>
  <c r="A56" i="107"/>
  <c r="A30" i="4"/>
  <c r="A38" i="99"/>
  <c r="A91" i="121"/>
  <c r="F26" i="106" l="1"/>
  <c r="A109" i="93"/>
  <c r="A116" i="93" s="1"/>
  <c r="A121" i="93" s="1"/>
  <c r="F25" i="119"/>
  <c r="F27" i="119" s="1"/>
  <c r="F6" i="179" s="1"/>
  <c r="F37" i="119"/>
  <c r="F55" i="119" s="1"/>
  <c r="F9" i="179" s="1"/>
  <c r="A63" i="107"/>
  <c r="A75" i="107" s="1"/>
  <c r="A37" i="4"/>
  <c r="F32" i="118"/>
  <c r="A98" i="121"/>
  <c r="A102" i="121" s="1"/>
  <c r="F19" i="179" l="1"/>
  <c r="F21" i="179" s="1"/>
  <c r="F23" i="179" s="1"/>
  <c r="A127" i="93"/>
  <c r="A138" i="93" s="1"/>
  <c r="A145" i="93" s="1"/>
  <c r="A160" i="93" s="1"/>
  <c r="A83" i="107"/>
  <c r="A95" i="107" s="1"/>
  <c r="A43" i="4"/>
  <c r="F57" i="119"/>
  <c r="F59" i="119" s="1"/>
  <c r="F61" i="119" s="1"/>
  <c r="A110" i="121"/>
  <c r="A117" i="121" s="1"/>
  <c r="A107" i="107" l="1"/>
  <c r="A114" i="107" s="1"/>
  <c r="A44" i="99"/>
  <c r="A53" i="4"/>
  <c r="A172" i="93"/>
  <c r="A121" i="121"/>
  <c r="A130" i="121" s="1"/>
  <c r="A139" i="121" s="1"/>
  <c r="A187" i="93" l="1"/>
  <c r="A51" i="99"/>
  <c r="A58" i="99" s="1"/>
  <c r="A67" i="99" s="1"/>
  <c r="A61" i="4"/>
  <c r="A74" i="4" s="1"/>
  <c r="A79" i="4" s="1"/>
  <c r="A84" i="4" s="1"/>
  <c r="A91" i="4" s="1"/>
  <c r="A100" i="4" s="1"/>
  <c r="A112" i="4" s="1"/>
  <c r="A120" i="4" l="1"/>
  <c r="A132" i="4" s="1"/>
  <c r="A197" i="93"/>
  <c r="A210" i="93" s="1"/>
  <c r="A138" i="4" l="1"/>
  <c r="A144" i="4" s="1"/>
  <c r="A220" i="93"/>
  <c r="A228" i="93" s="1"/>
  <c r="A238" i="93" l="1"/>
  <c r="A249" i="93" s="1"/>
  <c r="A265" i="93" l="1"/>
  <c r="A276" i="93" s="1"/>
  <c r="A286" i="93" l="1"/>
  <c r="A297" i="93" s="1"/>
  <c r="A318" i="93" s="1"/>
  <c r="A325" i="93" s="1"/>
  <c r="A348" i="93" s="1"/>
  <c r="A355" i="93" s="1"/>
  <c r="A361" i="93" s="1"/>
  <c r="A48" i="138"/>
  <c r="A37" i="164" l="1"/>
  <c r="A46" i="164" l="1"/>
  <c r="A61" i="164" s="1"/>
  <c r="A68" i="164" l="1"/>
  <c r="A73" i="164" l="1"/>
  <c r="A86" i="164" l="1"/>
  <c r="A95" i="164" s="1"/>
  <c r="A133" i="164" s="1"/>
  <c r="A140" i="164" s="1"/>
  <c r="A178" i="164" l="1"/>
  <c r="A186" i="164" s="1"/>
  <c r="A199" i="164" s="1"/>
  <c r="A207" i="164" s="1"/>
  <c r="A216" i="164" s="1"/>
  <c r="A2" i="177"/>
</calcChain>
</file>

<file path=xl/sharedStrings.xml><?xml version="1.0" encoding="utf-8"?>
<sst xmlns="http://schemas.openxmlformats.org/spreadsheetml/2006/main" count="5507" uniqueCount="2689">
  <si>
    <t>Izvedba prema statičkom proračunu sa svim elementima prema HT mjerama zaštite.</t>
  </si>
  <si>
    <t>Skelu treba od podnožja do vrha, kao i na krajevima, dijagonalno ukrutiti kosnicima pod kutom od 45°.</t>
  </si>
  <si>
    <t>Skelu je potrebno uzemljiti i osigurati od udara groma.</t>
  </si>
  <si>
    <t xml:space="preserve">Obračun prema ortogonalnoj projekciji pročelja.  </t>
  </si>
  <si>
    <t>LIMARSKI RADOVI</t>
  </si>
  <si>
    <t>NAPOMENA:</t>
  </si>
  <si>
    <t>kg</t>
  </si>
  <si>
    <t>SKELA</t>
  </si>
  <si>
    <t>m'</t>
  </si>
  <si>
    <t>k</t>
  </si>
  <si>
    <t xml:space="preserve">U cijenu stavke je uključen sav rad, materijal i transport.  </t>
  </si>
  <si>
    <t>Kompletan rad i materijal.</t>
  </si>
  <si>
    <t>SVEUKUPNO:</t>
  </si>
  <si>
    <t>komplet</t>
  </si>
  <si>
    <t>kom</t>
  </si>
  <si>
    <t>m2</t>
  </si>
  <si>
    <t xml:space="preserve">Obračun po m3 ugrađenog betona.  </t>
  </si>
  <si>
    <t>m3</t>
  </si>
  <si>
    <t xml:space="preserve">U cijenu stavke je uključen sav rad, materijal i transport, te potrebna radna skela.  </t>
  </si>
  <si>
    <t>UVJETI IZGRADNJE</t>
  </si>
  <si>
    <t>MATERIJAL</t>
  </si>
  <si>
    <t>RAD</t>
  </si>
  <si>
    <t>SKELE</t>
  </si>
  <si>
    <t>OPLATA</t>
  </si>
  <si>
    <t>IZMJERE</t>
  </si>
  <si>
    <t>ZIMSKI I LJETNI RAD</t>
  </si>
  <si>
    <t>FAKTORI</t>
  </si>
  <si>
    <t>NAKNADNI RADOVI</t>
  </si>
  <si>
    <t>ZIDARSKI RADOVI</t>
  </si>
  <si>
    <t xml:space="preserve"> </t>
  </si>
  <si>
    <t>i</t>
  </si>
  <si>
    <t>A.I.</t>
  </si>
  <si>
    <t>A.</t>
  </si>
  <si>
    <t>PDV (25%)</t>
  </si>
  <si>
    <t>A.II.</t>
  </si>
  <si>
    <t>A.III.</t>
  </si>
  <si>
    <t>A.IV.</t>
  </si>
  <si>
    <t>A.V.</t>
  </si>
  <si>
    <t>A.VI.</t>
  </si>
  <si>
    <t>A.VIII.</t>
  </si>
  <si>
    <t>B.</t>
  </si>
  <si>
    <t>B.I.</t>
  </si>
  <si>
    <t>Dobava, čišćenje, ispravljanje, sječenje, savijanje, postavljanje i vezivanje betonskog željeza B500B i mreža B500A.</t>
  </si>
  <si>
    <t>PRIPREMNO - ZAVRŠNI RADOVI</t>
  </si>
  <si>
    <t>c</t>
  </si>
  <si>
    <t>a</t>
  </si>
  <si>
    <t>b</t>
  </si>
  <si>
    <t>d</t>
  </si>
  <si>
    <t>e</t>
  </si>
  <si>
    <t>g</t>
  </si>
  <si>
    <t>l</t>
  </si>
  <si>
    <t>f</t>
  </si>
  <si>
    <t xml:space="preserve">Minimalna širina skele iznosi 80cm. </t>
  </si>
  <si>
    <t>h</t>
  </si>
  <si>
    <t>j</t>
  </si>
  <si>
    <t>INVESTITOR:</t>
  </si>
  <si>
    <t>GRAĐEVINA:</t>
  </si>
  <si>
    <t>PROJEKT:</t>
  </si>
  <si>
    <t xml:space="preserve">Armirati prema statičkom proračunu i planu savijanja armature. U cijenu su uključeni svi distanceri i držači armature. Sve prema pravilima struke. </t>
  </si>
  <si>
    <t xml:space="preserve">Predvidjeti uštede za otvore i prodore instalacija.  </t>
  </si>
  <si>
    <t>Cijevna fasadna skela.</t>
  </si>
  <si>
    <t>Doprema, postava, skidanje i otprema cijevne fasadne skele od bešavnih cijevi.</t>
  </si>
  <si>
    <t>Skelu je potrebno osigurati od prevrtanja sidrenjem u objekt.</t>
  </si>
  <si>
    <t>Izvesti u svemu prema pravilima struke i važećim propisima.</t>
  </si>
  <si>
    <t>MJERA</t>
  </si>
  <si>
    <t>KOLIČINA</t>
  </si>
  <si>
    <t>JED.CIJENA</t>
  </si>
  <si>
    <t>UKUPNA CIJENA</t>
  </si>
  <si>
    <t>GLAVNI PROJEKTANT:</t>
  </si>
  <si>
    <t>PRIPREMNO-ZAVRŠNI RADOVI UKUPNO</t>
  </si>
  <si>
    <t>STAVKA</t>
  </si>
  <si>
    <t>BR.ST.</t>
  </si>
  <si>
    <t xml:space="preserve">* </t>
  </si>
  <si>
    <t>GRUPA RADOVA</t>
  </si>
  <si>
    <t>BETONSKI I ARMIRANO-BETONSKI RADOVI</t>
  </si>
  <si>
    <t>BETONSKI I ARMIRANOBETONSKI RADOVI UKUPNO</t>
  </si>
  <si>
    <t>ZIDARSKI RADOVI UKUPNO</t>
  </si>
  <si>
    <t>SKELA UKUPNO</t>
  </si>
  <si>
    <t xml:space="preserve">Visina zaštitne ograde iznosi 100cm, a elemente ograde postaviti na maksimalni razmak od 35cm. U razini radne platforme uz zaštitnu ogradu potrebno je postaviti dasku minimalne visine 20cm. Radnu platformu izvesti mosnicama od zdrave piljene crnogorične građe II. klase, minimalne širine 25cm i minimalne debljine 4,8cm, ili od odgovarajuće čelične oplate. </t>
  </si>
  <si>
    <t>R E K A P I T  U L A C I J A    A  -  GRAĐEVINSKI RADOVI</t>
  </si>
  <si>
    <t>LIMARSKI RADOVI UKUPNO</t>
  </si>
  <si>
    <t>R E K A P I T  U L A C I J A    B  -  OBRTNIČKI RADOVI</t>
  </si>
  <si>
    <t>SVEUKUPNA REKAPITULACIJA A+B  -  GRAĐ.-OBRT. RADOVI</t>
  </si>
  <si>
    <t>GRAĐEVINSKO-OBRTNIČKI RADOVI</t>
  </si>
  <si>
    <t>PDV - 25%</t>
  </si>
  <si>
    <t>SVEUKUPNO</t>
  </si>
  <si>
    <t>POSEBNE NAPOMENE</t>
  </si>
  <si>
    <t>Stavkom obuhvatiti sav višak materijala iz svih grupa radova (posebno nakon radova rušenja i demontaže), odnosno nakon izvedenih završnih radova, koji nije u potpunosti uklonjen, sa ručnim i strojnim transportom, te utovarom na kamion, odnosno razne radničke pripomoći i sl.</t>
  </si>
  <si>
    <t>U obračunu dvostrane oplate količine iskazane po principu 1m2 zida u oplati = 2m2 oplate bruto. Dakle prikazanom količinom za dvostrane oplate treba voditi računa da se radi o 2m2 samih oplatnih ploča.</t>
  </si>
  <si>
    <t>Natpisna ploča sa podacima o građevini.</t>
  </si>
  <si>
    <r>
      <t xml:space="preserve">Montirati ploču s podacima o građevini, investitoru, odobrenju za građenje, projektantu, nadzoru i izvoditeljima radova. Uklanjanje ploče po dovršetku radova uključeno u cijenu. </t>
    </r>
    <r>
      <rPr>
        <b/>
        <sz val="8"/>
        <rFont val="Arial"/>
        <family val="2"/>
      </rPr>
      <t/>
    </r>
  </si>
  <si>
    <t>-</t>
  </si>
  <si>
    <t>Dobava, sječenje, savijanje i postava armature prema planovima savijanja armature i statičkom proračunu, je sastavni dio svake stavke betonskih radova.</t>
  </si>
  <si>
    <t>Raspis količina trostrane i četverostrane oplate sadržava kompletno stvarne količine utrošene oplate, bruto, računajući sve strane.</t>
  </si>
  <si>
    <t>Za nanošenje rastavnog sredstva u postupku raspršivanja nakon umetanja armature potrebna je dozvola voditelja građenja; a treba i predočiti smjernice primjene proizvođača. Ne postoji nikakav prigovor protiv primjene atestiranih ulja za oplatu, ukoliko ne nastaju štete, promjena boje i slično. Dopušteno je da druga poduzeća ulažu cjevovode u oplatu, npr. čelične oklopne cijevi električnih vodova, cijevi za sanitarne instalacije itd. kao i sidra i druga učvršćenja.</t>
  </si>
  <si>
    <t>Rupe za držače razmaka oplate moraju se zatvoriti nakon što se oplata skine. Drvene oplate moraju se održavati jednako vlažnim, da zbog utezanja ne bi nastao zijev u reškama i da se daske oplate ne bacaju. Prije betoniranja treba odgovarajuće oblikovane oplate očistiti od stranih tijela. Prodiranje snijega treba prikladnim mjerama isključiti. Iz oplate spremnika treba odvesti vodu.</t>
  </si>
  <si>
    <t>Završna obrada bet.površina - isključivo soboslikarsko-ličilačka, bez žbukanja i zidarskih popravaka.</t>
  </si>
  <si>
    <t>KROVOPOKRIVAČKI RADOVI</t>
  </si>
  <si>
    <t>Prilikom izvođenja konstrukcije, obavezno voditi računa o eventualnim čel. Elementima prihvata lameliranog nosača, odnosno ploča za sidrenje dijelova prednapregnute konstrukcije, uz ostavljanje odgovarajućih ušteda na pozicijama ugradnje istih, odnosno uz ostavljanje odgovarajućih ušteda na pozicijama ugradnje elastomernih ležajeva.</t>
  </si>
  <si>
    <t>Obračunom obuhvaćen m2 oplate sa polaganjem, adekvatnim učvršćivanjem i podupiranjem, eventualno dodatno potrebnom bandažom spojeva, prilagodbama oko pozicije ugradnji sidrenih ploča, instalacijskih kanala i sl. Površine otvora u ploči se odbijaju, a u m2 oplate ulazi i oplata pobočki otvora i špaleta, izuzev ukoliko veličina otvora prelazi 2m2, odnosno širinu od 40cm.</t>
  </si>
  <si>
    <t xml:space="preserve">Oslanjanje skele na nosivu podlogu izvesti preko metalnih podložnih papuča, površine nalijeganja minimalno 250cm2. </t>
  </si>
  <si>
    <t>Svi materijali za izradu skele moraju odgovarati važećim propisima i normama:</t>
  </si>
  <si>
    <t>U okviru radova potrebno predvidjeti izradu odgovarajućih rupa, kao prihvata za zaštitu elemenata od groma ili za uzemljenje.</t>
  </si>
  <si>
    <t xml:space="preserve">cjelokupno čišćenje prozora (obostrano prozorska krila i stakla, doprozornik, prozorska klupčica i roleta)
</t>
  </si>
  <si>
    <t>cjelokupno čišćenje unutarnje stolarije (vrata i dovratnika)</t>
  </si>
  <si>
    <t>cjelokupno čišćenje svih podnih površina (keramike)</t>
  </si>
  <si>
    <t>cjelokupno čišćenje sanitarnih prostorija (svih zidnih obloga od keramike, armature, sanitarne opreme, bojlera, te vidljivih cijevi)</t>
  </si>
  <si>
    <t>čišćenje zidnih obloga od keramike</t>
  </si>
  <si>
    <t>čišćenje svih vidljivih cijevi i armature, prekidača i utičnica</t>
  </si>
  <si>
    <t>čišćenje vanjske fasade sa svim elementima,</t>
  </si>
  <si>
    <t>čišćenje ugradnih dijelova kao vrata, prolaze,
rolo-rešetke, plastična ovješena vrata, rešetke, sekcijska vrata, pretovarni most, zahodne uređaje,</t>
  </si>
  <si>
    <t>odstranjivanje brizgova žbuke i boje, kao i grube nečistoće, u datom slučaju popravljanje naliča,</t>
  </si>
  <si>
    <t>te skidanje svih zaštitnih folija.</t>
  </si>
  <si>
    <t>Također svi djelatnici se moraju pridržavati svih gore navedenih mjera, uz zadovoljenje svih traženih mjera prema KOORDINATORU 2 u fazi izvođenja radova.</t>
  </si>
  <si>
    <t xml:space="preserve">Investitor stavlja, sukladno projektnoj dokumentaciji i pravomoćnoj građevnoj dozvoli, glavnom izvođaču radova bez naknade privremeno na raspolaganje teren za uređenje gradilišta u potrebnom obimu ili shodno lokalnim uvjetima, čije uređenje izvođač provodi u svemu prema istom, odnosno prema stavkama u nastavku. </t>
  </si>
  <si>
    <t>Sve radove obavezno izvesti u svemu prema važećem pravilniku ZNR i ZOP, uz obavezno poštivanje svih mjera propisanih istim.</t>
  </si>
  <si>
    <t>Višekratno čišćenje gradilišta nije moguće obračunavati u više ciklusa, budući da se glavni izvođač u obvezi koordinirati čišćenje i odvoz viška materijala, nakon svake od faza radova po principu "svatko čisti iza sebe".</t>
  </si>
  <si>
    <t>Fino završno čišćenje gl.izvoditelja obuhvaća:</t>
  </si>
  <si>
    <t>Vlastiti preostali materijal, kao i materijal od rušenja, odnosno od odpakiravanja elemenata opreme i sl. svaki izvođač treba besplatno ukloniti, izuzev drugačije reguliranog dogovora sa glavnim izvođačem. Moraju se poštivati odnosni propisi o zbrinjavanju posebnog otpada. Ukopavanje ili spaljivanje na gradilištu je zabranjeno. Zbrinjavanje rudnih otpada, mase od rušenja ili građevinskog otpada obuhvaća ponovno iskorištavanje sukladno propisima i potrebnim mjerama skupljanja, transporta, obrade i skladištenja nadležnih tijela.</t>
  </si>
  <si>
    <t>Investitor i nadzorna služba imaju pravo zahtijevati dokaz o urednom zbrinjavanju odvezenog otpada.</t>
  </si>
  <si>
    <t>Prije početka radova, izvođač je obavezan postaviti i instalirati sve privremene objekte, zaštitne ograde, opremu i instalacije potrebne za normalno izvođenje radova te iste ukloniti s gradilišta nakon završetka radova.</t>
  </si>
  <si>
    <t>U postupku rušenja – uklanjanja postojećih građevina rad mora biti organiziran tako da se poštuju svi propisi zaštite na radu, a izvršioci – djelatnici moraju biti upoznati s njima i primjenjivati ih u potpunost.</t>
  </si>
  <si>
    <t>Također nastavno na prethodnu grupu radova, sav materijal nastao kao posljedica rušenja sortirati će se na parceli prema vrsti materijala.</t>
  </si>
  <si>
    <t>Posebno će se odvojiti ambalažni otpad (papir, plastika, staklo, drvo i sl.) od šute i otpada građevinskog materijala (cigla, beton, crijep, ker. pločice i sl.). Sav otpadni materijal će se učestalo odvoziti sa lokacije na mjesta predviđena za
odlaganje pojedine vrste otpada i u reciklažna dvorišta.</t>
  </si>
  <si>
    <t>Zabranjeno je odvoziti otpad na mjesta koja za to nisu dozvoljena.</t>
  </si>
  <si>
    <t>Nakon rušenja i odvoza otpada i građevinske šute, parcela i zemljište se mora dovesti u uredno stanje, a sa ulične strane javna prometna površina se mora očistiti i dovesti u prvobitno stanje.</t>
  </si>
  <si>
    <t>Sav otpad prevozi se i odlaže sukladno propisima o otpadu i komunalnom redu.</t>
  </si>
  <si>
    <t>U cijenu uključiti i strojni utovar, te potpuno otklanjanje viška materijala i odvoz na deponij udaljen do 20km od gradilišta, uključivo i plaćanje svih zakonskih pristojbi.</t>
  </si>
  <si>
    <t>Prilikom izvedbe betonskih i armirano-betonskih radova treba se u svemu pridržavati postojećih propisa, standarda i "tehničkog propisa za betonske konstrukcije" (NN 101/05 i 85/06), "tehničkog propisa za cement za betonske konstrukcije" (NN 64/05), propisanih normi u navedenim propisima, i projektne dokumentacije (glavni projekt - arhitektonski dio, glavni projekt - projekt konstrukcije, izvedbeni projekt - planovi oplate, planovi savijanja armature). Prije početka izvedbe betonskih radova treba pregledati i zapisnički konstatirati podatke o agregatu, cementu i vodi, odnosno o faktorima koji će utjecati na kvalitetu radova i ugrađenog betona.</t>
  </si>
  <si>
    <t>U cijenu je uključena i kontinuirana geodetska kontrola stanja:</t>
  </si>
  <si>
    <t>prije betoniranja (položaji ankera, oplate-vertikalne i horizontalne) što također potvrđuje nadzorni inženjer upisom u građevinski dnevnik</t>
  </si>
  <si>
    <t>snimka izvedenog stanja elemenata konstrukcije po konstruktivnim elementima po etažama</t>
  </si>
  <si>
    <t>Prije same ugradnje betona obavezna je kontrola ugrađenih elemenata i građevinskih proizvoda u oplatu.</t>
  </si>
  <si>
    <t>troškove zaštite na radu,</t>
  </si>
  <si>
    <t>OBRAČUN:</t>
  </si>
  <si>
    <t>troškove rada i transporta,</t>
  </si>
  <si>
    <t>troškove materijala uključujući i vezni,</t>
  </si>
  <si>
    <t>cijenu pomagala pri radu (skela, pumpe za beton, vibratori),</t>
  </si>
  <si>
    <t>troškove izrada eventualnih uzoraka, ukoliko je to za koji rad potrebno,</t>
  </si>
  <si>
    <t>cijenu priručnih pomagala potrebnih prema propisima zaštite na radu,</t>
  </si>
  <si>
    <t>troškove čišćenja prostorija za vrijeme i nakon završetka rada,</t>
  </si>
  <si>
    <t>troškove zaštite od nepovoljnih atmosferskih utjecaja,</t>
  </si>
  <si>
    <t>troškove zaštite već ugrađenih elemenata ili opreme pri izvođenju radova,</t>
  </si>
  <si>
    <t>svo potrebno podupiranje bez obzira na visinu podupiranja, kao i naknadna obrada spojeva i curaka od betona (ukoliko je glatka oplata),</t>
  </si>
  <si>
    <t>zapunjavanje rupa od juvidur cijevi (čepovi+mort ili pur pjena),</t>
  </si>
  <si>
    <t>troškove štete kao i popravka uzrokovanih nepažnjom tijekom izvedbe,</t>
  </si>
  <si>
    <t>troškove atesta.</t>
  </si>
  <si>
    <t>Jedinična cijena BETONA treba sadržavati:</t>
  </si>
  <si>
    <t>Jedinična cijena ARMATURE treba sadržavati:</t>
  </si>
  <si>
    <t>doprema betonskog željeza na savijalište,</t>
  </si>
  <si>
    <t>doprema na gradilište gotove armature iz centralnog savijališta,</t>
  </si>
  <si>
    <t>uzimanje potrebnih izmjera na objektu,</t>
  </si>
  <si>
    <t>troškove radne snage za kompletan rad, opisan u troškovniku,</t>
  </si>
  <si>
    <t>sve horizontalne i vertikalne transporte do mjesta ugradnje,</t>
  </si>
  <si>
    <t>potrebnu radnu skelu (izuzima se fasadna skela),</t>
  </si>
  <si>
    <t>čišćenje nakon završetka radova,</t>
  </si>
  <si>
    <t>svu štetu kao i troškove popravka kao posljedica nepažnje u toku izvedbe,</t>
  </si>
  <si>
    <t>U obračunu će biti priznata armatura prema nacrtima armature i iskazu armature definiranom statičkim proračunom!</t>
  </si>
  <si>
    <t>ugradnju trokutaste lajsne na vidljivim rubovima stupova, i zidova koji se ne oblažu toplinskom izolacijom ili ne žbukaju</t>
  </si>
  <si>
    <t>dobava svog materijala, sav vanjski i unutrašnji transport do mjesta ugradbe, kao i sve pomoćne skele, zatege, podupirači i razupore,</t>
  </si>
  <si>
    <t>sva potrebna podupiranje bez obzira na visinu podupiranja, kao i naknadna obrada spojeva, curaka od betona (ukoliko je glatka oplata),</t>
  </si>
  <si>
    <t>eventualno polaganje,</t>
  </si>
  <si>
    <t>sva drvena građa, premazana zaštitnim fungicidnim premazom,</t>
  </si>
  <si>
    <t>sav metalni okov i spojni elementi kao i njihova zaštita,</t>
  </si>
  <si>
    <t>zapunjavanje rupa od juvidur cijevi (čepovi u mortu ili pur pjena) - bitno je zbog zvuka,</t>
  </si>
  <si>
    <t>Prilikom zidanja pravovremeno ostaviti otvore prema zidarskim mjerama, voditi računa o uzidavanju pojedinih građevinskih elemenata, o ostavljanju žljebova za kanalizaciju, za centralno grijanje ako su ucrtani (ne plaća se posebno, ulazi u jediničnu cijenu).</t>
  </si>
  <si>
    <t>Posebno se ne naplaćuje ni zatvaranje (žbukanje šliceva, žljebova i sl.) iza položene instalacije.</t>
  </si>
  <si>
    <t xml:space="preserve">U cijenu stavke je uključen sav rad, materijal, transport, te radna skela.  </t>
  </si>
  <si>
    <t>Jedinična cijena zidarskih radova mora sadržavati:</t>
  </si>
  <si>
    <t>troškove rada, uključivo prijenos, alata i strojeva,</t>
  </si>
  <si>
    <t>cijenu kompletnog materijala, uključivo veznog,</t>
  </si>
  <si>
    <t>cijenu svih potrebnih skela, bez obzira na visinu i vrstu sa prolazima,</t>
  </si>
  <si>
    <t>transportne troškove materijala,</t>
  </si>
  <si>
    <t>cijenu potrebna oplata za zidarske svodove,</t>
  </si>
  <si>
    <t>troškove zaštite zidova od utjecaja vrućine, hladnoće, atmosferskih nepogoda,</t>
  </si>
  <si>
    <t>troškove čišćenja prostorija i zidnih površina po završetku zidanja, žbuke sa odvozom otpada,</t>
  </si>
  <si>
    <t>Laka pokretna skela bez obzira na visinu ulazi u jedinične cijene stavaka i ne naplaćuje se posebno. Skela mora biti na vrijeme postavljena.</t>
  </si>
  <si>
    <t>pomagala pri radu (skela) osim fasadne skele koje je obračunata u fasaderskim radovima,</t>
  </si>
  <si>
    <t>zaštitu zidova i žbuke od nepovoljnih atmosferskih utjecaja,</t>
  </si>
  <si>
    <t>sva priručna pomagala potrebna prema propisima zaštite na radu,</t>
  </si>
  <si>
    <t>izrada eventualnih uzoraka, ukoliko je to za koji rad potrebno,</t>
  </si>
  <si>
    <t>troškove provođenja mjera po HTZ i drugim postojećim propisima,</t>
  </si>
  <si>
    <t>čišćenje prostorija za vrijeme i nakon završetka rada, uključivo odvoz preostalog materijala, šute i smeća sa svim plaćanjem svih komunalnih pristojbi i davanja,</t>
  </si>
  <si>
    <t>zaštitu već ugrađenih elemenata ili opreme pri izvođenju radova (prozori, vrata i sl.).</t>
  </si>
  <si>
    <t>Skela se izvodi u svemu prema projektu skele, koji je obuhvaćen jediničnom cijenom skele.</t>
  </si>
  <si>
    <t>Jedinična cijena izvedbe skelarskih radova mora obuhvaćati:</t>
  </si>
  <si>
    <t>izradu kompletne skele, sa svim tipskim elementima, prihvatnicima za konzolne prihvatnike dizalica i transportnih kolutura, sa kompletnim uzemljenjem iste i odgovarajućim sidrenim elementima, u svemu prema projektu skele, koji je uključen u cijenu,</t>
  </si>
  <si>
    <t>sve horizontalne i vertikalne transporte do mjesta montaže, uključivo sve spojnice, mosne i međuelemente, kao i podne elemente sa vratnim okvirom i sistemom sigurnosnog zatvaranja u slučaju da isti ne služe kao otvor</t>
  </si>
  <si>
    <t>vanjsku zaštitu skele odgovarajućim jutenim platnom,</t>
  </si>
  <si>
    <t>nadsvođenje zadnje platforme i privremenu odvodnju oborinske vode sa iste, kao i zaštitu bočnim elementima uz podnice, kao zaštitu od padanja alata ili materijala,</t>
  </si>
  <si>
    <t>Sve limarske radove izvesti točno prema opisu u troškovniku, tamo gdje je to projektom predviđeno. Materijali moraju zadovoljavati odgovarajuće propise i standarde:</t>
  </si>
  <si>
    <t>Svi ostali materijali, koji nisu obuhvaćeni standardima, moraju imati ateste od za to ovlaštenih organizacija.</t>
  </si>
  <si>
    <t>uzimanje mjera na gradnji za izvedbu i obračun,</t>
  </si>
  <si>
    <t>sav materijal, uključivo pomoćni,</t>
  </si>
  <si>
    <t>sav rad na gradnji u radionici,</t>
  </si>
  <si>
    <t>poduzimanje mjera po HTZ i drugim postojećim propisima,</t>
  </si>
  <si>
    <t>potrebna radna skela,</t>
  </si>
  <si>
    <t>dovođenje plina, struje i vode od priključaka na gradilištu do mjesta upotrebe,</t>
  </si>
  <si>
    <t>transport materijala na gradilište, uskladištenje te doprema na mjesto ugradbe,</t>
  </si>
  <si>
    <t>zaštita izvedenih radova do primopredaje,</t>
  </si>
  <si>
    <t>ugradba u ziđe i slično, obujmica, slivnika i sl.</t>
  </si>
  <si>
    <t>dobava i ugradba pakni odnosno ugradba limarije upucavanjem,</t>
  </si>
  <si>
    <t>čišćenje i miniziranje željeznih dijelova,</t>
  </si>
  <si>
    <t>dobava i polaganje podložne ljepenke.</t>
  </si>
  <si>
    <t>Dijelovi različitog materijala ne smiju se dodirivati jer bi uslijed toga moglo doći do korozije zbog galvanskih nestabilnosti.</t>
  </si>
  <si>
    <t>Jedinična cijena izvedbe limarskih radova mora obuhvatiti slijedeće:</t>
  </si>
  <si>
    <t>Ispod svih opšava treba položiti sloj krovne ljepenke ili vodonepropusne paropropusne folije predviđene za oblaganje krovnih konstrukcija, odnosno za izvođenje limarskih radova.</t>
  </si>
  <si>
    <t>Uključivo svu potrebnu antikorozivnu zaštitu svih elemenata.</t>
  </si>
  <si>
    <t>A + B</t>
  </si>
  <si>
    <t>Ovo se posebno odnosi na adekvatno obilježavanje i zaštitu iskopa, raznih denivelacija i rubova konstrukcije i ploča u fazi izvođenja radova, propadališta dizala, šahtova, revizijskih okana i sl., odnosno na održavanje i odgovarajuću signalizaciju svih privremenih transportnih i komunikacijskih pravaca gradilišta, kao i spoja na javno-prometnu površinu, u svemu prema dolje navedenim elaboratima, do tehničkog pregleda i primopredaje objekta investitoru.</t>
  </si>
  <si>
    <t>sav materijal, alat i uskladištenje, odnosno cijene svih elemenata (mreža, šipki i vezne žice) kao i svih drugih proizvoda (distanceri, prekidne mrežice tzv "štreh metal" među taktovima betoniranja, kao i troškove ugradnje VDP čepova na prvi red rupa u oplati vanjskih zidove -2 etaže garaže) koji se ugrađuju, odnosno potrebna podrezivanja prije izvedbe pojedinih taktova i sl.),</t>
  </si>
  <si>
    <t>Prije početka izvođenja betonskih radova Izvođač je dužan izraditi "Projekt betona". Izvođač na izrađeni Projekt betona u skladu s propisima, obavezno mora ishoditi suglasnost projektanta konstrukcije.</t>
  </si>
  <si>
    <t>oplata serklaža se obračunava priznaje se samo sa stvarno postavljene strane,</t>
  </si>
  <si>
    <t>Sav materijal upotrijebljen za zidarske radove mora odgovarati Tehničkim propisima za zidane konstrukcije (NN 01/07) i pripadajućim normativima.</t>
  </si>
  <si>
    <t>Ograda oko gradilišta.</t>
  </si>
  <si>
    <t>RUŠENJA, DEMONTAŽE I ČIŠĆENJA</t>
  </si>
  <si>
    <t>RUŠENJA, DEMONTAŽE I ČIŠĆENJE UKUPNO</t>
  </si>
  <si>
    <t>KROVOPOKRIVAČKI RADOVI UKUPNO</t>
  </si>
  <si>
    <t>U cijeni stavke su svi potrebni završni elementi, prodori i sl.</t>
  </si>
  <si>
    <t>U cijeni stavke sav horizontalni i vertikalni transport, potrebna radna skela i sav sitni materijal i pribor.</t>
  </si>
  <si>
    <t>Sve komplet sa spojnim materijalom.</t>
  </si>
  <si>
    <t>Izrada i postava baznih opšava (uz krov) ventilacionih cijevi i antene.</t>
  </si>
  <si>
    <t>Sve komplet sa spojnim materijalom i radom.</t>
  </si>
  <si>
    <t>Izvedba pripremnih radova - elaborat organizacije gradilišta.</t>
  </si>
  <si>
    <t>Prije uređenja gradilišta treba  napraviti nacrt (plan) uređenja gradilišta i predočiti investitoru na odobrenje. Pri tom treba uzeti u obzir da se ne sprečavaju eventualni radovi izmjere, posebice iskolčenja i provjere granica ulica, puteva i građevine.</t>
  </si>
  <si>
    <t>U nacrtu uređenja treba uzeti u obzir i skladištenje zemljane mase. Površine, skladišne površine, slobodne površine i slično, koje će se koristiti za uređenje gradilišta, trebaju se umetnuti u nacrt uređenja gradilišta s podatkom svrhe korištenja. Uređenje gradilišta na tratini ili humusu nije dopušteno.</t>
  </si>
  <si>
    <t>Prije početka radova izvođač se mora informirati o prolazu vodova, kablove itd. (nadzemno i podzemno), te pravodobno zatražiti sva potrebna premještanja. U slučaju dvojbe izvođač je u obvezi zatražiti utvrđivanje točnih trasa instalacija.</t>
  </si>
  <si>
    <t>Radove je obvezan izvršiti izvoditelj radova prije nego pristupi izvođenju, a isti mora imati posebno istaknute pozicije kranovi i kranski uređaji (osim mobilnih kranova), miješalica i silosa, odnosno transportnih uređaja, uključivo i tehničke parametre vezane uz iste - maksimalnu visinu, istak (krak) i potporno opterećenje.</t>
  </si>
  <si>
    <t>Također nevezano na terminski plan izvođenja radova, izvođač je u obvezi pravovremeno informirati investitora o namjeravanom micanju uređenja gradilišta ili bitnih dijelova istog.</t>
  </si>
  <si>
    <t>ELABORAT ORGANIZACIJE GRADILIŠTA SA PRIPADNIM SHEMAMA</t>
  </si>
  <si>
    <t>TERMINSKI PLAN IZVOĐENJA RADOVA USKLAĐEN SA TROŠKOVNIKOM I PONUDOM</t>
  </si>
  <si>
    <t xml:space="preserve">Formiranje gradilišnog razvodnog ormara i instalacija jake struje. </t>
  </si>
  <si>
    <t>U stavku uključiti dobavu i postavu svih elemenata potrebnih za ispravno funkcioniranje GRO za potrebe gradilišta, kao i razvodnih ormara jake struje. Izvesti u svemu prema pravilima struke i važećim propisima. Uključivo i trošak agregata, ukoliko je isti potreban.</t>
  </si>
  <si>
    <r>
      <t>Stavka uključuje osiguranje, odnosno prilagođavanje postojećeg priključka zahtjevima gradilišta, u svemu prema smjernicama distributivnog poduzeća, a isto se odnosi na način izvedbe, profile kabela, razvodni ormar sa brojilom</t>
    </r>
    <r>
      <rPr>
        <b/>
        <sz val="8"/>
        <rFont val="Arial"/>
        <family val="2"/>
        <charset val="238"/>
      </rPr>
      <t xml:space="preserve"> sa svim pripadnim elementima koje je dužan izvesti izvođač.</t>
    </r>
  </si>
  <si>
    <t>Radove izvodi isključivo ovlašteno poduzeće, odnosno osoba sa odgovarajućim certifikatom.</t>
  </si>
  <si>
    <t>Kompletan priključak i pripadne ormare urediti, održavati a nakon završetka gradnje ukloniti privremeni priključak gradilišta na električnu mrežu.  Glavni razvodni ormar (GRO), kao i eventualno potrebni ostali razvodni ormari (RO) na gradilištu, moraju obavezno biti atestirani od ovlaštene institucije, te propisno označeni i zaštićeni. Priključkom će se koristiti svi Izvođači sukladno ugovornim odnosima o podmirenju troškova energenata.</t>
  </si>
  <si>
    <t>U cijenu uključiti ručni transport i utovar, te potpuno otklanjanje viška materijala i odvoz na deponij udaljen do 20km od gradilišta, zajedno sa plaćanjem svih pristojbi.</t>
  </si>
  <si>
    <t>Izvedba gradilišnog priključka vode i odvodnje.</t>
  </si>
  <si>
    <t>Stavku u svemu izvesti prema strojarskom djelu projekta i projekta vodovoda i odvodnje, na način da se privremeni gradilišni priključak izvede na mjestu izvođenja novog (ili rekonstruiranog) priključka vode.</t>
  </si>
  <si>
    <t>Izvesti spajanjem na postojeći priključak vode (ukoliko isti postoji), van zone zahvata odgovarajućim crijevima i po potrebi prilagodbama na cijevnom razvodu instalacije, na način da se uvede još jedan priključak sa odgovarajućom slavinom, te ugradnjom pripadnih kutnih ventila, kliznih spojnica i sl. Po potrebi se ugrađuje i odgovarajući atestirani vodomjer.</t>
  </si>
  <si>
    <t>Urediti, održavati a nakon završetka gradnje ukloniti. Način izvedbe i profil priključka vode i odvodnje izvesti sukladno uvjetima nadležnog distributivnog poduzeća. Priključkom će se koristiti svi izvođači sukladno ugovornim odnosima o podmirenju troškova energenata.</t>
  </si>
  <si>
    <t>Privremeni priključak na vodu izvesti na način koji osigurava zaštitu od smrzavanja u zimskim uvjetima korištenja, što je uključeno u cijenu.</t>
  </si>
  <si>
    <t>Izgradnja privremenih puteva i prostora za odlaganje na gradilištu.</t>
  </si>
  <si>
    <t>Izvedba prema Planu uređenja gradilišta. Izvedba privremenih puteva s habajućim (nosivim) slojem od šljunka, skinuti gornji sloj zemlje (predviđeno u posebnoj poziciji), izvedba donjeg stroja ceste od nabijenog kamenog materijala debljine 30cm, izvedba gornjeg uvaljanog stroja ceste od nabijenog sitnijeg kamenog materijala ili šljunka debljine 12-15cm.</t>
  </si>
  <si>
    <t>U cijenu ulazi održavanje puteva i niveliranje gornjeg sloja na projektom predviđenu kotu podloge jer se slojevi privremenih puteva i prostora za odlaganje koriste kao šljunčana podloga za izvedbu prometnica.</t>
  </si>
  <si>
    <t>Beton klase po specifikaciji spravljen u betonari - kameni agregat 0-16mm (treba sadržavati kamenu sitnež 0-4mm).</t>
  </si>
  <si>
    <t>KLASA BETONA: C25/30</t>
  </si>
  <si>
    <t>BETON</t>
  </si>
  <si>
    <t>U cijenu stavke je uključen sav rad, materijal i transport, te potrebna radna skela, uključivo i sve pripadne transporte.</t>
  </si>
  <si>
    <t>Površina svih vidljivih elemenata ravna, bez rupa i gnijezda, pripremljena za daljnju obradu, beton dobro zbijen, izvibriran, bez vidljivih rupa na spojevima oplatnih ploča ili sudara prekida taktova betoniranja, odnosno bez gnijezda i rupa.</t>
  </si>
  <si>
    <t>Količine predviđene stavkom su aproksimativne, dok će se stvarne  količine  obračunati prema  iskazu   u planovima armature.</t>
  </si>
  <si>
    <t>Mali željezni dijelovi, konstrukcijski.</t>
  </si>
  <si>
    <t>PRILIKOM DEFINIRANJA JEDINIČNIH CIJENA OBAVEZNO VODITI RAČUNA O VIŠEKRATNOM IZVOĐENJU ODREĐENIH RADOVA, U SVEMU PREMA PROJEKTU UKLANJANJA I STVARNOJ SITUACIJI "IN SITU"</t>
  </si>
  <si>
    <t>Neprovidna ograda visine prema Zakonu o gradnji i zaštiti na radu biti će postavljena u toku građenja.</t>
  </si>
  <si>
    <t>Kontejneri se moraju čistiti min. 1x tjedno.</t>
  </si>
  <si>
    <t>Gore navedena oprema će biti na gradilištu prema ugovorenom roku građenja.</t>
  </si>
  <si>
    <t>Natpisna ploče mora sadržavati sve podatke propisane Zakonom o gradnji (NN 153/13, NN 20/17, NN 39/19 i NN 125/19), članak 134., stavak 4.</t>
  </si>
  <si>
    <t>Preostale ploče i natpisi prema smjernicama ZNR, sastavni su dio izvođenja organizacije, te se kao takve ne obračunavaju posebno.</t>
  </si>
  <si>
    <t>Zaštita se izvodi kompletno na svim površinama u zoni izvođenja zahvata.</t>
  </si>
  <si>
    <t>Detektiranje nefunkcionalnih dimnjaka.</t>
  </si>
  <si>
    <t>Stavka obuhvaća detektiranje nefunkcionalnih dimnjaka u suglasnosti s investitorima, čišćenje cijelog dimnjaka po visini, te čišćenje pete dimnjaka od čestica (ustajala garež, prašina i veči komadi).</t>
  </si>
  <si>
    <t>Foliju i karton lijepiti UV stabilnom trakom.</t>
  </si>
  <si>
    <t>Ovi opći uvjeti mijenjaju se ili nadopunjuju opisom pojedine stavke troškovnika.</t>
  </si>
  <si>
    <t>Uklanjanje elemenata unutarnje stolarije i bravarije građevine.</t>
  </si>
  <si>
    <t>Demontaža elemenata opreme - unutarnjih sanitarija, čajnih kuhinja, vindabona, sudopera, korita i sl.</t>
  </si>
  <si>
    <t>LAVABO /UMIVAONIK</t>
  </si>
  <si>
    <t>Demontirati kompletno, uključivo prethodno zatvaranje pripadnih ventila (i ugradnju novih po potrebi), pražnjenje djela instalacije i pripadne opreme unutar zone zahvata i prilagodbu postojećeg razvoda, a sve nakon što se instalacije  blindiraju.</t>
  </si>
  <si>
    <t>Demontirati kompletno, pažljivo, bez neoptrebnog oštećivanja ili zamjene dijela instalacije koji se ne mijenja - odnosno koji ostaje isti.</t>
  </si>
  <si>
    <t>Poduzeti sve mjere osiguranja stabilnosti postojeće konstrukcije prilikom uklanjanja dijelova ili cijelih zidova, podupiranja, skele i sl.</t>
  </si>
  <si>
    <t>Privremeni objekti, ograde, zaštita i oprema pored ostalog obuhvaća uređenje pristupa, privremeno ograđivanje prostora koji mogu poslužiti za odlaganje materijala, doprema i postava građevinskih dizala, ljestvi i penjalice, ograde, zaštitne ograde, skele, platforme, oznake, protupožarnu opremu i sve ostalo potrebno za brzo i sigurno odvijanje rušenja.</t>
  </si>
  <si>
    <t>Obračun po komadu ukonjenog elementa.</t>
  </si>
  <si>
    <t>Faznost izvođenja radova rušenja i demontaže prilagoditi zahtjevima projekta konstrukcije, odnosno zahtjevima kampadnog podbetoniravanja temelja, te zahtjevima razupiranja konstrukcije u fazi izvođenja i sl.</t>
  </si>
  <si>
    <t>Debljine međukatne konstrukcije i složenost u svemu prema specifikaciji.</t>
  </si>
  <si>
    <t>Ovisno o zatečenom stanju nakon uklanjanja slojeva podne /stropne međukatne konstrukcije izvođač će prilagoditi tehnologiju izvođenja, za optimalnu dinamiku i rad na maksimalno siguran način.</t>
  </si>
  <si>
    <t>Obračun po m2 kompletno uklonjene konstrukcije poda.</t>
  </si>
  <si>
    <t>Izvesti otpajanje elektroenergetskog priključka prije početka rušenja. Uključivo prilikom ovih radova obavezno konzultiranje predstavnika HEP-a.</t>
  </si>
  <si>
    <t>Obračun prema broju kompletnih priključaka na infrastrukturu.</t>
  </si>
  <si>
    <t>Izvođenje prekida (umrtvljivanja /otpajanja) svih postojećih priključaka na javnu infrastrukturu.</t>
  </si>
  <si>
    <t>Stavka podrazumjeva umrtvljenje priključaka (vodovod, telefon, kanalizacija i sl.) prije početka rušenja i iskopa. Uključivo prilikom ovih radova obavezno konzultiranje predstavnika komunalnih poduzeća.</t>
  </si>
  <si>
    <t>kompl</t>
  </si>
  <si>
    <t>Pažljiva demontaža rasvjetnih tijela i svih elemenata postojeće elektroinstalacije.</t>
  </si>
  <si>
    <t>U stavku je potrebno uključiti rad, utovar, odvoz i gospodarenje otpadom.</t>
  </si>
  <si>
    <t>VODOVOD</t>
  </si>
  <si>
    <t>ODVODNJA</t>
  </si>
  <si>
    <t>PLIN</t>
  </si>
  <si>
    <t>SLABA STRUJA - TELEFON</t>
  </si>
  <si>
    <t>Po uklanjanju pokrova i limarije, pristupa se uklanjanju podkonstrukcije od dasaka, složene drvene podkonstrukcije krovišta. Uklanjanje gk zidova i pregrada i podgleda krovišta predmetom je zasebne stavke koja se izvodi prije uklanjanja krovišta.</t>
  </si>
  <si>
    <t xml:space="preserve">Demontaža građevinske limarije na postojećoj građevini. </t>
  </si>
  <si>
    <t>Uključivo svi pripadni elementi, kao nosači, obujmice, kuke i sl.</t>
  </si>
  <si>
    <t>Izrada rezova za nalijeganje elemenata nove konstruckije za postojeću konstrukciju.</t>
  </si>
  <si>
    <t>Stavka se izvodi kao razni šlicevi za ojačanja veznih greda i stupova, ušlicavanje za spojne veze postojeće konstrukcije i novih ab ploča, kako bi kasniji zahvat funkcionirao kao spregnuta konstrukcija.</t>
  </si>
  <si>
    <t>Izvoditi paralelno sa izradom ojačanja postojeće konstrukcije, uz napomenu kako svi elementi nove konstrukcije ostaju unutar postojeće konstrukcije - bez vidljivih povećanja gabarita na bilo koju stranu zidova. Rezanje provesti dijamantnim vidia dijamantnim priborom uz odgovarajuće vlaženje istih i odvodnju kompletnog viška vode.</t>
  </si>
  <si>
    <t>Uključivo sidrenje i sve potrebne predradnje prilikom izrade ukruta i ujačanja.</t>
  </si>
  <si>
    <t>Postupak se mora izvoditi dok se ne dobije čista, čvrsta i zdrava podloga. Navedene metode samo su općeniti prikaz pravilnog i odgovarajućeg postupkakojeg treba slijediti kod pripreme podloge.</t>
  </si>
  <si>
    <t>RAVNA ŽBUKA - OBIJANJE DOTRAJALIH DJELOVA ŽBUKE U ZONI IZVOĐENJA ZAHVATA</t>
  </si>
  <si>
    <t>Žbuka se otucava ručno do zdravih dijelova, a podloga čistiti od prašine. Na određenim mjestima ostavljaju se reperi. Točne količine radova obračunat će se prema građevinskoj knjizi koju ovjerava nadzorni inženjer.</t>
  </si>
  <si>
    <t>Obračun po m' izvedenog šlica, odnosno po m3 uklonjenog ziđa.</t>
  </si>
  <si>
    <t>ODŠTEMAVANJE MEĐUISPUNE</t>
  </si>
  <si>
    <t>ŠLICEVI I BOČNA PODREZIVANJA</t>
  </si>
  <si>
    <t>Ručno obijanje cementnih dijelova.</t>
  </si>
  <si>
    <t>Ručno obijanje svih intervencija i popravaka od cementne žbuke debljine cca 10cm, u pojasu iznad sokla visine do 30cm, do postojećeg zdravog grubog sloja žbuke ili zida.</t>
  </si>
  <si>
    <t>Obračun po m2 stvarne obijene površine.</t>
  </si>
  <si>
    <t>Čišćenje gradilišta i prirema za primopredaju.</t>
  </si>
  <si>
    <t>VIŠEKRATNO GRUBO ČIŠĆENJE KOMPLETNE ZONE IZVOĐENJA RADOVA (7560m2) I  ODRŽAVANJE ČISTOĆE DJELA PARCELE I SUSJEDNIH OBJEKTA (650m2) U FAZI IZVOĐENJA RADOVA</t>
  </si>
  <si>
    <t>UKUPNO ZAVRŠNO ČIŠĆENJE KOMPLETNOG OBJEKTA - PRIPREMA ZA PRIMOPREDAJU / TEHNIČKI PREGLED (KOMPLETNO PODRUM I PRIZEMLJE), UKLJUČIVO PRANJE SVIH STAVAKA I SL.</t>
  </si>
  <si>
    <t>NAPOMENA BETONI:</t>
  </si>
  <si>
    <t>NAPOMENA OPLATA:</t>
  </si>
  <si>
    <t>OBRAČUN BETON:</t>
  </si>
  <si>
    <t>OBRAČUN OPLATA:</t>
  </si>
  <si>
    <t>Jedinična cijena OPLATE treba obuhvatiti:</t>
  </si>
  <si>
    <t>Mali željezni dijelovi u pocinčanoj izvedbi za kutnike, vilice, plosnati čelik itd. za montažu u spoju s konstrukcijom od  gotovih dijelova konstrukcijske svrhe kao sidra, čelične ploče, kutnici, vilice, plosnati čelik itd. za montažu u spoju s konstrukcijom od gotovih dijelova I SAV PRIČVRSNO SPOJNI MATERIJAL KOJI NIJE MOGUĆE NORMIRATI.</t>
  </si>
  <si>
    <t>A.VII.</t>
  </si>
  <si>
    <t>Stavka se izvodi u sljedećim slojevima:</t>
  </si>
  <si>
    <t>Doprema, postava, skidanje i otprema oplatnog i sustava skele za izvedbu jednostranih betona - osiguranje tijeka izvođenja radova.</t>
  </si>
  <si>
    <t>Oslanjanje skele na nosivu podlogu izvesti preko metalnih podložnih papuča, koje nalježu na podlogu (čvrsta podloga zbijenosti min 80 MN/mm2).</t>
  </si>
  <si>
    <t xml:space="preserve">Minimalna širina skele iznosi 100cm. </t>
  </si>
  <si>
    <t xml:space="preserve">Obračun prema ortogonalnoj projekciji UNUTARNJIH ZIDOVA.  </t>
  </si>
  <si>
    <t>Sve limarske radove izvoditi CINKOTIT limom d=0,65mm.</t>
  </si>
  <si>
    <t>UKUPNO VERTIKALA</t>
  </si>
  <si>
    <t>LIJEVANO-ŽELJEZNA REVIZIJA SA SPOJEM NA KANALIZACIJU</t>
  </si>
  <si>
    <t>izvođač je dužan nabaviti i postaviti kontejnere (kancelarije) za potrebe vođenja gradilišta i koordinacije (1 dvostruki) sa priključkom na Internet i elektro gradilišnu mrežu te osiguranim namještajem (stol i stolice za sastanke + 2 dodatna radna mjesta s ormarem za dokumentaciju) s klimatizacijom/grijanjem.</t>
  </si>
  <si>
    <t>U kontejneru za nadzor treba biti postavljen (unajmljen) i aparat za vodu.</t>
  </si>
  <si>
    <t>DVOSTRANA OPLATA</t>
  </si>
  <si>
    <t>WC ŠKOLJKA SA PRIPADNOM DASKOM I VODOKOTLIĆEM ILI BIDE SA PRIPRADNOM OPREMOM</t>
  </si>
  <si>
    <t>PREMA ZAKONU O OBNOVI ZGRADA OŠTEĆENIH POTRESOM NA PODRUČJU GRADA ZAGREBA, KRAPINSKO-ZAGORSKE ŽUPANIJE I ZAGREBAČKE ŽUPANIJE (NN 102/20, 10/21)</t>
  </si>
  <si>
    <t>Sve stavke podrazumijevaju odvoz i uklanjanje nakon rušenja i usitnjavanja na gradilištu, uključivo i transport kompletnog viška materijala na deponij udaljen do 25km od gradilišta, sa plaćanjem svih pristojbi za zbrinjavanje otpada. OBRAČUN KOLIČINA ISKLJUČIVO U SRASLOM STANJU - U OBRAČUNU GRAĐEVINSKE KNJIGE NIJE MOGUĆE DODAVATI KOEFICIJENTE RASTRESITOSTI NA RUŠENJU, ODVOZU, ZBRINJAVANJU I TRANSPORTU - RAZLIKA ZA FAKTOR MORA BITI ISKAZANA U OKVIRU JEDINIČNE CIJENE.</t>
  </si>
  <si>
    <t>Mjere osiguranja primjeniti na predmetne stropne ploče i na konstruktivne i nekonstruktivne elemente na koje uklanjanje utječe, te su uključene u jediničnu cijenu rušenja, bez obzira na dulljinu raspona i visinu podpiranja. Maksimalna visina podupiranja do 350cm.</t>
  </si>
  <si>
    <t>Prema potrebi osigurati uklanjanje u segmentima.</t>
  </si>
  <si>
    <r>
      <rPr>
        <b/>
        <sz val="8"/>
        <rFont val="Arial"/>
        <family val="2"/>
        <charset val="238"/>
      </rPr>
      <t>NAPOMENA:</t>
    </r>
    <r>
      <rPr>
        <sz val="8"/>
        <rFont val="Arial"/>
        <family val="2"/>
        <charset val="238"/>
      </rPr>
      <t xml:space="preserve">
Krovne plohe obračunate prema stvarnoj količini - ne tlocrtnoj projekciji.</t>
    </r>
  </si>
  <si>
    <t>NAPOMENA: 
IZVOĐAČ JE U OBVEZI NAPRAVITI PROJEKT SKELE, KOJI JE UKLJUČEN U JED.CIJENU STAVKI. U SKLADU SA TEHNOLOGIJOM IZVOĐENJA URAČUNATI ROK TRAJANJA IZVOĐENJA RADOVA.</t>
  </si>
  <si>
    <t>DVOSTRUKI PLOJ PVC DEBELE TRANSPARENTE FOLIJE, SA MEĐUSLOJEM TRANSPORTNIH SPUŽVICA - ZAŠTITA OD OŠTEĆENJA ZA SVE ELEMENTE INTERIJERA I EKSTERIJERA KOJI SE ZADRŽAVA PREMA IZVIDU "IN SITU" I ODREDBAMA SLUŽBENOG PREDSTAVNIKA GZZZSKP</t>
  </si>
  <si>
    <r>
      <rPr>
        <b/>
        <sz val="8"/>
        <rFont val="Arial"/>
        <family val="2"/>
        <charset val="238"/>
      </rPr>
      <t>NAPOMENA:</t>
    </r>
    <r>
      <rPr>
        <sz val="8"/>
        <rFont val="Arial"/>
        <family val="2"/>
        <charset val="238"/>
      </rPr>
      <t xml:space="preserve">
Posebnu pozornost obratiti na zaštitu stubišta i pripadnih elemenata opreme interijera (nagazne ploče, rukohvati, podne obloge i stolarija), kao i unutarnja vrijedna i reprezentativna vanjska stolarija - kao podloga za izradu replike). Radove koordinirati u svemu sa službenim predstavnikom GZZZSKP - prije početka izvođenja radova rušenja i demontaža).</t>
    </r>
  </si>
  <si>
    <t>SVE RADOVE RUŠENJA I KONSTRUKTIVNE OBNOVE IZVODITI UZ STALNI STRUČNI NADZOR NARUČITELJA I KONZERVATORSKI NADZOR GZZZSKP; PO POTREBI ANGAŽIRATI I RESTAURATORSKI NADZOR; PRIJE POČETKA IZVOĐENJA RADOVA IZVOĐAČ JE U OBAVEZI PROVESTI KOORDINACIJU SVIH SPOMENUTIH SUDIONIKA U GRADNJI UZ PREDOČENJE TERMINSKOG PLANA, KAO I KASNIJE U FAZI IZVOĐENJA - SVE RADOVE  OBAVEZNO PROVODITI SA SLUŽBENIM PREDSTAVNIKOM GZZZSKP</t>
  </si>
  <si>
    <t>NAPOMENA:
SVA RUŠENJA I DEMONTAŽE IZVESTI NA NAČIN DA SE ZADRŽAVAJU U POTPUNOSTI STUBIŠTA I PRIPADAJUĆA OPREMA INTERIJERA (NAGAZNE PLOČE, RUKOHVATI, PODNE OBLOGE I STOLARIJA), FASADNA PLATNA SA
SVIM PROFILACIJAMA, UNUTARNJA VRIJEDNA STOLARIJA (KAO PODLOGA ZA IZRADU REPLIKE) I VANJSKA STOLARIJA, UZ MAKSIMALNU ZAŠTITU ISTIH KOJA SE PROVODI U OKVIRU GRUPE PRIPREMNIH RADOVA OVOG TROŠKOVNIKA.</t>
  </si>
  <si>
    <t>NAPOMENA:
PRIPREMNE RADOVE U POTPUNOSTI KOORDINIRATI SA RADOVIMA RUŠENJA I DEMONTAŽE I U KORDINACIJI SA NADLEŽNIM PREDSTAVNIKOM GZZZSKP; SVE ZAŠTITE PROVESTI NA NAČIN DA SE ZADRŽAVAJU U POTPUNOSTI STUBIŠTA I PRIPADAJUĆA OPREMA INTERIJERA (NAGAZNE PLOČE, RUKOHVATI, PODNE OBLOGE I STOLARIJA) I SL.</t>
  </si>
  <si>
    <t>Petrica Balija, dipl.ing.arh.</t>
  </si>
  <si>
    <t>RAZINA 3: POJAČANJE KONSTRUKCIJE</t>
  </si>
  <si>
    <t>Injektiranja se izvode po završetku popunjavanja sljubnica i fuga, kako injekcijski materijal nebi ispadao iz zone zidova koja se popunjava.</t>
  </si>
  <si>
    <t>U cijenu stavke je uključen sav rad, materijal, transport, te radna skela, bez posebnog naplaćivanja i potraživanja za mjesta sidrenja pribora za injektiranje, pakera i pripadnog stroja za tlačenje injekcijske mase.</t>
  </si>
  <si>
    <t>Jedinična cijena radova injektiranja mora sadržavati:</t>
  </si>
  <si>
    <t>Izvedba injekcijskih bušotina za sanaciju građe zida.</t>
  </si>
  <si>
    <t>Rupe izbušiti simetrično, ako je moguće u kvadratnom rasteru na razmaku 50-100cm. Za strukture tanje od 60cm, mješavine se injektira samo na jednoj strani, a kod struktura debljih od 60cm mješavina se injektira u obje strane.</t>
  </si>
  <si>
    <t xml:space="preserve">Izbušiti rupe promjera 3-4 cm ne horizontalu ili pod kutom 30º-40º u koje se ugrađuju plastične štrcaljke promjera 10-15mm kroz koje se injektira mješavina pod pritiskom (max 3 atm). </t>
  </si>
  <si>
    <t>Obračun po m2 i kom bušotine i kompletno pripreme za ugradnju pakera za injektiranje za m2 zida.</t>
  </si>
  <si>
    <t>UNUTARNJA STRANA - ZIDOVI</t>
  </si>
  <si>
    <t>Injektiranje zidova.</t>
  </si>
  <si>
    <t xml:space="preserve">Prije injektiranja pripremljene mješavine, unutrašnost strukture koja se učvršćuje mora se potpuno zasititi vodom. Dan prije izvođenja radova dobro natopiti vodom unutrašnjost strukture kroz iste rupe kroz koje će se kasnije injektirati mješavina. </t>
  </si>
  <si>
    <t>U međuvremenu će sav višak vode u unutrašnjosti ispariti. Sva mjesta gdje bi mješavina mogla curiti prethodno se trebaju zatvoriti brzovezujućim cementom koji se nakon injektiranja odstranjuje.</t>
  </si>
  <si>
    <t>Provedba injektiranja pripremljenom smjesom pod pritiskom od 1atm. Injektiranje se izvodi pažljivo u fazama po visini od cca 1,5m zida.</t>
  </si>
  <si>
    <t xml:space="preserve">Raditi s prekidima, kako bi injekcijska masa postigla određenu čvrstoću, čime se izbjegava pojava jačeg tlaka u praznom prostoru. </t>
  </si>
  <si>
    <t>Obračun po m2 injektiranog zida.</t>
  </si>
  <si>
    <t>Injektiranje zidova pod jačim tlakom.</t>
  </si>
  <si>
    <t>Stavka se izvodi na pozicijama debljeg presjeka u svemu po izvidu i stvarnoj potrošnji "in situ".</t>
  </si>
  <si>
    <t>Sastav mješavine injekcijske smjese- hidratizirano vapno: cement: pijesak= 40%:30%:30%. Tlačna čvrstoća 2-3 N/mm2, bez promjene volumena.</t>
  </si>
  <si>
    <t>Uključivo otprašivanje zida, čišćenje fuga zrakom pod pritiskom, izrada bušenih rupa 9 kom/m2 (u fugama kamenog ziđa, dubina 80-100cm), ugradnja injekcijskih cjevčica ø12-19mm i brtvljenje cementnim mortom.</t>
  </si>
  <si>
    <t>Cijenom je obuhvaćen kompletan rad, materijal i radna skela do potpune gotovosti.</t>
  </si>
  <si>
    <t>Ispitivanja injekcijske smjese za injektiranje ziđa - prije izvođenja radova i svakodnevno tijekom izvedbe radova injektiranja.</t>
  </si>
  <si>
    <t>Izrada dokumentacije i vođenje evidencije  o injektiranju nezavisno od građevinskog dnevnika.</t>
  </si>
  <si>
    <t>Vođenje evidencije injektiranja s navođenjem broja svake pozicije, dokumentiranjem iste u tlocrtima/nacrtima zgrade, evidentiranjem vrste injekcijske smjese, utroška smjese i tlaka injektiranja.</t>
  </si>
  <si>
    <t>Uključivo svakodnevno fotodokumentiranje.</t>
  </si>
  <si>
    <t>Popravak oštećenih dijelova zida.</t>
  </si>
  <si>
    <t>Popravak oštećenih dijelova zida nastalih ispadanjem opeke. Stavkom je obuhvaćeno vađenje dotrajale opeke iz ležajeva i ponovno zidanje novom punom opekom u produženom mortu. Prilikom zidanja treba poštivati postojeći vez opeke, a kod istaknutih dijelova konstrukcije vijenaca opeku odsjecanjem prilagoditi izvornom obliku.</t>
  </si>
  <si>
    <t>Postojeće nepravilnosti i šupljine poravnati odgovarajućim mortom, osušiti vlagu, icvjetavanja suho očetkati i otprašiti, eventualno trusne dijeove u potpunosti ukloniti, zamijeniti i poravanati.</t>
  </si>
  <si>
    <t>Obračun po m2 saniranog zida, a prema prethodnom pregledu i upisu nadzornog inžinjera u građevinski dnevnik.</t>
  </si>
  <si>
    <t>ZIDOVI PROČELJA</t>
  </si>
  <si>
    <t>Popunjavanje očišćenih sljubnica mortom.</t>
  </si>
  <si>
    <t>Stavka obuhvaća ugrađivanje novog morta visoke duktilnosti na osnovi hidrauličkog vapna i eko-pucolana, maksimalne veličine agregata 15mm.</t>
  </si>
  <si>
    <t>Mort se nanosi između elemenata ziđa lopaticom, lagano pritiskajući kako bi poboljšali prionjivost. Višak morta treba ukloniti odmah nakon ugranje, te ako je potrebno očistiti sljubnice vlažnom spužvom ili četkom.</t>
  </si>
  <si>
    <t>Izrada pojačanja konstrukcije FRCM sustavom.</t>
  </si>
  <si>
    <t>Stavka se izvodi ovisno o pozicijama sa vanjske ili unutarnje strana crkve, NA NAČIN SA SE PO INJEKTIRANJU I POPUNJAVANJU PUKOTINA PRISTUPI IZVEDBI SUSTAVA SA KARBONATNIM MREŽAMA.</t>
  </si>
  <si>
    <t>Debljina morta oko 5-6 mm. Podloga mora biti čista (vlaga u podlozi mora biti ≤6%) bez masti i prašine i odvajajućih djelova.</t>
  </si>
  <si>
    <t>Mrežica se polaže u mort dok je još svjež, sa preklopom mrežice po dužini oko 20 cm.</t>
  </si>
  <si>
    <t>Drugi, odnosno završni sloj morta, se izvodi na položenu mrežicu, debljina morta ne smije biti manja od 4 mm i mora kompletno pokrivati mrežicu.</t>
  </si>
  <si>
    <t>Mrežice sustava se fiksiraju odgovarajućim sidrima u konstrukciju, u  svemu prema uputama proizvođača sustava.</t>
  </si>
  <si>
    <t>U cijenu stavke je uključen sav materijal, rad i potrebna sredstva i pribor, te radne građevinske platforme i skela.</t>
  </si>
  <si>
    <t>U cijenu su uključeni rad i sav materijal.</t>
  </si>
  <si>
    <t>Užad služi za sidrenje prethodno postavljenog FRCM sustava. Sidrenje se sastoji od:</t>
  </si>
  <si>
    <t>bušenja i ispuhivanje rupa po rubovima plohe, na svakih 50cm u slučaju vezanja svodova s obodnim zidovima te 2 kom/m2 u slučaju sidrenja zidnih ploha; dio koji treba umetnuti u rupu impregnira se tekućom epoksidnom smolom i zatim posipa pijeskom,</t>
  </si>
  <si>
    <t>Kit je normalno vezujući epoksi kit na bazi epoksi smola i finog pijeska.</t>
  </si>
  <si>
    <t>Za visine se obračunavaju projektirane čiste visine. Stavka uključuje sve prostorije na kojima je prethodno u potpunosti uklonjena žbuka, uključivo rabitziranje spojeva različitih materijala te dijelova sa termoizolacijom (alkalnootporno stakleno rabitz pletivo).</t>
  </si>
  <si>
    <t>GRUBA ŽBUKA; D = 2-3cm</t>
  </si>
  <si>
    <t>FINA ŽBUKA; D = 0,3-0,5cm</t>
  </si>
  <si>
    <t xml:space="preserve">Sav upotrebljeni materijal i finalni građevinski proizvodi moraju odgovarati postojećim tehničkim propisima i HR normama. Izvoditelj je dužan na zahtjev investitora i nadzornog inžinjera predočiti uzorke i prospekte za pojedine matrijale koji se planiraju upotrijebiti, kao i predočiti njihove ateste o kvaliteti, izdane od ovlaštene organizacije.
</t>
  </si>
  <si>
    <t>Krovište mora biti pokriveno kvalitetnim matrijalom, pravilnog oblika, traženih dimenzija, koji u potpunosti zadovoljava važeće propise i standarde i ne smije propuštati vodu. Pokrivanje se vrši po propisima i pravilima zanata. Pokrivene plohe moraju biti ravne, bez uvala koje bi omogućavale skupljanje i zadržavanje vode.</t>
  </si>
  <si>
    <t>Prije početka pokrivanja krova sva limarija krova mora biti gotova i postavljena.</t>
  </si>
  <si>
    <t>Jedinična cijena obuhvaća sav rad, materijal, transport do gradilišta i sav horizontalan i vertikalan transport na gradilištu, te sav sitni spojni i omoćni materijal. Sve radove treba izvest stručno i solidno, prema tehničkim propisima i pravilima dobrog zanata.</t>
  </si>
  <si>
    <t>Norme za pokrivačke radove:</t>
  </si>
  <si>
    <t>Norme za tesarske radove:</t>
  </si>
  <si>
    <t>Ove napomene mijenjaju se ili nadopunjuju opisom pojedine stavke troškovnika, te zajedno uz POSEBNE - OPĆE NAPOMENE čine sastavni dio troškovnika i osnovu formiranja svake jedinične cijene.</t>
  </si>
  <si>
    <t>Popravak tesarske dvostrešne podkonstrukcije za prihvat krova.</t>
  </si>
  <si>
    <t>Raster krovne konstrukcije i rogova u svemu prema konstrukciji postojećeg krovišta.</t>
  </si>
  <si>
    <t>Kompletna građa antiinsekticidno i antifungicidno zaštićena, prije polaganja završnog sloja hidroizolacije.</t>
  </si>
  <si>
    <t>U cijenu stavke je uključen sav rad, materijal i transport, uključivo sve vijke sa brtvom i sav sitni materijal i pribor.</t>
  </si>
  <si>
    <t>RAZNA NERAZVRSTANA SUHA GRAĐA ZA PREMOŠĆENJE I IZRADU RAZNIH UKRUTA I SL.</t>
  </si>
  <si>
    <t>TESARSKI RADOVI</t>
  </si>
  <si>
    <t>TESARSKI RADOVI UKUPNO</t>
  </si>
  <si>
    <t>SANACIJA KAPILARNE VLAGE</t>
  </si>
  <si>
    <t>Priprema površine zida pranjem vodom pod visokim pritiskom.</t>
  </si>
  <si>
    <t>Stavka se izvodi pranjem vodom pod visokim pritiskom min. 250 bara, kako bi se uklonile površinske nečistoća, salitra i sl. Uključeno skupljanje nečistoća i odvoz na lokalni deponij. Za skupljanje vode potrebno napraviti upojne otvore u podu za skupljanje nečistoća. Radove izvesti prema upotama nadzornog inžinjera. Obračun po m2 površine.</t>
  </si>
  <si>
    <t>Radove izvesti prema uputama proizvođača materijala i nadzornog inžinjera. Obračun po m2.</t>
  </si>
  <si>
    <t>Dobava i ugradnja temeljne žbuke i grube žbuke, svjetle bež boje.</t>
  </si>
  <si>
    <t>Dobava i ugradnja temeljne žbuke i grube žbuke, svjetle bež boje, na bazi prirodnog hidrauličkog vapna NHL 3.5, klase R. Žbuka se nanosi u slojevima debljine do 20mm. Ukupna debljina 40mm. Obračun po m2 površine.</t>
  </si>
  <si>
    <t>Karakteristike žbuke: specfična gustoća: min. 1,40 kg/L +/- 0,05 kg/L, maksimalno zrno agregata: 2.5 mm, tlačna čvrstoća: min. 2,5MPa, prionjivost na podlogu: min.0,2 MPa, koeficijent otpornosti na prolaz vodene pare: μ ≤ 15, toplinska provodljivost: min. 0,42 W/mK, prodiranje vode nakon 24 sata: maks. 4mm.</t>
  </si>
  <si>
    <t>Dobava i ugradnja završne fine paropropusne becementne žbuke.</t>
  </si>
  <si>
    <t>Dobava i ugradnja završne fine paropropusne becementne žbuke, na podrumskim zidovima, debljine 2-3mm.  Karakteristike žbuke: specfična gustoća mort: min. 1,35 ± 0,05 kg/L, paropropusnost: Sd = maks. 0.345m. Radove izvesti prema uputama proizvođača materijala. Obračun po m2 obrađene površine.</t>
  </si>
  <si>
    <t>Proizvod  se ugrađuje jednostrano u izbušene otvore Ø12mm za razmaku 12cm, u jednoj ravnini sljubnica. Nakon utiskivanja mase na bazi silana otvori se zatvore sa gumenim čepovima ili mortom. Nakon perioda migracije silana (7-10 dana), završno se otvori zatvaraju sa epoksidnim / poliesterskim ljepilom / mortom. Radove izvesti prema uputama proizvođača materijala. Obračun po m1 površine zida.</t>
  </si>
  <si>
    <t xml:space="preserve">Dobava i ugradnja dekorativne paropropusne boje na bazi vapna. </t>
  </si>
  <si>
    <t>Karakteristike: specfična gustoća mort: min. 1,35 ± 0,05 kg/L, paropropusnost: Sd = maks. 0.345M. Ton boje po odabiru projektanta. Boja se nanosi u dva sloja. Obračun po m² obrađenog zida</t>
  </si>
  <si>
    <t>Odvajanje zoni zahvata izvođenja otvora - ZAŠTITA ELEMENATA INTERIJERA I OPREME.</t>
  </si>
  <si>
    <t xml:space="preserve">Radovi uključuju i zaštitu električnih i plinskih instalacija, a posebice plinskoga brojila, razvodnog ormara struje i brojila potrošnje struje, ako postoje u zoni sanacijskih radova. Po dovršetku radova sve treba vratiti u prvobitni položaj i stanje prije početka sanacije.
</t>
  </si>
  <si>
    <t>Stavka obuhvaća zaštitu kompletno otvora uz vanjsku stolariju (po uklanjanju iste), te zaštitu podova stubišta i ograde stubišta (rukohvat, ograda, stolarija) od oštećenja prilikom izvođenja radova. Stavka uključuje sve radnje na pomicanju i zaštiti namještaja i uređaja od oštećenja i prašine, zaštitu postojećih  podnih  obloga od mehaničkog oštećenja, od oštećenja prilikom korištenja radnih ljestvi, skela, pokretnih skela i platformi te od padanja dijelova žbuke i opeke sa zidova.</t>
  </si>
  <si>
    <t>DVOSTRUKI SLOJ VALOVITOG KARTONA I DVOSTRUKI SLOJ PUNE PVC FOLIJE - PROZORSKI I OTVORI VRATA STUBIŠTA I HODNIKA</t>
  </si>
  <si>
    <t>Stolarija se štiti lijepljenjem DVOSTRUKOG SLOJA VALOVITOG KARTONA NA STAVKE NEPROVIDNIH VRATA, ODNOSNO DVOSTRUKOG REDA PVC PROZIRNE FOLIJE 0,1mm (ne folije za soboslikarsko ličilačke radove) po plohi vratnih /prozorskih krila i pripadnih dovratnika /doprozornika, na podkonstrukciji od letvi /štafli - u poziciji VANJSKIH OTVORA, ODNOSNO U SVEMU PREMA SPECIFIKACIJI.</t>
  </si>
  <si>
    <t>DVOSTRUKI PLOJ PVC FOLIJE, NA SLOJU GUSTOG TKANOG FILCA ZAŠTITA OGRADE STUBIŠTA</t>
  </si>
  <si>
    <t>Troškovi koordinacije sa Elektrom i javnom rasvjetom.</t>
  </si>
  <si>
    <t>Stavka obuhvaća sve radove na privremenom izmještanju el.energetskog kabela, spoja građevine sa glavnim napojnim kabelom, kao i sav izmještaj svih instalacija i eventualne troškove izmještaja i/ili privremene demontaže elemenata spojeva na priključak struje i po potrebi javne rasvjete, uključivo i koordinaciju sa nadležnim distributivnim poduzećem.</t>
  </si>
  <si>
    <t>Dovođenje građevine u beznaponsko stanje i naknadno puštanje napona, po završetku izvedbe svih radova.</t>
  </si>
  <si>
    <t>Obračun prema broju kompletnih priključaka na infrastrukturu; stavka uključuje dovođenje građevine u beznaponsko stanje prije početka izvođenja radova, i naknadno dovođenje u stanje napona po završetku izvođenja svih radova.</t>
  </si>
  <si>
    <t>Radove izvodi isključivo ovlašteni električar u koordinaciji sa HEP-om.</t>
  </si>
  <si>
    <r>
      <rPr>
        <b/>
        <sz val="8"/>
        <rFont val="Arial"/>
        <family val="2"/>
        <charset val="238"/>
      </rPr>
      <t>NAPOMENA:</t>
    </r>
    <r>
      <rPr>
        <sz val="8"/>
        <rFont val="Arial"/>
        <family val="2"/>
        <charset val="238"/>
      </rPr>
      <t xml:space="preserve">
Prije demontaže obavezno provesti i očitanje brojila.</t>
    </r>
  </si>
  <si>
    <t>Izvođenje umrtvljenja priključaka koordinirati sa izradom gradilišnih priključaka i stavku izvoditi samo po potrebi i ukoliko ona osigurava rad svih sudionika na siguran način.</t>
  </si>
  <si>
    <t>Po završetku radove, ponovna naknadna uspostava funkcionalnosti istuh - u cijeni stavke.</t>
  </si>
  <si>
    <t xml:space="preserve">Konzervatorska istraživanja žbuke i boja pročelja nakon postave skele, a prije rušenja i demontaže, radi utvrđivanja izgleda pročelja u raznim povijesnim razdobljima, te radi utvrđivanja obrada elemenata. </t>
  </si>
  <si>
    <t>Prema odredbama GZZZSKP-a otvoriti konzervatorske sonde na ravnim površinama, u zoni podnožja, na vučenim profilacijama vijenaca, ertama prozora, oko vrata ulaza, te stolariji i bravariji, kao i na raznim pozicijama unutarnjih reprezentativnih žbuka, oslika i sl. Stavka uključuje izradu nacrta istraživanja s ucrtanim i opisanim nalazima.</t>
  </si>
  <si>
    <t xml:space="preserve">Stavka uključuje izradu nacrta istraživanja s ucrtanim i opisanim nalazima. </t>
  </si>
  <si>
    <t>IZRADA IZVJEŠTAJA SA PRIPADNIM NACRTIMA</t>
  </si>
  <si>
    <t>Izrada projekta izvedenog stanja.</t>
  </si>
  <si>
    <t>Stavka se izvodi po završetku svih radova, a obuhvaća detaljnu izmjeru, višekratni obilazak lokacije, te izradu detaljne fotodokumentacije, uključujući izradu nacrta specifičnih i bitnih pozicija sanacije, kao i evidentiranje pozicija na kojima će biti provedena eventualno dodatna konzervatorska istraživanja i radovi.</t>
  </si>
  <si>
    <t>Projektom također obuhvatiti sve mjerodavne podatke iz laserskog i geodetskog snimanja, kako bi navedena bila u potpunosti evidentirana kroz zajedničke nacrte i projekt.</t>
  </si>
  <si>
    <t>Stavku izvodi ovlašteni projektant, odnosno tvrtka ovlaštena za rad na zaštićenom kulturnom dobru.</t>
  </si>
  <si>
    <t>IZRADA PROJEKTA IZVEDENOG STANJA</t>
  </si>
  <si>
    <t>Izrada fotodokumentacijskog elaborata.</t>
  </si>
  <si>
    <t>Stavka obuhvaća izradu fotodokumentacije svih površina s kojih se skidaju slojevi (zidovi i podovi) te praćenje procesa obnove, posebice u zonama koje su od veće povijesne vrijednosti, a koje određuje nadležni konzervatorski odjel.</t>
  </si>
  <si>
    <t>VANJSKE SKELE</t>
  </si>
  <si>
    <t>TUNELSKA SKELA - ZAŠTITA PODNOŽJA I PROLAZNIKA (ORTOGONALNA TLOCRTNA PROJEKCIJA U DIJELOVIMA ULAZA U GRAĐEVINU)</t>
  </si>
  <si>
    <t>UNUTARNJA SKELA</t>
  </si>
  <si>
    <t>Strojno ili ručno obijanje žbuke, čišćenje od prašine, odstranjivanje raspucalih i olabavljenih dijelova kamena/cigle i morta. Stavka obuhvaća i čišćenje podloge i fuga čeličnim četkama od svih ostataka žbuke, prašine, cementne skramice, ulja, masnoća, nepoznatih tvari, hrđe. Dubina čišćenja fuga u ziđu od cigli do 3cm.</t>
  </si>
  <si>
    <t>Postupak se mora izvoditi dok se ne dobije čista, čvrsta i zdrava podloga. Navedene metode samo su općeniti prikaz pravilnog i odgovarajućeg postupka kojeg treba slijediti kod pripreme podloge.</t>
  </si>
  <si>
    <t>Obračun po m2 ortogonalne projekcije površine.</t>
  </si>
  <si>
    <t>Žbuka se uklanja do oplate od dasaka - uključivo donji red dasaka, trstike i eventualnog rabitz pletiva i mreže, kompletno kao priprema za kasnije polaganje OSB ploča. U poziciji podgleda stubišta koje se zadržava predviđeno uklanjanje završnog naliča i tankoslojne žbuke, te žbuke do temeljne žbuke, u područjima oštećenja kompletno do tetiva.</t>
  </si>
  <si>
    <t xml:space="preserve">Strojno ili ručno obijanje žbuke, čišćenje od prašine, te uklanjanje daščane obloge. </t>
  </si>
  <si>
    <t>RAVNA ŽBUKA - OBIJANJE DOTRAJALIH DJELOVA ŽBUKE SA POZICIJA PODGLEDA STUBIŠTA</t>
  </si>
  <si>
    <t>Uključivo čišćenje zida od ostataka morta sa žičanim četkama, te čišćenjem reški u dubinu 2cm sa skobama te pranje zidova od ostataka nečistoća visokotlačnim čistačem pod tlakom do 300bara.</t>
  </si>
  <si>
    <t>RUČNO OBIJANJE CEMENTNE ŽBUKE - PROČELJA</t>
  </si>
  <si>
    <t xml:space="preserve">Skidanje postojećeg pokrova od biber crijepa s četverostrešnog kosog krova, nagiba 36°. Skida se pokrov s cijele površine krova. U cijenu uključen sav rad, materijal i transport potreban za dovršenje stavke, te transport uklonjenog crijepa na gradilišni deponij i odvoz na gradski deponij. Obračun po m2 ortogonalne tlocrtne projekcije površine krova. </t>
  </si>
  <si>
    <t>DVOSTRUKI SLOJ VALOVITOG KARTONA I DVOSTRUKI SLOJ PUNE PVC FOLIJE NA OSB PLOČI DEBLJINE 11mm - DOVRATNICI I DOPROZORNICI KOJI SE NE UKLANJAJU</t>
  </si>
  <si>
    <t>Obračun po komadu, kompletno uklonjene, imobilizirane i deponirane stolarije.</t>
  </si>
  <si>
    <t>u.1</t>
  </si>
  <si>
    <t>u.2</t>
  </si>
  <si>
    <t>PRIZEMLJE</t>
  </si>
  <si>
    <t>Postojeći obuhvatni i lažni dovratnici ostaju na gradilištu, odnosno privremeno se zaštićuju slojem dvostruke PVC folije i valovitog kartona i geotekstila. Dio istih kod kojih se mijenja smjer otvaranja vrata i sl. se demontira u potpunosti.</t>
  </si>
  <si>
    <t>u.3</t>
  </si>
  <si>
    <t>u.4</t>
  </si>
  <si>
    <t>u.5</t>
  </si>
  <si>
    <t>u.6</t>
  </si>
  <si>
    <t>u.7</t>
  </si>
  <si>
    <t>u.8</t>
  </si>
  <si>
    <t>u.9</t>
  </si>
  <si>
    <t>u.10</t>
  </si>
  <si>
    <t>u.11</t>
  </si>
  <si>
    <t>u.12</t>
  </si>
  <si>
    <t>1.KAT</t>
  </si>
  <si>
    <t>BRAVARSKI RADOVI</t>
  </si>
  <si>
    <t>Ponuđač je dužan nuditi solidan i ispravan rad, na temelju shema i troškovnika. U obzir se neće uzimati naknadno pozivanje na eventualno nerazumijevanje ili manjkavosti opisa ili nacrta. Davanjem ponude ponuđač usvaja u cijelosti ove uvjete.</t>
  </si>
  <si>
    <t>Sve površine čelika vruće cinčane: sloj cinka iznosi 50-85 μm, ovisno o tome da li je materijal obrađen cinkom na neki drugi način. Ukoliko vruće cinčani materijal ide na daljnu obradu bojanjem, obavezno primijeniti sloj reaktivne boje i pripremu za daljnu završnu obradu.</t>
  </si>
  <si>
    <t>Ukoliko u popisu radova nije posebno navedeno, potrebno je nuditi sve funkcionalno potrebne priključke (pločevine, sidrene pričvrsnice ili stope, odnosno pričvrsna sredstva i materijale, podkonstrukcije i pomoćne izolacijske i brtvene materijale).</t>
  </si>
  <si>
    <t>Priključci na građevinsku konstrukciju moraju biti izvedeni od najmanje 5mm debele čel. pločevine. Pločevina mora biti mehanički obrađena prije završne površinske obrade.</t>
  </si>
  <si>
    <t>Također je potrebno predvidjeti izradu odgovarajućih rupa, kao prihvata za zaštitu elemenata od groma ili za uzemljenje.</t>
  </si>
  <si>
    <t>Jedinična cijena izvedbe bravarskih konstrukcija mora obuhvatiti slijedeće:</t>
  </si>
  <si>
    <t>izrada radioničkih nacrta i detalja,</t>
  </si>
  <si>
    <t>troškove radne snage za kompletan rad opisan u troškovniku i općim uvjetima,</t>
  </si>
  <si>
    <t>sve horizontalne i vertikalne transporte do mjesta montaže,</t>
  </si>
  <si>
    <t>potrebnu radnu skelu,</t>
  </si>
  <si>
    <t>DETALJI PONUDE:</t>
  </si>
  <si>
    <t xml:space="preserve">Kao prosječne obračunske vrijednosti i osnova kalkulacije jedinične cijene UGRAĐENIH elemenata - prema profilacijama (SA SVIM VARENJIMA I PRIČVRSNO SPOJNIM PRIBOROM), uzimaju se sljedeće jedinične cijene: </t>
  </si>
  <si>
    <t>UPIS IZVOĐAČA</t>
  </si>
  <si>
    <t>1kg čelika (pločevine) sa AK zaštitom cinčanjem</t>
  </si>
  <si>
    <t>1kg čelika (pločevine) sa AK zaštitom cinčanjem i tem. reaktivnim premazom, te završno dvokratnim premazom PU polumat lakom</t>
  </si>
  <si>
    <t>1kg čelika (pločevine) sa tem. premazom i dvokratnim lakiranjem PU lakom</t>
  </si>
  <si>
    <t>1kg čelika ("I" profila) sa AK zaštitom cinčanjem</t>
  </si>
  <si>
    <t>1kg čelika ("I" profila) sa AK zaštitom cinčanjem i tem. reaktivnim premazom, te završno dvokratnim premazom PU polumat lakom</t>
  </si>
  <si>
    <t>1kg čelika ("I" profila) sa tem. premazom i dvokratnim lakiranjem PU lakom</t>
  </si>
  <si>
    <t>1kg čelika ("HEB", "HEA" profila) sa AK zaštitom cinčanjem</t>
  </si>
  <si>
    <t>1kg čelika ("HEB", "HEA" profila) sa AK zaštitom cinčanjem i tem. reaktivnim premazom, te završno dvokratnim premazom PU polumat lakom</t>
  </si>
  <si>
    <t>1kg čelika ("HEB", "HEA" profila) sa tem. premazom i dvokratnim lakiranjem PU lakom</t>
  </si>
  <si>
    <t>1kg čelika ("C" i "U" presjeka) sa AK zaštitom cinčanjem</t>
  </si>
  <si>
    <t>1kg čelika ("C" i "U" presjeka) sa AK zaštitom cinčanjem i tem. reaktivnim premazom, te završno dvokratnim premazom PU polumat lakom</t>
  </si>
  <si>
    <t>1kg čelika ("C" i "U" presjeka) sa tem. premazom i dvokratnim lakiranjem PU lakom</t>
  </si>
  <si>
    <r>
      <rPr>
        <b/>
        <sz val="8"/>
        <rFont val="Arial"/>
        <family val="2"/>
        <charset val="238"/>
      </rPr>
      <t xml:space="preserve">NAPOMENA:
</t>
    </r>
    <r>
      <rPr>
        <sz val="8"/>
        <rFont val="Arial"/>
        <family val="2"/>
        <charset val="238"/>
      </rPr>
      <t>RADIONIČKU DOKUMENTACIJU DOSTAVITI NA OVJERU PROJEKTANTU KONSTRUKCIJE. PRIJE DAVANJA PONUDE IZVOĐAČ U OBEZI PROVJERITI SVE TEŽINE, ODNOSNO DULJINE ELEMENATA.</t>
    </r>
  </si>
  <si>
    <t>A.IX.</t>
  </si>
  <si>
    <t xml:space="preserve">Popravak oštećenih ležaja/oslonaca postojećih grednika u zidanom zidu. </t>
  </si>
  <si>
    <t>Ručno otklanjanje oštećene opeke, otprašivanje, zidarska obrada uz zapunjavanje reparaturnim mortom visoke čvrstoće.</t>
  </si>
  <si>
    <t>Prije početka obavezna je suglasnost nadzornog inženjera.</t>
  </si>
  <si>
    <t>Obračun po komadu.</t>
  </si>
  <si>
    <t>U jediničnu cijenu uključena zaštita/podupiranje/stabilizacija sa svim potrebnim radom, materijalom i pričvrsnim sredstvima.</t>
  </si>
  <si>
    <t>Fuge se popunjavaju min. 3cm u dubinu, a na očišćenu površinu se nanosi i sloj bescementng morta za restauraciju u debljini od 4mm, u kojeg se utiskuje mrežica dok je još svjež.</t>
  </si>
  <si>
    <t>Tlačna čvrstoća nakon 28 dana: 15 N/mm2,</t>
  </si>
  <si>
    <t>Tlačni modul elastičnosti (GPa):8 N/mm2,</t>
  </si>
  <si>
    <t>Mort sljedećih karakteristika:</t>
  </si>
  <si>
    <t>Dobava i ugradnja užadi promjera 10mm od od karbonskih vlakna za sidrenje mreže za ojačanje u prethodno pripremljene rupe promjera 14 mm dubine 30 cm. Užad mora biti najmanje duljine od 50 cm, od čega se 25 cm sidri u konstrukciju i priprema impregnacijskom smolom i posipava kvarcnim pijeskom. Sustav visokog modula elastičnosti. FRCM sustav povezuju se sidrima sa svim obodnim zidovima, po rubovima na svakih 50cm.</t>
  </si>
  <si>
    <t>izbušene rupe se pune sa epoksidnim kemijskim sredstvom za sidrenje ili epoksidnom smolom prema sustavu proizvođača, a zatim se umeće kruti dio za sidrenje u rupe,</t>
  </si>
  <si>
    <t>raspletanje užadi preko prethodno nanesenog sustava za ojačanje i učvršćivanje kitom (duljina konja se raspliće i raširi duljine do 25cm, uključivo impregnaciju i lijepljenje za površinu ojačanu s mrežom od karbonskih vlakana).</t>
  </si>
  <si>
    <t>Sustav se sastoji od sljedećih proizvoda: FRCM užad od karbonskih vlakana 2 kom/m2, temeljnog premaza na osnovi epoksidnih smola, epoksidne smole za impregnaciju, materijala za sidrenje i kvarcnog pijeska za posip.</t>
  </si>
  <si>
    <t>Obračun po m2 obrađenog zida i po kom ugrađenog sidra.</t>
  </si>
  <si>
    <t>Žbukanje unutarnjih zidova.</t>
  </si>
  <si>
    <t>čišćenje reški,</t>
  </si>
  <si>
    <t>rabitz mrežica na spojevima sa postojećom žbukom,</t>
  </si>
  <si>
    <t>fina žbuka istog sastava, samo čisti prosijani pijesak (ili gotova pakirana fina žbuka).</t>
  </si>
  <si>
    <t xml:space="preserve">U cijenu stavke je uključeno je rabitz pletivo za mjesta spojeva različitih ravnina zidova.  </t>
  </si>
  <si>
    <t>Ručno otucanje trošne žbuke sa pročelja debljine 8-12cm - RAVNE PLOHE.</t>
  </si>
  <si>
    <t>Prije otucanja žbuke potrebno je izvršiti detaljno snimanje profilacija na vučenim profilacijama u žbuci i izraditi šablone od pocinčanog lima debljine 0,7mm, točno rezanog po profilu i pričvršćenog za daščanu stijenu tako da je lim isturen od daske za 0,5cm. Za svaki profil u kasnijoj fazi je potrebno izraditi dvije šablone, posebno za grubu i finu žbuku.</t>
  </si>
  <si>
    <t>Po izradi šablona treba ih pregledati predstavnik GZZSKP-a, parafirati ih te potvrditi njihovu ispravnost upisom u građevinski dnevnik.</t>
  </si>
  <si>
    <t>Žbuka se otucava ručno do zdravih dijelova, a podloga čistiti od prašine. Na određenim mjestima ostavljaju se reperi. Točne
količine radova obračunat će se prema građevinskoj knjizi koju ovjerava nadzorni inženjer.</t>
  </si>
  <si>
    <t>Obračun po m2 ortogonalne projekcije površine, bez ikakvih dodataka i za 1 komplet šablona za grubu i finu žbuku:</t>
  </si>
  <si>
    <t>RAVNA ŽBUKA - OBIJANJE DOTRAJALIH DJELOVA ŽBUKE</t>
  </si>
  <si>
    <t>RAVNA POVRŠINA PROČELJA</t>
  </si>
  <si>
    <t>Prije otucanja žbuke potrebno je izvršiti detaljno snimanje profilacija na vučenim profilacijama u žbuci i izraditi šablone (od vodootporne špere).</t>
  </si>
  <si>
    <t>Obračun po m' duljine vijenca opisane razvijene širine vijenca sa dodatkom na poziciji promjene vučenog profila sa ravnine okomite na ravninu pročelja u ravninu paralelnu sa ravninom pročelje, uključivo i 1 komplet šablona za grubu i finu žbuku. Promjena smjera geometrija prozorskih okvira u horizontalnom  rasteru, spoj pod 90°, uračunata u cijeni stavke.</t>
  </si>
  <si>
    <t>PROFILIRANI VIJENCI I PROFILACIJE OKO OTVORA</t>
  </si>
  <si>
    <t>Ručno otucanje trošne žbuke sa pročelja debljine 12-35cm - VIJENCI I PROFILACIJE PROČELJA VEĆE DEBLJINE (izuzev glavnih razdjelnih vijenaca pročelja).</t>
  </si>
  <si>
    <t>Skidanje i uklanjanje postojećeg krovišta, uključivo završnog pokrova građevine, letvi i štafili i dijela građe i elemenata drvenog krovišta.</t>
  </si>
  <si>
    <t>UKLANJANJE SLJEMENJACI</t>
  </si>
  <si>
    <t>KONSTRUKCIJA ROGOVA dim. PRESJEKA 12/15cm, DO MAX., 12/18cm, U SVEMU PREMA ZATEČENOM STANJU</t>
  </si>
  <si>
    <t>KONSTRUKCIJA PODROŽNICE dim. PRESJEKA 16/16cm, DO MAX. 16/18cm U SVEMU PREMA ZATEČENOM STANJU</t>
  </si>
  <si>
    <t>ČELIK I SITNI PRIČVRSNO POJNI PRIBOR</t>
  </si>
  <si>
    <t>SPOJNE PLOČEVINE, LIMOVI I OJAČANJA</t>
  </si>
  <si>
    <t>Dobava, transport i daskanje krova novim daskama.</t>
  </si>
  <si>
    <t>Kompletna građa antiinsekticidno i antifungicidno zaštićena.</t>
  </si>
  <si>
    <t>Dobava, transport, priprema, ukrajanje i ugradnja daščane oplate krovišta - daskanje krova novim daskama debljine 24 mm, klasa drva C24, širine do 12cm, s impregnacijom dasaka antiinsekticijdnim i antifungicidnim sredstvom.</t>
  </si>
  <si>
    <t>Obračun po m2 krovišta.</t>
  </si>
  <si>
    <t xml:space="preserve">U cijenu uključen sav horizontalni i vertikalni transport, kao i sva potreban spojna sredstva za pričvršćivanje daski na rogove. </t>
  </si>
  <si>
    <t>Dobava i postavljanje paropropusne-vodonepropusne folije na cijeloj površini krova.</t>
  </si>
  <si>
    <t>Krovna folija se postavlja napeto preko oplate od dasaka s minimalnim preklopom među pojedinim trakama folije od 10cm.</t>
  </si>
  <si>
    <t>Folija je paropropusna, otporna na prodor oborina i trganje, UV stabilna.</t>
  </si>
  <si>
    <t>U cijenu uključeni sav rad, materijal i transport, svi tesarski spojevi potrebni za dovršavanje stavke.</t>
  </si>
  <si>
    <t>U cijenu uključeni sav rad, materijal i transport, uključivo sva potrebna podupiranja i provođenje svih mjera ZNR.</t>
  </si>
  <si>
    <t>Drvene krovne grede (rog) od suhe jelovine klase C24 (prosječne dimenzije 12/14 cm).</t>
  </si>
  <si>
    <t>UKLANJANJE DIO KONSTSTRUKCIJE ROGOVA I PODROŽNICA (DO 10kom ROGOVA) I VIDLJIVO OŠTEĆENIH DJELOVA KONSTRUKCIJE</t>
  </si>
  <si>
    <t>Dobava i postavljanje drvenih letvi i kontraletvi.</t>
  </si>
  <si>
    <t>Obračun po m2 tlocrtne projekcije površine krova.</t>
  </si>
  <si>
    <t>Dobava i postavljanje drvenih letvi i kontraletvi dimezija 5/3cm kao nosača biber crijepa na cijeloj površini kosog krova. Kontraletve se pričvršćuju paralelno na postojeće rogove dimenzija 12/15cm.</t>
  </si>
  <si>
    <t>Letve se pričvršćuju okomitno na kontraletve. Raspon kontraletve je do 90cm (osni razmak rogova), a razmak među letvama 16cm, odnosno u svemu usklađen sa rasterom konstrukcije postojećih rogova.</t>
  </si>
  <si>
    <t>Dobava i ojačanje svih tesarskih spojeva krovišta.</t>
  </si>
  <si>
    <t>Stavka se izvodi specijalnim sidrenim vijcima tipa kao "SIHGA GOFIX MS 8×180mm" ili jednakovrijednim kao ___________________________ (upis ponuđača).</t>
  </si>
  <si>
    <t>Ugradnja obavezna na svim spojevima elemenata, min. 2 vijka po elementu.</t>
  </si>
  <si>
    <t>Stavka uključuje sav potreban rad i materijal do ispunjenja pune funkcije spoja.</t>
  </si>
  <si>
    <t>Poziciju odobrava nadzorni inženjer</t>
  </si>
  <si>
    <t>Obračunava se po komadu ugrađenog vijka.</t>
  </si>
  <si>
    <t>Sav upotrebljeni materijal i finalni građevinski proizvodi moraju odgovarati postojećim tehničkim propisima i HR normama.</t>
  </si>
  <si>
    <t>Izvoditelj je dužan na zahtjev investitora i nadzornog inženjera predočiti uzorke i prospekte za pojedine materijale koji se planiraju upotrijebiti, kao i predočiti njihove ateste o kvaliteti, izdane od ovlaštene organizacije.</t>
  </si>
  <si>
    <t xml:space="preserve">Krovište mora biti pokriveno kvalitetnim materijalom, pravilnog oblika, traženih dimenzija, koji u potpunosti zadovoljava važeće propise i standarde i ne smije propuštati vodu. Pokrivanje se vrši po propisima i pravilima zanata. </t>
  </si>
  <si>
    <t xml:space="preserve">Pokrivene plohe moraju biti ravne, bez uvala koje bi omogućavale skupljanje i zadržavanje vode. Prije početka pokrivanja krova sva limarija krova mora biti gotova i postavljena. Jedinična cijena obuhvaća sav rad, materijal, transport do gradilišta i sav horizontalan i vertikalan transport na gradilištu, te sav sitni spojni i pomoćni materijal. Sve radove treba izvest stručno i solidno, prema tehničkim propisima i pravilima dobrog zanata. </t>
  </si>
  <si>
    <t>Svi materijali za izradu krovopokrivačnih radova mora odgovarati važećim propisima i normama:</t>
  </si>
  <si>
    <t>Jedinična cijena izvedbe krovopokrivačkih radova mora obuhvaćati:</t>
  </si>
  <si>
    <t>izradu kompletnog krovišta, sa pokrivanjem svih ploha i pozcija prema specifikaciji,</t>
  </si>
  <si>
    <t>sve horizontalne i vertikalne transporte do mjesta montaže, uključivo sve spojnice, pričvrsno spojni pribor, trake, mort za sljemenjake, te sve elemente za fiksiranje crijepa na ravnine krova u svemu prema opisima,</t>
  </si>
  <si>
    <t>obračun po m2 stvarno izvedene krovne plohe (ne prema ortogonalnoj projekciji krovišta).</t>
  </si>
  <si>
    <t>Privremeno prekrivanje krovišta zaštitnom folijom - ceradom.</t>
  </si>
  <si>
    <t>Pokrov se izvodi nakon uklonjenog pokrova crijepom, kao privremena mjera zaštite i osiguranja uklonjenog pokrova.</t>
  </si>
  <si>
    <t>Obavezno izvesti odgovarajućim podvlačenjem pod dio pokrova koji ostaje, odnosno ukoliko se ukloni kompletan pokrov osigurati odizanje istoga korištenjem odgovarajućih letvi i sl.</t>
  </si>
  <si>
    <t>KROVNA PLOHA - PRIVREMENO PREKRIVANJE CERADOM</t>
  </si>
  <si>
    <t>ŠTAFLE, LETVE, I RAZNA NERAZVRSTANA DAŠČANA OPLATA I GRAĐA</t>
  </si>
  <si>
    <t>VIJČANI I RAZNI PRIČVRSNI-SPOJNI PRIBOR</t>
  </si>
  <si>
    <t>Izrada pokrova kosog krova - POKRIVANJE NOVIM  CRIJEPOM.</t>
  </si>
  <si>
    <t>Nagib krova 36°.</t>
  </si>
  <si>
    <t>Dobava, transport i ugradnja sljemena krova novim sljemenjacima.</t>
  </si>
  <si>
    <t>Sljemenjaci iz sustava proizvođača biber crijepa - u sustavu sa sljemenom letvom, montaža putem tipske pocinčane kopče i spojnog elementa.</t>
  </si>
  <si>
    <t>Obračun po m'.</t>
  </si>
  <si>
    <t>U cijenu uključen sav rad, materijal i transport potreban za dovršenje stavke.</t>
  </si>
  <si>
    <t>VIŠESTREŠNI KROV - POKROV BIBER CRIJEP</t>
  </si>
  <si>
    <t>Obračun po m2.</t>
  </si>
  <si>
    <t>Pokrov biber crijep - glatki uključivo i ugradnju TIPSKIH ODZRAČNIH elementata u poziciji uz slijeme i rub krovišta.</t>
  </si>
  <si>
    <t>Sve komplet sa podvlačenjima, osiguranjima, izolacijskog materijala - izolacijskog filca ispod opšava (preklop min. 10cm).</t>
  </si>
  <si>
    <t>Izrada i postava opšavnog lima krovnog vijenca - podvučeni lim ispod upuštenog žlijeba sa pripremom i falcanim spojem za skriveno korito - žlijeb.</t>
  </si>
  <si>
    <t>Izrada i postava skrivenog korita - ležećeg žljeba iz CINKOTIT lima deb. 0,65mm. Korito - žljeb r.š. do 660,00mm izvodi se u padu prema izljevnim mjestima.</t>
  </si>
  <si>
    <t>Dobava materijala, izrada i postava nove krovne uvale.</t>
  </si>
  <si>
    <t>Obračun po kom.</t>
  </si>
  <si>
    <t>Izrada i postava oborinskih vertikala Ø160mm.</t>
  </si>
  <si>
    <t>Pažljiva demontaža limenih opšava spoja krovišta i krovnog vijenca kao i svih spojeva i prijelaza  r.š. do 700mm, sa svim potrebnim transportima i odvozom sa gradilišta.</t>
  </si>
  <si>
    <t>Uključivo pripadne nosače, kao i kotliće i odvodne vertikale i nožišta istih.</t>
  </si>
  <si>
    <t xml:space="preserve">Stavka uključuje kompletnu demontažu i odvoz na </t>
  </si>
  <si>
    <t>Stavkom obuhvatiti uklanjanje kompletnog limenog opšava postojećih opšava i žlijeba krovnog vijenca, nazidnih limova dimnjaka, opšava uvala i spojeva i sl.</t>
  </si>
  <si>
    <t>Obračun po m', odnosno m2 ukonjene limarije.</t>
  </si>
  <si>
    <t>OPŠAV DIMNJAKA I NADVIŠENIH DIJELOVA; 
r.š. DO 500,00mm</t>
  </si>
  <si>
    <t>PODVLAKA UPUŠTENOG ŽLIJEBA; r.š. DO 250,00mm</t>
  </si>
  <si>
    <t>Najam, dobava i montaža kosog građevinskog lifta - dizalice za transport materijala.</t>
  </si>
  <si>
    <t>Stavka se koristi za transport materijala na visinu do 10m.</t>
  </si>
  <si>
    <t xml:space="preserve">U cijenu uključen sav rad i materijal potreban za dovršavanje stavke. </t>
  </si>
  <si>
    <t>Obračun po danu ugovorenog najma - ukupna predpostavljeno trajanje vremena izvođenja radova - do 240dana.</t>
  </si>
  <si>
    <t>Pripomoć hidrauličnom radnom platformom.</t>
  </si>
  <si>
    <t>Stavka se izvodi isključivo u pozicijama gdje rad sa strane krovišta nije moguć na siguran način, odnosno pri sidrenju i ukopčavanju samog tereta i sl.</t>
  </si>
  <si>
    <t>Nastavno na radove transporta i demontaže, kao i svih drugih radova za koje se koristi hidraulična radna platforma, obavezno voditi računa o otežanom pristupu i manipulativnim mogućnostima i specifičnoj lokaciji projekta.</t>
  </si>
  <si>
    <t>DOPREMA PLATFORME, ALATA I MATERIJALA TE ODVOZ NAKON ZAVRŠETKA RADOVA</t>
  </si>
  <si>
    <t xml:space="preserve">RADNA HIDRAULIČKA PLATFORMA </t>
  </si>
  <si>
    <t>sati</t>
  </si>
  <si>
    <t>Stavkom obuhvaćena demontaža instalacijskih uređaja na krovu - krovu - televizijske i satelitske antene, gromobran; sa svim pripadajućim električnim kablovima.</t>
  </si>
  <si>
    <t>Demontaža instalacijskih uređaja na krovu - pažljiva demontaža, skidanje i zaštita gromobrana i svih elemenata elektro instalacija.</t>
  </si>
  <si>
    <t>Stavka obuhvaća privremeni izmještaj svih instalacija koje smetaju u fazi izvođenja radova.</t>
  </si>
  <si>
    <t xml:space="preserve">Postojeće priključke štititi do ponovne ugradnje. </t>
  </si>
  <si>
    <t>Po izvedbi privremenog krovišta, trake uzemljenja se spajaju na novu poziciju krovišta, te se iste podlažu hidroizolacijskom folijom i betonskim nosačima gromobranskih traka (ukupno do 6kom/traki).</t>
  </si>
  <si>
    <t>Obračun po kompletu.</t>
  </si>
  <si>
    <t>Mjesto ponovne postave instalacijskih uređaja mora odobriti predstavnik Gradskog zavoda za zaštitu spomenika kulture i prirode.</t>
  </si>
  <si>
    <t>DEMONTAŽA I IZMJEŠTAJ GROMOBRANSKE TRAKE (VERTIKALE UKUPNE DULJINE 60m' I HORIZONTALNI RAZVOD U DULJINI 80m'), UKLJUČIVO I PRIVREMENO PREMOŠTAVANJE U FAZI IZVOĐENJA RADOVA I SPAJANJE U KOORDINACIJI SA IZVOĐENJEM POSTAVE I UZEMLJENJA SKELE, KAO I NAKNADNO VRAĆANJE GROMOBRANSKIH TRAKA I SPOJNICA NA ISTU LOKACIJU</t>
  </si>
  <si>
    <t>PRIVREMENA DEMONTAŽA I ODPSJANJE SPOJA UZEMLJENJA METALNIH MASA (VANJSKI BRAVASKI ELEMENTI, UZEMLJENJE METALNIH MASA, METALNI ELEMENTI I SL.)</t>
  </si>
  <si>
    <t>ELEKTRIČNI KABLOVI (ZA cca. 50,00m') RAZVODA</t>
  </si>
  <si>
    <t>Demontirati kompletno do konstrukcije krovišta, sa uklanjanjem svih slojeva i kompletne podkonstrukcije - sa slojem eventualne parne brane i sa svim završetcima rubnih lajsni, opšava otvora i ušteda i sl., do pune gotovosti - gotove ranine nosivih elemenata glavne nosive konstrukcije krovišta.</t>
  </si>
  <si>
    <t>Obračun po kompletu izvedenih ojačanja.</t>
  </si>
  <si>
    <t>U cijenu uključen sav rad i  materijal potreban za dovršavanje stavke.</t>
  </si>
  <si>
    <t>Dobava materijala, izrada i postava novih opšava dimnjaka - DVODJELNE ANPUTZ LAJSNE.</t>
  </si>
  <si>
    <t>Stakva se izvodi opekom normalnog formata 25×12×6,5cm u produžno cem.mortu omjera 1:2:6 sa ručnim spravljanjem morta. Površina dimnjaka treba biti ravna i bez neravnina.</t>
  </si>
  <si>
    <t>Spojevi (fuge) blokova ne smiju stršiti van profila zida te podloga na kojoj se kreće zidati mora biti očišćena i natopljena vodom pri zidanju prvog reda zida.</t>
  </si>
  <si>
    <t>U cijeni je uključena potrebna pokretna radna skela i čišćenje radnog mjesta nakon završetka radova.</t>
  </si>
  <si>
    <t>Obračun po m3 izvedenog dimnjaka.</t>
  </si>
  <si>
    <t>Dobava materijala, transport i zidanje samostalnih dimnjaka.</t>
  </si>
  <si>
    <t>Sidrenje mrežice FRCM sustava.</t>
  </si>
  <si>
    <t>Dobava i ugradnja FRCM (Fabric Reinforced Cementitious Matrix) mreže na bazi jednosmjernih karbonskih vlakana, koje se postavljaju u pripremljeni reparaturni mort.</t>
  </si>
  <si>
    <t>UGRADNJA MREŽICE KAO "MAPEGRID G120" ILI JEDNAKOVRIJEDNE KAO ___________________________ (upis ponuđača)</t>
  </si>
  <si>
    <t>Ukupna debljina žbuke do 3,5-4cm; potrebna gustoća suhog očvrslog morta  1500kg/m3, potrebna postignuta tlačna čvrstoća nakon 28 dana ≥1.5-5 N/mm2.</t>
  </si>
  <si>
    <t>Dobava materijala, transport i izrada grube žbuke dimnjaka.</t>
  </si>
  <si>
    <t xml:space="preserve">Žbukati produžnom vapneno-cementnom žbukom (HRN U.M2.012.), tip kao VC 50 ili jednakovrijedan proizvod kao _____________________ (upis ponuđača). Žbuku izvesti potpuno ravnu i vertikalnu, a bridove oštre i ravne.  Stavka obuhvaća:  </t>
  </si>
  <si>
    <t>Dobava materijala, transport i izrada fine silikatne žbuke dimnjaka.</t>
  </si>
  <si>
    <t>Obračun po m2 izvedene i fino zaglađene žbuke.</t>
  </si>
  <si>
    <t>Rabiciranje i sve potrebno u cijeni.</t>
  </si>
  <si>
    <t>U cijenu uključiti sav rad i materijal.</t>
  </si>
  <si>
    <t>Dobava i izvedba armirano betonske podložne ploče dimnjaka.</t>
  </si>
  <si>
    <t>U cijeni je uključena nabava i postavljanje oplate te postavljanje potrebne armature; rad na izradi, ugradbi i njezi betona  te sav drugi potrebni rad i materijal.</t>
  </si>
  <si>
    <t>Obračun po m2 izvedene podložne ploče. U troškovniku su iskazane dimenzije AB ploča za svaki dimnjak koji se rekonstruira.</t>
  </si>
  <si>
    <t>BETON KLASE C25/30, XC2</t>
  </si>
  <si>
    <t>Stavka se izvodi betonom klase po specifikaciji, izrađenog od drobljenog agregata granulacije 0-16mm.</t>
  </si>
  <si>
    <t>Debljina ploče 10cm; s originalno ostavljenim rupama.</t>
  </si>
  <si>
    <t>Dobava i izvedba armirano betonske ZAVRŠNE ploče dimnjaka.</t>
  </si>
  <si>
    <t xml:space="preserve">Zidarske pripomoći. </t>
  </si>
  <si>
    <t>Stavka obuhvaća sve radove koje nije moguće normirati, a odnose se na sitne pripomoći, obrade detalja i sl., a iskazane su putem radnih sati kvalificiranog zidara i pomoćnog radnika.</t>
  </si>
  <si>
    <t>NKV RADNIK</t>
  </si>
  <si>
    <t>VKV ZIDAR</t>
  </si>
  <si>
    <t>Stavke izvodi isključivo ovlašteni elektroinstalater /IZVOĐAČ TERMOTEHNIČKIH I INSTALACIJA KLIME.</t>
  </si>
  <si>
    <t xml:space="preserve">U stavku uključen sav potrebni materijal, vijci, čelične ploče, te sav rad i transport potreban za izvršenje stavke. </t>
  </si>
  <si>
    <t>Obračun po kg izvedenih ojačanja.</t>
  </si>
  <si>
    <t>Izvedba podlijevanja ležajnih ploha trokomponentnim epoksidnim mortom za podlijevanje.</t>
  </si>
  <si>
    <t>Podlijevanje se izvodi na spoju čelične grede i AB nadvoja u sloju debljine min 12mm.</t>
  </si>
  <si>
    <t>U stavku uključen sav potrebni materijal, rad i transport potreban za izvršenje stavke.</t>
  </si>
  <si>
    <t>Obračun se vrši po m2.</t>
  </si>
  <si>
    <t>OBIJANJE ŽBUKE</t>
  </si>
  <si>
    <t>Izrada šliceva i prodora unutar unutarnjih zidova za prolaz instalacija i razne montaže.</t>
  </si>
  <si>
    <t>Izrada bočnih šliceva paralelnim zarezivanjem dva reza međuširine 5-10cm, odnosno prodora radijalnim krunskim bušećim priborom širine prodora do Ø120mm.</t>
  </si>
  <si>
    <t>Nakon zarezivanja kompletna obloga se odštemava i odvaja od nosive konstrukcije zida, i po potrebi lagano ručno uštemava do dubine maksimalno 8cm, mjereći od ruba zida u kojem se izvodi instalacija.</t>
  </si>
  <si>
    <t>Obračun po m' izvedenog reza (sa obostranim urezivanjem), uključivo i odštemavanje međuispune, sve za potrebe izvedbe novih instalacija (razvod struje, ozvučenja i sl.).</t>
  </si>
  <si>
    <t>Stavka obuhvaća mehaničko uklanjanje sloja završne žbuke kompletno do nosivog sloja postojeće žbuke, odnosno kompletno do nosive zidne osnove.</t>
  </si>
  <si>
    <t>ZIDOVI ŠIRINE DO 80cm - IZRADA PRODORA DO Ø50mm</t>
  </si>
  <si>
    <t>Uklanjanje završnih slojeva međukatne konstrukcije.</t>
  </si>
  <si>
    <t>UNUTARNJA STOLARIJA</t>
  </si>
  <si>
    <t>Stavkom obuhvatiti i izradu detaljne dokumentacije (pozicije stolarije), te prema istoj izvršiti pažljivu demontažu i kasniju montažu za svaku etažu zasebno, PREMA POZICIJI, ZAHVATU I NAČINU OBRADE.</t>
  </si>
  <si>
    <t>v.1</t>
  </si>
  <si>
    <t>v.2</t>
  </si>
  <si>
    <t>v.3</t>
  </si>
  <si>
    <t>v.4</t>
  </si>
  <si>
    <t>v.5</t>
  </si>
  <si>
    <t>v.6</t>
  </si>
  <si>
    <t>v.7</t>
  </si>
  <si>
    <t>v.8</t>
  </si>
  <si>
    <t>v.9</t>
  </si>
  <si>
    <t>v.10</t>
  </si>
  <si>
    <t>VANJSKA BRAVARIJA - PROČELJE SJEVER</t>
  </si>
  <si>
    <t>VANJSKA BRAVARIJA - PROČELJE JUG</t>
  </si>
  <si>
    <t>VANJSKA BRAVARIJA - PROČELJE ISTOK</t>
  </si>
  <si>
    <t>Ponuđač je dužan nuditi solidan i ispravan rad, na temelju shema i troškovnika. U obzir se neće uzimati naknadno pozivanje na eventualno nerazumijevanje ili manjkavosti opisa ili nacrta.</t>
  </si>
  <si>
    <t>Davanjem ponude ponuđač usvaja u cijelosti ove uvjete.</t>
  </si>
  <si>
    <t>Ponuđač nudi gotov stolarski element, odnosno element čijom je cijenom obuhvaćena:</t>
  </si>
  <si>
    <t>sav materijal, dobavu, izradu i dopremu alata, mehanizaciju i uskladištenje</t>
  </si>
  <si>
    <t xml:space="preserve">-  </t>
  </si>
  <si>
    <t>izrada u radionici s dostavom na gradilište i svim potrebnim materijalom i prvoklasnom  izvedbom,</t>
  </si>
  <si>
    <t>dobava svog materijala, sav vanjski i unutrašnji transport do mjesta ugradbe, stolarsku ugradnju, sav potreban povijesni okov, sve završne kutne lajsne, svi  eventualno novi pričvrsni elementi te sva potrebna kitanja,</t>
  </si>
  <si>
    <t>ugradnja uključuje i stolarsko spajanje kod ugradnje složenijih stavki sa svim potrebnim pomoćnim materijalom i priborom (pokrovne letvice, purpen, bitrax traka, kitanje reške prema kamenom okviru i dr.),</t>
  </si>
  <si>
    <t>kompletna  montaža i ugradba na gradilištu,</t>
  </si>
  <si>
    <t>sav potreban rad do pune funkcionalnosti elementa,</t>
  </si>
  <si>
    <t>izradu radioničkih nacrta i detalja, ukoliko izvoditelju neke stavke nisu jasne, dužan ih je razjasniti s projektantom i nadzornim inženjerom prije početka izvedbe. To se odnosi i na eventualno usklađivanje detalja.</t>
  </si>
  <si>
    <t>troškove radne snage za kompletan rad opisan u troškovniku, dnevnice i putni troškovi</t>
  </si>
  <si>
    <t>temeljno i završno ličenje  svih površina uljanim naličom u boji po odabiru projektanta i po odobrenju konzervatora uz obavezne tri probe.</t>
  </si>
  <si>
    <t>obavezno uzimanje mjere u naravi, sve ostalo prema tehničkim uvjetima za stolarske radove.</t>
  </si>
  <si>
    <t>eventualno potrebnu radnu skelu s postavom i skidanjem (izuzima se fasadna skela),</t>
  </si>
  <si>
    <t>ostakljenje, vrsta stakla, naznačena u pojedinoj stavci, s kitanjem silikonskim kitom,</t>
  </si>
  <si>
    <t>završna obrada kako je u pojedinoj stavci označeno,</t>
  </si>
  <si>
    <t>okov prvoklasan za funkcionalnu upotrebu,</t>
  </si>
  <si>
    <t>čišćenje prostorija i okoliša nakon završetka radova, svu štetu i troškove popravka kao posljedicu nepažnje u toku izvedbe,</t>
  </si>
  <si>
    <t>troškove zaštite na radu.</t>
  </si>
  <si>
    <t>Prije davanja ponude obavezan pregled stolarije na objektu.</t>
  </si>
  <si>
    <t xml:space="preserve">Kriteriji mjerodavni za ocjenu jednakovrijednosti, odnosno tehničke specifikacije predviđenih/predloženih materijala za sanaciju navedene su u njihovim tehničkim listovima. </t>
  </si>
  <si>
    <t xml:space="preserve">Pri odabiru drugih jednakovrijednih materijala potrebno je ispuniti tražene uvjete definirane u  tehničkim listovima predloženih materijala. </t>
  </si>
  <si>
    <t>Radove izvoditi po odobrenju nadležnog konzervatorskog odjela.</t>
  </si>
  <si>
    <t>Obratiti pažnju na čistoću ugradbe. Sve stavke opremiti odgovarajućim povijesnim okovima uz potvrdu konzervatora.</t>
  </si>
  <si>
    <t>Potrebno je izvršiti pregled, odnosno reviziju svih prozorskih krila i krila vanjskih vrata.</t>
  </si>
  <si>
    <t xml:space="preserve">Svi doprozornici i dovratnici se saniraju na licu mjesta. Pretpostavlja se zamjena cca 50% ukrasnih lajsni. </t>
  </si>
  <si>
    <t>Sve mjere kontrolirati u naravi, na građevini, prije početka radova. Prije izvedbe radioničke nacrte dostaviti projektantu na pregled i pismeno odobrenje. Završna obrada lakom u tonu i nijansi prema izboru projektanta i u skladu sa konzervatorskim uvjetima, a izrada uzoraka (do 10kom na pločastom materijalu dim. 20/30cm) u cijeni stavke.</t>
  </si>
  <si>
    <t>Također predviđeno čišćenje svih mesingiranih kovanih dijelova stolarije, uključivo kvake, rešetke, olive i poluolive, u svemu prema shemi i pregledu na licu mjesta.</t>
  </si>
  <si>
    <t>Svi opći opisi, opći uvjeti, obračunsko-tehničke specifikacije i sl. sastavni su dio troškovnika i moraju biti priloženi i ovjereni prilikom davanja ponude.</t>
  </si>
  <si>
    <t>Popravak elemenata prethodno demonitrane unutarnje stolarije i ugradnja na licu mjesta.</t>
  </si>
  <si>
    <t>Stavka se izvodi u tri ciklusa:</t>
  </si>
  <si>
    <t>doprema, radionička obrada i popravak postojeće stolarije, sa uklanjanjem naliča, servisiranjem i zamjenom okova, dvokratnim ličenjem i pripasivanjem i montažom na licu mjesta,</t>
  </si>
  <si>
    <t>popravak postojećih dovratnika stolarije, sa uklanjanjem naliča, bojanjem na gradilištu,</t>
  </si>
  <si>
    <t>ugradnja stolarije na licu mjesta.</t>
  </si>
  <si>
    <t>RADIONIČKA OBRADA UKLJUČUJE:</t>
  </si>
  <si>
    <t>Odstranjivanje dijelova zahvaćenih procesom trulenja, brušenjem i struganjem do zdravog drva, te zapunjavanje DRVENIM KOMADOM OD PUNOG DRVETA kao i sve popravke i popunjavana.</t>
  </si>
  <si>
    <t>Stavka obuhvaća sitnije popravke postojećih dijelova i profilacija, izradu i montažu novih dijelova, kitanje spojeva i neravnina drvnim punilima, kako slijedi:</t>
  </si>
  <si>
    <t>Kitanje eventualnih manjih pukotina na drvetu odgovarajućim sanacijskim materijalom - punilom za drvo, sa mjestimičnom izradom učepljenja od hrastovine.</t>
  </si>
  <si>
    <t>Kriteriji za ocjenu jednakovrijednosti:</t>
  </si>
  <si>
    <t>Eventualno potrebna naknadna kitanja i pričvršćivanja staklenih površina staklarskim kitom. Kitanje spoja doprozornika i kamena trajno elastičnim kitom.</t>
  </si>
  <si>
    <t xml:space="preserve">1. Gustoća: ca. 1,02 g/cm3 kod 20°C
2. Viskoznost: ca. 12s u 4mm izljevne posude kod 20°C
3. Vezivo: Akrilat/alkid-sustav
4. Tonovi boje: 3384 bezbojni </t>
  </si>
  <si>
    <t>Uključivo brušenje svih površina, uklanjanje svih dotrajalih slojeva naliča, letvica i sl., te zamjenu i prilagodbu okova, i zamjenu stakla u ornament ili kolirirano staklo.</t>
  </si>
  <si>
    <t xml:space="preserve">Ličenje popravljene stolarije bojom na osnovi alkidne smole,  u dva sloja sa svim potrebnim pripremnim radovima. Boja se nananosi špricanjem ili kistom.  </t>
  </si>
  <si>
    <t>1. Gustoća: ca. 1,1 g/cm³ kod +20°C,
2. Viskoznost: ca. 800 mPas
3. Vezivo: kombinacija alkidne smole
4. Stupanj sjaja: svilenkasto sjajna
5. Točka zapaljivosti: ca. 47°C
6. Oblik pošiljke: bijela limena doza od 0,75 l i 2,5 l
7. Tonovi boje: 2705 bijela</t>
  </si>
  <si>
    <t>Prije nanošenja završne boje potrebna je impregnacija kompatibilna sa bojom koja se primjenjuje.</t>
  </si>
  <si>
    <t>Priprema podloge i nanošenje boje u svemu prema uputama proizvođača boje.</t>
  </si>
  <si>
    <t xml:space="preserve">1. gustoća: ca. 0,85 g/cm3 pri 20°C
2. viskoznost: ca. 32 sek. 3 mm
3. stupanj sjaja: svilenkasto-mat
4. miris: nakon sušenja bez mirisa
5. točka zapaljivosti: ca. 63°C
6. oblik pošiljke: bijela limena kanta 0,75 l; 2,5 l; 5l i 30l
7. Tonovi boje: 2250 pinija, 2251 tikovina, 2252 ebanovina, 2253 kesten, 2254 zelena, 2255 mahagonij,  2256 palisander, 2257 srebrno, siva, 2260 orah, 2261 bezbojni, 2262 bor, 2263 hrast rustikal, 2264 hrast svijetli, 2265 hemlock, 2268 bijela, 2269 plava, 2292 sol-zelena. 
</t>
  </si>
  <si>
    <t>Jediničnom cijenom obuhvatiti: skidanje i namještanje prozorskih krila, skidanje postojećeg naliča paljenjem ili kem. otapalom, brušenje,  natapanje firnisom, zamjena prozorskog kita, dvokratno kitanje i brušenje do potpune glatkoće, dvostruki nalič uljenom bojom, lakiranje, antikorozivna zaštita svih željeznih dijelova (okova). Ton boje određuje predstavnik GZZZSKP.</t>
  </si>
  <si>
    <t>OBRADA NA LICU MJESTA (DOVRATNICI /DOPROZORNICI) UKLJUČUJE:</t>
  </si>
  <si>
    <t>Obostrano ličenje drvenih lazurnom bojom sa dodatkom 20% laka za čamce. Jediničnom cijenom obuhvatiti: skidanje i namještanje vratnih krila,  skidanje postojećeg naliča, brušenje, dvostruki lazurni premaz, lakiranje, antikorozivna zaštita svih željeznih dijelova (okova).</t>
  </si>
  <si>
    <t>Bojanje izvesti u skladu za zahtjevima i uputama proizvođača.</t>
  </si>
  <si>
    <t>Jediničnom cijenom obuhvatiti bojanje u dva tona.</t>
  </si>
  <si>
    <t xml:space="preserve">Ton boje određuje predstavnik GZZZSKP. </t>
  </si>
  <si>
    <t>Obračun po kom (uključuje obradu krila u radionici i dovratnik /doprozornika na licu mjest na gradilištu.).</t>
  </si>
  <si>
    <t>Stolarsko pripasivanje prozora i vrata.</t>
  </si>
  <si>
    <t>Stolarsko pripasivanje dvostrukih vanjskih dvokrilnih i jednokrilnih prozora  da se mogu normalno otvarati i zatvarati, sa sitnijim stolarskim popravcima, uključujući i “razradu”  svog okova prije i nakon ličenja.</t>
  </si>
  <si>
    <t>UNUTARNJA STOLARIJA I BRAVARIJA UKUPNO</t>
  </si>
  <si>
    <t>SOBOSLIKARSKO-LIČILAČKI RADOVI</t>
  </si>
  <si>
    <t>Ličenje u svilenoj mat (sjaj 4000) sjajnosti.</t>
  </si>
  <si>
    <t>U cijenu po m2 površine ulazi:</t>
  </si>
  <si>
    <t>dubinska impregnacija,</t>
  </si>
  <si>
    <t>jednostruko glertanje i brušenje,</t>
  </si>
  <si>
    <t>trokratni nalič disperzivne boje</t>
  </si>
  <si>
    <t xml:space="preserve">U stavku uključeno bojanje svih nadvoja, špaleta, istaka,profilacija, niša i svih ostalih pripadajućih dijelova zidova. </t>
  </si>
  <si>
    <t>Potrebna izrada uzorka na 1m2 zida prije konačne potvrde tona (3 uzorka).</t>
  </si>
  <si>
    <t>KAT</t>
  </si>
  <si>
    <t>Nakon toga se bravarija popravlja (vitice se kuju, limovi vare, učvršćuju se spojevi) i završno se čisti gore navedenom tehnologijom.</t>
  </si>
  <si>
    <t>Cijela konstrukcija se štiti antikorozivnim premazom.</t>
  </si>
  <si>
    <t>1. izgled boje: mat
2. teoretska potrošnja: 0,15 kg / m2 za debljinu od 25 mikron.
3. debljina suhog filma: 40 mikrona. s kistom; 40 mikrona. s uređajem bez zračenja
4. sadržaj suhe tvari: 90 - 95 ut. %
5. specifična težina: 3,0 - 3,5 g /cm3
6. točka bljeskanja: 25 °C
7. viskoznost: 50 - 60 s. F7 na 23 °C
8. trajnost: do 130 °C na suhoj vlazi; do 60 ° C u vlažnom
9. vrijeme sušenja: dodir 1 sat na 20 °C; između dva sloja je 12 sati; posve suho u roku od 24 sata.</t>
  </si>
  <si>
    <t>Završno se bravarija liči pulumat pu bojom.</t>
  </si>
  <si>
    <t>1. gustoća (20 ° C) oko 1.15-1.24 g / cm3
2. viskoznost (20 ° C) oko 2700 mPa
3. završni sjjaj: mat</t>
  </si>
  <si>
    <t>Ton u boji po izboru projektanta, a uz suglasnost konzervatora. Uključivo tri uzorka u tonovima iz ton karte proizvođača koji ponuđač nudi.</t>
  </si>
  <si>
    <t>Cijena sa svim potrebnim radom, materijalom, priborom i lakom skelom.</t>
  </si>
  <si>
    <t>Fasadna boja vanjska strana - ZIDOVI SANIRANI OD KAPILARNE VLAGE.</t>
  </si>
  <si>
    <t>Ton boje po odabiru projektanta. Boja se nanosi u dva sloja.</t>
  </si>
  <si>
    <t>Obračun po m2 obrađenog zida</t>
  </si>
  <si>
    <t>RAVNA POVRŠINA ZIDOVA U TERENU</t>
  </si>
  <si>
    <t>SOBOSLIKARSKO-LIČILAČKI RADOVI UKUPNO</t>
  </si>
  <si>
    <t>ZIDARSKI RADOVI - PODNI ESTRIH</t>
  </si>
  <si>
    <t>Propisi kojih se potrebno pridržavati:</t>
  </si>
  <si>
    <r>
      <t xml:space="preserve">Posebno se skreće pozornost, na niže navedene </t>
    </r>
    <r>
      <rPr>
        <b/>
        <sz val="8"/>
        <rFont val="Arial"/>
        <family val="2"/>
        <charset val="238"/>
      </rPr>
      <t>DIN-norme,</t>
    </r>
  </si>
  <si>
    <t>Jedinična cijena radova izvedbe estriha mora sadržavati:</t>
  </si>
  <si>
    <t>troškove svog rada i transporta, sav materijal (uključujući sav pomoćni materijal za ugradbe kao razdjelne bočne zidne umetke stiropora, dilatacione prekidne mrežice i ethafoam folije debljine 5mm na pozicijama manje debljine estriha), te sve prijenose, i upotrebu alata i strojeva, po potrebi i skele za prihvat pumpe za cem.estrih,</t>
  </si>
  <si>
    <t>troškove svih potrebnih izravnavanja i prilagodbi,</t>
  </si>
  <si>
    <t>troškove zaštite podova od utjecaja vrućine, hladnoće, brzog isušivanja i atmosferskih nepogoda,</t>
  </si>
  <si>
    <t>troškove čišćenja prostorija po završetku izrade glazure sa odvozom otpada,</t>
  </si>
  <si>
    <t>troškove mjera po HTZ i drugim postojećim propisima.</t>
  </si>
  <si>
    <t>Ovi opći uvjeti mijenjaju se ili nadopunjuju opisom pojedine stavke troškovnika; SVE ESTRIHE PRIZEMLJA IZVODITI KAO INDUSTRIJSKE, U TRAŽENOM RAZREDU ČVRSTOĆE.</t>
  </si>
  <si>
    <t>NAPOMENA: estrih koji se izvodi usporedo sa postavom keramike (vibro postupak) u unutrašnjim prostorima prizemlja obračunat je u keramičarskim radovima.</t>
  </si>
  <si>
    <t>Završno površinu izvesti što preciznije ravnu, u padu prema odvodnim sifonima, koji se ili ugrađuju prije (postavlja ih vodoinstalater) ili se ostavlja ušteda na mikrolokaciji kasnije ugradnje istih). Gornju površinu zaravnati i zagladiti da nema vidljivih neravnina.</t>
  </si>
  <si>
    <t xml:space="preserve">Polipropilenska vlakna estriha, odnosno arm.mreža uključena u ovu stavku. Uključivo ulaganje trake od stiropora (ili bilo koje druge tipske zvučne razdjelnice) debljine 1cm u rešku između zida i estriha. </t>
  </si>
  <si>
    <t>Obračun se vrši po m2 kompletne izvedbe.</t>
  </si>
  <si>
    <t>Cementni estrih tlačne čvrstoće min. 20N/mm2 izvodi se PP vlaknima i aditivima preko podloge, u svemu prema uputama proizvođača.</t>
  </si>
  <si>
    <t xml:space="preserve">Završno površinu izvesti što preciznije ravnu, horizontalnu, gornju površinu zaravnati i zagladiti da nema vidljivih neravnina. Polipropilenska vlakna estriha uključena u ovu stavku. Uključivo ulaganje trake od stiropora (ili bilo koje druge tipske zvučne razdjelnice) debljine 1cm u rešku između zida i estriha. </t>
  </si>
  <si>
    <r>
      <rPr>
        <b/>
        <sz val="8"/>
        <rFont val="Arial"/>
        <family val="2"/>
      </rPr>
      <t>NAPOMENA:</t>
    </r>
    <r>
      <rPr>
        <sz val="8"/>
        <rFont val="Arial"/>
        <family val="2"/>
        <charset val="238"/>
      </rPr>
      <t xml:space="preserve">
Stvarnu debljinu cem.estriha prilagoditi krajnoj podnoj oblozi - završno sve obloge izvedene u ravnini.</t>
    </r>
  </si>
  <si>
    <t>ZIDARSKI RADOVI - PODNI ESTRIH UKUPNO</t>
  </si>
  <si>
    <t>Pri izvedbi primjeniti i priznata tehnička pravila sadržana u odredbama i normi:</t>
  </si>
  <si>
    <t>Pravilnika o tehničkim normativima za projektiranje i izvođenje završnih radova u građevinarstvu (Sl 21/90),</t>
  </si>
  <si>
    <t>isporuku gotovog prvoklasnog proizvoda,</t>
  </si>
  <si>
    <t>PODOPOLAGAČKI RADOVI - KERAMIKA</t>
  </si>
  <si>
    <t>Prilikom lijepljenja keramičkih pločica obavezno koristiti FLEKSIBILNO LIJEPILO proizvođača kao uz obavezno korištenje svih dijelova sistema iz palete istog proizvođača (primer i/ili lijepilo, rubne brtvene trake, masa za fugiranje i silikonske ili PU brtveni kitovi i sl.) U SVEMU PREMA UPUTAMA PROIZVOĐAČA.</t>
  </si>
  <si>
    <t>NADMJERA NABAVNIH KOLIČINA MOŽE VARIRTATI OVISNO O DIM. KER.PL. I SL.</t>
  </si>
  <si>
    <t>Jedinična cijena izvedbe keramičarskih radova mora obuhvatiti slijedeće:</t>
  </si>
  <si>
    <t>uzimanje mjera na gradnji,</t>
  </si>
  <si>
    <t>sav potreban materijal uključivo vezni,</t>
  </si>
  <si>
    <t>sav potreban rad uključivo alat i mašine,</t>
  </si>
  <si>
    <t>transport keramike po objektu,</t>
  </si>
  <si>
    <t>dovođenje struje, vode i plina od priključka na gradilištu do mjesta korištenja,</t>
  </si>
  <si>
    <t>davanje traženih uzoraka,</t>
  </si>
  <si>
    <t>zaštitu izvedenih radova,</t>
  </si>
  <si>
    <t>čišćenje izrađenih površina, nakon izvođenja radova,</t>
  </si>
  <si>
    <t>popravak manjih oštećenja i nečistoća na podlozi,</t>
  </si>
  <si>
    <t>popravak štete učinjene nepažnjom pri radu na svojim ili tuđim radovima,</t>
  </si>
  <si>
    <t>keramičku obradu raznih kutija i sl. elektr. instalacije na površinama koje se obrađuju.</t>
  </si>
  <si>
    <t>UNUTARNJA KERAMIKA R9 RAZRED PROTUKLIZNOSTI; VANJSKA KERAMIKA R10 RAZRED PROTUKLIZNOSTI - ODABIR KERAMIKE U SVEMU PREMA ODREDBAMA KONZERVATORSKE SLUŽBE.</t>
  </si>
  <si>
    <t>Polaganje podnih, glaziranih, keramičkih pločica I klase. Polažu se lijepljenjem na podlogu (estrih) u padu, USVIM PROSTORIJAMA PREMA SPECIFIKACIJI.</t>
  </si>
  <si>
    <t>Uključivo pripasivanje podnog sifona (dobava obračunata posebno) i sl. Prije izvedbe keramičkih pločica u prostorima sanitarija izvesti hidroizolacijski premaz uključivo i rubnu gumenu brtvenu traku, što je u sastavnom dijelu cijene postave podne obloge (samo ispod površine wc-a), te sokl na svim pozicijama na kojima nema zidne keramike.</t>
  </si>
  <si>
    <t>Uključivo i ugradnju kutnih PVC profila. Nakon izvršenog rada isfugirati i očistiti kompletnu površinu, što je u cijeni stavke.</t>
  </si>
  <si>
    <t>PROSTORIJE PREDPROSTORA WC-a, WC-a,  SANITARIJA, SKLADIŠTA I SL.</t>
  </si>
  <si>
    <t>PRIJELAZNI ALU "L" PROFIL - DOBAVA I UGRADNJA</t>
  </si>
  <si>
    <t>IZVEDBA MINERALNE POLIMERCEMENTNE HIDROIZOLACIJE</t>
  </si>
  <si>
    <t>Oblaganje zidova sanitarnih prostorija i sl, do stropa, glaziranim keramičkim pločicama I klase.</t>
  </si>
  <si>
    <t>Pločice se polažu ljepljenjem na betonske, ožbukane, i sl. zidove. Uključivo dobava i  ugradba plastičnih križića između pločica na unutarnjoj strani brida, svi fazonski elementi (kutni, završni, rubni, uokolo dovratnika, uokolo opreme i sl.), pravilno izrezivanje i kitanje oko kada, ventila, slavina i dr. da se izbjegne zacurivanje, te kitanje spoja sa podnim pločicama (reška visine cca 2mm, zabrtvljena trajnoelastičnim kitom).</t>
  </si>
  <si>
    <t>ZIDOVI WC, SANITARIJE I SL.</t>
  </si>
  <si>
    <t>ZIDNA KUTNA LAJSNA</t>
  </si>
  <si>
    <t>PODOPOLAGAČKI RADOVI - KERAMIKA UKUPNO</t>
  </si>
  <si>
    <t>Uklanjanje žbuke i dašćane konstrukcije stropova.</t>
  </si>
  <si>
    <t>ŽBUKA SVODOVI - OBIJANJE DOTRAJALIH DJELOVA ŽBUKE SA POZICIJA PODGLEDA LUČNIH SVODOVA UZ STUBIŠTE</t>
  </si>
  <si>
    <t>RAVNA ŽBUKA ŠPALETA PROZORA; R.Š.15cm</t>
  </si>
  <si>
    <t>VANJSKA STOLARIJA - SA UKLANJANJEM VANJSKE I UNUTARNJE KLUPICE</t>
  </si>
  <si>
    <t>Izrada šablona za izvedbu vučenih profilacija.</t>
  </si>
  <si>
    <t>Šablone izraditi za sve vučene profilacije, a konačan izgled (geometriju, kao i razliku u debljini u odnosu na konačnu ravninu žbuke odobriti će predtavnik GZZZSKIP).</t>
  </si>
  <si>
    <t>Obračun po KOMPLETU ŠABLONE ZA GRUBU I FINU ŽBUKU, BEZ OBZIRA NA BROJ POMOĆNIH ŠABLONA ZBOG DULJINE PROFILACIJE, PREVALJIVANJA ILI IZRADE POSEBNE ŠABLONE ZA GRUBU ŽBUKU.</t>
  </si>
  <si>
    <t>Betoniranje greda i horizontalnih AB-serklaža - ojačanja i spojevi - krpanja.</t>
  </si>
  <si>
    <t>Elementi u konstrukciji po završenim radovima rušenja i demontaža.</t>
  </si>
  <si>
    <t>UKUPNA KOLIČLINA ČELIKA</t>
  </si>
  <si>
    <t>IZOLATERSKI RADOVI</t>
  </si>
  <si>
    <t>HIDROIZOLACIJA</t>
  </si>
  <si>
    <t>Svi radovi moraju se izvesti kvalitetno i stručno držeći se projektne dokumentacije i slijedećih propisa:</t>
  </si>
  <si>
    <t>Pravilnika o teh. mjerama za ugljikovodične hidroizolacije krovova i terasa (Sl. br. 26/69),</t>
  </si>
  <si>
    <t>Pravilnika o tehničkim normativima za projektiranje i izvođenje završnih radova u građevinarstvu (Sl. br. 21/90),</t>
  </si>
  <si>
    <t>Ovi radovi obuhvaćaju hidroizolaciju i toplinsku izolaciju podova, zidova i krova. Ostale izolacije obuhvaćene su u pokrivačkim, limarskim i drugim zanatskim radovima.</t>
  </si>
  <si>
    <t>Prije početka radova izvođač mora ustanoviti kvalitetu podloge na koju se izvodi izolacija, te ukoliko nije pogodna za rad mora o tome na osnovu relevantnih dokaza, pismeno izvjestiti nadzornog inženjera kako bi se podloga na vrijeme popravila i pripremila za izvođenje izolacije.</t>
  </si>
  <si>
    <t>Radovi se moraju izvesti u svemu prema pravilima struke, uvjetima i opisima iz troškovnika, te uputama proizvođača. Podloga za hidroizolaciju mora biti suha i čvrsta, ravna i bez šupljina na površini, te očišćena od prašine i raznih nečistoća. Pažljivo izvesti savijanje traka i preklope prema uputama proizvođača, uz upotrebu tipskih prefabriciranih elemenata za složene spojeve (kuteve, bridove, vodolovna grla, prodore i slično), jer će sve manjkavosti i štete nastale lošom izvedbom izolacije snositi izvođač.</t>
  </si>
  <si>
    <t>Spoj horizontalne i vertikalne izolacije izvoditi sa bubrećim kitovima.</t>
  </si>
  <si>
    <t>Izolacija se polaže samo na posve suhu i očišćenu podlogu kod temperature koju definira proizvođač i materijal odaberenog izolacijskog sistema. Izolacione trake moraju prilegnuti na podlogu ravno cijelom površinom, bez nabora i mjehura.</t>
  </si>
  <si>
    <t>Posebnu pažnju obratiti na zaštitu od požara kod rada sa vrućim bitumenskim premazima i varenim ljepenkama zbog velike zapaljivosti bitumena. U slučaju požara gasiti pijeskom ili pjenom. Gašenje vodom je opasno zbog prskanja vrelog bitumena.</t>
  </si>
  <si>
    <t>Hidroizolacije na bazi penetrirajućih premaza (silikatne osnove) se nanose neposredno nakon vezanja betona, odnosno nakon skidanja oplate.</t>
  </si>
  <si>
    <t>Vlažnost i kiselost betonske podloge izvođač treba provjeriti i uskladiti recepturu premaza sa kvalitetom podloge.</t>
  </si>
  <si>
    <t>Onečišćene podloge (zemlja, ulje i sl.) čistiti mehanički i vodom te  sredstvima koja propisuje i dozvoljava proizvođač premaza. Broj i način nanošenja premaza prema uputstvu proizvođača.</t>
  </si>
  <si>
    <t>Ukoliko je opis bilo koje stavke izvođaču nejasan, treba pravovremeno prije predaje ponude tražiti objašnjenje od projektanta. Eventualne izmjene materijala, te način izvedbe tokom gradnje moraju se izvršiti isključivo pismenim dogovorom sa projektantom i nadzornim inženjerom.</t>
  </si>
  <si>
    <t>Sve više radnje, koje neće biti na taj način utvrđene, neće se priznati u obračunu.</t>
  </si>
  <si>
    <t>Ukoliko se traži stavkom troškovnika materijal koji nije obuhvaćen propisima, ima se u svemu izvesti prema uputama proizvođača, te garancijom i atestima za to ovlaštenih ustanova (IGH ili sl.).</t>
  </si>
  <si>
    <t>Ako se naknadno ustanovi tj. pojavi vlaga zbog nesolidne izvedbe, ne dozvoljava se krpanje, već se mora ponovno izvesti izolacija cijele površine na trošak izvođača. Izvođač mora u tom slučaju o svom trošku izvesti i popravak pojedinih građevinskih i obrtničkih radova, koji se prilikom ponovne izvedbe oštete ili moraju demontirati.</t>
  </si>
  <si>
    <t>U slučaju da se materijal sa gradilišta prevozi javnim prometnim površinama, asfaltnim ili betonskim putem, u jedinačne cijene treba uključiti i troškove pranja kotača vozila prije izlaska na cestu.</t>
  </si>
  <si>
    <t>Sav materijal mora odgovarati standardima koji se odnosi na ugrađene proizvode:</t>
  </si>
  <si>
    <t>natopljene jutene tkanine s obostranim posipom milovkom HRN U.m3.210,</t>
  </si>
  <si>
    <t>bitumenske trake s uloškom od sirovog krovnog kartona HRN U.m3.226,</t>
  </si>
  <si>
    <t xml:space="preserve">Sav materijal koji se ugrađuje mora biti atestiran.
</t>
  </si>
  <si>
    <t>Prije početka radova i ugradnje Izvođač je obvezan nadzornom inženjeru dostaviti valjane ateste i dokaze kvalitete za sve građevinske proizvode i radove koje planira ugraditi. Bez ispunjenja ovog uvjeta početak radova neće biti moguć, a svi troškove snosi izvođač radova. Uskladištenje materijala na gradilištu mora biti stručno kako bi se isključila bilo kakva mogućnost oštećenja, odnosno propadanja.</t>
  </si>
  <si>
    <t>OBRAČUN</t>
  </si>
  <si>
    <t xml:space="preserve">Obračun se vrši po m2 gotove izvedene sukladno zahtjevima Projekta funkcionalne površine, uz primjenu jediničnih nepromijenjivih cijena. </t>
  </si>
  <si>
    <t>U jedničnu cijenu svake stavke uključen je:</t>
  </si>
  <si>
    <t>sav materijal, alat i mehanizacija,</t>
  </si>
  <si>
    <t>sav spojni, pomoćni i potrošni materijal potreban za izvedbu radova prema pravilima struke i uputama proizvođača,</t>
  </si>
  <si>
    <t>svi preklopi materijala i eventualni otpadni materijal za izvedbu u skladu s pravilima struke,</t>
  </si>
  <si>
    <t>sav materijal i rad potreban za sva brtvljenja na mjestima spojeva i završetaka hidroizolacija,</t>
  </si>
  <si>
    <t>sve zaštite od temperaturnih i atmosferskih nepovoljnih utjecaja,</t>
  </si>
  <si>
    <t>troškovi radne snage za kompletan rad propisan troškovnikom,</t>
  </si>
  <si>
    <t>troškovi vanjskog i unutrašnjeg transporta,</t>
  </si>
  <si>
    <t>troškovi horizontalnog i vertikalnog prijenosa, te eventualno potrebnih radna skela, platformi i sl.,</t>
  </si>
  <si>
    <t>troškovi deponiranja materijala i alata</t>
  </si>
  <si>
    <t>čišćenje prostorija za vrijeme i nakon završetka rada, uključivo odvoz preostalog materijala, šute i smeća sa svim plaćanjem svih komunalnih pristojbi i davanja</t>
  </si>
  <si>
    <t>troškovi popravka nastalih zbog nepažljive izvedbe ili pričinjena štete drugim izvođačima,</t>
  </si>
  <si>
    <t>troškove svih ispitivanja i atestiranja i dokaza kvalitete,</t>
  </si>
  <si>
    <t>sve troškove s naslova svih naknada, ishođenja suglasnosti i dozvola potrebni za neometani rad i izvođenje radova.</t>
  </si>
  <si>
    <t>Prije montaže na gradilištu, izvođač je dužan izgraditi razradu detalja izrade (ugradbe) pridržavajući se pravila struke, uvažavajući klimatske uvjete, te dati ih na ovjeru projektantu i nadzoru.</t>
  </si>
  <si>
    <t xml:space="preserve">Za atestirane detalje proizvođača nije potrebna suglasnost projektanta. Ovo se ne odnosi na posebne detalje koji su projektom već definirani.
</t>
  </si>
  <si>
    <t>TOPLINSKA I ZVUČNA IZOLACIJA</t>
  </si>
  <si>
    <t>Sva predložena rješenja moraju biti u skladu s postojećim propisima i standardima:</t>
  </si>
  <si>
    <t>Tehnički propis o uštedi toplinske energije i toplinskoj zaštiti u zgradama NN 79/05, 155/05 i 74/06</t>
  </si>
  <si>
    <t>Sav materijal mora odgovarati standardima koji se odnosi na proizvode koji se odnose na ugrađene proizvode, te mora biti atestiran.</t>
  </si>
  <si>
    <t>Atesti moraju biti na gradilištu, predočeni na eventualni zahtjev nadzorne službe. Uskladištenje materijala na gradilištu mora biti stručno i prema uputi proizvođača kako bi se isključila bilo kakva mogućnost propadanja.</t>
  </si>
  <si>
    <t>Prije početka radova i ugradnje Izvođač je obavezan nadzornom inženjeru dostaviti važeće ateste i dokaze kvalitete za sve građevinske proizvode i radove koje planira ugraditi.</t>
  </si>
  <si>
    <t>Bez ispunjenja ovog uvjeta početak radova neće biti moguć, a sve zbog toga nastale troškove snosi izvođač radova.</t>
  </si>
  <si>
    <t>JEDINIČNA CIJENA TOPLINSKE I ZVUČNE IZOLACIJE</t>
  </si>
  <si>
    <t>Jedinična cijena treba sadržavati:</t>
  </si>
  <si>
    <t>Obračun se vrši po m2 stvarno izvedene, funkcionalne površine uz primjenu jediničnih cijena. U cijenu svake stavke uključeno je:</t>
  </si>
  <si>
    <t>cijena materijala, alata i mehanizacije,</t>
  </si>
  <si>
    <t>cijena spojnog, pomoćnog i potrošnog materijal potrebnog za izvedbu radova prema pravilima struke i uputama proizvođača,</t>
  </si>
  <si>
    <t>troškove zaštite od temperaturnih i atmosferskih nepovoljnih utjecaja,</t>
  </si>
  <si>
    <t>troškovi svih prijevoza i prenosa, te potrebna radna skela,</t>
  </si>
  <si>
    <t>troškovi deponiranja materijala i alata te čišćenje po završetku rada,</t>
  </si>
  <si>
    <t>troškovi svih ispitivanja i atestiranja,</t>
  </si>
  <si>
    <t>Za atestirane detalje proizvođača nije potrebna suglasnost projektanta. Ovo se ne odnosi na posebne detalje koji su projektom već definirani.</t>
  </si>
  <si>
    <t>SVE VANJSKE I IZLOŽENE TPO FOLIJE MORAJU BITI UV STABILNE I OTPORNE NA ATMOSFERILIJE.</t>
  </si>
  <si>
    <t>Hidroizolacija poda - bitumenska traka.</t>
  </si>
  <si>
    <t>Dobava i postava horizontalne i vertikalne hidroizolacijske membrane na bazi bitumena sa elastomernim polimerima (SBS), debljine 5.0 mm, armirane staklenim voalom i staklenom mrežicom, obostrano zaštićena polietilensklom (PE) folijom, prema EN 13969 ili jednakovrijedan ____________. Karakteristike: vlačna čvrstoća, uzdužna/poprečna: min. 1000/900 N/mm (±20%) (12311-1 ili jednovrijedna __________), izduženje pri slomu, uzdužno/poprečno: min. 50/50 % (±15%) (EN 12311-1 ili jednakovrijedan ____________), fleksibilnost pri niskoj tempaeraturi min. -10°C (EN 1109 ili jednakovrijedna ____________).</t>
  </si>
  <si>
    <t xml:space="preserve">Membrana se ugrađuje u jednom sloju, na podlogu pripremljenu sa temeljnim premazom kompatibilnim sa membranom, sa bočnim preklopima min. 10cm, a čeonim preklopima: min. 15cm). Membranu završiti 30 cm iznad kote terena. Na mjestim prodora cjevi koristi se polimer-bitumenskim premaz kompatibilna sa membranom. </t>
  </si>
  <si>
    <t>Radove izvesti prema uputama proizvođača materijala.</t>
  </si>
  <si>
    <t>Obračun po m2 površine.</t>
  </si>
  <si>
    <t>Dobava i ugradnja dvokomponentnog mikroarmiranog premaza na bazi polimer-bitumenske emulzije.</t>
  </si>
  <si>
    <t>Obračun po m2 obrađene površine.</t>
  </si>
  <si>
    <t>Karakteristike: udio suhe tvari : min. 58% (volumen), temperatura izloženosti:-30°C to +70°C vodonepropusnost: min. 7 bara (DIN 1048-5 ili jednakovrijedna________), premoštenje pukotine: min. 2.00 mm. Premaz se nanosi u dva sloja ukupne potrošnje oko 4-5 kg/m2.</t>
  </si>
  <si>
    <t>Premaz se armira sa slojem poliesterskog pletiva 100 g/m2 u sustavu. Proizvod treba biti kompatibilan sa podlogom. Na mjestima kuteva ugrađuju se namjenske trake (obostrano obložene tkaninom).</t>
  </si>
  <si>
    <t>Na mjestu prodora cjevi ugrađuju se namjenske manžete.</t>
  </si>
  <si>
    <t xml:space="preserve">Dobava i ugradnja jednokomponentnog cementnog premaza sa sposobnošću kristalizacije u podlogu.    </t>
  </si>
  <si>
    <t>Materijal se aplicira na površinu vodoneporpusne in-situ žbuke.</t>
  </si>
  <si>
    <t xml:space="preserve">Proizvod se na podlogu nanosi postupkom špricanja / ručno u ukupnoj suhoj debljini min. 2mm. </t>
  </si>
  <si>
    <t>IZOLATERSKI RADOVI UKUPNO</t>
  </si>
  <si>
    <t>ZIDARSKI RADOVI - SANACIJA</t>
  </si>
  <si>
    <t>PLOHA ZIDOVA PROČELJA</t>
  </si>
  <si>
    <t xml:space="preserve">Žbukanje elemenata pročelja grubom žbukom s odgovarajućom pripremom podloge i njegom svježe žbuke. Žbuka se nanosi u 2 ili 3 sloja. U svemu prema tehničkom listovima odabranog proizvođača gotove žbuke. </t>
  </si>
  <si>
    <t>RAVNA ŽBUKA - izvodi se u dva koraka - zatvaranje fuga i izravnavanje temeljnom žbukom kao "Remmers Grundputz" debljine do 2cm ili jednakovrijednom "_____________________", izvedba horizontalno hrapave površine, te grubo žbukanje sanacionom žbukom kao "Remmers Historicoberputz" ili jednakovrijednim proizvodom kao "_____________________" debljine do 3cm.</t>
  </si>
  <si>
    <t>m</t>
  </si>
  <si>
    <t>n</t>
  </si>
  <si>
    <t>o</t>
  </si>
  <si>
    <t>p</t>
  </si>
  <si>
    <t>Učvršćivanje žbuke zdrave osnove prije nanošenja završne žbuke.</t>
  </si>
  <si>
    <t>Kompletnu žbukanu površinu u završnom koraku, radi ujednačenja teksture sa novožbukanim zidovima kasnije tretirati finom žbukom, što je uračunato u cijeni stavke.</t>
  </si>
  <si>
    <t>RAVNA ŽBUKA - ULJUČIVO PLITKO KAZETIRANI DIO</t>
  </si>
  <si>
    <t>PROFILACIJE</t>
  </si>
  <si>
    <t xml:space="preserve">ŠABLONA </t>
  </si>
  <si>
    <t>KALUP SA ODLJEVOM</t>
  </si>
  <si>
    <t>Premazivanje za smanjenje upojnosti vode.</t>
  </si>
  <si>
    <t>Premazivanje svih zidova sredstvom  za smanjenje upojnosti vode. Sredstvo za grundiranje mora se u potpunosti upiti u podlogu. Na površini ne smiju ostati tragovi sredstva za grundiranje.</t>
  </si>
  <si>
    <t>Obračun po m2 razvijene površine zidova i profilacija. Cijenom obuhvatiti potrebne koeficijente.</t>
  </si>
  <si>
    <t>GIPSKARTONSKI RADOVI</t>
  </si>
  <si>
    <t>Svi materijali za spuštene stropove ili pregradne stijene i obloge moraju biti prvoklasni, te odgovarati važećim standardima, odnosno moraju posjedovati ateste a svi radovi moraju se izvoditi prema uputama proizvođača sistema suhe gradnje od kojih se radovi izvode.</t>
  </si>
  <si>
    <t>Sve radove treba izvesti točno prema datim nacrtima, prema "Pravilniku o tehničkim normativima za projektiranje i izvođenje završnih radova u građevinarstvu", te prema postojećim tehničkim propisima, troškovničkom opisu, te uputama projektanta i nadzornog organa.</t>
  </si>
  <si>
    <t>Prije početka radova treba izvođač, gdje je to moguće, kontrolirati na gradnji sve mjere koje su mu potrebne za njegov rad. Ustanovi li izvođač radova veće razlike koje bi utjecale na njegov rad prema datim nacrtima, tada je dužan o tome obavijestiti projektanta i nadzornog organa i zatražiti njegovo rješenje.</t>
  </si>
  <si>
    <t>Svako učvršćenje i povezivanje mora se izvesti tako da konstrukcije budu osigurane od bilo kakvog pomicanja, da pojedini dijelovi mogu nesmetano raditi kod promjena temperature te da se spriječi prijenos zvuka (traka za brtvljenje).</t>
  </si>
  <si>
    <t>Izvođač treba upotrijebiti materijal, koji je u svemu (vrsti, boji i kvaliteti) jednak uzorku što ga odabere projektant od uzoraka predloženih po izvođaču.</t>
  </si>
  <si>
    <t>U svim prostorijama sa posebnim zahtjevima u pogledu klimatizacije, ventilacije i grijanja izvode se spušteni stropovi kao kazetni (rasterski) stropovi, pogodni za prostore visoke vlažnosti i one koje sadrže masnoću u zraku.</t>
  </si>
  <si>
    <t>dekorativne MF-ploče sa stupnjevanim prijevojem (falcom) ili gotove bojane ploče</t>
  </si>
  <si>
    <t>debljina ploče do max 20mm</t>
  </si>
  <si>
    <t>Prilikom postave ploča izvoditelj je u obavezi pridržavati se sljedećih bitnih parametara:</t>
  </si>
  <si>
    <t>unutra, obješeno na masivan strop uključujući poluvidljivu podkonstrukciju iz T-stropnih profila,</t>
  </si>
  <si>
    <t>razmak između nosive ploče stropa i spuštenog stropa izvesti prema projektu tehničke opreme,</t>
  </si>
  <si>
    <t>ukoliko postoje uvjeti u pogledu akustičnog učinka obavezno upotrebljavati ploče sa projektom traženim stupnjem upijanja zvuka (Hz),</t>
  </si>
  <si>
    <t>polaganje vršiti ortogonalno s poligonalnim izjednačavajućim poljima u glavnim osima i kosim priključcima na pregradne zidove prostorija i na fasadu, ukoliko projektom nije specificiran drukčiji način polaganja,</t>
  </si>
  <si>
    <t>obavezno izvesti postranične priključci kao razdjelnice s definiranim razmakom (aluminijski Z-profil),</t>
  </si>
  <si>
    <t>obavezna integracija elemenata ozračenja, osvjetljenja i druge strojarsko-tehničke opreme (odvodi za provjetravanje, uspuhivanje svježeg zraka, rasvjetna tijela, ventilacijske haube, i sl.).</t>
  </si>
  <si>
    <t>Završno gletanje spojeva obavezno FINOM smjesom za gletanje - završna obrada isključivo soboslikarsko ličilačka.</t>
  </si>
  <si>
    <t>Obrada spojeva sa ab konstrukcijom i zidanim zidovima uključena u jed. cijenu stavke, bez obzira radi li se o akriliranim spojevima ili spojevima dilatacionom trakom sa ispunom filler masom.</t>
  </si>
  <si>
    <t>Predviđena završna obrada spojeva u K2 razredu kvalitete spojeva u stanovima i u zajedničkim hodnicima.</t>
  </si>
  <si>
    <t>Jedinična cijena izvedbe gipskartonskih radova mora obuhvatiti slijedeće:</t>
  </si>
  <si>
    <t>sav materijal, dobava i uskladištenje, te unutarnji transporti,</t>
  </si>
  <si>
    <t>sav rad opisan u stavci,</t>
  </si>
  <si>
    <t>izvedba dilatacija svih spojeva,</t>
  </si>
  <si>
    <r>
      <t>čišćenje po završenom radu</t>
    </r>
    <r>
      <rPr>
        <u/>
        <sz val="8"/>
        <rFont val="Arial"/>
        <family val="2"/>
        <charset val="238"/>
      </rPr>
      <t xml:space="preserve"> uključivo odvoz viška materijala na gradsku deponiju,</t>
    </r>
  </si>
  <si>
    <t>popravak štete na vlastitom ili drugim radovima učinjenih iz nepažnje,</t>
  </si>
  <si>
    <t>trošak zaštite na radu i trošak atesta,</t>
  </si>
  <si>
    <r>
      <t xml:space="preserve">završna obrada gletanjem i brušenjem do stupnja </t>
    </r>
    <r>
      <rPr>
        <b/>
        <sz val="8"/>
        <rFont val="Arial"/>
        <family val="2"/>
        <charset val="238"/>
      </rPr>
      <t>K3</t>
    </r>
    <r>
      <rPr>
        <sz val="8"/>
        <rFont val="Arial"/>
        <family val="2"/>
        <charset val="238"/>
      </rPr>
      <t xml:space="preserve"> završne kvalitete obrade, ukoliko stavkom zasebno traženo drugačije,</t>
    </r>
  </si>
  <si>
    <t>za pregrade za koje je definiran stupanj zaštite od buke, potrebno je tijekom izvedbe raditi kontrolna ispitivanja, što je potrebno uračunati u cijenu stavke.</t>
  </si>
  <si>
    <t>Prilikom izvođenja pojedine od stavaka GK radova, u svemu se pridržavati mjera zaštite od požara, posebice u smislu tražene vremenske požarne otpornosti pojedinog od opisanih elemenata (strop, zidovi).</t>
  </si>
  <si>
    <t>Uključivo i sva eventualna sitna zarezivanja djela profila na pozicijama prolaza instalacija.</t>
  </si>
  <si>
    <t>Dobava i izrada GK obloge zidova - OBLOGA UKUPNE DEBLJINE PREMA SPECIFIKACIJI.</t>
  </si>
  <si>
    <t xml:space="preserve">Dobava materijala i izrada obloge od gips-kartonskih prema negrijanom prostoru. Jednostrano jednoslojna obloga iz standardnih A15 ploča (15mm debjine). Potkonstrukcija iz  CD i UD profila (dodatno se postavlja UD profil na horizontalne spojeve ploča). Vertikalni CD profili za postoječi zid su učvršćeni sa direktnim ovjesom. Međuprostor sa ispunom pločama mineralne vune deb. 10cm - uključeno u cijenu i parnom branom proizvođača ploča, uključivo sva potrebna brtvljenja. Visina zidova do 400cm. </t>
  </si>
  <si>
    <t>Svi sudari i uglovni spojevi izrađuju se standardnim Al završnim profilima i zapunjavaju akrilnim kitom čitavom duljinom istih.  Svi spojevi bandažirani, kitani i brušeni.u oba sloja GKB ploča. Postava samoljepljive trake za brtvljenje d=3mm na spoju obloge sa zidom, stropom, podom. Izvedba dilatacija u cijeni stavke.</t>
  </si>
  <si>
    <t>U cijenu stavke je uključen sav rad, materijal i transport, te potrebna radna skela</t>
  </si>
  <si>
    <t>Dobava i izrada obloge stupova i različitih maski oko opreme ili instalacija GK pločama debljine do 40cm.</t>
  </si>
  <si>
    <r>
      <t xml:space="preserve">U stavci uključeno izrada zidne potkonstrukcije iz čeličnih, pocinčanih  profila sa </t>
    </r>
    <r>
      <rPr>
        <b/>
        <sz val="8"/>
        <rFont val="Arial"/>
        <family val="2"/>
        <charset val="238"/>
      </rPr>
      <t>JEDNOSTRANOM JEDNOSTRUKOM oblogom sa gipsanim građevinskim pločama A15, debljine 1x15mm jednostrano.</t>
    </r>
    <r>
      <rPr>
        <sz val="8"/>
        <rFont val="Arial"/>
        <family val="2"/>
        <charset val="238"/>
      </rPr>
      <t xml:space="preserve"> Međusobni osni razmak okomitih "C" profila je max. 50cm. Ukupna visina obloge zidova do 330cm.</t>
    </r>
  </si>
  <si>
    <t>Ispuna zidova od ploča mineralne vune deb. 5cm, u punoj širini pregrada i maski, uključivo i osiguranje od puzanja vune odgovarajućim metalnim trakama ili žicom.</t>
  </si>
  <si>
    <t>Izrada detalja spojeva i završna obrada površine s bandažiranjem spojeva masom tip za bandažiranje prema tehničkim detaljima projekta i dokumentaciji proizvođača.</t>
  </si>
  <si>
    <t>Svi sudari i kutni spojevi izrađuju se standardnim Al završnim profilima i zapunjavaju akrilnim kitom čitavom duljinom istih.  Svi spojevi bandažirani, kitani i dvokratno brušeni u oba sloja GKB ploča.</t>
  </si>
  <si>
    <t xml:space="preserve">U cijenu stavke uključena i postava samoljepljive trake za brtvljenje d=3mm na spoju konstrukcije zida sa zidom, stropom, podom. Izvedba dilatacija, ušteda otvora za prodore i uštede je u cijeni stavke.  </t>
  </si>
  <si>
    <t>GK OBLOGA ZIDOVA I KANALA I SL. DEBLJINE DO d=40cm</t>
  </si>
  <si>
    <t>GK OBLOGA ZIDOVA I KANALA I SL. DEBLJINE DO d=20cm</t>
  </si>
  <si>
    <t>Obloga ugrađenog vodokotlića.</t>
  </si>
  <si>
    <t>Dobava i izvedba obloge suho montažnog gradbenog kotlića sa GKBI - H2 pločama d=2x12,5mm na metalnu podkonstrukciju sa UD i CD profilima.</t>
  </si>
  <si>
    <t>Svi sudari i kutni spojevi izrađuju se standardnim Al završnim profilima i zapunjavaju akrilnim kitom čitavom duljinom istih. Svi spojevi bandažirani, kitani i dvokratno brušeni.</t>
  </si>
  <si>
    <t>U cijenu stavke uključena i postava samoljepljive trake za brtvljenje d=3mm na spoju konstrukcije zida sa zidom, stropom, podom. Izvedba dilatacija, ušteda otvora za prodore i uštede je u cijeni stavke.</t>
  </si>
  <si>
    <t>Ugraditi i sloj mineralne vune d=5cm.</t>
  </si>
  <si>
    <r>
      <t xml:space="preserve">Dobava i izrada </t>
    </r>
    <r>
      <rPr>
        <b/>
        <sz val="10"/>
        <color theme="1"/>
        <rFont val="Arial"/>
        <family val="2"/>
      </rPr>
      <t>spuštenog stropa.</t>
    </r>
  </si>
  <si>
    <t>Svi sudari i uglovni spojevi izrađuju se standardnim Al završnim profilima i zapunjavaju akrilnim kitom čitavom duljinom istih.  Svi spojevi bandažirani, kitani i dvokratno brušeni.</t>
  </si>
  <si>
    <t xml:space="preserve">Obračun po m2 uključujući potrebnu skelu. </t>
  </si>
  <si>
    <t>Dobava i ugradnja tipskih zidnih/stropnih revizija.</t>
  </si>
  <si>
    <r>
      <t>R</t>
    </r>
    <r>
      <rPr>
        <sz val="8"/>
        <color theme="1"/>
        <rFont val="Arial"/>
        <family val="2"/>
      </rPr>
      <t>evizije tipske izvode se u zoni zidova, odnosno supštenog spušteni stropa. Dimenzije revizionih otvora do 60x60cm. Revizije imaju nevidljiv zatvarački mehanizam, eloksirani aluminijski okvir sa ugrađenom gk pločom te sigurnosnu kopču za sprečavanje naglog otvaranja.</t>
    </r>
  </si>
  <si>
    <t>Pri ugradnji držati se smjernica i uputa proizvođača.</t>
  </si>
  <si>
    <t>dim. 60/60cm</t>
  </si>
  <si>
    <t>GIPSKARTONSKI RADOVI UKUPNO</t>
  </si>
  <si>
    <r>
      <rPr>
        <b/>
        <sz val="8"/>
        <rFont val="Arial"/>
        <family val="2"/>
        <charset val="238"/>
      </rPr>
      <t>NAPOMENA:</t>
    </r>
    <r>
      <rPr>
        <sz val="8"/>
        <rFont val="Arial"/>
        <family val="2"/>
      </rPr>
      <t xml:space="preserve">
Posebnu pažnju obratiti na demontažu krovne konstrukcije postojeće nazidnice i drvenog grednika u poziciji nalijeganja nazidnice uz vanjski krovni vijenac. </t>
    </r>
  </si>
  <si>
    <t>B.II.</t>
  </si>
  <si>
    <t>RAZNE PRILAGODBE OKO OPREME I OBLOGE INSTAL. KANALA, RAZVODNIH ORMARA I ORMARIĆA I SL., DEBLJINE DO d=30cm - IZVESTI OD IMPREGNIRANIH PLOČA</t>
  </si>
  <si>
    <r>
      <t>Strop</t>
    </r>
    <r>
      <rPr>
        <b/>
        <sz val="8"/>
        <color theme="1"/>
        <rFont val="Arial"/>
        <family val="2"/>
      </rPr>
      <t xml:space="preserve"> </t>
    </r>
    <r>
      <rPr>
        <sz val="8"/>
        <color theme="1"/>
        <rFont val="Arial"/>
        <family val="2"/>
      </rPr>
      <t>izvesti putem dvostruke ovješene metalne potkonstrukcije iz čeličnih, pocinčanih profila, sa</t>
    </r>
    <r>
      <rPr>
        <b/>
        <sz val="8"/>
        <color theme="1"/>
        <rFont val="Arial"/>
        <family val="2"/>
      </rPr>
      <t xml:space="preserve"> jednostrukom oblogom od gipskartonskih ploča debljine 1,25cm, A13.</t>
    </r>
  </si>
  <si>
    <t>Visina stropa do 345cm.</t>
  </si>
  <si>
    <r>
      <t>Strop</t>
    </r>
    <r>
      <rPr>
        <b/>
        <sz val="8"/>
        <color theme="1"/>
        <rFont val="Arial"/>
        <family val="2"/>
      </rPr>
      <t xml:space="preserve"> </t>
    </r>
    <r>
      <rPr>
        <sz val="8"/>
        <color theme="1"/>
        <rFont val="Arial"/>
        <family val="2"/>
      </rPr>
      <t>izvesti putem dvostruke ovješene metalne potkonstrukcije iz čeličnih, pocinčanih profila, sa</t>
    </r>
    <r>
      <rPr>
        <b/>
        <sz val="8"/>
        <color theme="1"/>
        <rFont val="Arial"/>
        <family val="2"/>
      </rPr>
      <t xml:space="preserve"> jednostrukom oblogom od gipskartonskih ploča debljine 1,25cm, A13 i toplinskom izolacijom - negorivom mineralnom vunom, debljine prema specifikaciji.</t>
    </r>
  </si>
  <si>
    <t>Obračun po komadu razgrađene opeke.</t>
  </si>
  <si>
    <t>Zazidavanje se izvodi novom opekom, standardna glinene opeka normalnog formata vezivom kompatibilnim sa postojećim. Širina zidova do 60cm.</t>
  </si>
  <si>
    <t>Obračun po m3 zazidanog otvora i sl.</t>
  </si>
  <si>
    <t>B.III.</t>
  </si>
  <si>
    <t>STOLARIJA I BRAVARIJA</t>
  </si>
  <si>
    <t>U jediničnoj cijeni sadržan je:</t>
  </si>
  <si>
    <t xml:space="preserve">dobava svog materijala, rezanje, sav vanjski i unutrašnji transport do mjesta ugradbe, ugradnju  </t>
  </si>
  <si>
    <t>sav potreban rad do pune funkcionalnosti</t>
  </si>
  <si>
    <t>razrada detalja. Ukoliko izvoditelju neke stavke nisu jasne, dužan ih je razjasniti s projektantom i nadzornim inženjerom prije početka izvedbe. To se odnosi na usklađivanje  i pripasivanje novih stakla.</t>
  </si>
  <si>
    <t>obavezno uzimanje mjere u naravi</t>
  </si>
  <si>
    <t>sve ostalo prema tehničkim uvjetima za staklarske radove.</t>
  </si>
  <si>
    <t xml:space="preserve">pretpostavlja se zamjena cca 50% stakla (vanjska krila prozora). </t>
  </si>
  <si>
    <t>predviđena je potpuna zamjena stakla na vratnim krilima i unutarnjim prozorskim krilima na način da se izvedu od izo stakla</t>
  </si>
  <si>
    <t>sav materijal, dobava i uskladištenje, te unutarnji transporti</t>
  </si>
  <si>
    <t>sav rad opisan u stavci</t>
  </si>
  <si>
    <t>potrebna radna skela</t>
  </si>
  <si>
    <r>
      <t>čišćenje po završenom radu</t>
    </r>
    <r>
      <rPr>
        <u/>
        <sz val="10"/>
        <rFont val="Arial Narrow"/>
        <family val="2"/>
        <charset val="238"/>
      </rPr>
      <t xml:space="preserve"> uključivo odvoz viška materijala na gradsku deponiju</t>
    </r>
  </si>
  <si>
    <t>popravak štete na vlastitom ili drugim radovima učinjenih iz nepažnje</t>
  </si>
  <si>
    <t>Float staklo.</t>
  </si>
  <si>
    <t>Cijena sa svim potrebnim radom, materijalom i priborom, izrada  do pune funkcionalnosti.</t>
  </si>
  <si>
    <t>B.IV.</t>
  </si>
  <si>
    <t>OSTAKLJENJE</t>
  </si>
  <si>
    <t>OSTAKLJENJE UKUPNO:</t>
  </si>
  <si>
    <r>
      <t xml:space="preserve">Dobava, rezanje i ugradnja </t>
    </r>
    <r>
      <rPr>
        <b/>
        <sz val="8"/>
        <rFont val="Arial"/>
        <family val="2"/>
        <charset val="238"/>
      </rPr>
      <t>IZO stakla</t>
    </r>
    <r>
      <rPr>
        <sz val="8"/>
        <rFont val="Arial"/>
        <family val="2"/>
        <charset val="238"/>
      </rPr>
      <t xml:space="preserve"> na postojećim prozorima i elementima vanjske stolarije - unutarnje krilo. Ostakljenje dvostuko4+16+6mm; ispuna plinom; </t>
    </r>
    <r>
      <rPr>
        <b/>
        <sz val="8"/>
        <rFont val="Arial"/>
        <family val="2"/>
        <charset val="238"/>
      </rPr>
      <t>Ug≤ 1.1 W/m2K, low-e, gτ = 0.6</t>
    </r>
    <r>
      <rPr>
        <sz val="8"/>
        <rFont val="Arial"/>
        <family val="2"/>
        <charset val="238"/>
      </rPr>
      <t xml:space="preserve"> </t>
    </r>
  </si>
  <si>
    <t>Toplinski izolirano dvostuko staklo.</t>
  </si>
  <si>
    <t>Urezivanje novog otvora na izradi unutarnjih krila vanjske stolarije - za ugradnju novog punjenog ostakljenja 4+16+6mm, sa izradom i pripasivanjem novih pokrovnih lajsni i unutarnjeg i vanjskog ostakljenja, izrada kojeg je predmet grupe staklarskih radova.</t>
  </si>
  <si>
    <t>B.V.</t>
  </si>
  <si>
    <t>B.VI.</t>
  </si>
  <si>
    <t>KIPARSKO-RESTAURATORSKI RADOVI</t>
  </si>
  <si>
    <t>KIPARSKO-RESTAURATORSKI RADOVI UKUPNO:</t>
  </si>
  <si>
    <t>Sve radove treba izvesti prema važećim tehničkim propisima, normama ili prihvaćenim recepturama, te uzancama zanata.</t>
  </si>
  <si>
    <t>Ponuđač je dužan nuditi solidan i zanatski kvalitetan detaljan rad, na temelju šablona, shema, udiva "in situ", i po potrebi odljeva potrebnih za dobivanje autetničnih elemenata pročeljne plastike, odnosno stupova i profiliranih elemenata vijenaca i dekoracija pročelja. U obzir se neće uzimati naknadno pozivanje na eventualno nerazumijevanje ili manjkavosti opisa ili nacrta. Davanjem ponude ponuđač usvaja u cijelosti ove uvjete.</t>
  </si>
  <si>
    <t>Sanacija dekorativnih elemenata na pročelju obaviti će se čišćenjem i sanacijom na građevini ili restauracijom u radionici. Točan opseg radova i način izvedbe utvrditi će se nakon postavljanja skele, kada će biti moguće na licu mjesta utvrditi stanje svakog pojedinog elementa.</t>
  </si>
  <si>
    <t>Sanacija na građevini izvesti će se upotrebom štuko-mase ili drugog materijala, odgovarajuće čvrstoće u kojem su izvedeni izvorni elementi i to u slučajevima kada je osnova elementa zadovoljavajuće čvrstoće, a nedostaju manji dijelovi pojedinog elementa.</t>
  </si>
  <si>
    <t>Upotrebljeni materijal treba imati zadovoljavajuću čvrstoću, otpornost na smrzavanje, vodoodbojnost i paropropusnost.
Dograđene dijelove treba imobilizirati pomoću armature iz nehrđajućeg materijala. Elementi koji nedostaju, ili su oštećenja takva da na građevini nije moguća sanacija, zamijeniti će se novima, radionički izrađenim i prethodno retuširanim. Po jedan primjerak svakog različitog elementa treba retuširati i po
potrebi dograditi dijelove koji nedostaju, kako bi poslužio kao izvornik za izradu kalupa.</t>
  </si>
  <si>
    <t xml:space="preserve">Potreban broj odljeva izraditi će se u smjesi bijelog cementa i odgovarajućeg punila. Navedena smjesa treba imati zadovoljavajuću čvrstoću, paropropusnost i biti otporna na atmosferske utjecaje. Prilikom punjenja kalupa smjesom za izradu odljeva treba ugraditi i prihvatnu armaturu od nehrđajućeg materijala.
</t>
  </si>
  <si>
    <t>Elementi se ugrađuju u tijeku izvedbe fasaderskih radova, tj. nakon što se izvede gruba žbuka. Postavljaju se na očišćenu i čvrstu podlogu (najčešće zid od pune opeke s kojeg je otučena žbuka). Učvršćuju se odgovarajućim klinovima od nehrđajućeg materijala. Nakon postave treba po potrebi obaviti retuš (na spojevima pojedinih dijelova ili ako je došlo do sitnijih
oštećenja prilikom ugradnje) i izvesti sloj fine žbuke, s tim da e pazi da ne dođe do naknadnih oštećenja elemenata. Kod primopredaje radova izvoditelj je dužan predati investitoru uvjerenje o kvaliteti svih ugrađenih materijala (atesti, normi).</t>
  </si>
  <si>
    <t>Jedinična cijena treba obuhvatiti slijedeće:</t>
  </si>
  <si>
    <t>sav rad i pomoćni materijal,</t>
  </si>
  <si>
    <t>troškove transporta i prijenosa do mjesta rada,</t>
  </si>
  <si>
    <t>skidanje elemenata koji služe kao izvornici,</t>
  </si>
  <si>
    <t>uzimanje otisaka,</t>
  </si>
  <si>
    <t>izradu kalupa,</t>
  </si>
  <si>
    <t>izradu odljeva sa potrebnom armaturom za učvršćenje,</t>
  </si>
  <si>
    <t>postavu na građevini.</t>
  </si>
  <si>
    <t>PRINCIP SANACIJE DJELOVA PROFILIRANIH EL.PROČELJA I DETALJA PROČELJNE PLASTIKE, IDE PO SLJEDEĆEM PRINCIPU:</t>
  </si>
  <si>
    <t>uklanjanje dotrajalih slojeva i čišćenje podloge</t>
  </si>
  <si>
    <t>restauracija površina i poboljšanje svojstva vodoodbojnosti i prionjivosti</t>
  </si>
  <si>
    <t>nadopunjavanje šupljina i liječenje površine</t>
  </si>
  <si>
    <t>obrada i dopunjavanje elemenata (dijelovi koje nije moguće rekonstruirati izvode se u gline) / izrada novih odljeva u gipsu</t>
  </si>
  <si>
    <t>učvršćivanje podloge silanom ("OH" skupina), te izrada slojeva grube i tanke žbuke</t>
  </si>
  <si>
    <t>r</t>
  </si>
  <si>
    <t>s</t>
  </si>
  <si>
    <t>t</t>
  </si>
  <si>
    <t>RAVNA ŽBUKA</t>
  </si>
  <si>
    <t>Svi  radovi  moraju  se izvesti  po izabranom uzorku  i tonu koji  je izvođač dužan prirediti prije početka radova poštujući sve preporuke proizvođača materijala i predstavnika Zavoda. Uzorke moraju odobriti predstavnik Zavoda i nadzorni inženjer upisom u Građevinski dnevnik.</t>
  </si>
  <si>
    <t>Ličenje bravarskih dijelova izvodi se nakon čišćenja od rđe i premazivanja temeljnom bojom. Ličenje stolarije izvodi se nakon skidanja starog naliča otapalima ili paljenjem, nakon čega se stolarija brusi, natapa firnisom, kita te ponovo brusi.</t>
  </si>
  <si>
    <t>Jedinična cijena obuhvaća sva rad i materijal, sve troškove nabave i transporta, skidanje i ponovnu postavu vanjskih krila, izradu uzoraka i sva čišćenja po završetku radova.</t>
  </si>
  <si>
    <t xml:space="preserve">Prije početka radova izvođač mora ispitati kvalitetu podloge i ukoliko ona nije pogodna za rad mora o tome, pismenim putem, obavijestiti naručitelja radova. </t>
  </si>
  <si>
    <t>Vanjski radovi se ne smiju izvoditi u slučaju oborina, magle, zraka prezasićenog vlagom, te jakog vjetra i temperature ispod +5°C.</t>
  </si>
  <si>
    <t>Premazi i obojenja moraju biti postojani na svjetlo i otporni na pranje vodom, a na vanjskim plohama otporni na atmosferilije. Svi soboslikarski radovi moraju se izvesti prema izabranim uzorcima.</t>
  </si>
  <si>
    <t xml:space="preserve">Naknadne reklamacije radi nekvalitetne podloge neće se uvažavati. </t>
  </si>
  <si>
    <t xml:space="preserve">Popis normi i propisa kojih se treba pridržavati: </t>
  </si>
  <si>
    <t>Pravilnik o tehničkim mjerama i uvjetima za završne radove u građevinarstvu</t>
  </si>
  <si>
    <t>Jedinična cijena izvedbe soboslikarsko-ličilačkih radova mora obuhvatiti slijedeće:</t>
  </si>
  <si>
    <t>osnovni i pomoćni materijal,</t>
  </si>
  <si>
    <t>rastur materijala,</t>
  </si>
  <si>
    <t>transport do gradilišta i na gradilištu,</t>
  </si>
  <si>
    <t>trošak za izradu ili oštećenje skele i ostalih pomoćnih konstrukcija,</t>
  </si>
  <si>
    <t>trošak održavanja kvalitete izvedenog rada i zaštite dopremljenog materijala na gradilište,</t>
  </si>
  <si>
    <t>trošak uklanjanja nečistoća ili šteta prouzrokovanih vlastitim radom,</t>
  </si>
  <si>
    <t>trošak otpreme materijala.</t>
  </si>
  <si>
    <t xml:space="preserve">Ličenje stolarije. </t>
  </si>
  <si>
    <t>Ton u boji po izboru projektanta , a uz suglasnost konzervatora. Uključivo tri uzorka.</t>
  </si>
  <si>
    <t>čišćenje od prašine i nečistoća</t>
  </si>
  <si>
    <t>impregnacija</t>
  </si>
  <si>
    <t>dvokratni nalič boje</t>
  </si>
  <si>
    <t>Bojanje saniranih fasadnih zidova i profilacija.</t>
  </si>
  <si>
    <t>Jediničnom cijenom obuhvatiti bojanje u dva tona. Glatke površine pročelja liče se u JEDNOM TONU, a rustične površine U ISTOM, ALI SVIJETLIJEM TONU.</t>
  </si>
  <si>
    <t>Ton boje i struktura pročelja odredit će se u dogovoru s restauratorom, konzervatorskom službom i projektantom nakon nekoliko probnih uzoraka boje koje će izraditi izvođač.</t>
  </si>
  <si>
    <t>q</t>
  </si>
  <si>
    <t>u</t>
  </si>
  <si>
    <t>v</t>
  </si>
  <si>
    <t>z</t>
  </si>
  <si>
    <t>PROČELJNA PLASTIKA</t>
  </si>
  <si>
    <t>GK MASKE OBLOGE I SL.</t>
  </si>
  <si>
    <t>Popravak elemenata vanjske i unutarnje bravarije.</t>
  </si>
  <si>
    <t>Nagib krovnih ploha je 35-36°.</t>
  </si>
  <si>
    <t>KROVNI PROZOR SA ŠKARAMA I SPAJANJEM NA SUSTAV ODIMLJAVANJA (942/1398mm)</t>
  </si>
  <si>
    <t>B.VIII.</t>
  </si>
  <si>
    <t>BRAVARSKI RADOVI UKUPNO</t>
  </si>
  <si>
    <t>Izrada opšava vanjskih prozorskih klupica - GORNJA PLOHA PARAPETNIH PODPROZORSKIH VIJENACA.</t>
  </si>
  <si>
    <t>Opšav se ugrađuje preko zidarski pripremljene podloge, a sve prije početka radova popravke fasade.</t>
  </si>
  <si>
    <t>KLUPICE r.š. DO 300mm</t>
  </si>
  <si>
    <t xml:space="preserve">Svi radovi moraju biti izrađeni u skladu sa zahtjevima važećih standarda i u skladu s važećim normama (prema Tehničkom propisu za čelične konstrukcije NN 112/2008, 125/10, 73/12, 136/12), kao i prema podacima iz projekta.
Svi bravarski radovi i čelične konstrukcije moraju se izvesti prema nacrtima, opisu troškovnika i uputama projektanta ili nadzornog inženjera.
</t>
  </si>
  <si>
    <t>HRN C.B0.500 profilno željezo</t>
  </si>
  <si>
    <t>HRN C.C4.060 rebrasti limovi od aluminija</t>
  </si>
  <si>
    <t>Sav materijal koji se upotrebljava za izradu bravarskih radova mora odgovarati važećim standardima i normativima.</t>
  </si>
  <si>
    <t xml:space="preserve">Vlastita konstruktivna rješenja i posebnost načina ugradnje, opšavni profili i predloženi okov prije ugovaranja ponuđač će usuglasiti sa zahtjevima projektanta.
Izvođač je dužan uzeti na gradilištu sve mjere otvora u koje se treba ugraditi bravarija te nakon toga pristupiti izradi iste.
Prije početka izrade obavezno se moraju uskladiti mjere i količine sa onima u projektima.
</t>
  </si>
  <si>
    <t xml:space="preserve">Ako je pojedinom stavkom traženo, izvođač treba ponuditi kompletnu cijenu proizvoda, tj. kompletnu izvedbu bravarije, ličenje, ustakljenje te drvene ili druge ispune ako je isto u određenoj poziciji traženo. 
U tom slučaju izvođač bravarskih radova treba biti u kooperaciji sa izvođačem ličilačkih, stolarskih, staklorezačkih i sl. radova, a on je pred investitorom nosilac posla i odgovoran za kvalitetu ukupnog rada. Sastavni dio bravarskih radova u tom slučaju su uvjeti staklorezačkih, stolarskih i ličilačkih radova.
</t>
  </si>
  <si>
    <t xml:space="preserve">U ponudi su sadržani troškovi za statičke dokaze, kako za nosive čelične konstrukcije, tako i za metalnu fasadu; uključujući sve priključke, prodore, brtvila itd.
Za izvedbu čelične konstrukcije izvođač dobiva statički izračun ureda za statiku kao i pripadajući položajni plan.
</t>
  </si>
  <si>
    <t xml:space="preserve">Za posebna rješenja izvoditelj mora pribaviti potrebne statičke dokaze. Troškovi koji nastanu iz toga ne naplaćuju se posebno. Za priključke, montažne spojeve i varene šavove koji rezultiraju iz toga, izvoditelj mora sam također i pribaviti dokaze.
</t>
  </si>
  <si>
    <t>Prije pokretanja proizvodnje se konstrukcijski i radionički nacrti, odnosno sheme ugradnje predaju upravi gradilišta, projektantu i nadležnoj nadzornoj službi.</t>
  </si>
  <si>
    <t>Izvoditelj mora svoje nacrte, izračune itd. dati ispitati od strane ureda koji osigurava revidenta te ispitane podloge prepustiti investitoru u 3 primjerka. Naknada za ispitivanje ide na teret investitora.</t>
  </si>
  <si>
    <t>Radi usidrenja čeličnih konstrukcija u za to predviđenim građevinskim elementima se između ostalog koriste samo moždanici odobreni od strane nadzora gradnje.</t>
  </si>
  <si>
    <t>Potrebno je planirati i izvesti dovoljan broj dilatacijskih i montažnih spojeva. Njih je potrebno oblikovati na način da bude osigurano bešumno i neometano međusobno kretanje elemenata i kretanje u odnosu na tijelo zgrade.</t>
  </si>
  <si>
    <t>Nosači dulji od 6,00 m se prema podacima u statici, odnosno općenito, trebaju dati prethodno oblikovati (nadvisiti) u radionici. To prethodno oblikovanje mora biti uračunato u jedinične cijene. Ne naplaćuje se posebno.</t>
  </si>
  <si>
    <t xml:space="preserve">Ulijevanje i punjenje ugrađenih ležaja i podnožja potpornja kao i ostala usidrenja moraju biti izvedena stručno i od strane kvalificiranog osoblja nalogoprimca te je uključeno u jedinične cijene iz opisa predmeta nabave. Izrada rupa za ostala pričvršćenja kao i ulijevanje i užbukavanje se ne naplaćuju posebno i moraju biti uračunati u jedinične cijene.
</t>
  </si>
  <si>
    <t>Podizvođače za radove drugih vrsta potrebno je navesti već u ponudi.</t>
  </si>
  <si>
    <t>POVRŠINSKA OBRADA</t>
  </si>
  <si>
    <t>Antikorozivna zaštita čeličnih dijelova mora biti u skladu sa važećim propisima. Kompletna površinska obrada svih materijala mora biti u skladu sa važećim propisima i uputama proizvođača primjenjenog materijala (sredstva), a prema zahtjevu projektanta. Sva bravarija mora prije otpreme na gradilište biti pjeskarena i ličena pravim temeljnim slojem, ili pocinčana ukoliko je tako u stavci definirano.</t>
  </si>
  <si>
    <t>Konačni izbor boje pojedinih građevinskih elementa i ugradbenih dijelova vrši se u daljnjem tijeku projektiranja, nakon što nalogodavac pregleda uzorke. Premaz ili pokrivni sloj u boji itd. moraju biti uračunati u cijene ponude; kao i ukupni troškovi za radove na zaštiti od hrđe (npr. impregnacije, cinčanje, premazi itd.).</t>
  </si>
  <si>
    <t>Ukoliko čelični građevinski elementi/limovi ne moraju biti izvedeni pocinčano ili u V2A/V4A, moraju biti pjeskareni i zaštićeni od korozije na sljedeći način.</t>
  </si>
  <si>
    <t>Presvlačenje slojem koji se sastoji od:</t>
  </si>
  <si>
    <t>premazivanjem (izvedba na gradlištu) 2-K-PUR željeznim tinjcem, u tonu i boji prema odabiru projektanta</t>
  </si>
  <si>
    <t>Troškovi za gore opisanu zaštitu od korozije moraju biti sadržani u jediničnim cijenama, izvan toga se ne naplaćuju.</t>
  </si>
  <si>
    <t>IZRADA</t>
  </si>
  <si>
    <t>Izvoditelj je obavezan po sklapanju ugovora a prije početka proizvodnje, dostaviti naručitelju izvedbene nacrte i detalje i da zajedno s projektantom i investitorom izvrši pregled istih i njihovo usklađivanje sa ostalim građevinskim i građevinsko-obrtničkim  i instalaterskim radovima.</t>
  </si>
  <si>
    <t>Svi definitivno izrađeni izvedbeni nacrti i detalji, predočeni uzorci okova odnosno predočeni prospekti tipiziranih elemenata moraju biti potpisani od strane projektanta i investitora. Ovjere arhitekta (projektanta) se odnose samo na usklađenost svih elemenata sa predloženim arhitektonskim zahtjevima. Odgovornost za tehničku pravilnost, čvrstoću, brtve itd. pak nakon odobrenja izvedbenih detalja, u cjelosti preuzima izvođač radova.</t>
  </si>
  <si>
    <t xml:space="preserve">Sav okov treba biti kvalitetne izvedbe i sa detaljima bravarije predočen nadzornom inženjeru i projektantu na odobrenje, a sadržan je u cijeni. </t>
  </si>
  <si>
    <t>VRATA</t>
  </si>
  <si>
    <t>ZAHTJEVI PROTUPOŽARNOSTI</t>
  </si>
  <si>
    <t>Sva čelična vrata koja se nalaze na pozicijama definiranim projektom, moraju zadovoljavati uvjete protupožarnosti, kako je traženo elaboratom zaštite od požara.</t>
  </si>
  <si>
    <t>Vrata moraju biti izolirana zvučno i protiv dima, što podrazumjeva upotrebu samogasivih brtvi i guma, odnosno čelični dekapirani lim debljine min 1mm.</t>
  </si>
  <si>
    <t>Svi panti, ležajevi i okov moraju odgovarati uvjetima propisane žaštite od požara.</t>
  </si>
  <si>
    <t>ATESTI</t>
  </si>
  <si>
    <t>Za sve radove predviđene troškovnikom izvoditelj je dužan pribaviti ateste od odgovarajućih instituta, za kvalitetu materijala, površinske obrade, ispravnost po izvoditelju predloženih detalja kao i antikorozivne zaštite.</t>
  </si>
  <si>
    <t>Obračun izvedenih radova vrši se prema “Prosječnim normama u građevinarstvu”.</t>
  </si>
  <si>
    <t>Nadzorni inženjer upisom u dnevnik dozvoljava  početak radova.</t>
  </si>
  <si>
    <t>JEDINIČNA CIJENA BRAVARSKIH RADOVA - VATROOTPORNA BRAVARIJA</t>
  </si>
  <si>
    <t>izradu radioničkih nacrta i detalja,</t>
  </si>
  <si>
    <t>dvokratni osnovni premaz prema uvjetima antikorozivne zaštite u radioni, te kompletnu zaštitu sa završnom obradom ličenjem, ako je to u stavci određeno</t>
  </si>
  <si>
    <t>sve horizontalne I vertikalne transporte do mjesta montaže,</t>
  </si>
  <si>
    <t>pomoćnu konstrukciju za montažu, kao i nadvisivanje nosača i eventualno potrebna ukrućenja protiv prekretanja</t>
  </si>
  <si>
    <r>
      <t xml:space="preserve">čišćenje nakon završetka radova, </t>
    </r>
    <r>
      <rPr>
        <u/>
        <sz val="8"/>
        <rFont val="Arial"/>
        <family val="2"/>
        <charset val="238"/>
      </rPr>
      <t>uključivo odvoz otpadnog materijala na gradsku deponiju</t>
    </r>
  </si>
  <si>
    <t>zaštitu postavljene stolarije - folija ili rebrasti karton na krilima i štokovima</t>
  </si>
  <si>
    <t>troškove atesta</t>
  </si>
  <si>
    <t>Između dovratnika i vrata obavezno postaviti ekspandirajuću protupožarnu traku, koja u slučaju požara zajedno sa samogasivim protupožarnim gumenom brtvom osigurava protivdimnu i zvučnu izolaciju vrata.</t>
  </si>
  <si>
    <t>STAVKE PREMA UNUTARNJEM STUBIŠTU</t>
  </si>
  <si>
    <t>U svemu prema shemi bravarije, prema specifikaciji.</t>
  </si>
  <si>
    <t>Ugradnja slijepog dovratnika uključena u cijenu.</t>
  </si>
  <si>
    <t>Vrata moraju biti izolirana zvučno, toplinski i protiv dima. Krila vrata moraju biti izvedena od hladno valjanog čeličnog pocinčanog lima, debljine 1mm, na rubovima sa samogasivom brtvom. Ukupan koeficijent prolaska topline manji ili jednak 2,00W/m2K; indeks zvučne izolacije R'w veći ili jednak 32Db.</t>
  </si>
  <si>
    <t>Unutrašnjost krila je ispunjena troslojnim izolacionim materijalom otpornim na požar. Ukrute krila moraju imati pravokutni oblik dovratnika, sa profilom 12/7/8mm.</t>
  </si>
  <si>
    <t>Ukupna debljina vrata cca 85mm.</t>
  </si>
  <si>
    <t>Okov- kvaka sa obe strane, brtvljenje, cilindar brava s tri ključa, hidraulični zatvarač u cijeni stavke, uključivo i zidni/podni gumeni odbojnik. Bez brtve prema podu.</t>
  </si>
  <si>
    <t>Vrata izvesti u svemu prema opisu i detalju proizvođača.</t>
  </si>
  <si>
    <t>LOKACIJA:</t>
  </si>
  <si>
    <t>UGOVOR BR.:</t>
  </si>
  <si>
    <t>STAVKA IZ UGOVORENOG TROŠKOVNIKA:</t>
  </si>
  <si>
    <t>TROŠKOVNICI RADOVA</t>
  </si>
  <si>
    <t>RAZINA RAZRADE:</t>
  </si>
  <si>
    <t>TROŠKOVNIK</t>
  </si>
  <si>
    <t>STRUKOVNA ODREDNICA:</t>
  </si>
  <si>
    <t>ARHITEKTONSKI PROJEKT</t>
  </si>
  <si>
    <t>GRAĐEVINSKI PROJEKT</t>
  </si>
  <si>
    <t>ZAJEDNIČKA OZNAKA PROJEKTA:</t>
  </si>
  <si>
    <t>BROJ PROJEKTA:</t>
  </si>
  <si>
    <t>BROJ I NAZIV MAPE:</t>
  </si>
  <si>
    <t xml:space="preserve">MAPA 1/1 TROŠKOVNIK ZA IZVOĐENJE RADOVA </t>
  </si>
  <si>
    <t>PROJEKTANT:</t>
  </si>
  <si>
    <t>Dean Čizmar, doc.dr.sc.,dipl.ing.građ.</t>
  </si>
  <si>
    <t>Ivan Glavor, mag.ing.el.</t>
  </si>
  <si>
    <t>Cvijeto Ruso, dipl.ing.stroj.</t>
  </si>
  <si>
    <t>IZRADA:</t>
  </si>
  <si>
    <t>TRAMES d.o.o., Šipčine 2, 20 000 Dubrovnik</t>
  </si>
  <si>
    <t>OIB_80480322314</t>
  </si>
  <si>
    <t>DIREKTOR:</t>
  </si>
  <si>
    <t>Marko Balija, dipl.ing.</t>
  </si>
  <si>
    <t>MJESTO I DATUM IZRADE:</t>
  </si>
  <si>
    <t xml:space="preserve">	NAPOMENE UZ TROŠKOVNIK</t>
  </si>
  <si>
    <t>Dostavom ponude po ovom troškovniku smatra se da je ponuditelj upoznat sa svim okolnostima i specifičnostima kao i otežanim uvjetima koji mogu nastati prilikom izvođenja radova te je iste uzeo u obzir prilikom izrade ponude po ovom troškovniku.</t>
  </si>
  <si>
    <t>Neovisno o ispravnosti samog opisa svake stavke troškovnika i/ili projektno-tehničke dokumentacije, prilikom davanja cijene za svaku pojedinu stavku troškovnika sukladno projektno-tehničkoj dokumentaciji, ponuditelj treba uključiti u svaku pojedinu stavku odnosno ukupnu ponudu sav potreban rad i materijal kojim se osigurava u cijelosti izvođenje radova do pune funkcionalnosti predmetne građevine a sve sukladno projektno-tehničkoj dokumentaciji koja je stavljena na raspolaganje od strane Naručitelja.</t>
  </si>
  <si>
    <t xml:space="preserve">Ponuditelj treba prilikom ispunjavanja troškovnika i davanje ponude detaljno proučiti glavni projekt. </t>
  </si>
  <si>
    <r>
      <t xml:space="preserve">Ukoliko ponuditelj smatra da nešto nije jasno i/ili neispravno u projektno-tehničkoj dokumentaciji i/ili troškovniku, tada je ponuditelj dužan kroz postupak javne nabave zatražiti pojašnjenje/dopunu/izmjenu. Podnošenjem ponude ponuditelj potvrđuje da je </t>
    </r>
    <r>
      <rPr>
        <sz val="11"/>
        <rFont val="Calibri"/>
        <family val="2"/>
      </rPr>
      <t>troškovnik ispravan i jasan te da na temelju iste može izvesti sve potrebne radove do pune funkcionalnosti i uporabljivosti predmetne građevine.</t>
    </r>
  </si>
  <si>
    <t xml:space="preserve">Troškovnik mora biti popunjen na izvornom predlošku bez mijenjanja, ispravljanja i prepisivanja izvornog teksta. Pod izvornim predloškom/troškovnikom podrazumijeva se troškovnik koji uključuje i sve izmjene i dopune koje su, ukoliko ih je bilo u postupku javne nabave do zaključenja ugovora. </t>
  </si>
  <si>
    <t>Ponuditelj je dužan ponuditi cjelokupni predmet koji čini predmet nabave. Ponuditelj mora ispuniti sve stavke opisane u troškovniku. Jedinične cijene svake stavke troškovnika i ukupna cijena, izražene u kunama, moraju biti zaokružene na dvije decimale. Ako ponuditelj promijeni tekst ili količine navedene u obrascu troškovnika, smatrat će se da je takav troškovnik nepotpun i nevažeći te će takva ponuda biti odbijena.</t>
  </si>
  <si>
    <t>U troškovniku je predviđen poseban stupac, stupac pod nazivom „Jednakovrijednost“, u koji ponuditelj upisuje ponuđene jednakovrijedne tehničke specifikacije, radi usklađenosti troškovnika i/ili predmetne tehničke dokumentacije sa odredbama Zakona o javnoj nabavi.</t>
  </si>
  <si>
    <r>
      <t xml:space="preserve">U slučaju kada ponuditelj za pojedinu stavku u stupcu JEDNAKOVRIJEDNO nudi jednakovrijedan proizvod, tada taj nuđeni proizvod odgovarajuće upisuje u tablicu uz navođenje kriterija jednoakovrijednosti te dokaza </t>
    </r>
    <r>
      <rPr>
        <sz val="11"/>
        <rFont val="Calibri"/>
        <family val="2"/>
      </rPr>
      <t>na temelju kojih će Naručitelj ocijeniti jednakovrijednost s traženim.</t>
    </r>
  </si>
  <si>
    <t>U svakoj stavci troškovnika i/ili projektno-tehničke dokumentacije gdje je navedena određena tehnička specifikacija i/ili norma smatra se da je ista popraćena sa izrazom „ili jednakovrijedno“ neovisno da li je izričito napisan izraz „jednakovrijedno“ u samoj stavci, a sve sukladno članku 209. i 210. Zakona o javnoj nabavi.</t>
  </si>
  <si>
    <r>
      <t xml:space="preserve">Jednakovrijednost se dokazuje dokumentacijom bilo kojim primjerenim sredstvom </t>
    </r>
    <r>
      <rPr>
        <sz val="11"/>
        <color rgb="FFFF0000"/>
        <rFont val="Calibri"/>
        <family val="2"/>
      </rPr>
      <t xml:space="preserve"> </t>
    </r>
    <r>
      <rPr>
        <sz val="11"/>
        <rFont val="Calibri"/>
        <family val="2"/>
      </rPr>
      <t xml:space="preserve">iz kojeg moraju biti vidljivo da su ispunjeni traženi kriteriji jednakovrijednosti. </t>
    </r>
    <r>
      <rPr>
        <sz val="11"/>
        <color rgb="FFFF0000"/>
        <rFont val="Calibri"/>
        <family val="2"/>
      </rPr>
      <t xml:space="preserve"> </t>
    </r>
  </si>
  <si>
    <t>Ako za vrijeme izvođenja radova ponuditelj nudi jednakovrijedan proizvod potrebno je priložiti za svaku odgovarajuću stavku troškovnika:
-	Tehničke karakteristike tog proizvoda iz kojih mora biti vidljivo sve potrebno kao dokaz da ponuđeni proizvod odgovara tehničkim karakteristikama koje su se tražile tom stavkom troškovnika;
-	Točan navod na koji se proizvod odnosi
-	Točan naziv troškovnika, naziv i broj stavke.</t>
  </si>
  <si>
    <t>Materijali, proizvodi, oprema i radovi moraju biti izrađeni u skladu s normama i tehničkim propisima navedenim u troškovniku i/ili projektnoj dokumentaciji, ili normama jednakovrijednim onim navedenim u troškovničkoj stavci. Ako nije navedena niti jedna norma obavezna je primjena odgovarajućih EN (europska norma). Ako se u međuvremenu neka norma stavi van snage, važit će zamjenjujuća norma ili propis. Izvođač može predložiti primjenu priznatih tehničkih pravila (normi) neke inozemne normizacijske ustanove (ISO, EN, DIN, ASTM…) uz uvjet pisanog obrazloženja i odobrenja od Naručitelja odnosno njegovog predstavnika. Svi radovi koji su predmet ove nabave moraju biti izvedeni sukladno nacionalnim, europskim i međunarodnim normama, a sukladnost istih će se utvrđivati tijekom izvršenja ugovora uz prethodnu suglasnost projektanta. Svi materijali, proizvodi, poluproizvodi i oprema odnosno svi građevinski proizvodi prije ugradnje trebaju biti odobreni od strane  Naručitelja odnosno njegovog predstavnika.</t>
  </si>
  <si>
    <t>Izvođač/ponuditelj je dužan razraditi i izraditi sveukupnu projektnu dokumentaciju prije izvođenja radova a što obuhvaća izradu radioničke dokumentacije i detalja ugradnje, a koja je nužna za cjelokupno izvođenje radova a sve sukladno Pravilniku o obaveznom sadržaju i opremanju projekata građevina (NN 118/19). Radionička dokumentacija prije samog izvođenja radova treba biti odobrena od strane  Naručitelja odnosno njegovog predstavnika.</t>
  </si>
  <si>
    <t xml:space="preserve">Prije izvođenja radova izvođač je dužan dostaviti prijedlog plana izvođenja radova stručnom nadzoru na odobrenje. Plan izvođenja radova mora sadržavati:
A.	Opis i shemu (nacrt) izvođenja radova, u skladu sa zahtjevima iz Dodatka IV Pravilnika o zaštiti na radu na privremenim ili pokretnim gradilištima (koji određuje konkretan način ispunjavanja zahtjeva), a naročito o:
-	podacima (podzemni i nadzemni katastar, situacije, nacrti) o postojećim instalacijama i uređajima te utjecajima okoliša gradilišta na sigurnost i zdravlje radnika, s naglaskom na učinkovito prozračivanje gradilišta i prijašnje korištenje terena ili objekata radi zaostalih opasnih tvari ili predmeta odnosno materijala i podacima o poduzimanju potrebnih mjera za zaštitu na radu;
-	određivanju granica gradilišta prema okolini (vidno označavanje ili ograđivanje gradilišta);
-	određivanju i održavanju radnih prostorija, garderoba, sanitarnih čvorova i smještajnih objekata na gradilištu;
-	određivanju prometnih komunikacija, evakuacijskih putova i nužnih izlaza s uputama za održavanje;
-	utvrđivanju mjesta, prostora i načina razmještaja i skladištenja materijala koji se ugrađuje;
-	određivanju mjesta i prostora za smještaj i čuvanje opasnog, zapaljivog i eksplozivnog materijala;
-	načinu prijevoza, prijenosa, utovara, istovara i odlaganja raznih vrsta materijala i teških voluminoznih predmeta;
-	načinu označavanja, odnosno osiguranja opasnih mjesta i ugroženih prostora na gradilištu (opasne zone);
-	načinu rada u neposrednoj blizini ili na mjestima gdje se pojavljuju po zdravlje štetni plinovi, prašine, pare odnosno gdje može doći do požara, eksplozije ili mogu nastati druge opasnosti;
</t>
  </si>
  <si>
    <t xml:space="preserve">načinu uređenja (izvor, mjesta priključka), odabiru i razvodu energetskih vodova i električnih instalacija snage (za pogon strojeva i uređaja) i rasvjete do pojedinih trošila, vrste primijenjene zaštite od električnog udara i upute za održavanje i korištenje istih;
-	određivanju vrste i broja strojeva i uređaja s povećanim opasnostima s predviđenim mjerama zaštite u odnosu na njihov smještaj i korištenje;
-	načinu zaštite radnika od pada s visine ili u dubinu;
-	načinu zaštite radnika pri iskopu zemlje, a posebice za rovove, kanale, šahtove, jame i slično;
-	načinu zaštite radnika pri rušenju, odnosno rastavljanju objekata ili nekog njegovoga dijela;
-	određivanju vrste i načina izvođenja – postavljanja skela (projekti s nacrtima i statičkim proračunima);
-	mjerama zaštite od požara te opremi, uređajima i sredstvima za zaštitu od požara na gradilištu;
-	načinu organiziranju pružanja prve pomoći na gradilištu;
-	načinu osiguranja smještaja, prehrane i prijevoza radnika na gradilište i sa gradilišta, ako je to potrebno. </t>
  </si>
  <si>
    <t xml:space="preserve">B.	Popis opasnih tvari
C.	Popis posebno opasnih poslova
D.	Određivanje mjesta rada na kojima postoji povećana opas¬nost za život i zdravlje radnika, kao i vrste i količine potrebnih osobnih zaštitnih sredstava odnosno zaštitne opreme
E.	Postupke za usklađivanje međudjelovanja svih aktivnosti u neposrednoj blizini gradilišta, također s mogućnošću hitnog isključenja komunalnih vodova u slučaju nužde
F.	Postupke za svaku pojedinu opasnu fazu rada ili faze radova koje se obavljaju istovremeno ili u slijedu jedna iza druge pri čemu je potrebno definirati:
-	tehničke odnosno organizacijske mjere koje je potrebno poduzeti prije početka radova u skladu s načelima zaštite na radu iz članka 13. ovoga Pravilnika o zaštiti na radu na privremenim ili pokretnim gradilištima;
-	minimalno vrijeme koje je potrebno kako bi se radovi mogli obaviti na siguran način;
-	minimalni broj radnika koji u toj fazi moraju sudjelovati;
-	potrebna sredstva rada kao i način provjere njihove ispravnosti prije početka izvođenja faze radova.
G.	Postupak usklađivanja izvođenja radova i dokumentacije sa svim promjenama na gradilištu
H.	Vremenski plan radova – kojim se određuje redoslijed/istovremenost i rokovi za izvršenje
I.	Način organiziranja suradnje i uzajamno izvješćivanja svih izvođača radova i njihovih radničkih predstavnika, koji će zajedno ili jedan za drugim (u slijedu) raditi na istom gradilištu o tijeku, s ciljem sprečavanja ozljeda na radu i zaštite zdravlje radnika
J.	Način organiziranja da na gradilište imaju pristup samo osobe koje su na njemu zaposlene i osobe koje imaju dozvolu ulaska na gradilište
K.	Zajedničke mjere zaštite na radu na gradilištu
L.	Obveza izvođača o međusobnom izvješćivanju o tijeku pojedinačnih faza rada
</t>
  </si>
  <si>
    <t>M.	Pravila ponašanja na gradilištu
N.	Popis poslova s procjenom troškova (troškovnikom) uređenja gradilišta i izvođenja zajedničkih mjera za provedbu zaštite na radu na radilištu
O.	Popis isprava, evidencija i uputa iz zaštite na radu, koje se moraju čuvati stalno na gradilištu
P.	Potpis odgovorne osobe za izradu plana izvođenja radova i pečat.</t>
  </si>
  <si>
    <t>Sukladno odredbama Zakona o zaštiti na radu Naručitelj je dužan imenovati koordinatora II zaštite na radu. Temeljem članka 77, stavak (2), točka (3) koordinator zaštite na radu na vrijeme građenja obavezan je izraditi ili dati izraditi potrebna usklađenja plana izvođenja radova i dokumentacije sa svim promjenama na gradilištu. Slijedom navedenog plan izvođenja radova treba biti izrađen u skladu sa dodatkom V Pravilnika o zaštiti na radu na privremenim ili pokretnim gradilištima (NN 51/08), te isti treba biti usklađen sa metodologijom/tehnologijom Izvođača koja je planirana za predmetno gradilište. Koordinator II je dužan plan izvođenja radova izrađen od strane Izvođača usvojiti i ovjeriti dok, sukladno Zakonu o zaštiti na radu, Naručitelj vrši prijavu gradilišta nadležnom tijelu.</t>
  </si>
  <si>
    <t>1.</t>
  </si>
  <si>
    <t>Cijene upisane u ovaj troškovnik sadrže UKUPAN trošak za pojedine radove i dobave u stavkama troškovnika i to u potpuno dogotovljenom stanju, dakle UKLJUČIVO sav rad, naknadu za alat, materijal, sve pripremne, sporedne i završne radove, horizontalne i vertikalne gradilišne prijenose, prijevoze i transporte, postavu i skidanje potrebnih skela i razupora, kao i gradilišne ograde propisane visine, odnosno odvajanje pojedinih zona zahvata izvedbe radova zaštitnom gradilišnom ogradom, sa odgovarajućom privremenom signalizacijom i provođenjem svih sigurnosnih mjera po odredbama HTZ-a, uključivo i izvedbu svih rampi i mostova za prijevoz i transport materijala u fazi gradnje.</t>
  </si>
  <si>
    <t>Posebnu pozornost treba obratiti na provođenje mjera zaštite na radu prilikom izvođenja zaštite građevinske jame, zemljanih radova i iskopa, a u jediničnu cijenu obvezno ukalkulirati i zaštitu iskopanih rovova, ukoliko im dubina prelazi jedan metar.</t>
  </si>
  <si>
    <t>Pod unesenim cijenama podrazumijevaju se također i sva zakonska davanja, kao i pripomoć kod izvedbe obrtničkih radova (zaštita obrtničkih proizvoda: stolarije, bravarije, limarije, restauratorskih elemenata i slično), zaštitu elemenata konstrukcije od štetnih atmosferskih utjecaja i sva potrebna ispitivanja građevinskog i drugih ugrađenih materijala zbog podizanja kvalitete i čvrstoće pojedinih proizvoda. Jediničnim cijenama također potrebno obuhvatiti i sve pomoćne radove kao skupljanje rasutog materijala koji je nastao građenjem i održavanje čistoće gradilišta u toku izvođenja radova.</t>
  </si>
  <si>
    <t>Za sve radove treba primjenjivati tehničke propise, građ. norme, a upotrjebljeni materijal, koji izvođač dobavlja i ugrađuje, mora odgovarati standardima (HRN ili jednakovrijedno). Ako izvođač sumnja u valjanost ili kvalitetu nekog propisanog materijala i drži da za takvu izvedbu ne bi mogao preuzeti odgovornost, dužan je o tome obavijestiti  Naručitelja odnosno njegovog predstavnika s obrazloženjem i dokumentacijom. Konačnu odluku donosi Naručitelja u suglasnosti s nadzornim inženjerom, nakon proučenog prijedloga izvođača. Sav materijal koji se upotrebljava mora odgovarati postojećim tehničkim propisima i normama. Ukoliko se upotrebljava materijal za koji ne postoji odgovarajući standard, njegovu kvalitetu treba dokazati atestima, odnosno provođenjem ispitivanja od strane ovlaštenog tijela.</t>
  </si>
  <si>
    <t>Tolerancije mjera izvedenih radova određene su propisima struke, odnosno prema odluci Naručitelja odnosno njegovog predstavnika i nadzorne službe. Sva odstupanja od dogovorenih tolerantnih mjera dužan je izvođač otkloniti o svom trošku. To vrijedi za sve grupe radova, kao što su građevinski, obrtnički i montažerski, opremanje i ostali radovi.</t>
  </si>
  <si>
    <t>Uskladištenje materijala treba provesti tako da materijal bude osiguran od vlaženja i lomova, jer se samo neoštećen i kvalitetan smije ugrađivati. Ovo se odnosi na sve gotove prefabrikate, obrtničke proizvode i materijal za obrtničke radove. Vezna sredstva također moraju biti prvorazredna. Cement, opeka, kameni agregat, pijesak, bitumen i sl. treba ispitati prema važećim tehničkim propisima i ateste predočiti nadzornom inženjeru.</t>
  </si>
  <si>
    <t>Prilikom izvođenja radova, glavni izvoditelj dužan je osigurati pomoć obrtnicima i instalaterima, kojima treba osigurati prostoriju za smještaj alata i pohranu materijala, ustupanje radne snage za dubljenje, probijanje i bušenje, te popravak žbuke nakon završenih keramičarskih, kamenorezačkih, kamenarskih, parketarskih, stolarskih i bravarskih, a prije soboslikarsko-ličilačkih radova. Izvođač građevinskih radova dužan je obrtnicima i instalaterima dati potrebne skele za radove na visini većoj od dva metra, osim ako njihovim ugovorom isto nije regulirano na drukčiji način.</t>
  </si>
  <si>
    <t>Kod radova za vrijeme ljetnih vrućina, zimi i kišnih dana treba osigurati konstrukcije od štetnih atmosferskih utjecaja, a u slučaju da dođe do oštećenja uslijed prokišnjavanja ili smrzavanja, izvođač će izvršiti popravke o svom trošku.</t>
  </si>
  <si>
    <t>Davanjem ponude izvođač se obvezuje da će pravovremeno nabaviti sav materijal opisan u pojedinim stavkama troškovnika, odnosno sav materijal potreban za kompletno izvođenje pojedine od faza troškovničke stavke koja se izvodi, do potpunog završetka svih parametara tehničkog rješenja i funkcionalne gotovosti, uključivo i dobavu i isporuku atestne dokumentacije za svaki proizvod, odnosno gotovi element.</t>
  </si>
  <si>
    <t>U slučaju nemogućnosti nabave opisanog materijala tijekom izvođenja radova, za svaku će se izmjenu prikupiti ponude, te će se u prisutnosti naručitelja i nadzornog inženjera odabrati optimalna, obzirom na projektirano rješenje.</t>
  </si>
  <si>
    <t>Svi radovi moraju biti izvedeni solidno prema opisu, izvedbenim i armaturnim nacrtima i statičkom proračunu. Sve se ovo odnosi i na radove obrtnika. Zbog toga je potrebno da izvođač ugovara radove s obrtnicima, odnosno specijalističkim podizvođačima raznih struka u smislu ovih općih uvjeta.</t>
  </si>
  <si>
    <t>U fazi izvedbe potrebno je provoditi čišćenje gradilišta od blata i odvodnju oborinske vode, a u završnim radovima, ukloniti zaštitnu ogradu, barake, sve privremene građevine za potrebe gradilišta i poravnati teren. Čišćenje se također vodi kontinuirano i svakodnevno, u toku kompletnog perioda izvođenja radova, uz posebnu napomenu kako se čišćenja provode u toku i nakon izvođenja svake od grupa radova, po principu „svaki izvođač“, odnosno „svaki specijalistički podizvođač čisti iza sebe“, UZ PRETHODNO ADEKVATNO SORTIRANJE I ODVAJANJE SVOG VIŠKA MATERIJALA I AMBALAŽNOG OTPADA.</t>
  </si>
  <si>
    <t>U fazi izvedbe potrebno je provoditi čišćenje gradilišta od blata i odvodnju oborinske vode, a u završnim radovima, ukloniti zaštitnu ogradu, barake, sve privremene građevine za potrebe gradilišta i poravnati teren. Čišćenje se također vodi kontinuirano i svakodnevno, u toku kompletnog perioda izvođenja radova, uz posebnu napomenu kako se čišćenja provode u toku i nakon izvođenja svake od grupa radova, po principu „svaki izvođač“, odnosno „svaki specijalistički podizvođač čisti iza sebe“.</t>
  </si>
  <si>
    <t>Također je potrebno provesti krpanje žbuke, popravak obojenih ploha, te sve popravke i oštećenja koja su nastala tokom gradnje (ukoliko se radi o faznoj izvedbi ili zahvatu na djelu kuću), a ista se trebaju obaviti u garantnom roku.</t>
  </si>
  <si>
    <t>Cijene upisane u ovaj troškovnik sadrže svu odštetu za pojedine radove i dobave u odnosnim stavkama troškovnika i to u potpuno dogotovljenom stanju, tj. sav rad, naknadu za alat, materijal, sve pripremne, sporedne i završne radove, TE ZAVRŠNO ČIŠĆENJE I SORTIRANJE OTPADA UZ SAV POTREBAN VERTIKALNI I HORIZONTALNI TRANSPORT. SAV MATERIJAL U OKVIRU ZEMLJANIH ILI RADOVA ISKOPA ILI NASIPA, KAO I ARMIRANO-BETONSKIH RADOVA I SL. JE OBRAČUNAT U POTPUNO SRASLOM - UGRAĐENOM STANJU; U OVISNOSTI O MODELU UGOVARANJA, NIJE MOGUĆE DODAVANJE OBRAČUNSKIH KOEFICIJENATA NA SAME KOLIČINE MATERIJALA, PRILIKOM OBRAČUNA ISTOG - SVE KOLIČINE SU U SRASLOM STANJU, A JEDINIČNOM CIJENOM TREBA SAGLEDATI OTEŽANE UVJETE, KOEFICIJENTA I SL., U ZAVISNOSTI O RAZREDU TLA, FAZNOSTI IZVOĐENJA I TEHNOLOŠKOJ SLOŽENOSTI IZVEDBE.</t>
  </si>
  <si>
    <t>2.</t>
  </si>
  <si>
    <t>Pod tim nazivom se podrazumjeva ukupna cijena ugrađenog materijala tj. dobavna cijena  kako glavnog materijala, tako i pomoćnog, veznog i slično (uključivo i pričvrsno-spojna sredstva i pribor). U tu cijenu uključena je i cijena transportnih troškova bez obzira na prijevozno sredstvo sa svim prijenosima, utovarima i istovarima, te uskladištenje i čuvanje na gradilištu od uništenja (prebacivanje, zaštita i slično). Tu je uključeno i davanje potrebnih uzoraka kod određenih vrsta materijala, za potrebe kontrole, praćenja i analize kvalitete ugrađenog gradiva, bez naknadnih potraživanja za ispitivanja kvalitete.</t>
  </si>
  <si>
    <t>3.</t>
  </si>
  <si>
    <t>U kalkulaciji rada treba uključiti sav rad, kako glavni, tako i pomoćni, te sav unutarnji transport. U ovisnosti o tehnološkoj složenosti projekta i projektnoj dokumentaciji, kao i vlastitim tehnološkim mogućnostima, izvođač je u obavezi formirati jedinične cijene prema istima. Naknadne reklamacije i prigovori sa naslova povećanja veličine i kapaciteta strojeva (primjerice korištenje ili povećanje gradilišnog krana) ili same tipologije i metode transportnog sredstva nisu moguće. Ujedno u sve jedinične cijene treba uključiti sav rad oko zaštite gotovih konstrukcija i dijelova građevine i njenih elemenata od štetnog utjecaja vrućine, hladnoće i slično, kao i trošak provođenja svih mjera u skladu sa važećim pravilnikom ZNR i u skladu sa mjerama ZOP.</t>
  </si>
  <si>
    <t>4.</t>
  </si>
  <si>
    <t>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odnosno svi elementi potrebni za nesmetanu horizontalnu i vertikalnu komunikaciju putem iste. Kod zemljanih radova u jediničnu cijenu ulaze razupore, te mostovi za prebacivanje iskopa većih dubina. Ujedno su tu uključeni i prilazi, te mostovi za betoniranje konstrukcije i slično.</t>
  </si>
  <si>
    <t>5.</t>
  </si>
  <si>
    <t>Kod izrade oplate predviđeno je podupiranje, uklještenje, te postava i skidanje iste. U cijenu ulazi kvašenje oplate prije betoniranja, odnosno premazivanjem odgovarajućim sredstvima za smanjenje prionjivosti betona na površinu oplate u određenim temperaturnim uvjetima ili pri određenim estetsko-tehnološkim zahtjevima konstrukcije (vidljivi betoni primjerice), kao i mazanje limenih kalupa. Po završetku betoniranja, sva se oplata nakon određenog vremena mora očistiti i sortirati, odnosno transportirati sa gradilišta, što je sastavni dio stavke.</t>
  </si>
  <si>
    <t>6.</t>
  </si>
  <si>
    <t>Ukoliko nije u pojedinoj stavci iskazan način obračuna radova, treba se u svemu pridržavati prosječnih normi u građevinarstvu, odnosno odgovarajuće europske (EN) ili bilo koje druge zakonski valjane jednakovrijedne norme.</t>
  </si>
  <si>
    <t>7.</t>
  </si>
  <si>
    <t>Ukoliko je u ugovoreni termin izvršenja kuću uključen i zimski odnosno ljetni period, to se neće posebno izvođaču priznavati na ime naknade za rad pri niskoj temperaturi, zaštita konstrukcija od hladnoće i vrućine, te atmosferskih nepogoda, odnosno sve potrebne radnje i predradnje moraju biti uključene u jedinični cijenu.</t>
  </si>
  <si>
    <t>Za vrijeme zime objekt se mora zaštititi. Svi eventualni smrznuti dijelovi moraju se ukloniti i izvesti ponovo bez bilo kakve naplate.  Izvođač o svom trošku mora organizirati radove u otežanim uvjetima, shodno terminskom planu gradnje i isto je uključeno u jedinične cijene  (primjerice grijanje agregata, dodatci protiv smrzavanja u betonu i sl.) U ljetnim uvjetima predviđeno je prekrivanje betoniranih dijelova građevine geotekstilom ili PE folijom.</t>
  </si>
  <si>
    <t>8.</t>
  </si>
  <si>
    <r>
      <t xml:space="preserve">Na jediničnu cijenu stavke mora biti zaračunati faktor prema postojećim gospodarskim instrumentima na osnovu zakonskih propisa. Povrh toga izvođač mora faktorom obuhvatiti i slijedeće radove, </t>
    </r>
    <r>
      <rPr>
        <u/>
        <sz val="11"/>
        <rFont val="Calibri"/>
        <family val="2"/>
      </rPr>
      <t>koji se neće zasebno platiti, kao naknadni rad</t>
    </r>
    <r>
      <rPr>
        <sz val="11"/>
        <rFont val="Calibri"/>
        <family val="2"/>
      </rPr>
      <t>, i to:</t>
    </r>
  </si>
  <si>
    <t xml:space="preserve">kompletnu režiju uključujući dizalice (kranove, temeljenje istih, kao i mogućnost postave i manipulacije istima), mostove, sitnu mehanizaciju i slično, u svemu prema shemi, odnosno planu organizacije gradilišta, terminskom planu i tehnološkim mogućnostima ponuditelja, a u skladu sa projektnom dokumentacijom i uvjetima "in situ", koje je nužno detaljno provjeriti prije davanja ponude; nije moguće naknadno povećanje troškova s aspekta neprimjene adekvatne tehnologije ili organizacije građenja /izvođenja radova,
</t>
  </si>
  <si>
    <t>gradilišne priključke vode i struje, odnosno izvedbu privremenog spoja na mrežu odvodnje, a u svemu prema shemi organizacije gradilišta, osim ako isto ne podrazumijeva kompletnu izvedbu novog priključka (primjerice, spajanje na postojeće priključke slavina, el. napajanja i sl.) moraju biti ukalkulirana u jedinične cijene pojedinih stavaka,</t>
  </si>
  <si>
    <t>najamne troškove za posuđenu mehanizaciju, koju izvođač sam ne posjeduje, a potrebna mu je pri izvođenju rada, uključujući troškove kranova, najma istog i sl., kompletno za trajenje vremena izvođenja radova,</t>
  </si>
  <si>
    <t>nalaganje temelja prije iskopa,</t>
  </si>
  <si>
    <t>obračun platforme, iskopa i temelja, kao i svih radova koji se odnose na pripremu, montažu, korištenje, najam, demontažu i odvoz za gradilišni kran (te po demontaži istog vraćanje svih pozicija u prvobitno stanje) koji mora biti uključen u jedinične cijene svih stavaka, u ovisnosti o zahtjevu projekta, kapacitetu izvođača, te organizaciji građenja,</t>
  </si>
  <si>
    <t>troškove otezanog transporta, deponiranja materijala i rada ovisne o specifičnosti zahvata, koji se odnose na otežani pristup, manipulaciju građevinskom mehanizacijom i drugim transportnim sredstvima na koje direktno utječe specifičnost lokacije,</t>
  </si>
  <si>
    <t>sva ispitivanja materijala, potrebna za tehnički pregled i/ili adekvatnu primopredaju radova,</t>
  </si>
  <si>
    <t>ograde gradilišta, sa odgovarajućim ulaznim vratima, rampama i sl., odnosno odgovarajućim natpisnim i upozoravajućim pločama / tablama,</t>
  </si>
  <si>
    <t>barake za smještaj i boravak radnika i nadstrešnice za privremeno deponiranje materijala,</t>
  </si>
  <si>
    <t>troškove sanitarnih čvorova gradilišta,</t>
  </si>
  <si>
    <t>troškove osiguranja gradilišta i čuvarske službe.</t>
  </si>
  <si>
    <t>PRILIKOM DEFINIRANJA JEDINIČNIH CIJENA OBAVEZNO VODITI RAČUNA O VIŠEKRATNOM IZVOĐENJU ODREĐENIH RADOVA, POSEBICE MJERA OSIGURANJA I ZAŠTITE, U SVEMU PREMA PROJEKTU UKLANJANJA I STVARNOJ SITUACIJI "IN SITU", TE SVIM ZAKONSKI PROPISANIM PRAVILNICIMA I MJERAMA</t>
  </si>
  <si>
    <t>SVE RADOVE IZVODITI UZ STALNI STRUČNI NADZOR NARUČITELJA PRATI I NADLEŽNI KONZERVATORSKI NADZOR; PO POTREBI ANGAŽIRATI I RESTAURATORSKI NADZOR; PRIJE POČETKA IZVOĐENJA RADOVA IZVOĐAČ JE U OBAVEZI PROVESTI DETALJAN PREGLED DOKUMETACIJE, TE KOORDINACIJU SVIH SPOMENUTIH SUDIONIKA U GRADNJI UZ PREDOČENJE PROJEKTA I TERMINSKOG PLANA, KAO I KASNIJE U FAZI IZVOĐENJA - SVE RADOVE  OBAVEZNO PROVODITI SA SLUŽBENIM PREDSTAVNIKOM NADLEŽNOG KONZERVATORSKOG TIJELA</t>
  </si>
  <si>
    <t>Sve navedeno vrijedi za obrtničke i instalaterske radove.</t>
  </si>
  <si>
    <t xml:space="preserve">
</t>
  </si>
  <si>
    <t>PROJEKT CJELOVITE OBNOVE</t>
  </si>
  <si>
    <t>GLAVNI PROJEKT OBNOVE ZA CJELOVITU OBNOVU ZGRADE ZA IZVOĐENJE U FAZAMA</t>
  </si>
  <si>
    <t>Postavljanje dvostrukog kontejnera i opremanje.</t>
  </si>
  <si>
    <t>RADOVI KONSTRUKTIVNE SANACIJE / OBNOVE</t>
  </si>
  <si>
    <t>RADOVI CJELOVITE SANACIJE</t>
  </si>
  <si>
    <t>B.IX.</t>
  </si>
  <si>
    <t>B.X.</t>
  </si>
  <si>
    <t>B.XI.</t>
  </si>
  <si>
    <t>B.XII.</t>
  </si>
  <si>
    <t>B.VII.PP</t>
  </si>
  <si>
    <t>UNUTARNJA PP STOLARIJA I BRAVARIJA UKUPNO</t>
  </si>
  <si>
    <t>CJELOVITA OBNOVA UKUPNO</t>
  </si>
  <si>
    <t>KONSTRUKTIVNA OBNOVA UKUPNO</t>
  </si>
  <si>
    <t>Prije početka radova, Izvoditelj je dužan izvršiti pripremne radnje propisane Zakonom o gradnji (NN br.153/2013) i Zakonom zaštite na radu (NN 71/14, 118/14, 154/14). Sva tehnička rješenja koja Izvoditelj predlaže i primjenjuje moraju biti usklađena s HRN-ma i propisima te usvojenim EN (kada je zakonom utvrđena njihova obvezna primjena), a u u ostalom dijelu primjenjuju se sljedeće EN za materijal upotrebljen pri izradi bravrskih radova:</t>
  </si>
  <si>
    <t>Stavka se izvodi na prethodno izvedene, očvrsli i stabilni sloj grube žbuke, a izvodi se silikatnom žbukom proizvod kao "Sanisil H" ili jednakovrijedan proizvod kao __________________ (upis ponuđača) u debljini cca 2mm na suhu i čvrstu površinu dimnjaka; u tonu i boji prema odobrenju konzervatora.</t>
  </si>
  <si>
    <t xml:space="preserve">Svi čelični dijelovi podkonstrukcije koji nakon ugradnje više nisu dostupni moraju prethodno dobiti odgovarajuću antikorozivnu zaštitu. Kod spajanja različitih metala mora biti osigurano da ne dođe do korozije uslijed kontakta. Svi potrebni kovački radovi, bušenja i zavarivanja moraju se izvesti prije cinčanja.
</t>
  </si>
  <si>
    <t>Usporedivi modeli u svrhu definicije standarda kvalitete su modeli tvrtke Hörmann ili jednakovrijedn proizvod kao ______________________.</t>
  </si>
  <si>
    <t>vratno krilo: 68 mm debljine,</t>
  </si>
  <si>
    <t>debljina lima: 1,0mm,</t>
  </si>
  <si>
    <t>prijevoj (falc): tanki prijevoj 3-strani.</t>
  </si>
  <si>
    <t>dovratak: 3-strani blokovski dovratak debljine 2,0 mm, dubina ugradnje dovratka 30 mm, EPDM-brtveni profil, dvostruko sidro od plemenitog čelika za učvršćenje moždanikom,</t>
  </si>
  <si>
    <t>Kvaka: V2A-garnitura kvaka FSB,</t>
  </si>
  <si>
    <t>površina: vratno krilo lakirano prema odabiru arhitekta,</t>
  </si>
  <si>
    <t>brava: PZ-usadna brava s V2A-poklopom,</t>
  </si>
  <si>
    <t>šarke: 2-struke konstrukcijske šarke iz plemenitog čelika s upornim ležištem,</t>
  </si>
  <si>
    <t>sredstvo za zatvaranje: gornji mehanizam za zatvaranje vrata s kliznom šinom (tračnicom), materijal plemeniti čelik V2A-1.4301.</t>
  </si>
  <si>
    <t>Stavka podrazumIjeva sve potrebne radove za potpuno dovršenje rada demontaže unutarnjih vrata, uključivo i pripadne dovratnike, maske i sl., TE VANJSKA I UNUTARNJA KRILA NA DVODJELNOJ VANJSKOJ STOLARIJI. Obračun po komadu demontirane stolarije /elementa bravarije.</t>
  </si>
  <si>
    <t>STAVKE OBUHVAĆAJU PREGLED STOLARIJE, PAŽLJIVU RADIONIČKU DEMONTAŽU, RASTAVLJANJE I PREGLED SVIH ELEMENATA (KRILA, DOPROZORNICI I DOVRATNICI) VANJSKE STOLARIJE STOLARIJE (SA UZIMANJEM KARAKTERISTIČNIH PRESJEČNIH ELEMENATA, UKLADA, UTORA, UFREZA I SL.),TE KLUPICA I OBUHVATNIH DOVRATNIKA I DOPROZORNIKA STOLARIJE, SA KOMPLETNIM POVIJESNIM OKOVIM; UKLJUČIVO KOMPLETNI POPRAVAK STOLARIJE - VANJSKA I UNUTARNJA KRILA I MEĐUISPUNU (ŠPALETE)</t>
  </si>
  <si>
    <r>
      <t xml:space="preserve">Dobava, rezanje i ugradnja </t>
    </r>
    <r>
      <rPr>
        <b/>
        <sz val="8"/>
        <rFont val="Arial"/>
        <family val="2"/>
        <charset val="238"/>
      </rPr>
      <t>float stakla</t>
    </r>
    <r>
      <rPr>
        <sz val="8"/>
        <rFont val="Arial"/>
        <family val="2"/>
        <charset val="238"/>
      </rPr>
      <t xml:space="preserve"> za ostakljenja vanjskih krila na postojećim drvenim prozorima. Staklo je ravno-vučeno, prozirno deb 4mm. Staklo se postavlja umetanjem u postojeće žljebove i  učvršćuje staklarskim kitom prema pravilima struke.</t>
    </r>
  </si>
  <si>
    <t>Postavlja se u novoiuzvedene žljebove i učvršćuje profiliranim ukrasnim lajsnama sa čavlićima prema pravilima struke. Zamjena stakla na svim vratima i prozodima. Postojeće profilirane letvice za učvršćenje treba pripasati na novu debljinu stakla.</t>
  </si>
  <si>
    <t>Stavka uključuje pripasivanje i razradu sanirane i nove stolarije.</t>
  </si>
  <si>
    <t>NAČELNO SVE STAVKE PREDVIĐAJU POPRAVAK IZVORNIH ELEMENATA KOJI SE MOGU POPRAVITI, UKOLIKO NISU POSVE DOTRAJALI, ODNOSNO IZRADA NOVIH DRVENIH RPOZORA TE NJIHOVO NAKADNO OSTAKLJENJE - UNUTARNJE KRILO (OBRAČUNATO U OKVIRU STAKLARSKIH RADOVA), TE ZAMJENU I IZRADU 50% NOVE STOLARIJE U SVEMU PREMA FAKSIMILU POSTOJEĆE.</t>
  </si>
  <si>
    <t>UNUTARNJA STOLARIJA - POPRAVAK 100% STOLARIJE</t>
  </si>
  <si>
    <t>Dobava materijala i izrada kompletne nove vanjske drvene stolarije (dvodjelna vanjska stolarija).</t>
  </si>
  <si>
    <r>
      <t xml:space="preserve">Stavka obuhvaća prethodnu razradu shema, izmjeru i provjeru dimenzija otvora na licu mjesta te stolarsko-restauratorski pregled prethodno demontiranih </t>
    </r>
    <r>
      <rPr>
        <u/>
        <sz val="8"/>
        <rFont val="Arial"/>
        <family val="2"/>
        <charset val="238"/>
      </rPr>
      <t>stavaka prozora pročelja</t>
    </r>
    <r>
      <rPr>
        <sz val="8"/>
        <rFont val="Arial"/>
        <family val="2"/>
        <charset val="238"/>
      </rPr>
      <t xml:space="preserve"> (VANJSKO KRILO), te pripadnih doprozornika ili okvira dvostrukih prozora, zajedno sa klupicama, te izradu detaljnih radioničkih nacrta faksimila nove stolarije, u svemu prema shemama vanjske stolarije.</t>
    </r>
  </si>
  <si>
    <t>Novi prozori, krila, doprozornici i elementi unutarnje klupice u svemu kao izvorni.</t>
  </si>
  <si>
    <t>Prozori su dvostruki dvokrilni drveni sa šprljcima i u špaleti širine 30-40cm (širina klupice) sa gornjim proširenjem za ugradnju kutije za rolete i odklopnim nadsvjetlom (i unutarnje i vanjsko nadsvjetlo - odklopni) u poziciji ispod nadvoja za ugradnju kutije za rolete (u svemu prema shemi i poziciji prozora i postojećem stanju) - faksimil postojeće stolarije.</t>
  </si>
  <si>
    <t>Doprozornik je masivne izrade (moguće je koristiti i višeslojni lamelirani element) iz prosušene jelove ili smrekove građe, dimenzije presjeka do 82×120mm.</t>
  </si>
  <si>
    <t xml:space="preserve">Prozorkska krila krilo je s preklopom debljine 42mm, svi vanjski okapi i profilacije u svemu prema zatečenoj stolariji i pripadnom uzorku. Vanjsko krilo utoreno - priprema za ugradju jednostukog ravnog ostakljenja (4mm) kitanjem - unutarnje krilo utoreno - priprema za ugradnju dvostrokog IZO stakla (4+16+4mm) sa ispunom od toplinski neprovodljivog plina i pripadnom termix lajsnom u tamom tonu. Uključivo i ugradnju vanjskog i unutarnjeg stakla - koja podrazumijeva obostrano kitanje jednostukog stakla vanjskog krila, odnosno kitanje sa vanjske strane i ugradnju pripadnih drvenih lajsni sa unutarnje strane za dvostuko ostakljenje unutarnjeg krila. Lajsne pune drvene min. presjeka 20/15 ili 20/20mm. </t>
  </si>
  <si>
    <t>Prozori sa doprozornicima i klupčicama se ugrađuju kao - izvorni okov - panti se prenose na nova krila (ili se izrađuju novi kao replika izvornih), a završna obrada je punoplošno bojenje uljim naličom u boji i tonu po izboru ovlaštenog predstavnika nadležne konzervatorske službe.</t>
  </si>
  <si>
    <t xml:space="preserve">Stavke imaju kompletan okov, uključivo pripadne olive, poluolive, te škare na odklopnim otvorima. </t>
  </si>
  <si>
    <t>Unutarnja klupica drvena, također punoplošno lakirana se izvodi kompletno u prozorskim nišama, sa prepustom do 3cm u odnosu na ravninu zida.</t>
  </si>
  <si>
    <t>Na spoju doprozornika i zida postavlja se pokrovna letvica.</t>
  </si>
  <si>
    <t>Prije izrade krila ovlašteni predstavnik nadležne konzervatorske službe mora pregledati i ovjeriti nacrte, a prije ličenja mora potvrditi boju i ton; u cijeni izrade stavaka obavezno obuhvatiti izradu detaljnih shema po pozicijama, izradu svih reprezentativnih profilacija (do 5kom po prozoru) i detalja, te do 5kom uzoraka boje na drvenom materijalu i odabranom profilu za potvrdu krajnje obrade, uključivo i novi okov - sve prije početka radioničke izrade.</t>
  </si>
  <si>
    <t>ZA SVE STAVKE KOJE SE IZRAĐUJU NOVE - PREMA IZVORNIKU IZVOĐAČ JE DUŽAN NAPRAVITI NOVU SHEMU, TE PRIKAZ PROFILACIJA I UŽLJEBNJA, ODNOSNO LAJSNI, VANJSKIH OKAPNICA I SL., A ISTE PRIJE IZRADE MORAJU POTVRDITI (ZAJEDNO SA NAČINOM OBRADE) OVLAŠTENI PREDSTAVNIK NADLEŽNE KONZERVATORSKE SLUŽBE I PROJEKTANT - UKLJUČIVO I IZRADU I DOBAVU UZRORAKA PRIJE POČETKA IZRADE.</t>
  </si>
  <si>
    <t>Uključivo izradu šablone za sve vučene profile.</t>
  </si>
  <si>
    <r>
      <t xml:space="preserve">Izrada </t>
    </r>
    <r>
      <rPr>
        <b/>
        <u/>
        <sz val="10"/>
        <rFont val="Arial Narrow"/>
        <family val="2"/>
        <charset val="238"/>
      </rPr>
      <t>grube žbuke</t>
    </r>
    <r>
      <rPr>
        <b/>
        <sz val="10"/>
        <rFont val="Arial Narrow"/>
        <family val="2"/>
        <charset val="238"/>
      </rPr>
      <t xml:space="preserve"> na otučenim dijelovima</t>
    </r>
    <r>
      <rPr>
        <sz val="10"/>
        <rFont val="Arial Narrow"/>
        <family val="2"/>
        <charset val="238"/>
      </rPr>
      <t xml:space="preserve"> </t>
    </r>
    <r>
      <rPr>
        <b/>
        <sz val="10"/>
        <rFont val="Arial Narrow"/>
        <family val="2"/>
        <charset val="238"/>
      </rPr>
      <t>pročelja do opeke - UKLJUČIVO IZRADU ČEL.ŠABLONA I TROŠAK IZRADE VIJENCA - KAO VUČENI PROFIL.</t>
    </r>
  </si>
  <si>
    <r>
      <t xml:space="preserve">Završna obrada zidnih površina  tankoslojnom </t>
    </r>
    <r>
      <rPr>
        <b/>
        <u/>
        <sz val="9"/>
        <rFont val="Arial"/>
        <family val="2"/>
        <charset val="238"/>
      </rPr>
      <t>finom žbukom.</t>
    </r>
  </si>
  <si>
    <t>Premazivanje za smanjenje upojnosti vode - PROČELJNA PLASTIKA IZRAĐENA U KALUPIMA I VEZANE POZICIJE.</t>
  </si>
  <si>
    <t>Izvoditi pod tlakom do 3-5bara na 10-15% ukupnog volumena zidova. OBRAČUN PO M3 STVARNO UGRAĐENE INJEKCIJSKE SMJESE (NE PO m3 tretiranog ziđa).</t>
  </si>
  <si>
    <r>
      <rPr>
        <b/>
        <sz val="8"/>
        <rFont val="Arial"/>
        <family val="2"/>
        <charset val="238"/>
      </rPr>
      <t>NAPOMENA:</t>
    </r>
    <r>
      <rPr>
        <sz val="8"/>
        <rFont val="Arial"/>
        <family val="2"/>
        <charset val="238"/>
      </rPr>
      <t xml:space="preserve">
PRIJE IZVOĐENJA RADOVA NAPRAVITI PROBNO POLJE - TEMELJEM KOJEGA SE ODREĐUJE STVARNI UTROŠAK MATERIJALA</t>
    </r>
  </si>
  <si>
    <t>Mjesta injektiranja i detalji izvedbe prema građevinskom projektu - projektu konstrukcije. Prosječni utrošak smjese 50l injekcijske smjese /po m3 zida.</t>
  </si>
  <si>
    <t>Obračun po m2 izvedene podložne ploče. U troškovniku su iskazane dimenzije AB ploča za svaki dimnjak koji se rekonstruira. U količinama pridodana površina proširenog dijela završne kape.</t>
  </si>
  <si>
    <t>Postupak uključuje čišćenje i eventualnu rekonstrukciju profilacije do izvorne forme, te uzimanje uzoraka na očišćenim i retuširanim izvornim djelovima - uključivo i izradu pripadnih šablona.</t>
  </si>
  <si>
    <r>
      <rPr>
        <b/>
        <sz val="8"/>
        <rFont val="Arial"/>
        <family val="2"/>
        <charset val="238"/>
      </rPr>
      <t>NAPOMENA:</t>
    </r>
    <r>
      <rPr>
        <sz val="8"/>
        <rFont val="Arial"/>
        <family val="2"/>
        <charset val="238"/>
      </rPr>
      <t xml:space="preserve">
Pojedine profilacije zbog iznimno velike oštećenosti zahtijevaju složenu rekonstrukciju do pune forme profila, tj značajniju doradu postojećeg stanja, što predstavlja zahtjevniji rad, jer podrazumijeva i izradu dodatnih skica, konzultacije s restauratorom te nadležnim konzervatorskim nadzorom</t>
    </r>
  </si>
  <si>
    <t>IZRADA SONDI</t>
  </si>
  <si>
    <t>Zavšna obrada kao štokana žbuka - ukupe debljine do 6cm.</t>
  </si>
  <si>
    <t>Karakteristike žbuke: nasipna gustoća: 1000-1600 g/dm3, maksimalno zrno agregata: 3mm, tlačna čvrstoća: CS IV &gt; 6,0N/mm2, vodoupojnosti Wc2 (≤ 0,2 kg/m2min0,5), čvrstoća prionjivosti na podlogu ≥ 1,0 N/mm2; SL:B, paropropusnost μ≤ 20.</t>
  </si>
  <si>
    <t>Konzervatorsko-restauratorska istraživanja.</t>
  </si>
  <si>
    <t>UZIMANJE UZORAKA ŽBUKE I BOJE I ISPITIVANJE ISTIH</t>
  </si>
  <si>
    <t>IZRADA SONDI (DO 25m2 ŽBUKE, 25m2 BOJE I DO 15kom SONDI RAZNIH PROFILACIJA VUČENIH PROFILA, VIJENACA, ERTI I SL.), U SVEMU PREMA ZATEČENOM STANJU</t>
  </si>
  <si>
    <t>Konzervatorska istraživanja žbuke i boja pročelja nakon postave skele, a prije rušenja i demontaže, radi utvrđivanja izgleda pročelja u raznim povijesnim razdobljima, te radi utvrđivanja obrada elemenata. Prema odredbama GZZZSKP-a otvoriti konzervatorske sonde na ravnim površinama, u zoni podnožja, na vučenim profilacijama vijenaca, ertama prozora, oko vrata ulaza, te stolariji i bravariji, ODNOSNO UZ ELEMENTE PROČELJNE PLASTIKE.</t>
  </si>
  <si>
    <t>Popravak kemenih elemenata - ZIDOVI UZ VANJSKI SOKL.</t>
  </si>
  <si>
    <t>Stavka obuhvaća detaljan popravak i čišćenje i obnova oštećenih dijelova reparaturnim kamenim mortom - u stavku uključiti pranje površine mlazom pod tlakom, te odpšašivnje podloge i završno izrada popravka i krpanje oštećenih dijelova.</t>
  </si>
  <si>
    <t>Radove izvesti prema uputama proizvođača materijala i ovlaštenog predstavnika nadležne konzervatorske slžbe. Obračun po m2.</t>
  </si>
  <si>
    <t>Elementi pročeljne plastike - lijevani i dodani na fasadu - stavka obuhvaća pažljivu demontažu istih, te radioničku obradu - izradu negativa i kasnije odljeva u slikonskom kalupu sa ukpravanjem u svim pozicijama nedostajućih elemenata, te završnom obradom u punoj gotovosti u svemu prema autentičnoj formi i oblikovanju. Pričvršćenje na licu mjesta izvesti prezanjem čeličnih pocinčanih trnova sa epokidnim punilom i odgovarajućim bezcementnim mortom.</t>
  </si>
  <si>
    <t>Stavka se izvodi u dogovoru sa kiparom-restaturatorom, a obuhvaća pažljivo uklanjanje elemenata vidljive pročeljne plastike i popravak postojećih elemenata manufakturne plastike, sa naknadnim vraćanjem elemanata na autentičnu poziciju.</t>
  </si>
  <si>
    <t>SVEUČILIŠTE U ZAGREBU, PRIRODOSLOVNO-MATEMATIČKI FAKULTET</t>
  </si>
  <si>
    <t>Horvatovac 102a, Zagreb</t>
  </si>
  <si>
    <t>OIB_28163265527</t>
  </si>
  <si>
    <t>Zgrada koju koristi Prirodoslovno-matematički fakultet Sveučilišta u Zagrebu</t>
  </si>
  <si>
    <r>
      <rPr>
        <b/>
        <sz val="11"/>
        <rFont val="Calibri"/>
        <family val="2"/>
        <charset val="238"/>
      </rPr>
      <t>ZGRADA 1</t>
    </r>
    <r>
      <rPr>
        <sz val="11"/>
        <rFont val="Calibri"/>
        <family val="2"/>
        <charset val="238"/>
      </rPr>
      <t xml:space="preserve"> – u sklopu Botaničkog vrta u Zagrebu (Zgrada uprave), </t>
    </r>
  </si>
  <si>
    <t>k.č. 2934, k.o. Centar</t>
  </si>
  <si>
    <t>TR-01-UG-2022-88</t>
  </si>
  <si>
    <t>222/2022_T</t>
  </si>
  <si>
    <t>137/2022</t>
  </si>
  <si>
    <t>OBNOVA ZGRADE 1, UPRAVNA ZGRADA U SKLOPU BOTANIČKOG VRTA</t>
  </si>
  <si>
    <t>Dubrovnik, studeni 2022.</t>
  </si>
  <si>
    <t>SVEUČILIŠTE U ZAGREBU, PRIRODOSLOVNO-MATEMATIČKI FAKULTET
Horvatovac 102a, Zagreb</t>
  </si>
  <si>
    <t>TROŠKOVNIK GRAĐEVINSKO-OBRTNIČKIH RADOVA</t>
  </si>
  <si>
    <t>Dobava materijala, izrada i montaža unutarne PP STOLARIJE - uz glavno stubište.</t>
  </si>
  <si>
    <t>Vrata prema specifikaciji u građ.otvoru do 150/220cm, u svemu prema dimenzijama podstavke.</t>
  </si>
  <si>
    <r>
      <t xml:space="preserve">Vrata vatrootpornosti 30minuta - </t>
    </r>
    <r>
      <rPr>
        <b/>
        <sz val="8"/>
        <rFont val="Arial"/>
        <family val="2"/>
        <charset val="238"/>
      </rPr>
      <t>EI2 30-C;</t>
    </r>
    <r>
      <rPr>
        <sz val="8"/>
        <rFont val="Arial"/>
        <family val="2"/>
        <charset val="238"/>
      </rPr>
      <t xml:space="preserve"> izvesti repliku postojećih vratiju sa ukladama i sa svim elementima kao postojeća unutarnja stolarija.</t>
    </r>
  </si>
  <si>
    <t>ST.11. 150/220cm - EI2 30-C;
JEDNOKRILNA ZAOKRETNA VRATA (REPLIKA)</t>
  </si>
  <si>
    <t>ST.12. 135/220cm - EI2 30-C;
JEDNOKRILNA ZAOKRETNA VRATA (REPLIKA)</t>
  </si>
  <si>
    <t>Dovratnici vrata također moraju biti izvedeni od hladno valjanog čeličnog lima debljine 2mm, te moraju imati samogasivu brtvu, dok je kompletna bočna obloga špalete također izvedena u negorivom materijelu, minimalne zahtjevane vatrootpornosti.</t>
  </si>
  <si>
    <t>ST.6. 130/220cm - EI2 30-C;
JEDNOKRILNA ZAOKRETNA VRATA (REPLIKA)</t>
  </si>
  <si>
    <t>SKELA - VANJSKI DIO UZ OPHOD OKO GRAĐEVINE, SA TUNELSKOM ZAŠTITOM SKELE U DJELU PODNOŽJA - ZAŠTITA PROLAZA PROLAZNIKA U UKUPNOJ DUŽINI DO 25m'; VISNA SKELE DO 7,80m' U BOČNIM DJELOVIMA ODNOSNO DO 12,00m' U DJELU UZ ZABATNE ZIDOVE</t>
  </si>
  <si>
    <t>UNUTARNJA SKELA IMA KOMUNIKACIJSKE PLATFORME NA NIVOU PUNE ETAŽE</t>
  </si>
  <si>
    <t>CIJEVNA SKELA ZA TEŠKO OPTEREĆENJE I PODUPIRANJE DRVENOG GREDNIKA U FAZI POSTAVE OPLATE I SPREZANJE GREDNIKA I TLAČNE PLOČE OPLATE ZIDOVA.</t>
  </si>
  <si>
    <t>Oslanjanje skele na nosivu podlogu izvesti preko metalnih podložnih papuča, koje naliježu na podlogu (čvrsta podloga zbijenosti min 80 MN/mm2).</t>
  </si>
  <si>
    <t>Dobava, montaža, korištenje, demontaža i otprema lake pomoćne skele.</t>
  </si>
  <si>
    <t>U jediničnoj cijeni uključena izrada prilaza na skelu, sigurnosnih ljestvi i svih tipskih tvorničkih elemenata za spajanje, međuveze i ukrute, označavanje i sl.</t>
  </si>
  <si>
    <t>Obračun po kompletu pomoćne radne skele opremljene prema propisima.</t>
  </si>
  <si>
    <t>SKELA - UNUTARNJA SKELA U FAZI OBRADE ZIDOVA I MEĐUKATNE KONSTRUKCIJE - SKELA ZA OBRADU ZIDOVA FRCM SUSTAVOM</t>
  </si>
  <si>
    <t>Unutarnja cijevna skela za teško opterećenje - korištenje za radove izvođenja TORKRETNE OBLOGE STUBIŠTA.</t>
  </si>
  <si>
    <t>Doprema, postava, skidanje i otprema oplatnog i sustava skele za izvedbu jednostranih betona ili sustava torketnih šricanih žbuka - osiguranje tijeka izvođenja radova.</t>
  </si>
  <si>
    <t xml:space="preserve">Obračun prema ortogonalnoj projekciji UNUTARNJIH ZIDOVA STUBIŠTA.  </t>
  </si>
  <si>
    <t>SKELA ZA OBRADU UNUTARNJIH ZIDOVA TORKRETIRANJEM</t>
  </si>
  <si>
    <t>SKELA ZA BETONIRANJE TLAČNE PLOČE - VISINA SEKELE DO 3,30m' U ETAŽI KATA, ODNOSNO DO 3,00m' U ETAŽI PRIZEMLJA- DVA PROSTORNA OKVIRA U POLOVINAMA RASPONA U ODNOSU NA CENTRALNI ZID</t>
  </si>
  <si>
    <t>Doprema, postava, skidanje i otprema cijevne fasadne skele od bešavnih cijevi. Stavka se izvodi kao radna platforma za radove uz zabatne zidove sa unutarnje strane prostora tavana; predviđen rad na visini do 3,50m'.</t>
  </si>
  <si>
    <t>RAD NA VISINI DO 3,50m'</t>
  </si>
  <si>
    <t>KROVIŠTE GRAĐEVINE (RAD NA VISINI +6,76 DO +10,65m')</t>
  </si>
  <si>
    <t>Betoniranje ležajeva i ab horizontalnih serklaža - ležajeva postojećeg drvenog grednika.</t>
  </si>
  <si>
    <t>Ležajevi i upušteni serklaži u dvostranoj i jednostranoj oplati. Serklaž i ležajevi presjeka prema  specifikaciji betoniraju se na pozicijama dotrajalog ležaja ili nestabilnog ležaja grednika, u svemu prema zatečenom stanju, po provjeri drvene konstrukcije i stanja ležajeva i dotrajalosti drvenog grednika.</t>
  </si>
  <si>
    <t>KLASA BETONA: C30/37</t>
  </si>
  <si>
    <t>DIMNJAK 1. dim. 50/180/382cm</t>
  </si>
  <si>
    <t>DIMNJAK 2. dim. 50/176/360cm</t>
  </si>
  <si>
    <t>Profili se spajaju s rogovima s vijcima M12.</t>
  </si>
  <si>
    <t>U SVEMU PREMA STATIČKOM PRORAČUNU, PLANU POZICIJA I SHEMAMA /DETALJIMA.</t>
  </si>
  <si>
    <t>PROSTORNI OKVIR I PODUPIRANJE UZ VANJSKE ZIDOVE I UZ ZIDOVE STUBIŠTA, ODNOSNO NA MINIMALNOM RASPONU OD 1/3 UGRAĐENIH ČELIČNIH OJAČANJA /ELEMENATA - PRIZEMLJE VISINA ETAŽE DO 3,00m'</t>
  </si>
  <si>
    <t>PROSTORNI OKVIR I PODUPIRANJE UZ VANJSKE ZIDOVE I UZ ZIDOVE STUBIŠTA, ODNOSNO NA MINIMALNOM RASPONU OD 1/3 UGRAĐENIH ČELIČNIH OJAČANJA /ELEMENATA - KAT VISINA ETAŽE DO 3,30m'</t>
  </si>
  <si>
    <t>Stavkom obuhvaćena dobava materijala, izrada i polaganje "L" profila - kutnika; u svaki kut dimnjaka postavlja se po jedan "L" profil koji se svakih 1 metar (horizontalno) i pričvršćuje spojnim sredstvima sve do razine krovne konstrukcije. Ojačanja se izvode "L" profilima 60x60x5mm, S235 u uglovima.</t>
  </si>
  <si>
    <t>Horizontalni elementi se postavljaju svakih 1m'. Horizontalni elementi i kosnici su dimenzije 40x40x5mm, S235. Dimnjak je potrebno dodatno stabilizirati u ravnini krova s 2 L profila 60x5mm koji imaju funkciju dodatne ukrute.</t>
  </si>
  <si>
    <t xml:space="preserve">Na nosače se po stabilizaciji i fiksiranju na mikrolokaciji vare moždanici Ø16mm, osno svakih 30cm na gornjem spoju sa tlačnom pločom. Varenja provesti pažljivo, uz maksimalnu zaštitu drvenog grednika i svih pozicija u spoju sa drvenom konstrukcijom međukatne konstrukcije i/ili krovišta, kako nebi došlo do zapaljenja. </t>
  </si>
  <si>
    <t>sav materijal, dobava, izrada i doprema alata, mehanizacija i uskladištenje,</t>
  </si>
  <si>
    <t>završnu obradu osim ako u stavci nije drugačije određeno, ak zaštitom i temeljnim premazom, te premazom za zaštitu od požara u trajanju u svemu prema detalju projekta ZOP za sve konstruktivne elemente,</t>
  </si>
  <si>
    <t>sve horizontalne i vertikalne transporte do mjesta montaže, uključivo korištenje gradilišnog krana,</t>
  </si>
  <si>
    <t>Nosači duljine prema specifikaciji ugrađuju se uz postojeću drvenu gredu, koju je potrebno osigurati, na prethodno izvedenim ležajevima (osni razmak do 1,50m') za ojačanje postojećeg drvenog iznad vrata prvog kata i prostora tavana, klase čelika S235. Ojačanja se postavljaju na unaprijed pripremljen ab ležaj, a preko kojih se u kasnijoj fazi izvodi tlačna ploča.</t>
  </si>
  <si>
    <t>ČELIČNI NOSAČI - HEA180 DULJINE DO 6.100,00mm - SPOJ SA DETALJEM MOŽDANIKA</t>
  </si>
  <si>
    <t>DODATAK ZA VARENJA, ZAŠTITE I PRIPASIVANJA I FINO NAMICANJE I STABILIZACIJU NA LEŽAJU, TE ZA RAZNI NERAZVRSTANI PRIČVRSNO-SPOJNI PRIBOR I OSTALI RAD KOJI NIJE MOGUĆE NORMIRATI - 10% UKUPNE KOLIČINE ČELIKA</t>
  </si>
  <si>
    <t>ČELIČNI NOSAČI - HEA180 DULJINE DO 6.450,00mm - SPOJ SA DETALJEM MOŽDANIKA</t>
  </si>
  <si>
    <t>PROFIL HEA180 - 35,50kg/m'</t>
  </si>
  <si>
    <t>Obračun po m2 izvedenog ojačanja limom.</t>
  </si>
  <si>
    <t>TRAPEZNI LIM - OPLATA TLAČNE PLOČE</t>
  </si>
  <si>
    <t>dim. 101/103cm - BRAVARSKA REŠETKA DVOKRILNOG ZAOKRETNOG PROZORA SA ODKLOPNIM NADSVJETLOM</t>
  </si>
  <si>
    <t>dim. 103/103cm - BRAVARSKA REŠETKA DVOKRILNOG ZAOKRETNOG PROZORA SA ODKLOPNIM NADSVJETLOM</t>
  </si>
  <si>
    <t>dim. 47/103cm - BRAVARSKA REŠETKA JEDNOKRILNOG ZAOKRETNOG PROZORA SA ODKLOPNIM NADSVJETLOM</t>
  </si>
  <si>
    <t>VANJSKA BRAVARIJA - NOSAČI LABUĐEG VRATA ODVODNOG ŽLIJEBA I VERTIKALA; KOVANA BRAVARIJA SREDNJE SLOŽENOSTI</t>
  </si>
  <si>
    <t>RUKOHVAT VISINE DO 110cm, UKLJUČIVO OBRADU I LIČENJE RUČKE RUKOHVATA; RUKOHVAT ČELIČNI - NISKE SLOŽENOSTI</t>
  </si>
  <si>
    <t>PROSTORNI SPREGOVI I ZATEGE STUPOVA TRIJEMA PRIZEMLJA - DULJINA ZATEGA DO 2.000,00mm</t>
  </si>
  <si>
    <t>Stavka obuhvaća pjeskarenje i skidanje svih slojeva hrđe - suhim pjeskarenjem na licu mjesta, te popravak ograde i rukohvata na lokaciji.</t>
  </si>
  <si>
    <t>Dobava i ugradnja pričvrsnih čeličnih dijelova, konstrukcijski elementi za stabilizaciju drvenog grednika.</t>
  </si>
  <si>
    <t>Stavka se izvodi u svemu po završetku radova rušenja i demontaže, a obuhvaća izvedbu ojačanja i rekonstrukcije spojeva drvenih elemenata konstrukcije sa okolnim elementima, na način da se uz postojeći drveni grednik obostrano ugrađuju kutnici i limovi od čelika debljine do 20mm, sa predbušenim rupama za sprezanje drvo-čelik. Same dimenzije i potreban broj rupa definira statičar prema potrebi i prema stupnju oštećenja koje će se odrediti po izvidu "in situ".</t>
  </si>
  <si>
    <t>Svi željezni dijelovi u pocinčanoj izvedbi za kutnike, LIMOVE I PLOČE, vilice, plosnati čelik itd. Za montažu u spoju s konstrukcijom od gotovih dijelova konstrukcijske svrhe koriste se  sidra, čelične ploče, sprezni vijci, samobušeći vijci, odnosno po potrebi vilice, ili plosnati čelik I SAV PRIČVRSNO SPOJNI MATERIJAL KOJI NIJE MOGUĆE NORMIRATI.</t>
  </si>
  <si>
    <t>SLJEME I GREBENI</t>
  </si>
  <si>
    <t>Dobava i ugradnja krovnih prozora - PROZOR ZA ODIMLJAVANJE UNUTARNJEG STUBIŠTA.</t>
  </si>
  <si>
    <t>Krovni prozori u svemu prema smjernicama nadležnog konzervatora.</t>
  </si>
  <si>
    <t>Uključivo sav limeni opšava (bakreni lim) u spoju sa krovištem.</t>
  </si>
  <si>
    <t>Cijenu formirati prema tipskom rješenju i dimenziji, uključivo i pripadni podvučeni lim o tipski nepropusni opšav.</t>
  </si>
  <si>
    <t>Dobava i ugradnja krovnih prozora - prozori za osvjetljenje prostora tavana.</t>
  </si>
  <si>
    <t>PROZOR - ODKLOPNI (dim. DO 60/80cm)</t>
  </si>
  <si>
    <t xml:space="preserve">Osnovu za formiranje cijene čini dimenzija otvora prozora (u svemu prema postojećim fiksnim prozorima), a stavka se izvodi od kaljenog stakla u drvenom okviru (prosušeni hrast 1.klase, višeslojni presjek) unutar kojeg se nalazi kaljeno (ili staklo ojačano čeličnom pocinčanom mrežicom) staklo - 8mm. Sve reške brtvljene, svi spojevi u potpunosti zatvoreni. </t>
  </si>
  <si>
    <t>Za izlaz na glavni krov predviđen je posebno obračunat prozor za odimljavanje koji ima mogućnost punog otvaranja (evakuacijski prozor).</t>
  </si>
  <si>
    <t>Uključivo i sve opšavne trake, limove, brtveni pribor i sl., TE ELEKTRO UPRAVLJANJE OTVARANJA PROZORA, sa spajanjem istoga na sustav upravljanja vatrodojave. Prozor mora imati i mogućnost otvaranja za slučaj potrebe izlaza na krovište.</t>
  </si>
  <si>
    <t>Popravak krovne potkonstrukcije izvodi se u ravnini postojećeg krovišta, na poziciji prethodno demontiranih slojeva krovišta (završni pokrov, letve i djelomično uklonjeni dotrajali rogoci), a sve po izvedbi unutarnje prostorne tlačne ploče na stropu etaže 1.kata (pod tavana).</t>
  </si>
  <si>
    <t>djelomična pojačanja dotrajalih i oštećenih rogova dim. do 12-12cm, odnosno podrožnica dimenzija 16/16cm, do max 16/18cm, uz koje se pričvršćuju se putem ankera i kutnika na podlogu čel.nosivu konstrukciju pričvrščuju novi drveni elementi (građa i/ili daščana oplata); suho drvo klase C24,</t>
  </si>
  <si>
    <t>KROVIŠTE POD CRIJEPOM</t>
  </si>
  <si>
    <t>KROVIŠTE TRIJEMA POD LIMOM</t>
  </si>
  <si>
    <t>Dobava materijala i izrada obloge ispod tlačne ploče - UGRADNJA TRAPEZNOG LIMA - izrada krutog horizontalnog diska - međukatne konstrukcije.</t>
  </si>
  <si>
    <t>Zidanje zidova - prilagodbe i zatvaranje otvora prije izrade FRCM sustava.</t>
  </si>
  <si>
    <t>UNUTARNJA BRAVARIJA - RUKOHVATI UNUTARNJEG STUBIŠTA - OBRADA "IN SITU"</t>
  </si>
  <si>
    <t>ZIDOVI PRIZEMLJA</t>
  </si>
  <si>
    <t>ZIDOVI KATA</t>
  </si>
  <si>
    <t>ZIDOVI STUBIŠTA</t>
  </si>
  <si>
    <t>UKUPNO ZA 46kom LEŽAJEVA DIM. DO 50/25-30cm</t>
  </si>
  <si>
    <r>
      <rPr>
        <b/>
        <sz val="8"/>
        <rFont val="Arial"/>
        <family val="2"/>
        <charset val="238"/>
      </rPr>
      <t>NAPOMENA:</t>
    </r>
    <r>
      <rPr>
        <sz val="8"/>
        <rFont val="Arial"/>
        <family val="2"/>
      </rPr>
      <t xml:space="preserve">
OBRADA KAPE DIMNJAKA SA SPECIFIČNIM DETALJEM PREDMETOM JE ZASEBNE STAVKE TROŠKOVNIKA</t>
    </r>
  </si>
  <si>
    <t>Stavka se izvodi u dogovoru sa nadzornim inženjerom. Obračun po kom nefunkcionalnog dimnjaka, duljine do 11,00m'.</t>
  </si>
  <si>
    <t>UKUPNO DO 180kom RASVJETNIH TIJELA</t>
  </si>
  <si>
    <t>Prema odredbama GZZZSKP-a otvoriti konzervatorske sonde na ravnim površinama, u žbuke 1. i 3.kata kao i sonde sa izradom šablona na vučenim profilacijama vijenaca (stropni vijenac prizemlja, podprozorski vijenac 1.kata, profilirani vijenac 3.kata, krovni vijenac), te reprezentativnih elemenata pročeljne plastike (prozorski pilastri i istake prozora, a posebno vijenci iznad prozora 1. i 2.kata), kao i uzorkovanje kazetirane žbuke 3.kata. Stavka uključuje izradu nacrta istraživanja s ucrtanim i opisanim nalazima.</t>
  </si>
  <si>
    <t>Konzervatorska istraživanja žbuke i boja pročelja nakon postave skele, a prije rušenja i demontaže, radi utvrđivanja izgleda pročelja u raznim povijesnim razdobljima, te radi utvrđivanja obrada elemenata. Prema odredbama GZZZSKP-a otvoriti konzervatorske sonde na ravnim površinama, u zoni podnožja, na vučenim profilacijama vijenaca, ertama prozora, oko vrata ulaza, te stolariji i bravariji.</t>
  </si>
  <si>
    <t>SONDIRANJE I IZVEDBA ŠABLONI VUČENIH PROFILACIJA - RAZDJELNI I KROVNI VIJENCI</t>
  </si>
  <si>
    <t>SONDIRANJE I IZVEDBA ŠABLONI VUČENIH PROFILACIJA - PROZORSKI PILASTRI</t>
  </si>
  <si>
    <t xml:space="preserve">SONDIRANJE I IZVEDBA ŠABLONI VUČENIH PROFILACIJA - NADPROZORSKI VIJENAC </t>
  </si>
  <si>
    <t>SONDIRANJE EDIKULE PROZORA 1.KATA</t>
  </si>
  <si>
    <t>Uzimanje uzoraka - GRAĐEVINSKA ISPITIVANJA I PRIPADNI ISTRAŽNI RADOVI.</t>
  </si>
  <si>
    <t>Stavkom obuhvaćeno uzimanje uzoraka žbuke kako bi se utvrdile stvarne debljine slojeva, stanje žbuke, prionjivost, debljina i zasićenost vlagom i solima, uz kategorizaciju soli.</t>
  </si>
  <si>
    <t>Stavka se izvodi prije početka radova, kako bi se utvrdila stvarna poroznost i vodoupojnost zidova, te se u ovisnosti o istim parametrima provjerile stvarne količine i eventualna potreba ugradnje injekcijske smjese i materijala, o kojima ovisi kasnija primjena adekvatne tehnologije sanacije, a i količina materijala u slučaju primjene injektiranja na djelu ziđa.</t>
  </si>
  <si>
    <t>Radovi se izvode prije početka izvođenja radova rušenja i demontaža, kako bi se u potpunosti definirao opseg istih i kako bi se pravovremeno anulirala ikakva odstupanja u odnosu na projektirane parametre, odnosno zatečeno stanje na građevini.</t>
  </si>
  <si>
    <t>IZRADA SONDI ZA ISPITIVANJA ŽBUKE (DEBLJINE, POROZNOST, SOLI  I ZASIĆENOST VLAGOM), UKUPNO ZA CCA 5,50m2 ŽBUKE - IZRADA SONDI 60/60cm</t>
  </si>
  <si>
    <t>ST. 10. dim.150/220cm - GLAVNA ULAZNA VRATA DVOKRILNA</t>
  </si>
  <si>
    <t>ST. 6. dim. 130/220cm
VRATA JEDNOKRILNA SA OBUHVATNIM DOVRATNIKOM</t>
  </si>
  <si>
    <t>ST. 9. dim. 100/220cm
VRATA JEDNOKRILNA SA OBUHVATNIM DOVRATNIKOM</t>
  </si>
  <si>
    <t>ST. 8. dim. 55/105cm
PROZOR JEDNOKRILNI</t>
  </si>
  <si>
    <t>ST. 1. dim.150/220cm
DVOKRILNI DVODJELNI ZAOKRETNI PROZOR</t>
  </si>
  <si>
    <t>ST. 2. dim.145/90cm
DVOKRILNI DVODJELNI ZAOKRETNI PROZOR</t>
  </si>
  <si>
    <t>ST. 3. dim.110/110cm
DVOKRILNI DVODJELNI ZAOKRETNI PROZOR DOGRADNJE (OSTAVE) - TRAJNO UKLANJANJE</t>
  </si>
  <si>
    <t>ST. 4. dim.130/75cm
DVOKRILNI DVODJELNI ZAOKRETNI PROZOR DOGRADNJE (OSTAVE) - TRAJNO UKLANJANJE</t>
  </si>
  <si>
    <t>ST. 5. dim.100/210cm
JEDNOKRILNA ZAOKRETNA VRATA DOGRADNJE (OSTAVE) - TRAJNO UKLANJANJE</t>
  </si>
  <si>
    <t>ST. 7. dim.118/230cm - JEDNOKRILNA VRATA SPREMIŠTA</t>
  </si>
  <si>
    <t>Točne pozicije i broj stavaka koje se zadržavaju biti će definirane sa službenim predstavnikom GZZZSKP - prije početka izvođenja radova rušenja i demontaža). U KASNIJOJ FAZI PREDVIĐEN POPRAVAK I REKONSTRUKCIJA KOMPLETNE UNUTARNJE STOLARIJE I DOVRATNIKA - DOVRATNICI NA LICU MJESTA, A VRATNA I PROZORSKA KRILA SE IZRAĐUJU U POTUPUNOSTI NOVI; VANJSKA STOLARIJA KOMPLETNO IZRADA NOVIH KRILA I DOPROZORNIKA. Vrata i prozori koji imaju navedeno trajno uklanjanje se ne vraćaju na građevinu - dio koji je obuhvaćen uklanjanjem dogradnje (ostave).</t>
  </si>
  <si>
    <t>ST. 15. dim. 80/200cm
VRATA JEDNOKRILNA SA OBUHVATNIM DOVRATNIKOM</t>
  </si>
  <si>
    <t>ST. 16. dim. 130/220cm
VRATA JEDNOKRILNA SA OBUHVATNIM DOVRATNIKOM</t>
  </si>
  <si>
    <t>ST. 17. dim. 130/220cm
VRATA DVOKRILNA SA OBUHVATNIM DOVRATNIKOM (STUBIŠTE)</t>
  </si>
  <si>
    <t>ST. 20. dim. 75/200cm
VRATA JEDNOKRILNA SA OBUHVATNIM DOVRATNIKOM</t>
  </si>
  <si>
    <t>ST. 18. dim. 120/200cm
VRATA JEDNOKRILNA SA OBUHVATNIM DOVRATNIKOM</t>
  </si>
  <si>
    <t>ST. 9. dim. 100/220cm
VRATA JEDNOKRILNA SA OBUHVATNIM DOVRATNIKOM -WC</t>
  </si>
  <si>
    <t>ST. 13. dim. 120/300cm
VRATA DVOKRILNA - IZLAZ NA RAVNI KROV DOGRADNJE (OSTAVE)</t>
  </si>
  <si>
    <t>ST. 14. dim.120/220cm
DVOKRILNI DVODJELNI ZAOKRETNI PROZOR</t>
  </si>
  <si>
    <t>ST. 19. dim.55/140cm
DVOKRILNI JEDNODJELNI ZAOKRETNI PROZOR</t>
  </si>
  <si>
    <t>Uklanjanje postojećih krovnih prozora /otvora izlaza na krov.</t>
  </si>
  <si>
    <t>Stavkom obuhvaćeno uklanjanje postojećih izlaza na krov - prozori od žičanog stakla u odklopnom  okviru sa pripadnim limenim opšavom. Dimenzije u svemu prema zatečenom stanju - maksimalna dimenzija otvora do 0,8m2 u limenom okviru sa pripadnim opšavom i podvlakama u ravnini krovišta i pokrova.</t>
  </si>
  <si>
    <t>Ukloniti kompletno.</t>
  </si>
  <si>
    <t>Radovi se izvode paralelno sa izvođenjem radova rušenja krovišta.</t>
  </si>
  <si>
    <t>Kombinirano strojno (80%) i ručno (20%) uklanjanje postojeće dogradnje (ostave), uključivo stropnu ploču sa svim slojevima izolacija, te kompletne konstrukcije i pregradnih i  nosivih zidova - kompletno uklanjanje elemenata konstrukcije do nivoa temelja.</t>
  </si>
  <si>
    <t>Uklanjanje postojeće ograde ravnog krova dogradnje (ostave).</t>
  </si>
  <si>
    <t>Ograda kovana, visine do 90cm, kompletno obodom terase, male složenosti (rukohvat) i polja sa "x" spregovima i stupovima.</t>
  </si>
  <si>
    <t>Ukloniti kompletno sa pripadnim opšavima, podvlakama i sl.</t>
  </si>
  <si>
    <t>UKLANJANJE KOMPLETNE OGRADE (UKUPNO 16STUPOVA I SA 17 "x" SPREGOVA)</t>
  </si>
  <si>
    <t>Stropna ploča sa toplinskom i hidroizolacijom - krovnom ljepenkom u 4 sloja), na betonu u padu - ukupna debljina ploče do 22cm, sa svim slojevima - površina stropne ploče do 26,50m2 -  ukloniti kompletno do ravnine postojećeg zida - uključivo i odštemavnaje i vađenje djela ploče koji je ušteman u zid osnovne građevine.</t>
  </si>
  <si>
    <t>Radovima se pristupa po uklanjanju vanjske i unutarnje stolarije dogradnje i po pražnjenju i blindiranju svih instalacija u zoni zahvata.</t>
  </si>
  <si>
    <t>Mjere osiguranja primjeniti na predmetne zidove i na konstruktivne i nekonstruktivne elemente na koje uklanjanje utječe, te su uključene u jediničnu cijenu rušenja, bez obzira na dulljinu raspona i visinu podpiranja. Maksimalna visina podupiranja do 300cm - u cijenu uključiti sve pomoćne skele i platforme potrebne za izvršenje radova rušenja i demontaže dogradnje u punoj mjeri.</t>
  </si>
  <si>
    <t>Zidovi djelomično armiranobetonski (sustav vertikalnih i horizontalnih serklaža i greda), ispuna zidana, ukupna debljina zidova (obostrano žbukanih) do 30cm, visina do 283cm.</t>
  </si>
  <si>
    <t>Stavka uključuje rušenje ab konstrukcije, dok je uklanjanje slojeva poda i iskopa temelja predmet zasebnih stavki i grupa radova.</t>
  </si>
  <si>
    <t>PRIZEMLJE - UKLANJANJE KOMLETNE DOGRADNJE (PROSTOR OSTAVE), BRUTO VOLUMENA DO 82,20m3</t>
  </si>
  <si>
    <t>Završno se zaštitna konstrukcija oblači slojem geotekstilne, odnosno tkane folije i PVC-a, kao zaštita od zaprašivanja od prašine i materijala razgradnje.</t>
  </si>
  <si>
    <t xml:space="preserve">Konstrukcija se izvodi kao prostorna zaštita, te se NIKAKO NE FIKSIRA ZA STABLO ILI ZA KORIJEN - SVA MJESTA OSLANJANJA MORAJU BITI ODVOJENA ODGOVARAJUĆIM FOLIJAMA I SPUVICAMA. Dimenzije i točne pozicije pričvršćivanja usklatiti sa predstavnikom naručitelja - voditeljem Botaničkog vrta. </t>
  </si>
  <si>
    <t>Stavka uključuje izradu privremene zaštite stabala uz zgradu, dvorište i pristupu zgradu, u svemu prema dogovoru sa nadležnim predstavnicima uprave Vrta. Zaštita se provodi u nivu terena do visine od 2m', a obuhvaća izradu fiksog prostornog okvira koji se izvodi od drvene građe - elemenata dim.presjeka do 10/12cm, ili m10/10cm, a obuhvaća izvedbu zaštite od OSB ploča 22mm na vertikalnim stranicama, odnosno od fosni sa gornje strane, koje se u ovisnosti od pozicije izvode horizontalno /u nagibu. Također se u horizontalnom smjeru izvodi zaštita korijena biljaka od fosni na podkonstrukciji od štafli.</t>
  </si>
  <si>
    <r>
      <rPr>
        <b/>
        <sz val="8"/>
        <rFont val="Arial"/>
        <family val="2"/>
      </rPr>
      <t>NAPOMENA:</t>
    </r>
    <r>
      <rPr>
        <sz val="8"/>
        <rFont val="Arial"/>
        <family val="2"/>
        <charset val="238"/>
      </rPr>
      <t xml:space="preserve">
NAJSTROŽE SE ZABRANJUJE UKLANJANJE ILI PREMJEŠTANJE BILJA BEU NADZORA ILI DOGOVORA SA SLUŽBENIM PREDSTAVNIKOM UPRAVE VRTA.</t>
    </r>
  </si>
  <si>
    <t>PODNA ZAŠTITA KORJENA - FOSNE NA ŠTAFLAMA</t>
  </si>
  <si>
    <t>ZAŠTITA DEBLA DO 2,00m VISINE - OSB NA GREDAMA</t>
  </si>
  <si>
    <t>VANJSKA BRAVARIJA</t>
  </si>
  <si>
    <t>Gradilište mora biti uređeno sukladno odredbama Zakona o zaštiti na radu i Pravilniku o zaštiti od požara, a sukladno elaboratu uređenja gradilišta.</t>
  </si>
  <si>
    <t>Zaštita stabala u dvorištu.</t>
  </si>
  <si>
    <r>
      <rPr>
        <b/>
        <sz val="8"/>
        <rFont val="Arial"/>
        <family val="2"/>
      </rPr>
      <t>NAPOMENA:</t>
    </r>
    <r>
      <rPr>
        <sz val="8"/>
        <rFont val="Arial"/>
        <family val="2"/>
        <charset val="238"/>
      </rPr>
      <t xml:space="preserve">
Pristup kroz kolni ulaz mora biti pod nadzorom, a djelatnici Vrta moraju imati osiguran pristup kroz kolni ulaz, kao i parking, tako da se redovite dostave mogu odvijati nesmetano. Radove izrade sheme organizacije gradilišta koordinirati sa upravom Vrta.</t>
    </r>
  </si>
  <si>
    <t>PRIVREMENA OGRADA U FAZI IZRADE POPRAVKA UPOIRNOG ZIDA U TERENU (dužica cca. 20m')</t>
  </si>
  <si>
    <t>ST. 11. dim.150/220cm
VRATA JEDNOKRILNA SA OBUHVATNIM DOVRATNIKOM - KASNIJE IZRADA U PP VARIJANTI</t>
  </si>
  <si>
    <t>ST. 12. dim. 135/220cm
VRATA JEDNOKRILNA SA OBUHVATNIM DOVRATNIKOM - KASNIJA IZRADA U PP VARIJANTI</t>
  </si>
  <si>
    <t>ST.17. 120/220cm - EI2 30-C;
DVOKRILNA ZAOKRETNA VRATA (REPLIKA) SA BOČNIM FIKSERIMA ŠIRINE DO 10cm  U PUNOJ VISINI VRATA</t>
  </si>
  <si>
    <t>ST. 6. dim. 130/220cm
VRATA JEDNOKRILNA SA OBUHVATNIM DOVRATNIKOM - KASNIJE IZRADA U PP VARIJANTI ZA 2 STAVKE</t>
  </si>
  <si>
    <t>Stvaka podrazumijeva uklanjanje obloge podgleda krovišta - kosina krovnih ploha, sa pripradnom podkonstrukcijom i toplinskom izolacijom.</t>
  </si>
  <si>
    <t>PODGLED TRIJEMA</t>
  </si>
  <si>
    <t>UPUŠTENI ŽLIJEBOVI - DIO Ø100mm; r.š. DO 660,00mm</t>
  </si>
  <si>
    <t>UVALE, GREBENI I SL.; r.š. DO 1.200,00mm</t>
  </si>
  <si>
    <t>ODVODNE VERTIKALE Ø110mm SA PRIPADNIM LJEVANO-ŽELJEZNIM NOŽIŠTEM I LABUZĐIM VRATOM I KOTLIĆEM ZA UKUPNO 4kom - UKUPNA DEMONTAŽA cca. 35,50m' ŽLIJEBOVA</t>
  </si>
  <si>
    <t>RUBNI OKAPNI LIM TRIJEMA</t>
  </si>
  <si>
    <t>NAZIDNI LIM SPOJA SA ZIDOVIMA TRIJEMA; r.š. do 800,00mm</t>
  </si>
  <si>
    <t>Završni pokrov biber crijep, dvostruko polaganje, odnosno falcani lim na krovištu trijema, stavka uključuje uklanjanje kompletno završnog pokrova, uključivo i uklanjanje postojećih letva i kontra-letva, te daščane oplate krovišta.</t>
  </si>
  <si>
    <t>Uključivo uklanjanje svih elemenata konstrukcije - škara, visulja, pripadnih kosnika, nazidnica, vjenčanica i veznih greda i razupora, kompletno do nivoa podne konstrukcije potkrovlja, ISKLJUČIVO U POZICIJAMA VELIKIH OŠTEĆENJA - PO UKLANJANJU SLOJEVA KROVA - točan broj utvrđuje se na licu mjesta, a demontažu i kontrolu isključivo provesti prema uputama statičara.</t>
  </si>
  <si>
    <t>Demonontažu provesti pažljivo (ručno, uz upotrebu ručnog alata i krana u segmentima).</t>
  </si>
  <si>
    <t>UKLANJANJE LETVI</t>
  </si>
  <si>
    <t>UKLANJANJE POKROVA, LETVI I PRIPADNIH KONTRA LETVI (CRIJEP)</t>
  </si>
  <si>
    <t>UKLANJANJE POKROVA, I DAŠČANE OPLATE SA PRIPADNIM SLOJEM TOPLINSKE IZOLACIJE (TRIJEM)</t>
  </si>
  <si>
    <t>Stvaka podrazumijeva privremeno podupiranje i uklanjanje djelova kompletne međukatne konstrukcije sa svim slojevima (završne podne obloge prema specifikaciji, na sloju drvenih dasaka, sa pripadnim rasterom štafli /letvi, te ispunom od šljunka /pijeska i svim slojevima izolacija, bit.traka i slično, do nivoa temeljne ploče u nivou prizemlja - KOMPLETNO sa svim slojevima parnih brana, izolacija u sanitarnim čvorovima i sl., odnosno do nivoa drvenog grednika u međukatnim konstrukcijama).</t>
  </si>
  <si>
    <t>UKLANJANJE SVIH SLOJEVA PODA (ZAVRŠNA PODNA OBLOGA (PARKET, KER.PL., DASKE I SL. DEBLJINE DO 2,5cm, RASTER DASAKA DEBLJINE DO 2,5cm, NA SLOJU LETVI I ŠTAFLI SA MEĐUISPUNOM OD PIJESKA I ŠLJUNKA DEBLJINE DO 14cm I SLOJA PARNE BRANE - BIT.TRAKE S ULOŠKOM KROVNOG KARTONA NA SLOJU ČISTOG BETONA) - UKUPNO ZA POVRŠINU DO 83,80m2</t>
  </si>
  <si>
    <t>Uklanjanje slojeva podne temeljne ploče.</t>
  </si>
  <si>
    <t>Obodni dio (u ukupunoj duljini do 34,60m') uklanjati kampadno, paralelno sa izvođenjem ojačanja. Uz kapadna ojačanja provoditi podrezivanje u segmentima širine do 60cm.</t>
  </si>
  <si>
    <r>
      <rPr>
        <b/>
        <sz val="8"/>
        <rFont val="Arial"/>
        <family val="2"/>
        <charset val="238"/>
      </rPr>
      <t>NAPOMENA:</t>
    </r>
    <r>
      <rPr>
        <sz val="8"/>
        <rFont val="Arial"/>
        <family val="2"/>
        <charset val="238"/>
      </rPr>
      <t xml:space="preserve">
Uklanjanje se izvodi na način da izvedba prati izvođenje ab ojačanja, odnosno uklanjanje ploče se prvo provodi kampadno uz obod, a po izvedbi kapadnih ojačanja uklanja se preostali središnji segment ab ploče. Prije izvođenja provesti sondiranje temelja, odnosno uklanjanje djela ploče u polju krajnje veličine do  (50/50/100cm).</t>
    </r>
  </si>
  <si>
    <t>SONDIRANJA (50/50cm) - UKUPNO ZA 6 PROBNIH SONDI - UKLANJANJE PLOČE U SEGMENTIMA, ZA cca 1,50m2 OBODNIH SONDI; ISKOP I ANALIZA TEMELJNOG TLA OBRAČUNATA U OKVIRU GRUPE ZEMLJANIH RADOVA</t>
  </si>
  <si>
    <t>PODOVI PRIZEMLJA DEBLJINE DO 18,50cm</t>
  </si>
  <si>
    <t>PODOVI 1.KATA DEBLJINE DO 18,50cm</t>
  </si>
  <si>
    <t>UKLANJANJE SVIH SLOJEVA PODA (ZAVRŠNA PODNA OBLOGA (PARKET, KER.PL., DASKE I SL. DEBLJINE DO 2,5cm, RASTER DASAKA DEBLJINE DO 2,5cm, NA SLOJU LETVI I ŠTAFLI SA MEĐUISPUNOM OD PIJESKA I ŠLJUNKA DEBLJINE DO 14cm I SLOJA PARNE BRANE - BIT.TRAKE S ULOŠKOM KROVNOG KARTONA NA SLOJU ČISTOG BETONA) - UKUPNO ZA POVRŠINU DO 81,30m2</t>
  </si>
  <si>
    <t>DIJAMANTNO PODREZIVANJE SEGMENATA - UKUPNO DO 110kom - RASPORED PRILAGODITI DINAMICI I BROJU POTREBNIH KAMPADA - SVE PO IZRADI I ANALIZI PROBNIH SONDI</t>
  </si>
  <si>
    <t>UKLANJANJE SREDIŠNJIH SEGMENATA AB PLOČE</t>
  </si>
  <si>
    <t>UKLANJANJE SLOJEVA PODA PODRUMA - KAMPADNO UKLANJANJE OBODA UZ ZIDOVE - UKUPNO ZA 90kom KAMPADA DIM. DO 100/60cm /KAMPADI</t>
  </si>
  <si>
    <t>UKUPNA DULJINA BOČNIH ŠLICEVA 150m' - ZA POLAGANJE CIJEVI RAZNIH INSTALACIJA</t>
  </si>
  <si>
    <t>ZAREZIVANJE ZIDANIH ZIDOVA DUBINE DO 50cm - POZICIJE IZDVEDBE HEA OJAČANJA - UKUPNO ZA 46kom</t>
  </si>
  <si>
    <t>ZAŠTITA PODOVA I OPREME U FAZI IZNOŠENJA MATERIJALA - DVOSTRUKI SLOJ PVC TRANSPARENTNE FOLIJE, NA SLOJU VALOVITOG KARTONA I OSB PLOČA - PODNE I ČEONE PLOHE STUBIŠTA</t>
  </si>
  <si>
    <t>Ručno otucanje žbuke sa unutarnjih zidova i svodova PRIZEMLJA I KATA debljine 3-6cm - ravne plohe i pukotine.</t>
  </si>
  <si>
    <t>ŽBUKA SVODOVA I PODGLEDA STUBIŠTA</t>
  </si>
  <si>
    <t>RAVNA ŽBUKA NA STROPNOJ DAŠČANOJ KONSTRUKCIJI - OBIJANJE DOTRAJALIH DJELOVA ŽBUKE U ZONI IZVOĐENJA ZAHVATA, SA SLOJEM DASAKA - STROP PRIZEMLJA</t>
  </si>
  <si>
    <t>RAVNA ŽBUKA - OBIJANJE DOTRAJALIH DJELOVA ŽBUKE SA POZICIJA PODGLEDA STUBIŠTA - STROP KATA</t>
  </si>
  <si>
    <t>KAZETIRANA UGLOVNA ŽBUKA DEBLJINE 8-12cm -.LUKOVI I ISTAKE STUPOVA TRIJEMA I ISTAKE PROČELJA</t>
  </si>
  <si>
    <t>ISTOČNO PROČELJE</t>
  </si>
  <si>
    <t>PROFILIRANA ŽBUKA PODPROZORSKE KLUPICE PROZORA PRIZEMLJA; R.Š. 22cm; L=1,70m'/kom</t>
  </si>
  <si>
    <t>PROFILIRANI PROZORSKI PILASTRI PRIZEMLJA POTPUNO OBIJANJE; R.Š. 38cm; PRESJEK PROZORA DO 116/110cm</t>
  </si>
  <si>
    <t>JUŽNO PROČELJE</t>
  </si>
  <si>
    <t>PROFILIRANI PROZORSKI PILASTRI 1.KATA UZ RADIJALNE LUKOVE PROZORA; POTPUNO OBIJANJE; R.Š. 65cm, DUŽ. 135cm, VIS. DO 183cm, UKUPNO ZA 6kom, SA KAPITELOM I DONJIM RAZJELNIM VIJENCEM (ISTOČNO I ZAPADNO PROČELJE)</t>
  </si>
  <si>
    <t>STILIZIRANI NADRPOZORSKI VIJENCI (LUKOVI) SA ISTAKNUTIM SREDNIŠNJIM MEDALJONOM I PROFILIRANIM OBRUBOM I KAPITELIMA OKO OTVORA TRIJEMA PRIZEMLJA - POTPUNO OBIJANJE: R.Š. 65cm, DUŽ. 650cm</t>
  </si>
  <si>
    <t>Ručno obijanje profilirane trošne žbuke vijenaca - GLAVNI RAZDJELNI FASADNI VIJENAC.</t>
  </si>
  <si>
    <t>Žbuka se otucava ručno do zdravih dijelova, a podloga čistiti od prašine. Na određenim mjestima ostavljaju se reperi. Ako se prilikom skidanja žbuke na vijencima naiđe na montažnu pokonstrukciju, drvenu ili metalnu, potrebno je provjeriti da li je zdrava prije njenog ponovnog zatvaranja.Točne količine radova obračunat će se prema građevinskoj knjizi koju ovjerava nadzorni inženjer.</t>
  </si>
  <si>
    <t>PROFILIRANI VIJENAC U NIVOU PODNE PODA PRIZEMLJA ZGRADE -100% OBIJANJE, UKUPNA R.Š. 45cm; UKUPNA DUŽINA DO 52,20m', SA OBRATOM (UKUPNO 22kom)</t>
  </si>
  <si>
    <r>
      <rPr>
        <b/>
        <sz val="8"/>
        <rFont val="Arial"/>
        <family val="2"/>
        <charset val="238"/>
      </rPr>
      <t>NAPOMENA:</t>
    </r>
    <r>
      <rPr>
        <sz val="8"/>
        <rFont val="Arial"/>
        <family val="2"/>
      </rPr>
      <t xml:space="preserve">
Broj obrata (u komadu) izražen radi lakšeg formiranja cijene, obzirom na broj radnih koraka i kasniju složenost izvedbe.</t>
    </r>
  </si>
  <si>
    <t>Ručno obijanje žbuke zidova u terenu.</t>
  </si>
  <si>
    <t>Zbuka se uklanja strojno - kompesorima i vibroalatom do nivoa nosive osnove zida.</t>
  </si>
  <si>
    <t>RUČNO OBIJANJE CEMENTNE ŽBUKE - UNUTARNJE PROSTORIJE</t>
  </si>
  <si>
    <t>Rušenje unutarnjih ZIDANIH ZIDOVA (PREGRADE I ISPUNE).</t>
  </si>
  <si>
    <t>Zidove ukloniti u potpunosti, sve do nosive podne/stropne ploče. Zidovi širine do 15cm.</t>
  </si>
  <si>
    <t>Visina zidova do 270cm.</t>
  </si>
  <si>
    <t>Uključivo sondiranje radi utvrđivanja točne pozicije nosivog stupa u konstrukciji zida prizemlja (iza pozicije ugradnog ormara).</t>
  </si>
  <si>
    <t>Zidove rušiti / ukloniti prema projektu i detaljima projektanta odnosno građevinsko-statičkom proračunu. Uključivo i privremeno podupiranje konstrukcije prije uklanjanja zidova i ojačnje otvora čeličnom pločama prije početka zarezivanja i izrade otvora, kao i izradu strojnih rezova dijamantnim krunskim priborom sa vlaženjem i sidrenjem reznog pribora i bušeće garniture, prije početka samog izvođenja radova</t>
  </si>
  <si>
    <t>Pregradni zidovi debljine do 15cm, obostrano žbukani i bojani ili sa slojem lijepljene keramike, kompletno sa svim završnim slojevima i oblogama.</t>
  </si>
  <si>
    <t>Stavkom obuhvatiti rušenje zidova, zajedno sa uklanjanjem eventualnih cijevi i kablova elektro instalacija, kao i instalacija klime, odnosno grijanja.</t>
  </si>
  <si>
    <t>U cijenu uključiti ručni transport i utovar, te potpuno otklanjanje viška materijala i odvoz na deponij.</t>
  </si>
  <si>
    <t>UKLANJANJE PREGRADNI ZIDOVI</t>
  </si>
  <si>
    <t>ZEMLJANI RADOVI</t>
  </si>
  <si>
    <t>Prije izrade ponude izvođač je dužan provjeriti sastav tla iskopom probnih sondi i nasumičnom provjerom površinskog iskopa (vađenje sondi tla), kako bi potvrdio kategorizaciju tla iskazanu u troškovniku, odnosno iskazanu unutar geomehaničkog elaborata.</t>
  </si>
  <si>
    <t>Dužnost je izvođača da utvrdi pravi sastav tla, odnosno njegovu kategoriju i ukoliko odstupa od Geotehničkog elaborata i/ili projekta konstrukcije, obavijesti projektanta i nadzornog inženjera.</t>
  </si>
  <si>
    <t>Ukoliko izvođač prilikom iskopa zemlje naiđe na bilo kakve predmete, objekte ili instalacije, dužan je na tom mjestu obustaviti radove i o tome obavijestiti investitora i nadzornog inženjera. Ako se ukaže potreba na miniranje djela terena, izvoditelj je prije ugovaranja i davanja konačne ponude, odnosno prije početka radova dužan upozoriti investitora i projektanta na isto.</t>
  </si>
  <si>
    <t>Materijal koji se dobije prilikom izvedbe radova vlasništvo je naručioca, dok su eventualni nalazi povijesne vrijednosti društveno vlasništvo.</t>
  </si>
  <si>
    <t xml:space="preserve">Potrebna građa za podupiranje mora biti pripremljena na gradilištu prije početka iskopa.  </t>
  </si>
  <si>
    <t>Također se prilikom iskopa i odvoza materijala moraju poštivati i propisi za zbrinjavanje rudnih bogatstava, definirani Zakonom o rudarstvu. Dakle zbrinjavanje rudnih otpada, obuhvaća ponovno iskorištavanje sukladno propisima i potrebnim mjerama skupljanja, transporta, obrade i skladištenja nadležnih tijela.</t>
  </si>
  <si>
    <t>Ručne i strojne iskope dijelimo obzirom na tlocrtnu iskopinu:</t>
  </si>
  <si>
    <t>na široke iskope, odnosno iskope tlocrtne površine veće 16 m2,</t>
  </si>
  <si>
    <t>na trakaste iskope,</t>
  </si>
  <si>
    <t>na pojedinačne iskope, odnosno iskope tlocrtne površine manje od 16m2.</t>
  </si>
  <si>
    <t>Površinski iskopi su svi iskopi do dubine 30cm.</t>
  </si>
  <si>
    <t>Prilikom prijema radova na izvedbu potrebno je izvršiti i prijem obilježenih geodetskih oznaka. Svako kasnije obnavljanje tih oznaka vrši izvođač radova.</t>
  </si>
  <si>
    <t>Predviđenu kategoriju tla u troškovniku treba provjeriti, te ukoliko nije isto ustanoviti stvarnu kategoriju i to se ima upisati u građevinski dnevnik, a što obostrano potpisuju nadzorni ing. i rukovatelj gradilišta.</t>
  </si>
  <si>
    <t>Ako se iskopane jame oštete, odrone ili zatrpaju nepažnjom ili uslijed nedovoljnog podupiranja, izvođač ih dovodi u ispravno stanje, bez posebne naknade. Ukoliko je izvođač otkopao ispod projektom predviđene temeljne ravnine obavezan je bez naknade popuniti tako nastale šupljine betonom klase C8/10, do projektirane kote. Zabranjeno je popunjavanje prekopa nasipom šljunka.</t>
  </si>
  <si>
    <t>Količine iskopa, transporta i nasipa zemlje obračunavaju se prema sraslom stanju tla. Koeficijent rastresitosti i drugi koeficijenti uključeni u cijenu. Ukoliko troškovničkom stavkom nije drugačije navedeno odvoz zemlje uključuje transport na gradsku planirku. Količine šljunka prema količinama u nabitom stanju, a prilikom iskopa potrebno voditi računa o eksploataciji materijala u skladu sa važećom zakonskom regulativom.</t>
  </si>
  <si>
    <t>Široki iskop vršiti uz obavezan stručni nadzor geomehaničara i proračun stabilnosti kosina temeljnog iskopa i upisanog u dnevnik ukoliko se pojavi podzemna voda priznaje se naknada za otežan rad i crpljenje vode osim oborinske vode.</t>
  </si>
  <si>
    <t>Jediničnim cijenama je obuhvaćen trošak:</t>
  </si>
  <si>
    <t>poteškoće zbog mokrog iskopanog materijala,</t>
  </si>
  <si>
    <t>poteškoće, koje su uvjetovane godišnjim dobom ili nepovoljnim vremenom i s kojima se normalno mora računati,</t>
  </si>
  <si>
    <t>uklanjanje normalnih padalina,</t>
  </si>
  <si>
    <t>mjere zaštite od normalnih padalina,</t>
  </si>
  <si>
    <t>prebacivanje strojeva i uređaja na području gradilišta, ukoliko za to nije zadužen nalogodavac,</t>
  </si>
  <si>
    <t>osiguranje prometa i tekuće čišćenje korištenih javnih ulica i puteva, ukoliko su prouzročene zemljanim radovima i ukoliko se izričito ne radi o radovima vezanim uz PZ radove,</t>
  </si>
  <si>
    <t>zaštita od prašine pri transportima,</t>
  </si>
  <si>
    <t>međuskladištenje na zahtjev Izvođača.</t>
  </si>
  <si>
    <t>Jediničnim troškovima nije obuhvaćen trošak:</t>
  </si>
  <si>
    <t>radova držanja vode, ukoliko se ne radi o uklanjanju padalina,</t>
  </si>
  <si>
    <t>vrijeme zastoja pri prekidu zbog pronalaženja zaostalih streljiva i povijesno značajnih iskapanja.</t>
  </si>
  <si>
    <t>Ručni iskop za sonde i kampadna ojačanja (podbetoniravanja) temelja - kampadne temeljne trake.</t>
  </si>
  <si>
    <t>Iskop se vrši u tlu III. kategorije, dubine do cca. -122cm (relativna dubina temeljenja u najdubljem djelu - uključivo sav potreban iskop za podložne betone i sl. u odnosu na kotu gotovog poda - cem.estriha /zaglađenog betona postojećeg stanja), s odbacivanjem zemlje na stranu, pravilnim odsijecanjem bočnih strana i planiranjem dna iskopa ojačanja. TEMELJNE TRAKE UKUPNE VISINE DO 40cm, VARIJABILNE ŠIRINE (OD 30-50cm).</t>
  </si>
  <si>
    <t>Iskop se vrši pažljivo - kompletno ručno, u svemu prema shemi iskopa i pripadnih kampada, s posebnim oprezom da ne dođe do oštećenja nepredviđenih vodova instalacija ili blindiranih priključaka postojeće građevine, nakon njihova isključenja.</t>
  </si>
  <si>
    <t>U slučaju prolaska nailaska na neki od vodova, odmah izvršiti njihovo izmicanje u dogovoru sa nadležnom komunalnim tijelom.</t>
  </si>
  <si>
    <t>Planiranje dna iskopa za kampadna ojačanja izvesti sa točnošću od ±5cm, što je uključeno u jediničnu cijenu.</t>
  </si>
  <si>
    <t xml:space="preserve">Planiranje iskopa vrši se u prisustvu nadzornog inženjera. Iskop na određenu dubinu završiti neposredno prije početka izvedbe ab tijela ojačanja, odnosno podložnog betona, da se ležajna temeljna ploha tla ispod kampade ne bi raskvasila. Dno iskopa odnosno temelja mora se nalaziti na nosivom tlu bez obzira na projektiranu dubinu temeljenja. </t>
  </si>
  <si>
    <t>U cijenu stavke je uključen sav rad, sav horizontalni i vertikalni transport, te odvoz otpadnog materijala na deponij udaljen do 20km od gradilišta, uz plaćanje svih pristojbi.</t>
  </si>
  <si>
    <r>
      <rPr>
        <b/>
        <sz val="8"/>
        <rFont val="Arial"/>
        <family val="2"/>
        <charset val="238"/>
      </rPr>
      <t>NAPOMENA:</t>
    </r>
    <r>
      <rPr>
        <sz val="8"/>
        <rFont val="Arial"/>
        <family val="2"/>
        <charset val="238"/>
      </rPr>
      <t xml:space="preserve">
Predviđena količina odnosi se na proračun iskopa od kote ±0,00m; zajedno sa potrebnim produbljenjem za uređenje temeljnog tla i eventualnim ostatkom postojećeg zasipnog materijala /podložnog betona. </t>
    </r>
    <r>
      <rPr>
        <b/>
        <sz val="8"/>
        <rFont val="Arial"/>
        <family val="2"/>
        <charset val="238"/>
      </rPr>
      <t>Uključivo izradu prethodnih sondi za utvrđenje stvarnog stanja i potrebnih dubina temeljanja.</t>
    </r>
  </si>
  <si>
    <t>Iskop se izvodi na način da izvedba prati izvođenje ab ojačanja, odnosno iskop se prvo provodi kampadno uz obod, a po izvedbi kapadnih ojačanja provodi se iskop za preostali središnji segment nove ab temeljne ploče, obračunat putem posebne stavke.</t>
  </si>
  <si>
    <t>KAMPADNI RUČNI ISKOP ISPOD TEMELJA (ISKOP PRESJEKA š/v = (40-50)/105cm); MAX. DULJINA POJEDINE KAMPADE DO 100cm; REDOSLJED IZVOĐENJA U SVEMU PREMA SHEMI KAMPADNOG PODBETONIRAVANJA - MAKSIMALNA DULJINA KAMPADE DO 1,20m', UKLJUČIVO PODKAPANJE U MIN DUBINI 25-40cm POD POSTOJEĆI TEMELJ</t>
  </si>
  <si>
    <t>Ručni iskop za temeljnu ploču.</t>
  </si>
  <si>
    <t>Strojni iskop se vrši u tlu III. kategorije, dubine cca. -102cm (relativna dubina dna rova u najdubljem djelu u odnosu na kotu postojećeg gotovog poda podruma) s utovarom zemlje i mješovitog kameno-zemljanog nabačaja u kamion i  transport na gradski deponij.</t>
  </si>
  <si>
    <t>Pokos rova uz rub površine za iskop izvodi se u omjeru 1:2.</t>
  </si>
  <si>
    <t xml:space="preserve">U slučaju nailaska na neki od vodova, odmah izvršiti njihovo izmicanje u dogovoru sa nadzornim inženjerom i u dogovoru sa stručnim ovlaštenim podizvođačem. </t>
  </si>
  <si>
    <t xml:space="preserve">Dno iskopa odnosno temelja mora se nalaziti na nosivom tlu bez obzira na projektiranu dubinu temeljenja. </t>
  </si>
  <si>
    <t>Planiranje dna iskopa za temelje izvesti sa točnošću od ±3 cm, što je uključeno u jediničnu cijenu.</t>
  </si>
  <si>
    <r>
      <rPr>
        <b/>
        <sz val="8"/>
        <rFont val="Arial"/>
        <family val="2"/>
        <charset val="238"/>
      </rPr>
      <t>NAPOMENA:</t>
    </r>
    <r>
      <rPr>
        <sz val="8"/>
        <rFont val="Arial"/>
        <family val="2"/>
        <charset val="238"/>
      </rPr>
      <t xml:space="preserve">
Predviđena količina odnosi se na proračun iskopa od kote ±0,00m; zajedno sa potrebnim produbljenjem za uređenje temeljnog tla i eventualnim ostatkom postojećeg zasipnog materijala. Iskop za središnji segment nove ab temeljne ploče se provodi po izvođenju kampadnih ab ojačanja svih obodnih zidova.</t>
    </r>
  </si>
  <si>
    <t>TEMELJNA PLOČA</t>
  </si>
  <si>
    <t>Uređenje temeljnog tla mehaničkim zbijanjem.</t>
  </si>
  <si>
    <t>Uređenju temeljnog tla se pristupa tek pošto je uklonjen sav humus i iskop prema projektu, odnosno odredbi nadzornog inženjera. Tlo se zbija pri optimalnoj vlažnosti, ako je moguće odmah poslije iskopa ili skidanja humusa. Za vrijeme radova mora biti osigurana odvodnja temeljnog tla.</t>
  </si>
  <si>
    <t>Prije zbijanja treba izravnati površinu tla. Zbijanje se obavlja odgovarajućim sredstvima za zbijanje.</t>
  </si>
  <si>
    <t>Tražena zbijenost po standardnom Proctorovom postupku iznosi 95%, odnosno modul stišljivosti mjeren kružnom pločom promjera 30cm iznosi 80MN/m2 za tlo ispod temeljne ploče.</t>
  </si>
  <si>
    <r>
      <t>NAPOMENA:</t>
    </r>
    <r>
      <rPr>
        <sz val="8"/>
        <rFont val="Arial"/>
        <family val="2"/>
        <charset val="238"/>
      </rPr>
      <t xml:space="preserve">
Podloga treba biti kompaktna, dobro nabijena i horizontalna, u svemu prema opisu.</t>
    </r>
  </si>
  <si>
    <t>Ispitivanje temeljnog tla.</t>
  </si>
  <si>
    <t>Radove izvršiti tlačnom pločom, te provjeriti nosivost temeljnog tla.</t>
  </si>
  <si>
    <t>Stavkom obuhvaćeno izvođenje 8 tlačnih probi na različitim mjestima, čime se provjerava nosivost temeljnog tla.</t>
  </si>
  <si>
    <t>Radove izvršiti u prisustvu konstruktera, po potrebi izvesti i sanaciju nosivog temeljnog tla.</t>
  </si>
  <si>
    <t>TLAČNA PROBA (KOMPLET - AB TEMELJNA PLOČA)</t>
  </si>
  <si>
    <t>Dobava materijala, nasipavanje i razastiranje kamenog nabačaja i cakumpaka.</t>
  </si>
  <si>
    <t>Ukupna debljina sloja je 20cm za sloj ispod temeljne ploče i rubno (U KAMPADAMA) ispod temeljnih stopa kampada (10cm drobljeni kameni nabačaj i 10cm cakumpak)</t>
  </si>
  <si>
    <t>Nabačaj lomljenog kamenog materijala kao nosivog materijala temeljnih stopa i ab ploče, granulacije do 64mm.</t>
  </si>
  <si>
    <t xml:space="preserve">Kamen potrebno nasipati na poravnatu zemljanu podlogu i geotekstilnu foliju, te jednoliko strojno razastrijeti i iznivelirati na potrebnu debljinu sloja. </t>
  </si>
  <si>
    <t>Na tako pripremljenu površinu nasipati 20cm cakumpaka ili kamene sitneži (drobljeni kamen), te ponovno zbijanje vibrovaljkom. Završno zasipavati cakumpakom na kojega se izvodi podložni beton.</t>
  </si>
  <si>
    <t>Nasipavanje i zbijanje provesti u 3 ciklusa. Završni sloj mora biti u potpunosti gladak i spreman za izvođenje ab-ploče.</t>
  </si>
  <si>
    <t>OBODNI NASIP ISPOD TEMELJNIH TRAKA - KAMPADE</t>
  </si>
  <si>
    <t>PRIPREMA - POSTAVA GEOTEKSTILE FOLIJE</t>
  </si>
  <si>
    <t>SONDIRANJA (50/50/122cm) - UKUPNO ZA 6 PROBNIH SONDI (2,5m3 ISKOPA)</t>
  </si>
  <si>
    <t>PRIZEMLJE - UNUTARNJI DIO</t>
  </si>
  <si>
    <t>PRIZEMLJE - OBODNI VANJSKI DIO</t>
  </si>
  <si>
    <t xml:space="preserve">PRIZEMLJE </t>
  </si>
  <si>
    <t>P=88,30m2</t>
  </si>
  <si>
    <t>NASIP POVRŠINA ISPOD KAMPADNIH OJAČANJA - OBODNE TEMELJNE TRAKE;
P=41,50m2; H=0,80-1,02m'</t>
  </si>
  <si>
    <t>POVRŠINA ISPOD TEMELJNE PLOČE - DEBLJINE ca.20cm - IZVEDBA U DVA POLJA- PREMA RASPOREDU INTERIJERA - PO IZVEDBI KAMPADNIH OJAČANJA;
P=88,30m2</t>
  </si>
  <si>
    <t>Uklanjanje postojećeg opločenja uz građevinu.</t>
  </si>
  <si>
    <t>Stavka podrazumijeva uklanjanje postojećeg dotrajalog opločenja debljine do 8cm, sa slojem postojećeg tamponskog sloja (rizle), te svih nosivih slojeva u ukupnoj debljini do 25cm (dio tamponskog sloja).</t>
  </si>
  <si>
    <t>Ukloniti kompletno, te kompletnu plohu poravnati strojno, na način da podloga bude u potpunosti ravna i spremna za izvođenje daljnjih slojeva.</t>
  </si>
  <si>
    <t xml:space="preserve">Obračun po m2 ugrađenog materijala, odnosno po m3 tamponskog sloja.  </t>
  </si>
  <si>
    <t>POSTOJEĆE OPLOČENJE d=8cm</t>
  </si>
  <si>
    <t>TAMPONSKI SLOJ d=25cm</t>
  </si>
  <si>
    <t>Zatrpavanje zemljanim materijalom iz iskopa.</t>
  </si>
  <si>
    <t>Stavka se izvodi uz obod objekta, nakon izvedbe AB ojačanja i spojeva istih sa podnom pločom, odnosno nakon izvedbe zaštite vertikalne hidroizolacije.</t>
  </si>
  <si>
    <t>Izvoditi pažljivo i postepeno, u slojevima debljine do 30cm, kako ne bi došlo do oštećenja zaštite, odnosno same vertikalne hidroizolacije, uz postepeno navvijanje u slojevima vibro nabijačem ili vibro pločom.</t>
  </si>
  <si>
    <t>Materijal kojim se vrši zasipanje ne smije sadržavati krupnije komade kamena. Uključeni potrebni transporti, sav potreban rad i materijal.</t>
  </si>
  <si>
    <t>Obračun po m3 nasutog i zbijenog materijala.</t>
  </si>
  <si>
    <t>Stavka podrazumijeva zbijanje temeljnog tla u prvom koraku, te ugradnju temeljnog nasipnog materijala - drobljeni kamen, sa mješavinom drobljenog kamena sitne frakcije sa cakumpakom.</t>
  </si>
  <si>
    <t>Stavka se izvodi uz rub drenažnog rova (i iskopa za ojačanja temelja), odnosno ispod nasipa ulaznog opločenja u dvorištu.</t>
  </si>
  <si>
    <t>Ukupna debljina sloja do 25cm, a izvodi se lomljenim kamenim materijalom, granulacije do 128mm, sa većim udjelom (do 70% max.) frakcije 64mm.</t>
  </si>
  <si>
    <t>Kamen veće granulacije potrebno nasipati na poravnatu zemljanu podlogu i geotekstilnu foliju, te jednoliko strojno razastrijeti i iznivelirati na debljinu sloja do maksimalno 30cm.</t>
  </si>
  <si>
    <t>Nakon razastiranja i poravnavanja provesti zbijanje vibro valjkom.</t>
  </si>
  <si>
    <t>Na tako pripremljenu površinu nasipati 15cm drobljenog kamena granulacije 0-64mm, sa kamenom sitneži (drobljeni kamen). Nasipavanje i zbijanje provesti u 2-3 ciklusa.</t>
  </si>
  <si>
    <t>Završni sloj mora biti u potpunosti gladak i spreman za izvođenje ab-ploče.</t>
  </si>
  <si>
    <t>Prije početka betoniranja, odnosno postave opločenja - zbijanje provesti do min.40MN/m2, UZ KONTROLU ZBIJENOSTI VIBRO PLOČOM.</t>
  </si>
  <si>
    <t>DOBAVA I UGRADNJA DROBLJENCA - FINO NIVELIRANJE ISPOD ULAZNE PLOHE - PRIPREMA TAMPONA (ZBIJANJE 30MN/m2)</t>
  </si>
  <si>
    <t>DOBAVA I UGRADNJA DROBLJENCA - NIVELIRANJE ISPOD OJAČANJA TEMELJA I TEMELJNIH ZIDOVA I ROVA DRENAŽE - PRIPREMA TAMPONA (ZBIJANJE 40MN/m2)</t>
  </si>
  <si>
    <t>Ugradnja geotekstilne folije.</t>
  </si>
  <si>
    <t>Stavka obuhvaća nabavu i polaganje geotekstila (na uređenu posteljicu /drenažni sloj obračunat u okviru zasebne stavke, a prije nasipavanja nosivog sloja zrnatog kamenog materijala za polaganje ploča) s preklapanjem, kvalitete i klasifikacije prema OTU (geotekstil tip 300g/m2).</t>
  </si>
  <si>
    <t>Preklapanje treba izvesti u smjeru nasipanja materijala. Najmanja veličina preklopa iznosi 50cm.</t>
  </si>
  <si>
    <t>GEOTEKSTILNA FOLIJA ISPOD ULAZNOG OPLOČENJA</t>
  </si>
  <si>
    <t>Dobava materijala i ugradnja podloge za bet.opločnike.</t>
  </si>
  <si>
    <t>Stavka podrazumijeva izvođenje podloge za polaganje betonskih opločnika drobljenim kamenim kamenom d=4mm.</t>
  </si>
  <si>
    <t>Visina sloja od 20-30cm.</t>
  </si>
  <si>
    <t>Dobava materijala te postavljanje betonskih opločnika prema specifikaciji. Boja, i način slaganja po izboru projektanta. Opločnici debljine 8cm postavljaju se u pijesak (drenažni sloj) debljine do 6cm preko pripremljene geotekstilne folije.</t>
  </si>
  <si>
    <t>Po završetku fuge dobro zapuniti kvarcnim pijeskom 0-1 mm i izmesti metlom, u svemu po uputi proizvođača.</t>
  </si>
  <si>
    <t>DOBAVA OPLOČENJA U TERENU</t>
  </si>
  <si>
    <t>POSTAVA OPLOČENJA U TERENU</t>
  </si>
  <si>
    <t>DRENAŽA - OPHOD UZ GRAĐEVINU</t>
  </si>
  <si>
    <t>Skidanje humusa i površinskih slojeva terena.</t>
  </si>
  <si>
    <t>Skidanje humusa u sloju prosječne debljine 30cm na tlocrtnoj površini budućeg rova drenaže, s odlaganjem na daljinu od 30m, u svemu prema shemi organizacije gradilišta.</t>
  </si>
  <si>
    <t>Kompletni materijal deponirati na gradilištu za završno uređenje zelenih površina parcele nakon završetka radova.</t>
  </si>
  <si>
    <t>Ugradnja odvodnih cijevi i revizionih šahtova.</t>
  </si>
  <si>
    <t>Stavkom obuhvaćena ugradnja PVC odvodnih cijevi ø180mm, kao i 6 revizionih šahtova sastavljenih od betonske cijev ø50cm, postavljenih na betonskoj podlozi debljine 15cm, dubine od 235-250cm. Uključivo i kanalske rešetke u gornjem djelu šahte dim.400/400mm.</t>
  </si>
  <si>
    <t>U cijenu stavke je uključen sav rad, materijal i transport.</t>
  </si>
  <si>
    <t>PVC ODVODNA CIJEV Ø180mm</t>
  </si>
  <si>
    <t>SLIVNICI 60/200cm</t>
  </si>
  <si>
    <t>Izrada betonske podloge za vođenje drenažnih cijevi.</t>
  </si>
  <si>
    <t>Betonsku podlogu širine 30cm debljine  u sredini 10cm i debljine na krajevima 15cm izvesti sa betonom C12/15. Podlogu izvesti u uzdužnom padu kao kod drenažnih cijevi</t>
  </si>
  <si>
    <t>Cijevi polagati na betonsku posteljicu. Cijevi u visini sloja od 40cm iznad tjemena zatrpati batudom. Nasutu batudu zaštititi geotekstilom. Za izvedbu drenaže potrebno je ugraditi:</t>
  </si>
  <si>
    <t>Dobava i ugradnja šljunka - filtra drenaže za zasip drenažnog rova.</t>
  </si>
  <si>
    <t>Stavkom obuhvaćena ugradnja riječnog, šljunčanog, pranog materijala (granulacije 8-16-32mm) u prostor drenažnog rova ukupne debljine do 40cm. Sloj nije potrebno zbijati, već izvesti samo poravnavanje nakon istovara.</t>
  </si>
  <si>
    <t>Prije ugradnje materijala filtarskog sloja potrebno postaviti geotekstil, te ga završno preklopiti kao zaštitu filtarskog materijala. Geotekstila folija vodootporna, difuzijski otvorena, min. 300gr/m2, postaviti kao ''omot'' filtarskog materijala.</t>
  </si>
  <si>
    <t xml:space="preserve">Obračun po m3 ugrađenog materijala.  </t>
  </si>
  <si>
    <t>FILTARSKI MATERIJAL</t>
  </si>
  <si>
    <t>GEOTEKSTIL</t>
  </si>
  <si>
    <t>SPOJNI "Z" PROFIL</t>
  </si>
  <si>
    <t>Izrada upojnog bunara - odvodnja vode sa parcele.</t>
  </si>
  <si>
    <t>Stavka obuhvaća izvedbu upojnog bunara - odvodnja sa parcele u procijedni sloj šljunka.</t>
  </si>
  <si>
    <t>Strojni iskop se vrši u tlu III. kategorije, dubine do cca. -350cm (relativna dubina dna rova u najdubljem djelu u odnosu na kotu gotovog terena) s utovarom zemlje i mješovitog kameno-zemljanog nabačaja u kamion i  transport na gradski deponij.</t>
  </si>
  <si>
    <t>Pokos rova uz rub površine za iskop izvodi se u omjeru 1:2 (1:3).</t>
  </si>
  <si>
    <t>Dodatno se kao mjera osiguranja i zaštite od zamuljenja na spoju svake cijevi polaže sloj geotekstilne folije (kao filtarska membrana), dok zadnjih pola metra nema zasipavanje i ostaje za reviziju. Kao završni element izvodi se betonska poklopnica sa lijevano-željeznim poklopcem</t>
  </si>
  <si>
    <t>U cijenu stavke uključiti sav rad i materijal (preklopi su uključeni u obračunske m2 i ne računaju se zasebno, kao ni prijelazi u razlici visine između različitih dubina iskopa, odnosno rubna zadizanja i preklapanja u bočnoj visini sloja).</t>
  </si>
  <si>
    <t>ISKOP DO DUBINE PROCJEDNOG SLOJA ŠLJUNKA (PREDPOSTAVLJENA DUBINA DO 520cm)</t>
  </si>
  <si>
    <t>DOBAVA MATERIJALA I POLAGANJE TEMELJNE GEOTEKSTILNE FOLIJE (300gr/m2) - POLAGANJE U DVA SLOJA</t>
  </si>
  <si>
    <t>DOBAVA MATERIJALA I POLAGANJE BET. CIJEVI UPOJNOG BUNARA (POLAGANJE 2 CIJEVI PO BUNARU) - DULJINA JEDNOG SEGMENTA CIJEVI DO 2500mm</t>
  </si>
  <si>
    <t xml:space="preserve">DOBAVA MATERIJALA I NASIPAVANJE PROCJEDNOG SLOJA - FILTARSKI MATERIJAL </t>
  </si>
  <si>
    <t>DOBAVA MATERIJALA I POLAGANJE FILTARSKIH GEOTEKSTILNIH MEMBRANA (KRAJ SVAKE CIJEVI, SA PREKLAPANJEM VAN PROFILA CIJEVI); GEOTEKSTILNA FOLIJA (300gr/m2)</t>
  </si>
  <si>
    <t>DOBAVA MATERIJALA I IZRADA PENJALICA U ZAVRŠNOJ CIJEVI - 1m' IZVEDBE; TIPSKE LIJEVANE PENJALICE, UBUŠENE U STIJENKU BET.CIJEVI</t>
  </si>
  <si>
    <t>DOBAVA MATERIJALA I IZRADA AB POKLOPCA UPOJNOG BUNARA; PREDPOSTAVLJENI UTROŠAK 0,09m3 BETONA, ODNOSNO 0,95m2 OPLATE</t>
  </si>
  <si>
    <t>DOBAVA MATERIJALA I UGRADNJA LIJEVANO-ŽELJEZNOG ŠAHTA POKLOPCA SA RUPAMA 12,5T Ø600mm</t>
  </si>
  <si>
    <t>IZRADA SPOJA S UPOJNIM BUNAROM - CIJEV ODVODNA DN200</t>
  </si>
  <si>
    <t>DOBAVA I POLAGANJE CIJEVI DN100 ZA SIGURNOSNI PRELJEV</t>
  </si>
  <si>
    <t>KOLJENA I FAZONSKI KOMADI</t>
  </si>
  <si>
    <t>ZATRPAVANJE ZEMLJANIM MATERIJALOM IZ ISKOPA SA ZBIJANJEM U SLOJEVIMA DEBLJINE DO 20cm</t>
  </si>
  <si>
    <t>Dobava materijala te postavljanje betonskih opločnika i/ili slični jednakovrijedni proizvod).</t>
  </si>
  <si>
    <t>XPS d=5cm</t>
  </si>
  <si>
    <t>KAMPADNI RUČNI ISKOP ISPOD TEMELJA VANJSKIH ZIDOVA U TERENU (ISKOP PRESJEKA š/v = (40-50)/105cm); MAX. DULJINA POJEDINE KAMPADE DO 100cm; REDOSLJED IZVOĐENJA U SVEMU PREMA SHEMI KAMPADNOG PODBETONIRAVANJA - MAKSIMALNA DULJINA KAMPADE DO 1,20m', UKLJUČIVO PODKAPANJE U MIN DUBINI 25-40cm POD POSTOJEĆI TEMELJ</t>
  </si>
  <si>
    <t>KAMPADNI ISKOP UZ TEMELJNA OJAČANJA ZIDA</t>
  </si>
  <si>
    <t>P=5,12m2</t>
  </si>
  <si>
    <t>Izvedba tamponskog sloja.</t>
  </si>
  <si>
    <t>POVRŠINA ISPOD OJAČANJA TEMELJA ZIDOVA U TERENU</t>
  </si>
  <si>
    <t>Dobava materijala, izrada podložnog betona i ugradnja parkovnih rubnjaka.</t>
  </si>
  <si>
    <t>Stavka obuhvaća dobavu i ugradnju betonskih rubnjaka i podložnog betona C12/15 prema projektu.</t>
  </si>
  <si>
    <t>Beton ugrađenog rubnjaka mora biti klase C30/37 – v/c faktor ispod 0,45, otporan na smrzavanje i soli za odmrzavanje, min. debljine 30, širine 40cm.</t>
  </si>
  <si>
    <t>U stavku je uključena upotreba opreme, te sav potreban materijal, prijevoz i rad.</t>
  </si>
  <si>
    <t>Tipski betonski rubnjaci dimenzija 8×20cm.</t>
  </si>
  <si>
    <t>Obračuna po m' postavljenih rubnjaka, uključivo s izvedbom podloge.</t>
  </si>
  <si>
    <t>PRIPREMA PODLOGE I IZRADA BET.TEMELJA I NABAČAJA</t>
  </si>
  <si>
    <t>DOBAVA BET. RUBNJAKA KAO 8×20cm ILI JEDNAKOVRIJEDNI PROIZVOD KAO__________________</t>
  </si>
  <si>
    <t>UGRADNJA BET. RUBNJAKA</t>
  </si>
  <si>
    <t>POPUNJAVANJE FUGA</t>
  </si>
  <si>
    <t>Dobava materijala, priprema podloge i UGRADNJA PRANOG ŠLJUNKA U PROSTORU ZASIPA SA OBJEKTOM.</t>
  </si>
  <si>
    <t>Stavka podrazumijeva izradu razdjelnog sloja na završetku svih drenažnih slojva, kao osiguranje procjeđivanja oborina. Stavka se izvodi sa vanjom PVC razdjelnicom koja odvaja travnatu od površine procjednog sloja, u ukupnoj visini do 25cm.</t>
  </si>
  <si>
    <t>Ukupna debljina razdjelnog sloja je 10cm, ovisno o debljini tipskog bet.elementa prefabrikata, a isti se izvodi od pranog kamenog agregata (bez sitne frakcije) ili tucanika prema odabiru projektanta, granulacije min. 32-64mm.</t>
  </si>
  <si>
    <t>ZASIP PRANIM MATERIJALOM</t>
  </si>
  <si>
    <t>TIPSKA PVC RAZDJELNICA</t>
  </si>
  <si>
    <t>GEOTEKSTILNA FOLIJA</t>
  </si>
  <si>
    <t>Nasipavanje terena i poravnavanje slojeva.</t>
  </si>
  <si>
    <t>Stavka se izvodi po izvedbi ab zidova, svih platoa, prije nasipavanja završnog opločenja i slojeva. Koristiti zemlju iz iskopa i dio zemlje iz prethodni izvedenih radova.</t>
  </si>
  <si>
    <t>Rad se obračunava po m3 u sraslom stanju.</t>
  </si>
  <si>
    <t>Priprema podloge zelenih površina.</t>
  </si>
  <si>
    <t>Fino planiranje s niveliranjem pripremljenog tla na zadanu niveletu prema izmjeri na licu mjesta, gdje su fiksne kote lomova fasade. U cijeni sav materijal i rad.</t>
  </si>
  <si>
    <t>Obračun prema tlocrtnoj projekciji.</t>
  </si>
  <si>
    <t>Dobava materijala, izvedba i ugradnja podložnog  betona prije izvedbe kampadnih ojačanja temelja.</t>
  </si>
  <si>
    <t>Uključivo i potrebna zaravnavanja, te sve napuste betonske površine i sl. - ispod tijela temelja, u širini 40-60cm, u svemu prema provedenom iskopu i tehničkim mogućnostima izvođenja kampadnih ojačanja.</t>
  </si>
  <si>
    <t xml:space="preserve">Beton kvalitete C12/15, C15/20, spravljen u betonari od riječnog agregata do veličine zrna 16mm. </t>
  </si>
  <si>
    <t>PODLOŽNI BETON ISPOD KAMPADNIH OJAČANJA TEMELJA (SAMO DIO ISPOD KOTE TEMELJA), d=8cm; C12/15; MAX. DULJINA POJEDINE KAMPADE DO 100cm; REDOSLJED IZVOĐENJA U SVEMU PREMA SHEMI KAMPADNOG PODBETONIRAVANJA</t>
  </si>
  <si>
    <t>Dobava materijala, izvedba i ugradnja podložnog i  betona prije izvedbe temeljne ploče i elemenata tem. konstrukcije.</t>
  </si>
  <si>
    <t>Uključivo i potrebna zaravnavanja, te sve napuste betonske površine i sl., kao i pokose uz razna ojačanja i produbljenja temelja, odnosno na svim mjestima promjene geometrije osnovne ravnine temeljne ploče.</t>
  </si>
  <si>
    <t xml:space="preserve">Beton spravljen u betonari od riječnog agregata do veličine zrna 16mm. </t>
  </si>
  <si>
    <t>KLASA BETONA: C12/15 PODLOŽNI BETON; C15/20 ZAŠTITNI BETON</t>
  </si>
  <si>
    <t>PODLOŽNI BETON, d=8cm; C12/15; UKLJUČIVO I PREPUST DO POKOSA U ISKOPU, KAO I  SVA SKOŠENJA ISPOD OJAČANJA TEMELJA I SL.</t>
  </si>
  <si>
    <t>Dobava materijala, transport i betoniranje AB KAMPADNIH ojačanja temelja i djela temeljne stope širine do 40-60cm u kranjem obodnom djelu u odnosu na ravninu posotjećih zidova. Visina u svemu prema nagibu terena i uklopu na postojeći temelj i teren.</t>
  </si>
  <si>
    <t>Stavka obuhvaća RUČNU ugradnju betona klase prema specifikaciji u jednostranu oplatu sa vanjske strane KAMPADNIH OJAČANJA U SEGMENTIMA.</t>
  </si>
  <si>
    <t>Minimalni presjek gotovog ojačanja - kampade širine 40-60cm ispod postojećeg zida; odnosno do 150/65cm maksimalnom nivou  napusta ojačanja. Sama širina ojačanja presjeka varira ovisno o segmentu kampada koji se izvodi, te ovisno o poziciji temelja. Maksimalna visina pojedine kampade 65cm.</t>
  </si>
  <si>
    <t>Izvesti u potrebnoj glatkoj oplati. AB ojačanja armirati prema statičkom računu i planu armature, sa armaturom kvalitete B500B. Zaštitni sloj betona prema armaturi izvesti prema statičkom izračunu i uvjetima djelovanja okoline XC-1.</t>
  </si>
  <si>
    <t>Svi distanceri i držači armature u cijeni. U cijenu je uključena dobava i ugradba betona, njega betona te dobava i postava oplate.</t>
  </si>
  <si>
    <t>Uključuje skidanje i čišćenje oplete,sve prema pravilima struke. Izvođač je dužan u potpunosti izvoditi glatke i ravne betone u skladu sa HRN.</t>
  </si>
  <si>
    <t>Obračun za kompletan rad i materijal, po m3 betona i po m2 oplate.</t>
  </si>
  <si>
    <t>KAMPADNA PODBETONIRAVANJA MAX. DULJINA POJEDINE KAMPADE DO 100cm; REDOSLJED IZVOĐENJA U SVEMU PREMA SHEMI KAMPADNOG PODBETONIRAVANJA</t>
  </si>
  <si>
    <t>BETON KLASE C30/37; KTG B II S DODATKOM ZA VODONEPROPUSNOST - KAMPADNA IZVEDBA</t>
  </si>
  <si>
    <t>JEDNOSTRANA OPLATA VISINE DO 65cm</t>
  </si>
  <si>
    <t>Dobava materijala te betoniranje temeljne ploče, konstrukcije prema nacrtima.</t>
  </si>
  <si>
    <t>U ploči je potrebno ostaviti uštede za prodore cijevi instalacija, sve prema projektima instalacija.</t>
  </si>
  <si>
    <t>Gornja površina ravna, bez rupa i gnijezda, pripremljena za daljnju obradu, beton dobro zbijen, izvibriran, bez vidljivih rupa na spojevima oplatnih ploča ili sudara prekida taktova betoniranja, odnosno bez gnijezda i rupa.</t>
  </si>
  <si>
    <t>U cijenu uključiti postavu hidroizolacijske trake na bazi bitumena - zaštita od dizanja kapilarne vlage na svim pozicijama preklopa sa temeljnim trakama.</t>
  </si>
  <si>
    <t>Obračun po m3 ugrađenog betona i po m' trake.</t>
  </si>
  <si>
    <t>BETON KLASE C30/37; KTG B II S DODATKOM ZA VODONEPROPUSNOST</t>
  </si>
  <si>
    <t>Količine predviđene stavkom su aproksimativne, dok će se stvarne  količine  obračunati prema  iskazu u planovima armature.</t>
  </si>
  <si>
    <t>Obračun prema kg stvarno ugrađene armature, prema stvarno dostavaljenim armaturnim nacrtima.</t>
  </si>
  <si>
    <r>
      <rPr>
        <b/>
        <sz val="8"/>
        <rFont val="Arial"/>
        <family val="2"/>
        <charset val="238"/>
      </rPr>
      <t>NAPOMENA:</t>
    </r>
    <r>
      <rPr>
        <sz val="8"/>
        <rFont val="Arial"/>
        <family val="2"/>
        <charset val="238"/>
      </rPr>
      <t xml:space="preserve">
Količine u troškovniku predstavljaju neto (stvarno ugrađene količine armature), na bazi predpostavljenih utrošaka armature za pojedini konstruktivni element. OBRAČUN STVARNIH KOLIČINA ISKLJUČIVO PO ARMATURNIM NACRTIMA.</t>
    </r>
  </si>
  <si>
    <t>Ploča debljine do 15cm u svemu prema projektu.</t>
  </si>
  <si>
    <t>OJAČANJE ZIDOVA I TEMELJNA PLOČA PRIZEMLJA</t>
  </si>
  <si>
    <t>OJAČANJE ZIDOVA I PRIPREMA ZA DRVENI GREDNIK</t>
  </si>
  <si>
    <t>SERKLAŽI PRESJEKA dim. DO 60/30cm - UKUPNO ZA SVE ELEMENTE DIMENZIJA PREMA SPECIFIKACIJI - KAMPADNA IZVEDBA I IZVEDBA U FAZAMA; UKLJUČIVO RAZUPIRANJE I PREMOŠĆIVANJE DJELA KONSTRUKCIJE UZ KOJI SE RADOVI IZVODE - UKUPNO ZA 46kom</t>
  </si>
  <si>
    <t>JEDNOSTRANA OPLATA</t>
  </si>
  <si>
    <t>Dobava materijala te betoniranje tlačne stropne  ploče.</t>
  </si>
  <si>
    <t xml:space="preserve">Predvidjeti uštede za otvore i prodore instalacija, odnosno otvore za instalacijske blokove i sl. </t>
  </si>
  <si>
    <t>Površina gornjeg ruba ab ploče - ravna, bez rupa i gnijezda, pripremljena za daljnju obradu, beton dobro zbijen, izvibriran, bez vidljivih rupa na spojevima oplatnih ploča ili sudara prekida taktova betoniranja, odnosno bez gnijezda i rupa.</t>
  </si>
  <si>
    <t>Armirati prema statičkom proračunu i planu savijanja armature. U cijenu su uključeni svi distanceri i držači armature. Sve prema pravilima struke. Uključivo pažljivu ugradnju i sve mjere osiguranja, obzirom na vibracije i pomake u ugradnji.</t>
  </si>
  <si>
    <t>OPLATA INSTALACIJSKIH KANALA I UŠTEDA U PLOČI VISINE DO 20cm</t>
  </si>
  <si>
    <t>Debljina ploča do 8cm - izvodi se na prethodno postavljenoj limenoj oblozi i spregnutom drvenom gredniku, stabilizacija i podupiranje kojega je predmet zasebne stavke.</t>
  </si>
  <si>
    <t>PODNA TLAČNA PLOČA TAVANA</t>
  </si>
  <si>
    <t>BETON - PLOČA d=8cm</t>
  </si>
  <si>
    <t>Armirano-betonski temelji presjeka prema statičkom proračunu (veći dio presjeka do 80/100cm), u svemu prema pozicijama izvedbenom projektu betonira se na sloj podložnog betona, sve prema projektu. Čela temelja djelomično u zemlji ili dvostranoj oplati.</t>
  </si>
  <si>
    <t>Kameni agregat 0-16mm (treba sadržavati kamenu sitnež 0-4mm), beton dobro zbijen, izvibriran, površina ravna bez rupa i gnijezda.</t>
  </si>
  <si>
    <t xml:space="preserve">Beton C30/37, ktg B II.  </t>
  </si>
  <si>
    <t xml:space="preserve">U cijenu stavke uključena je izrada prodora cijevi instalacija.  </t>
  </si>
  <si>
    <t xml:space="preserve">U cijenu stavke je uključen sav rad, materijal, oplata i transport.  </t>
  </si>
  <si>
    <t>ZID POZICIJA "PRESJEK 3" - ZID PREMA SUSJEDNOJ PARCELI - KASKADNA IZVEDBA</t>
  </si>
  <si>
    <t>BETON KLASE C25/30  SA DODATKOM ZA VODONEPROPUSNOST - RAVNI ZIDOVI</t>
  </si>
  <si>
    <t>KUTNA LAJSNA 30/30mm NA VRHU ZIDA</t>
  </si>
  <si>
    <t>ZIDOVI U TERENU</t>
  </si>
  <si>
    <t>SIDRENI ČELIČNI ELEMENTI 2×12/80cm, UKLJUČIVO UBUŠIVANJE I IZRADU ELEMENATA, TE SPREZANJE SA KOSTRUKCIJOM ZIDOVA</t>
  </si>
  <si>
    <t>BETON C30/37 SA DODATKOM ZA VODONEPROPUSNOST - TEMELJ</t>
  </si>
  <si>
    <t>TEMELJI</t>
  </si>
  <si>
    <t>ZID</t>
  </si>
  <si>
    <t>Betoniranje trakastih temelja i zidova u terenu.</t>
  </si>
  <si>
    <t>Rezanje dijela postojećih zidova od opeke za izvedbu nove ukrutne konstrukcije.</t>
  </si>
  <si>
    <t>Izradu šliceva i prodora obavezno provesti dijamantnim krunskim bušećim priborom (dijamantnom pilom) uz odgovarajuće sidrenje istog, te vlaženje i osiguranje odvodnje u fazi razgradnje/izrade šliceva.</t>
  </si>
  <si>
    <t>Nakon zarezivanja međuispuna se u potpunosti uklanja odštemavanjem, odnosno štemanjem iste.</t>
  </si>
  <si>
    <t>Ukloniti kompletno do nosive osnove zida, odnosno do uklanjanja kompletnog elementa.</t>
  </si>
  <si>
    <t>ODŠTEMAVANJE MEĐISPUNE (CIGLA)</t>
  </si>
  <si>
    <t>Zidovi su izvedeni od pune opeke. Uklanjanje se izvodi rezanjem i pažljivim razgrađivanjem. Stavka obuhvaća uklanjanje djela zida  za izvedbu nove ab ukrutne konstrukcije - TORKET BETON NA ZIDOVIMA. Uklanjanje se izvodi rezanjem i pažljivim razgrađivanjem. Vertikalni ušlici se izvode u širini od cca 25cm. Jediničnom cijenom obuhvaća se sve što je potrebno za dovršenje cijele stavke.</t>
  </si>
  <si>
    <t>Zidovi debljine do 55cm. Stavka obuhvaća strojno i ručno uklanjenj cigle (džep) za izvedbu ab ušlica. Uklanjanje cigle se vrši u mjeri 1cigla/m2 zida u dogovoru sa nadzornim inženjerom. Obračun po komadu uklonjene opeke.</t>
  </si>
  <si>
    <t>U cijenu uključiti i strojni utovar, te potpuno otklanjanje viška materijala i odvoz na deponij udaljen do 25km od gradilišta.</t>
  </si>
  <si>
    <t>ŠLICEVI I BOČNA PODREZIVANJA - DEBLJINA ZIDOVA DO 38cm - UKUPNO ZA 135m2 ZIDOVA</t>
  </si>
  <si>
    <t>STUBIŠTE</t>
  </si>
  <si>
    <t>RAVNA I ŽBUKA NA ZIDOVIMA U RADIJUSU - OBIJANJE DOTRAJALIH DJELOVA ŽBUKE U ZONI IZVOĐENJA ZAHVATA</t>
  </si>
  <si>
    <t>ZIDOVI UNUTARNJI</t>
  </si>
  <si>
    <t>Strojni iskop za Trake temelja zida i postamenata u terenu i sl.</t>
  </si>
  <si>
    <t>Strojni iskop se vrši u tlu III. kategorije, do dubine cca. -1,00m', s utovarom zemlje i mješovitog kameno-zemljanog nabačaja u kamion i  transport na gradski deponij; dio zemlje iz iskopa se deponira na gradilištu, te se ugrađuje u kasnijoj fazi hortikulturnog uređenja parcele, nakon završetka svih radova.</t>
  </si>
  <si>
    <t>Pokos rova uz rub površine za iskop izvodi se pod kutem od 45° stupnjeva.</t>
  </si>
  <si>
    <t>U količinu je uključena ukupna količina iskopa uključivo i dio oko građevine - u okolišu.</t>
  </si>
  <si>
    <t>ISKOP ZA ZID I ZA TEMELJE</t>
  </si>
  <si>
    <t>VANJSKI ZID ULAZ UZ RAMPU TEREN</t>
  </si>
  <si>
    <t>VANJSKI ZID U TERENU</t>
  </si>
  <si>
    <t>P=7,20m2</t>
  </si>
  <si>
    <t>TEMELJNA PLOČA I KAMPADNA OJAČANJA TEMELJA</t>
  </si>
  <si>
    <t>POVRŠINA ISPOD TEMELJA NOVIH ZIDOVA U TERENU</t>
  </si>
  <si>
    <t>ZASIP ZEMLJOM UZ GRAĐEVINU I SVE VANJSKE ZIDOVE U TERENU</t>
  </si>
  <si>
    <t xml:space="preserve">UKUPNA PREDPOSTAVLJENA KOLIČINA INJEKCIJSKOG MATERIJALA ZA 180,00M3 ZIDOVA DEBLJINE DO 60cm IZNOSI DO 27,00m3 (UZ POTROŠNJU DO 15%) UKUPNOG VOLUMENA ZIDOVA </t>
  </si>
  <si>
    <t>PLOHE UNUTARNJIH ZIDOVA</t>
  </si>
  <si>
    <t xml:space="preserve">RAVNA ŽBUKA </t>
  </si>
  <si>
    <t>ZID U TERENU UZ RAMPU</t>
  </si>
  <si>
    <t>ZID U TERENU UZ POZIJCIJE KLIME - VISINA ZIDA DO 70cm</t>
  </si>
  <si>
    <t>DVOSTRANA oplata</t>
  </si>
  <si>
    <t>ZEMLJANI RADOVI UKUPNO</t>
  </si>
  <si>
    <t>ZIDARSKI RADOVI - SANACIJA KONSTRUKCIJE UKUPNO</t>
  </si>
  <si>
    <t>HIDROIZOLACIJA ISPOD KAMPADNIH OJAČANJA</t>
  </si>
  <si>
    <t>RADNE TRAKE (SPOJ TEMELJNE PLOČE I NADTEMELJNIH ZIDOVA) - BRTVENA HIDROIZOLACIJSKA BENTONITNA TRAKA</t>
  </si>
  <si>
    <t>HIDROIZOLACIJA ISPOD TEMELJNE PLOČE</t>
  </si>
  <si>
    <t>Izvesti polimercementnim premazom otpornim na soli i negativan tlak, na prethodno odprašenu i podlogu impregniranu odgovarajućim primerom.</t>
  </si>
  <si>
    <t>Uz sudar vertikalnog zida i temeljne stope na svježi sloj izvedene zaštite od stražnjeg navlaživanja izvodi se i brtveni holker radijusa min 4cm vodonepropusnim mortom.</t>
  </si>
  <si>
    <t>U cijenu su uključene vrijednosti svih radova i materijala. Obračun po m2 izvedene zaštite od stražnjeg navlaživanja sa izvedbom brtvenog holkera, obračunatog po m'.</t>
  </si>
  <si>
    <r>
      <rPr>
        <b/>
        <sz val="8"/>
        <rFont val="Arial"/>
        <family val="2"/>
      </rPr>
      <t>NAPOMENA:</t>
    </r>
    <r>
      <rPr>
        <sz val="8"/>
        <rFont val="Arial"/>
        <family val="2"/>
        <charset val="238"/>
      </rPr>
      <t xml:space="preserve">
Izvesti u okviru sustava proizvođača hidroizolaterskog polimer-cementnog morta, uz napomenu kako čitavi sustav mora biti paroporosutan.</t>
    </r>
  </si>
  <si>
    <t>ZAŠTITA OD STRAŽNJEG NAVLAŽIVANJA HORIZONTALNA</t>
  </si>
  <si>
    <t>RUBNI DIO (HOLKER) - SVI KUTNI SPOJEVI</t>
  </si>
  <si>
    <t>Zaštita od stražnjeg navlaživanja nadtemeljnih zidova i spregnute ploče prizemlja - izvođenju ab ploče.</t>
  </si>
  <si>
    <t>DODATNA OBRADA SPOJA STARO - NOVO I VERTIKALNIH ZIDOVA</t>
  </si>
  <si>
    <t>Na mjestu spoja nadtemeljnog zida sa konstrukcijom zvonika i u zoni spoja temeljne ploče i nadtemeljnih zidova objekta nanosi se sloj mineralno-polimercementog hidroizolacionog premaza uz vertikalni rub tem.ploče i tem.traka, u punoj visini nadtemeljnog zida odnosno na visinu min. 40cm visine zida od kote terena, mjereći od spoja "preklopa" djela nadtemeljnog zida i postojećih zidova.</t>
  </si>
  <si>
    <t>ZIDOVI PRIZEMLJA - FASADNI</t>
  </si>
  <si>
    <t>BEZCEMENTNI ŠPRIC D = 0,20 -0,30cm
ILI ALTERNATIVNO KVARCNA DUBINSKA IMPREGNACIJA</t>
  </si>
  <si>
    <t>Izrada i ugradnja izravnavajuće vodonepropusne cementne žbuke na unutranjim zidovima prizemlja.</t>
  </si>
  <si>
    <t>ZIDOVI U PRIZEMLJU CCA 50% UKUPNE POVRŠINE</t>
  </si>
  <si>
    <t>UNUTARNJI PRIZEMLJA ZID DEBLJINE 60cm</t>
  </si>
  <si>
    <t>UNUTARNJI PRIZEMLJA ZID DEBLJINE DO 25cm</t>
  </si>
  <si>
    <t>Izrada i ugradnja izravnavajuće vodonepropusne cementne žbuke na zidovima prizemlja u 2 sloja minimalne debljine 12mm (svaki sloj debljine min. 6mm), izvedenom sa specijalnim dodatkom na bazi silikata i anorganskih dodataka. Dodatak se razrjeđuje sa vodom u omjeru 1:10. Žbuka se mora preklapati sa slojevima na podu.</t>
  </si>
  <si>
    <t>SVODOVI PRIZEMLJA</t>
  </si>
  <si>
    <t>ZIDOVI U PRIZEMLJU (KOMPLETNO)</t>
  </si>
  <si>
    <t>ZIDOVI KATA VISINE DO 200cm</t>
  </si>
  <si>
    <t>SVODOVI PRIZEMLJA I PODGLEDA STUBIŠTA</t>
  </si>
  <si>
    <t>ŽBUKA PODGLEDA STUBIŠTA KATA</t>
  </si>
  <si>
    <t>ZIDOVI KATA (KOMPLETNO)</t>
  </si>
  <si>
    <t>Dobava materijala, transport i izrada grube žbuke ZIDOVA U TERENU.</t>
  </si>
  <si>
    <t>OJAČANI ZID UZ ULAZNU RAMPU</t>
  </si>
  <si>
    <t>Dobava materijala, transport i izrada fine silikatne žbuke ZIDOVA U TERENU.</t>
  </si>
  <si>
    <t>KAZETIRANA ŽBUKA DEBLJINE 8-12cm - UKLJUČIVO IZRADU ŠABLONA I RAZDJELNICA U SVEMU PREMA PROJEKTU I ARHIVSKIM NACRTUMA</t>
  </si>
  <si>
    <t>KAZETIRANA UGLOVNA ŽBUKA DEBLJINE 8-12cm - LUKOVI I ISTAKE STUPOVA TRIJEMA I ISTAKE PROČELJA</t>
  </si>
  <si>
    <t>RAVNA POVRŠINA - GRUBO STRUKTURIRANA ŽBUKA PRIZEMLJA - SOKLENI DIO</t>
  </si>
  <si>
    <t>RAVNA POVRŠINA - GRUBO STRUKTURIRANA ŽBUKA PRIZEMLJA</t>
  </si>
  <si>
    <t>RAVNA POVRŠINA - GRUBO STRUKTURIRANA ŽBUKA PRIZEMLJA - KAZETIRANA DEBLJINE 8-12cm</t>
  </si>
  <si>
    <t>KAZETIRANA ŽBUKA KATA I ZABATA DEBLJINE 8-12cm</t>
  </si>
  <si>
    <t>PROFILIRANI PROZORSKI PILASTRI PRIZEMLJA R.Š. 38cm; PRESJEK PROZORA DO 116/110cm</t>
  </si>
  <si>
    <t>PROFILIRANA ŽBUKA PODPROZORSKE KLUPICE PROZORA R.Š. 22cm; L=1,70m'/kom</t>
  </si>
  <si>
    <t>PROFILIRANI PROZORSKI PILASTRI PRIZEMLJA; R.Š. 38cm; PRESJEK PROZORA DO 116/110cm</t>
  </si>
  <si>
    <t>STILIZIRANI NADRPOZORSKI VIJENCI (LUKOVI) SA ISTAKNUTIM SREDNIŠNJIM MEDALJONOM I PROFILIRANIM OBRUBOM I KAPITELIMA OKO OTVORA TRIJEMA PRIZEMLJA R.Š. 65cm, DUŽ. 650cm</t>
  </si>
  <si>
    <t>PROFILIRANI PROZORSKI PILASTRI 1.KATA UZ RADIJALNE LUKOVE PROZORA; R.Š. 65cm, DUŽ. 135cm, VIS. DO 183cm, UKUPNO ZA 6kom, SA KAPITELOM I DONJIM RAZJELNIM VIJENCEM (ISTOČNO I ZAPADNO PROČELJE)</t>
  </si>
  <si>
    <t>KAZETIRANA ŽBUKA</t>
  </si>
  <si>
    <t>GLATKA ŽBUKA</t>
  </si>
  <si>
    <t>PLASTIKA ELEMENATA PROZORA 1.KATA - UKUPNO ZA 9KOM  STILILIZIRANIH ELEMENATA PODPROZORKSKE KLUPICE PROZORA KATA, UKUPNE VISINE DO 50cm; r.š. DO 80cm</t>
  </si>
  <si>
    <t>PLASTIKA ELEMENATA PROZORA 1.KATA - UKUPNO ZA 18KOM STILILIZIRANIH ELEMENATA BOČNIH PILASTRA PROZORA KATA, UKUPNE VISINE DO 210cm; r.š. DO 55cm</t>
  </si>
  <si>
    <t>PLASTIKA ELEMENATA PROZORA 1.KATA - UKUPNO ZA 9KOM STILILIZIRANIH ELEMENATA NADPROZORSKIH VIJENACA PROZORA KATA, UKUPNE VISINE DO 55cm; r.š. DO 88cm</t>
  </si>
  <si>
    <t>ZIDARSKO-FASADERSKI RADOVI</t>
  </si>
  <si>
    <t>ZIDARSKO-FASADERSKI RADOVI UKUPNO</t>
  </si>
  <si>
    <t>Estrih se izvodi u prosječnoj debljini 6-8cm, preko sloja PE folije debljine min 0,10mm položene na izolaciju. Toplinska izolacija se izvodi dva sloja - XPS d=6cm, utoreni (30kg/m3), odnosno EPS d=2cm (20kg/m3).</t>
  </si>
  <si>
    <t>Cementni estrih tlačne čvrstoće min. 30N/mm2 izvodi se PP vlaknima i aditivima preko podloge, armiran laganom čel.pocinčanom mrežicom Q92 ili polipropilenskim vlaknima, u svemu prema uputama proizvođača.</t>
  </si>
  <si>
    <t>PRIZEMLJE - ČVRSTOĆA 30N/mm2</t>
  </si>
  <si>
    <t>CEM. ESTRIH DEB. 5cm - UKUPNA DEBLJINA SLOJA DO 16,00cm (SA SVIM IZOLACIJAMA - 6cm XPS-a I 2cm EPS-a)</t>
  </si>
  <si>
    <t>Izvedba cementnog estriha PRIZEMLJA.</t>
  </si>
  <si>
    <t>Izvedba cementnog estriha KATA.</t>
  </si>
  <si>
    <t>Estrih se izvodi u prosječnoj debljini 5-6cm, preko  sloja PE folije debljine min 0,10mm položene na izolaciju. Toplinska izolacija se izvodi u jednom sloju kao XPS (min. 30kg/m3), odnosno u dva sloja XPS-a (min. 30kg/m3) ukupne debljine do 8cm.</t>
  </si>
  <si>
    <t>CEM. ESTRIH DEB. 5-6cm - UKUPNA DEBLJINA SLOJA DO 12-14cm (SA SVIM IZOLACIJAMA - 8cm XPS-a 30kg/m3)</t>
  </si>
  <si>
    <t>Izrada torkretne obloge stubišta.</t>
  </si>
  <si>
    <t>Stavka se izvodi mortom za špricanje, koji ima aditiv za povećanje brzine vezanja - predviđeno izvođenjke od dna prema vrhu - stavka se izvodi cementnim mortom debljine do 30mm, tlačne čvrstoće 20-30MPa, na koji se po veztivanju postavlja armaturna mreža Q283, koja se pričvršćuje za prethodno izvedene sidrene posmične trnove, koji su sastavni dio stavke.</t>
  </si>
  <si>
    <t>Prije samog torkretiranja na pripremljenu i očišćenu podlogu stavljamo armaturnu mrežu, u svemu prema specifikaciji. Armaturna mreža odnosno čelik za armiranje ima granicu popuštanja fyk = 400 - 600 N/mm2, modul elastičnosti 200 000 N/mm2 i srednje gustoće 7850 kg/m3 te se svrstava u razred duktilnosti B500B.</t>
  </si>
  <si>
    <t>Armaturna mreža treba biti udaljena minimalno 1cm od lica zida kako bi se osigurala minimalna prionjivost prilikom torkretiranja. Armaturnu mrežu potrebno je pričvrstiti na zid s konektorima napravljenima od armaturnih šipki u obliku trna ili "U" vilice. Konektori tj. trnovi ili vilice mogu se zavariti za mrežu ili se mogu paljenom žicom povezati s mrežom te ih je potrebno postaviti min. 4 kom/m2. Napomena: Prilikom ugradnje proizvoda i za rješavanje detalja ugradnje potrebno je se konzultirati s projektantom.</t>
  </si>
  <si>
    <r>
      <rPr>
        <b/>
        <sz val="8"/>
        <rFont val="Arial"/>
        <family val="2"/>
      </rPr>
      <t>NAPOMENA:</t>
    </r>
    <r>
      <rPr>
        <sz val="8"/>
        <rFont val="Arial"/>
        <family val="2"/>
        <charset val="238"/>
      </rPr>
      <t xml:space="preserve">
Prilikom ugradnje proizvoda i za rješavanje detalja ugradnje potrebno je se konzultirati s projektantom.</t>
    </r>
  </si>
  <si>
    <t>Obračun po m2 IZVEDNE TORKRET OBLOGE ZIDOVA UKUPNE DEBLJINE 30+30mm U DVA KORAKA, sa armaturom Q283 i do ukupno 270kom konektora (trnoca za sidrenje i posmičnu stabilizaciju).</t>
  </si>
  <si>
    <t>Prije izvedbe limarskih radova obavezno uzeti točne mjere na građevini. Osim ako to pojedinom stavkom nije drugačije specificirano, sve radove izvesti bakrenim limom, minimalne potrebne debljine 0,55 mm ili debljim (u svemu prema opisu stavke).</t>
  </si>
  <si>
    <t>Izrada i postava skrivenog korita - žljeba - BAKRENI LIM debljine 0,65mm.</t>
  </si>
  <si>
    <t>Dobava materijala, izrada i postava upuštene podvlake - lima ispod skrivenog korita - žlijeba; BAKRENI LIM debljine 0,70mm.</t>
  </si>
  <si>
    <t>Opšavi vel. do Ø100mm iz bakrenog lima deb 0,70 u boji prema odabiru projektanta.</t>
  </si>
  <si>
    <t xml:space="preserve">Stavka obuhvaća dobavu materijala, izradu i postavu nove krovne uvale od bakrenog lima, r.š. 1.200,00mm. </t>
  </si>
  <si>
    <t>Vertikale od bakrenog lima debljine 0,70mm u boji prema odabiru projektanta - komplet sa potrebnim nosačima. Vertikale se spuštaju do dna i spremaju na pripremljeni odvod horizontalne odvodnje.</t>
  </si>
  <si>
    <t>NAZIDNI OPŠAV KROVA TRIJEMA; r.š. DO 800,00mm</t>
  </si>
  <si>
    <t>Izrada, dobava i postava krovne limarije od bakrenog lima debljine 0,55mm, sa kompletnim spojnim i montažnim materijalom i priborom.  U cijeni stavke uključen sav potreban spojni i montažni pribor, te brtvljenje svih prelaznih spojeva između lima i drugih materijala - završetak opšava i sl. trajnoelastičnim kitom za vanjske radove, kao i sav rad, materijal i potrebna radna skela.</t>
  </si>
  <si>
    <t>DVODJELNA ANPUTZ LAJSNA SA DONJIM OPŠAVOM R.Š. DO 600mm</t>
  </si>
  <si>
    <t>BAKRENI LIM</t>
  </si>
  <si>
    <t>OKAPNI LIM OPŠAVA VANJSKOG TRIJEMA</t>
  </si>
  <si>
    <t>Izrada KROVNE OBLOGE KROVIĆA TRIJEMA - FALCANI BAKRENI LIM.</t>
  </si>
  <si>
    <t>Stavka se izvodi uz gornji  rub krovišta trijema, u svemu na prethodno izvedenoj daščanoj oblozi. Uključivo ugradnju protukondenzacijskog filca.</t>
  </si>
  <si>
    <t>Izvoditi u trakama širine 400 do max 500mm, upušteni falc postavljen paralelno sa ravninom pružanja pada krovne ravnine, uključvo bočni okapni lim, te plitki radijalno žlijeb na vanjskom rubu.</t>
  </si>
  <si>
    <t>KROVNA OBLOGA TRIJEMA</t>
  </si>
  <si>
    <t>BOČNI I ČEONI OPŠAV 9,70m2</t>
  </si>
  <si>
    <t>KROVNI OPŠAV 5,50m'</t>
  </si>
  <si>
    <t>PLITKI RADIJALNI ŽLIJEB, SA KUTNIM ELEMENTOM I IZLJEVNIM KOTLIĆEM (4,95m')</t>
  </si>
  <si>
    <t>STROP VISINE DO 330cm - UKLJUČIVO I BOČNE ZAVRŠETKE - VLAGOOTPORNI GK - SANITARIJE I SL.</t>
  </si>
  <si>
    <r>
      <t xml:space="preserve">Dobava i izrada </t>
    </r>
    <r>
      <rPr>
        <b/>
        <sz val="10"/>
        <color theme="1"/>
        <rFont val="Arial"/>
        <family val="2"/>
      </rPr>
      <t>spuštenog VATROOTPORNOG stropa.</t>
    </r>
  </si>
  <si>
    <t>STROP VISINE DO 300cm - UKLJUČIVO I BOČNE ZAVRŠETKE - STANDARDNE GK PLOČE - STROP KATA SA TOPLINSKOM IZOLACIJOM - MIN VUNOM MIN DEBLJINE 15cm</t>
  </si>
  <si>
    <t>Visina stropa do 330cm - strop vatropotpornosti 90min.</t>
  </si>
  <si>
    <r>
      <t>Strop</t>
    </r>
    <r>
      <rPr>
        <b/>
        <sz val="8"/>
        <color theme="1"/>
        <rFont val="Arial"/>
        <family val="2"/>
      </rPr>
      <t xml:space="preserve"> </t>
    </r>
    <r>
      <rPr>
        <sz val="8"/>
        <color theme="1"/>
        <rFont val="Arial"/>
        <family val="2"/>
      </rPr>
      <t>izvesti putem dvostruke ovješene metalne potkonstrukcije iz čeličnih, pocinčanih profila, sa</t>
    </r>
    <r>
      <rPr>
        <b/>
        <sz val="8"/>
        <color theme="1"/>
        <rFont val="Arial"/>
        <family val="2"/>
      </rPr>
      <t xml:space="preserve"> dvostrukom gk oblogom od gipskartonskih vatrootpornih ploča debljine 2×2,00cm, na standarnom razmaku CD profila (400mm).</t>
    </r>
  </si>
  <si>
    <r>
      <t xml:space="preserve">Dobava i izrada </t>
    </r>
    <r>
      <rPr>
        <b/>
        <sz val="10"/>
        <color theme="1"/>
        <rFont val="Arial"/>
        <family val="2"/>
      </rPr>
      <t>spuštenog stropa - KROVNE PLOHE.</t>
    </r>
  </si>
  <si>
    <t>Visina stropa do 215cm.</t>
  </si>
  <si>
    <t>GK OBLOGA - VZ3 STROP TAVANA UKUPNE DEBLJINE DO d=18,00cm (TOPLINSKA IZOLACIJA 15cm - MINERALNA NEGORIVA VUNA)</t>
  </si>
  <si>
    <t>STROP - KROVNE KOSINE VISINE DO 215cm - K2 STROP IZNAD GRIJANOG POTKROVLJA (12+6cm) TOPLINSKE IZOLACIJE U PROSOTRU ROGOVA I PARNOM BRANOM - PE FOLIJOM SA DONJE STRANE</t>
  </si>
  <si>
    <t>STROP VISINE DO 215cm - STROP PREMA KROVIŠTU SA 18cm (15+3cm) TOPLINSKE IZOLACIJE PREMA VANJSKOM PROSTORU DEBLJINE DO 15cm SA PARNOM BRANOM</t>
  </si>
  <si>
    <t>Izrada opšava vanjskih KROVNIH PROZORA I IZLAZA NA KROV.</t>
  </si>
  <si>
    <t>Opšav dvodjelni, podvučen pod crijep sa svim vanjskim istakama i bočnim falcevima za kanaliziranje i odvod vode.</t>
  </si>
  <si>
    <t>BAKRENI LIM; r.š. =400mm</t>
  </si>
  <si>
    <t>OPŠAV KROVNOG PROZORA ZA ODIMLJAVANJE</t>
  </si>
  <si>
    <t>OPŠAV OTVORA ZA OSVJETLJENJE</t>
  </si>
  <si>
    <t>VANJSKA STOLARIJA - SA IZRADOM NOVE UNUTARNJE KLUPICE I IZRADOM NOVOG UŽLJEBLJENJA U POZICIJI UGRADNJE UNUTARNJIH IZO STAKALA I UNUTARNJE KLUPICE</t>
  </si>
  <si>
    <t>ST. 1. dim.110/116cm
DVOKRILNI DVODJELNI ZAOKRETNI PROZOR</t>
  </si>
  <si>
    <t>ST. 7. dim.118/230cm
DVOKRILNI DVODJELNI ZAOKRETNI PROZOR</t>
  </si>
  <si>
    <t>ST. _. dim.120/110cm
DVOKRILNI DVODJELNI ZAOKRETNI PROZOR</t>
  </si>
  <si>
    <t>ST. 13. dim. 120/215cm
DVOKRILNI DVODJELNI ZAOKRETNI PROZOR</t>
  </si>
  <si>
    <t>ST. 14. dim.120/220cm
DVOKRILNI DVODJELNI ZAOKRETNI PROZOR - PROZOR SA EVAKUACIJU SA PRIPADNIM OKOVOM</t>
  </si>
  <si>
    <t>ST. 19. dim.55/140cm
DVOKRILNI JEDNODJELNI ZAOKRETNI PROZOR WC-a</t>
  </si>
  <si>
    <t>ST. 8. dim.50/105cm
JEDNOKRILNI PROZOR WC-a</t>
  </si>
  <si>
    <t>ST. 1. dim.110/116cm
DVOKRILNI DVODJELNI ZAOKRETNI PROZOR;
UKUPNO ZA 3kom</t>
  </si>
  <si>
    <t>ST. 2. dim.145/90cm
DVOKRILNI DVODJELNI ZAOKRETNI PROZOR; 
UKUPNO ZA 1kom</t>
  </si>
  <si>
    <t>ST. _. dim.120/110cm
DVOKRILNI DVODJELNI ZAOKRETNI PROZOR;
UKUPNO ZA 2kom</t>
  </si>
  <si>
    <t>ST. 7. dim.118/230cm
DVOKRILNI DVODJELNI ZAOKRETNI PROZOR;
UKUPNO ZA 1kom</t>
  </si>
  <si>
    <t>ST. 8. dim.50/105cm
JEDNOKRILNI PROZOR WC-a;
UKUPNO ZA 1kom</t>
  </si>
  <si>
    <t>ST. 10. dim.150/220cm - GLAVNA ULAZNA VRATA DVOKRILNA;
UKUPNO ZA 1kom</t>
  </si>
  <si>
    <t>ST. 13. dim. 120/215cm
DVOKRILNI DVODJELNI ZAOKRETNI PROZOR;
UKUPNO ZA 1kom</t>
  </si>
  <si>
    <t>ST. 14. dim.120/220cm
DVOKRILNI DVODJELNI ZAOKRETNI PROZOR;
UKUPNO ZA 4kom</t>
  </si>
  <si>
    <t>ST. 14. dim.120/220cm
DVOKRILNI DVODJELNI ZAOKRETNI PROZOR - PROZOR SA EVAKUACIJU SA PRIPADNIM OKOVOM;
UKUPNO ZA 2kom</t>
  </si>
  <si>
    <t>ST. 19. dim.55/140cm
DVOKRILNI JEDNODJELNI ZAOKRETNI PROZOR WC-a;
UKUPNO ZA 1kom</t>
  </si>
  <si>
    <t>NOVA VANJSKA STOLARIJA - VANJSKO FLOAT STAKLO</t>
  </si>
  <si>
    <t>NOVA VANJSKA STOLARIJA - UNUTARNJE IZO STAKLO</t>
  </si>
  <si>
    <t>SOKL HODNIKA</t>
  </si>
  <si>
    <t>PODOPOLAGAČKI RADOVI - PARKET</t>
  </si>
  <si>
    <t>Polaganje hrastovog parketa na cem.estrih.</t>
  </si>
  <si>
    <t>Dobava, polaganje sa prilagodbama letvica i pripremom podloge, parketne podne obloge.</t>
  </si>
  <si>
    <t>Gotove lakirane masivne letvice-pod dim. letvice 350-600x70x14mm.</t>
  </si>
  <si>
    <t>Podlogu pripremiti temeljitim čišćenjem, impregnacijom, te po potrebi i izravnavanjem podloge masom za izravnavanje. Prije polaganja kontrolirati vlažnost podloge i parketa.</t>
  </si>
  <si>
    <t>U cijenu uključiti raznošenje parketa po objektu, te polaganje podne obloge i kasniju dobavu i polaganje standardnih kutnih letvica, završno obrađenih kao parket, visine do 80mm.</t>
  </si>
  <si>
    <t>Obračun prema m2 izvedenog poda.</t>
  </si>
  <si>
    <t>GOTOVA PARKETNA PODNA OBLOGA - DIM. LETVICE 350-600X70X14mm</t>
  </si>
  <si>
    <t>RUBNE LAJSNE VISINE DO 80mm</t>
  </si>
  <si>
    <t>PRIPREMA PODLOGE NIVELIRANJEM SAMONIVELIRAJUĆOM MASOM DO 4mm</t>
  </si>
  <si>
    <t>PODOPOLAGAČKI RADOVI - PARKET UKUPNO</t>
  </si>
  <si>
    <t>Sav materijal, pomoćni materijal, rad i pomoćni rad moraju u svemu odgovarati propisima, standardima i tehničkim uvjetima.</t>
  </si>
  <si>
    <t xml:space="preserve">Za izvedbu parketnog poda upotrijebit će se hrastove, jasenove, javorove ili bukove daščice ili daščice od egzota. </t>
  </si>
  <si>
    <t>Klase parketa: extra, I, II i izvan klase. Širine: 3, 4, 5, 6, 7cm. Dužine: 25, 30, 35, 40, 45, 50, 70 ili 90cm. Debljina 10 – 22mm.
Pod se može izvoditi i od lamel parketa debljine 12,5mm. Lamel parket ima kvadratičasti uzorak, sastavljen od letvica 3×5×1cm, povezanih plastičnom potkom.</t>
  </si>
  <si>
    <t>Parket se lijepi na ravnu suhu, glatku, očišćenu podlogu. Slagati treba na propisani način (riblja kost, brodski pod, po kvadratnom uzorku ili prema nacrtu).</t>
  </si>
  <si>
    <t>Parket mora 1 – 2 cm biti udaljen od zida. Kutne profilirane drvene letvice 2,5/2,5 cm ili veće prema opisu, od istog drveta kao što je i parket, zasebno se obračunavaju.</t>
  </si>
  <si>
    <t>Minimalna temperatura potrebna za obavljanje parketarskih radova je +10°C.</t>
  </si>
  <si>
    <t>Završne plohe parketa moraju biti potpuno ravne, horizontalne, bez pukotina i vidljivog ljepila na mjestu sastavljanja. Parketi moraju dobro prianjati za podlogu i ne smiju škripati. Parket se
mora strojno izbrusiti. Finoća brušenja odreñuje se prema odreñenoj konačnoj obradi gornje površine.</t>
  </si>
  <si>
    <t>Nakon brušenja pristupa se lakiranju bezbojnim lakom u 2 sloja sa svim potrebnim predradnjama. Nakon drugog lakiranja pod brusiti, otprašiti i završno lakirati (treći premaz) i polirati. Treba paziti da se prije lakiranja dobro očisti prašina. Završni sloj treba biti potpuno ravan i gladak, bez primjetnih mjehurića i tragova kista.</t>
  </si>
  <si>
    <t>Tvornički završno obrađen panel parket postavlja se na natron papir lijepljenjem u utore ili za plivajući pod.</t>
  </si>
  <si>
    <t>Jedinična cijena izvedbe radova postave parketnih podnih  obloga mora obuhvatiti slijedeće:</t>
  </si>
  <si>
    <t>Letvice se polažu lijepljenjem sintetskim PU ljepilom na čistu, suhu i ravnu podlogu od cementne glazure. Način slaganja u dogovoru sa projektantom.</t>
  </si>
  <si>
    <t>Popravak unutarnje podne obloge stubišta.</t>
  </si>
  <si>
    <t>Stavka obuhvaća popravak kompletne pode obloge stubišta, sa brušenjem svih slojeva, ukrpavanjem nedostajućih djelova kitom, drvo, trokratnim lakiranjem i brušenjem u međuslojevima.</t>
  </si>
  <si>
    <t xml:space="preserve">Završna obrada lakiranje polumat vodenim lakom. </t>
  </si>
  <si>
    <t>IZRADA NOVIH ELEMENATA (cca 30% POVRŠINE NASTUPNIH PLOHA)</t>
  </si>
  <si>
    <t>POPRAVAK KOMPLETNIH PODNIH OBLOGA - NASTUPNIH (12,25m2) I ČEONIH PLOHA (17,70m2)</t>
  </si>
  <si>
    <t>RUBNE LAJSNE VISINE DO 30mm - DEMONTAŽA I PONOVNA MONTAŽA NOVIH BUBNIH LAJSNI</t>
  </si>
  <si>
    <t>Izrada novih elemenata pročeljne manufakturne plastike, sa naknadnim vraćanjem elemanata na autentičnu poziciju.</t>
  </si>
  <si>
    <t>PLASTIKA ELEMENATA PROZORA 1.KATA - UKUPNO ZA 9KOM  STILILIZIRANIH ELEMENATA PODPROZORKSKE KLUPICE PROZORA KATA, UKUPNE VISINE DO 50cm; r.š. DO 80cm; P=13,90m2</t>
  </si>
  <si>
    <t>PLASTIKA ELEMENATA PROZORA 1.KATA - UKUPNO ZA 18KOM STILILIZIRANIH ELEMENATA BOČNIH PILASTRA PROZORA KATA, UKUPNE VISINE DO 210cm; r.š. DO 55cm;
P=30,25m2</t>
  </si>
  <si>
    <t>PLASTIKA ELEMENATA PROZORA 1.KATA - UKUPNO ZA 9KOM STILILIZIRANIH ELEMENATA NADPROZORSKIH VIJENACA PROZORA KATA, UKUPNE VISINE DO 55cm; r.š. DO 88cm; P=15,50m2</t>
  </si>
  <si>
    <t>SANIRANA UNUTARNJA STOLARIJA (UKUPNO ZA 8KOM)</t>
  </si>
  <si>
    <t>PROFILACIJE OKO OTVORA</t>
  </si>
  <si>
    <t>FASADNI VIJENCI</t>
  </si>
  <si>
    <t xml:space="preserve">Zidovi žbukani, gk obloga maski, mjestimična. Visina prostora do 310cm.  </t>
  </si>
  <si>
    <t>Ličiti disperzivnim paropropusnim bojama za unutarnja ličenja, bez otapala, omekšivača i štetnih emisija, u tonu po izboru naručitelja sa svim potrebnim predradnjama.</t>
  </si>
  <si>
    <t xml:space="preserve">Disperzivna boja - unutarnjih gk maski opreme i gk stropova. </t>
  </si>
  <si>
    <t>GK OBLOGE UNUTARNJIH STROPOVA</t>
  </si>
  <si>
    <t>VATROOTPORNA OBLOGA DJELA STROPA KATA, UKLJUČIVO BOČNI DIO VERTIKALNIH ISTAKA DIO UZ KROVNI PROZOR ZA ODIMLJAVANJE</t>
  </si>
  <si>
    <t>Obijanje strehe krovišta.</t>
  </si>
  <si>
    <t>Stavka se izvodi lamperijom.</t>
  </si>
  <si>
    <t>Bojanje strehe krovišta.</t>
  </si>
  <si>
    <t>Stavka se polumat pu lakom pogodnim za obradu drveta koje se nalazi vani.</t>
  </si>
  <si>
    <t>Izrada tesarske konstrukcije zabatnih zidova i obloge trijema.</t>
  </si>
  <si>
    <t>Stavka se izvodi od prosušene građe, kategorije C24, predviđeno tesano crnogorično drvo.</t>
  </si>
  <si>
    <t>UKLJUČIVO I SVU VIDLJIVU TESANU GRAĐU</t>
  </si>
  <si>
    <t>NERAZVRSTANA NENORMIRANA TESARSKA GRAĐA</t>
  </si>
  <si>
    <t>PRILAGODBA I OBRADA SPOJEVA KROVIŠTA - VKV TESAR</t>
  </si>
  <si>
    <t>POPORAVAK I LIČENJE DETALJA</t>
  </si>
  <si>
    <t>POPORAVAK, ZAMJENA I KRPANJE OBLOGE VANJSKE DAŠČANE OPLATE TRIJEMA</t>
  </si>
  <si>
    <t xml:space="preserve">TROŠKOVNIK </t>
  </si>
  <si>
    <t>STROJARSKI PROJEKT
PROJEKT GRIJANJA, HLAĐENJA I VENTILACIJE</t>
  </si>
  <si>
    <t>Opće napomene</t>
  </si>
  <si>
    <t xml:space="preserve">Prije davanja ponude potrebno je provjeriti sve računske radnje unutar Excel datoteka.  </t>
  </si>
  <si>
    <t>Iskazana cijena je bez PDV-a, isti se obračunava prema važečim zakonskim propisima</t>
  </si>
  <si>
    <t>Jedinične cijene ponuđene u Troškovniku su fiksne i nepromjenjive za cijelo vrijeme trajanja radova te se smatraju potpuno uključivim vrijednostima radova pojedinih stavki, uključujući sve troškove i izdatke koji mogu biti potrebni za izvođenje stavke, kao što su:</t>
  </si>
  <si>
    <t>· troškovi koji se odnose na sav potrebni rad, materijal, privremene priključke na potrebnu infrastrukturu, režijske troškove do primopredaje, </t>
  </si>
  <si>
    <t>· troškovi materijala, dobave i transporta do mjesta ugradnje - montaže uključujući troškove specijaliziranog transporta i druge slične troškove,</t>
  </si>
  <si>
    <t>· troškovi radne snage za redovni i eventualni prekovremeni rad,</t>
  </si>
  <si>
    <t>· troškovi izrade, korištenja i demontaže svih pomoćnih, radnih, prilaznih, zaštitnih skela i ograda, te kompetne zaštite postojećih prostora i instalacija</t>
  </si>
  <si>
    <t>· troškovi nabave, dopreme, istovara i uskladištenja na gradilištu, unutarnjeg vertikalnog i horizontalnog transporta na gradilištu cjelokupnog materijala (bez obzira na težinu i mikrolokaciju) kao i predmeta i uređaja predviđenih za ugradbu i montažu, uključivo svu potrebnu mehanizaciju i dozvole.</t>
  </si>
  <si>
    <t>· troškovi pripremnih radova organizacije gradilišta te eventualni troškovi vezani za zauzeće prometne površine, prometna rješenja za vrijeme izvođenja radova, projekt organizacije gradilišta, privremene preregulacije prometa i slično, uključivo ishođenje svih potrebnih dozvola</t>
  </si>
  <si>
    <t>· troškovi čišćenja objekata tijekom građenja bez obzira na broj, vrstu i površinu čišćenja,</t>
  </si>
  <si>
    <t>· troškovi uređenja gradilišta po završetku radova s otklanjanjem svih otpadaka, odvozom šute, ostataka građevinskog materijala, inventara, pomoćnih objekata i slično,</t>
  </si>
  <si>
    <t>· svi troškovi zaštite izvedenih radova bez obzira na obujam i vrstu,</t>
  </si>
  <si>
    <t>· svi troškovi propisanih mjera zaštite na radu i zaštite od požara, kojih se Izvođač obvezan pridržavati,</t>
  </si>
  <si>
    <t>· troškovi osiguranja tijekom izvedbe radova kod jednog od osiguravajućih društava, koji uključuju i troškove osiguranja susjednih objekata, prolaznika, pacijenata i osoblja, odnosno štete koje mogu nastati uslijed izvođenja radova te troškove osiguranja od elementarnih i drugih nepogoda, kao i krađa,</t>
  </si>
  <si>
    <t>· troškovi svih potrebnih prethodnih i tekućih ispitivanja materijala i pribavljanja potrebne dokumentacije i potrebnih atesta, kojima se dokazuje kakvoća i kvaliteta izvedenih radova i ugrađenih proizvoda i materijala, a koji su potrebni za provođenje tehničkog pregleda i dobivanja uporabne dozvole,</t>
  </si>
  <si>
    <t>· troškovi obuke predstavnika investitora za korištenje ugrađene opreme od strane ovlaštenih servisera</t>
  </si>
  <si>
    <t>· troškovi svih kontrolnih ispitivanja u okviru vrsta i obima predviđenih zakonima,  normama, pravilnicima i projektom</t>
  </si>
  <si>
    <t>· troškovi potrebnog skladišnog prostora na gradilištu, garderobe za radnike, prostora sa svim instalacijama (el. energija, Internet, grijanje i halđenje) za nesmentan rad nadzornog inženjera i sastanke, i sl.,</t>
  </si>
  <si>
    <t>· troškovi koji nastanu uslijed vremenskih neprilika,</t>
  </si>
  <si>
    <t>· troškovi štemanja, bušenja i naknadnog krpanja svih armirano-betonskih nosača, zidova ili ploča  za prolaz instalacija grijanja, hlađenja i ventilacije.</t>
  </si>
  <si>
    <t>odnosno, uključuju sve troškove, opće rizike, obveze i odgovornosti koje su specificirane ili implicirane u dokumentaciji na kojoj se ponuda temelji.</t>
  </si>
  <si>
    <t>Pretpostavlja se da su svi troškovi uspostavljanja, organizacije i zatvaranja gradilišta, zarade izvođača radova te sva davanja,  naknade  i obveze izvođača radova jednako raspoređeni kroz jedinične cijene.</t>
  </si>
  <si>
    <t xml:space="preserve">Ponudi priložiti certifikate osposobljenosti ovlaštenih servisera s certifikatom  proizvođača za pregled opreme, testiranje i puštanje u pogon 
</t>
  </si>
  <si>
    <t>U cijenu ponude bez poreza na dodanu vrijednost moraju biti uračunati svi troškovi i popusti.</t>
  </si>
  <si>
    <r>
      <rPr>
        <b/>
        <u/>
        <sz val="12"/>
        <rFont val="Calibri"/>
        <family val="2"/>
        <charset val="238"/>
      </rPr>
      <t>Općenito - obveze izvođača radova</t>
    </r>
    <r>
      <rPr>
        <sz val="12"/>
        <rFont val="Calibri"/>
        <family val="2"/>
        <charset val="238"/>
      </rPr>
      <t xml:space="preserve">
Ovaj troškovnik je sastavni dio tehničkog opisa i projektne dokumentacije,  i s njima čini jedinstvenu cjelinu.</t>
    </r>
  </si>
  <si>
    <t>Prije davanja konačne ponude obavezno izvršiti upoznavanje s predmetnom projektnom dokumentacijom (posebni i tehnički uvjeti izvođenja, tehnički opis, nacrti), te tražiti eventualna pojašnjenja prije zaključivanja ponude.</t>
  </si>
  <si>
    <t>Ponuditeljima se preporuča posjet gradilištu i upoznavanje s građevinom, sukladno čl. 238. ZJN 2016. za slučaj ako se ponude mogu sastaviti tek nakon obilaska lokacije ili nakon neposrednog pregleda na licu mjesta dokumenata koji potkrjepljuju dokumentaciju o nabavi, kako bi se svi zainteresirani gospodarski subjekti mogli upoznati sa svim informacijama potrebnima za izradu ponude.</t>
  </si>
  <si>
    <t>Za sve eventualne primjedbe u pogledu izvođenja i troškovnika, obratiti se prije davanja ponude naručitelju.</t>
  </si>
  <si>
    <t>Sve stavke troškovnika bez obzira dali je to naglašeno ili ne odnose se na dobavu, dopremu i ugradnju svog potrebnog materijala i opreme, te ugradnju do pune pogonske funkcionalnosti.</t>
  </si>
  <si>
    <t>Cijena za svaku točku ovog troškovnika mora obuhvatiti dobavu, montažu, spajanje, te dovođenje u stanje potpune funkcionalnosti.</t>
  </si>
  <si>
    <t>U cijenu također ukalkulirati sav potreban spojni, montažni, pridržni i ostali materijal potreban za potpuno funkcioniranje.</t>
  </si>
  <si>
    <t xml:space="preserve">Sav građevinski materijal,  te uređaji i oprema se dobavljaju i dopremaju, a sav potreban rad se izvodi u skladu s tehničkim opisom (općim, tehničkim i posebnim uvjetima gradnje) i u skladu s opisima u pojedinim stavkama ovog troškovnika.      </t>
  </si>
  <si>
    <t>Jedinična cijena za radove iz pojedinih stavaka ovog troškovnika sadrži sav potreban rad i materijal, ukrcaj, prekrcaj, vanjske i unutrašnje transporte i sve potrebne pripomoći da se stavka izvede u cijelosti prema opisu dotične stavke u troškovniku i opisima odnosnih radova u tehničkom opisu.</t>
  </si>
  <si>
    <t>U stavkama ovog troškovnika pojedini termini imaju slijedeće značenje:</t>
  </si>
  <si>
    <t>Pod terminom "dobava" se podrazumijeva ukupna cijena dobave osnovnih materijala, proizvoda i opreme, te uskladištenje na gradilištu.</t>
  </si>
  <si>
    <t>Pod terminom "doprema" se podrazumijeva ukupna cijena dopreme osnovnih materijala, proizvoda i opreme do mjesta ugradnje.</t>
  </si>
  <si>
    <t xml:space="preserve">Pod terminom "ugradnja" ili "montaža" se podrazumijeva cijena raznašanja duž rova ili u građevinu, spuštanje u rov ili u građevinu, poravnanje i učvršćenje po pravcu i niveleti na pripremljenu podlogu, te ugradnja ili montaža cijevi, fazonskih komada, armatura, opreme i uređaja u predviđen položaj, stručne upute proizvođača, sva tvornička i gradilišna ispitivanja, te puštanje u probni rad. </t>
  </si>
  <si>
    <t>Obračun svih radova i količina je prema stvarno izvedenim radovima i količinama evidentiranim u građevinskoj knjizi, sukladno Ugovoru o građenju.</t>
  </si>
  <si>
    <t>Izvođač je dužan uskladiti projektnu dokumentaciju sa stvarno izvedenim stanjem, te istu po završetku radova isporučiti Investitoru u dva primjerka i u otključanoj elektronskoj formi (Word, dwg, itd).</t>
  </si>
  <si>
    <t>Izvođač radova mora obvezno izvoditi radove prema izvedbenom projektu. Mora sa ostalim izvođačima i nadzorom uskladiti redosljed  izvođenja kako ne bi došlo do preklapanja s ostalim trasama. Sva takva nekoordinirana preklapanja izvođač je dužan o svom trošku otkloniti.</t>
  </si>
  <si>
    <t>U sklopu troškova izvođenja izvođač mora uključiti izradu potrebnih radioničkih nacrta i detalja, te iste dati nadzoru i projektantu na ovjeru.</t>
  </si>
  <si>
    <t>Za svu ugrađenu opremu, izvedene radove, obavljena mjerenja i ispitivanja, potrebno je ishoditi ateste, mišljenja i potvrde o kvaliteti, odnosno usklađenosti s hrvatskom zakonskom regulativom i pravilima struke.</t>
  </si>
  <si>
    <t>Ponuđač radova mora ponuditi sve stavke iz ovog troškovnika.</t>
  </si>
  <si>
    <r>
      <rPr>
        <b/>
        <sz val="12"/>
        <rFont val="Calibri"/>
        <family val="2"/>
        <charset val="238"/>
      </rPr>
      <t>Opći uvjeti</t>
    </r>
    <r>
      <rPr>
        <sz val="12"/>
        <rFont val="Calibri"/>
        <family val="2"/>
        <charset val="238"/>
      </rPr>
      <t xml:space="preserve">
Ovi su uvjeti sastavni dio projekta, pa prema tome obvezni za izvoditelja.</t>
    </r>
  </si>
  <si>
    <t>Svi se radovi moraju izvesti prema nacrtima, općim uvjetima i tehničkom i troškovničkom opisu, odnosno opisu radova, te detaljima i pravilima struke, ali sve u okviru ponuđene jedinične cijene. Eventualna odstupanja treba prethodno dogovoriti s projektantom i nadzornim inženjerom za svaki pojedini slučaj. Jedinična cijena sadrži sve ono nabrojano kod opisa pojedine grupe radova, te se na taj način vrši i obračun istih. Jedinične cijene primjenjivati će se na izvedene količine bez obzira u kojem postotku iste odstupaju od količina u troškovniku</t>
  </si>
  <si>
    <t>Sve stavke troškovnika bez obzira dali je to naglašeno ili ne odnose se na dobavu i dopremu svog potrebnog materijala i opreme, te ugradnju do pune pogonske funkcionalnosti.</t>
  </si>
  <si>
    <t>Izvoditelj je dužan primjenjivati sve odgovarajuće važeće zakone, tehničke propise, standarde i normative.</t>
  </si>
  <si>
    <t>Za sve se primjene i odstupanja od ovog projekta mora pribaviti pismena suglasnost nadzornog inženjera, projektanta i investitora.</t>
  </si>
  <si>
    <t>Izvoditelj je dužan prije početka izvođenja radova proučiti projekt, provjeriti na gradilištu sve mjere potrebne za njegov rad, te pregledati sve podloge prema kojima će izvoditi radove. Posebnu pozornost treba posvetiti usklađivanju građevinskih i instalacijskih radova. Ako ustanovi neka odstupanja u mjerama, nedostatke ili pogreške u podlogama, dužan je pravovremeno obavijestiti nadzornog inženjera i zatražiti rješenje. Samovoljna izmjena projekta obavljena pri izvođenju bez pismene suglasnosti projektanta isključuje bilo kakvu odgovornost projektanta za tehničku ispravnost projekta odnosno cjeline.</t>
  </si>
  <si>
    <t>Sav upotrijebljeni materijal mora biti kvalitetan, odgovarati standardima, te treba imati atest o ispitivanju. Ako izvoditelj  upotrijebi materijal za koji se ustanovi da ne odgovara kvaliteti ili traženim tehničkim karakteristikama, mora se zamijeniti onim koji odgovara traženim uvjetima. Materijal mora biti u skladu sa Zakonom o građevnim proizvodima (NN 076/2013, 030/2014, 130/2017, 039/2019, 118/2020), Tehničkim propisom o građevnim proizvodima (NN 35/2018, 114/2019), Zakonom o tehničkim zahtjevima za proizvode i ocjenjivanju sukladnosti (NN 126/2021).</t>
  </si>
  <si>
    <t>Sav rad mora biti kvalitetno izveden, a sve što bi se u toku rada i kasnije pokazalo nekvalitetnim, izvoditelj je dužan o svom trošku otkloniti.</t>
  </si>
  <si>
    <t>Primopredaja nakon završetka radova obavlja se u prisutnosti nadzornog inženjera i investitora.</t>
  </si>
  <si>
    <t>Garantni rok teče od dana uspješne primopredaje građevine  investitoru.</t>
  </si>
  <si>
    <t>Garantni rok na kvalitetu obavljenog posla daje izvoditelj i traje  prema odredbi Ugovora.</t>
  </si>
  <si>
    <t>Radove smije izvoditi samo ovlašteni izvoditelj. U protivnom svu nastalu štetu snosi onaj koji je angažirao izvoditelja  koji nije ovlašten za odnosne radove.</t>
  </si>
  <si>
    <t>TEHNIČKI UVJETI  - Općenito</t>
  </si>
  <si>
    <t>Svi izvedeni radovi moraju biti unutar dopuštenih granica koje su definirane Zakonom o gradnji (NN 153/2013, 020/2017, 039/2019, 125/2019), Zakonom o normizaciji (NN 80/13), odnosno zakonima, tehničkim propisima, priznatim tehničkim pravilima i pravilnicima o tehničkim mjerama za izvođenje pojedinih vrsta radova.</t>
  </si>
  <si>
    <t>Sve radove treba izvesti prema opisu pojedinih stavki i uvodnih opisa pojedinih grupa radova.</t>
  </si>
  <si>
    <t>Jediničnom cijenom treba obuhvatiti sve elemente navedene kako slijedi:</t>
  </si>
  <si>
    <t>ukoliko se ukažu eventualno nejednakosti između projekta i stanja na gradilištu, izvoditelj radova je dužan pravovremeno o tome obavijestiti investitora i projektanta i zatražiti potrebna objašnjenja</t>
  </si>
  <si>
    <t>sve mjere u projektima provjeriti u naravi</t>
  </si>
  <si>
    <t>svu kontrolu vršiti bez  posebne naplate</t>
  </si>
  <si>
    <t>Materijal</t>
  </si>
  <si>
    <t>Pod tim se 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također i davanje potrebnih uzoraka za pojedine vrste materijala.</t>
  </si>
  <si>
    <t>Jednakovrijednost proizvoda dokazuje se tehničkim svojstvima specificiranim prema normama navedenim u prilozima Tehničkog propisa o građevnim proizvodima. Zamjena jednakovrijednog proizvoda moguća je samo prilikom nuđenja. Izmjene jednakovrijednog proizvoda nakon ugovaranja nisu moguće.</t>
  </si>
  <si>
    <t>Kontrola prije ugradnje provodi se prema Tehničkom propisu o građevnim proizvodima (NN 35/2018, 104/2019 ) i pripadajućim normama: građevni proizvod se smije ugraditi u građevinu ako je sukladan zahtjevima iz projekta građevine. Neposredno prije ugradnje građevnih proizvoda obvezno se provode kontrolni postupci koji su propisani posebnim propisom odnosno koji su određeni projektom građevine za građevne proizvode. Kontrolni postupci provode se i u slučaju sumnje. Nadzorni inženjer dužan je upisom u građevinski dnevnik odrediti provedbu kontrolnih postupaka i način njihove provedbe.</t>
  </si>
  <si>
    <t>Zabranjena je ugradnja građevnog proizvoda koji je isporučen bez oznake u skladu s posebnim propisom i bez tehničke upute za ugradnju i uporabu, koji nema svojstva zahtijevana projektom ili mu je istekao rok uporabe, odnosno čiji podaci značajni za ugradnju, uporabu i utjecaj na svojstva i trajnost građevine nisu sukladni podacima određenim projektom.</t>
  </si>
  <si>
    <t>Ugradnja i održavanje građevnih proizvoda određeno projektom građevine moraju biti takvi da osiguraju ispunjavanje projektom određenih svojstava ugrađenih građevnih proizvoda i ispunjavanje drugih uvjeta iz Tehničkog propisa o građevnim proizvodima.</t>
  </si>
  <si>
    <t>Svojstva i uporabljivost građevnog proizvoda izrađenog na gradilištu utvrđuju se na način određen projektom i Tehničkim propisom o građevnim proizvodima. Podatke o dokazivanju uporabljivosti i postignutim svojstvima takvog građevnog proizvoda izvođač zapisuje u skladu s posebnim propisom o vođenju građevinskog dnevnika.</t>
  </si>
  <si>
    <t>Ugradnju građevnog proizvoda odnosno nastavak radova mora odobriti nadzorni inženjer, što se zapisuje u skladu s posebnim propisom o vođenju građevinskog dnevnika. Kod rekonstrukcije i održavanja građevine, novougrađeni građevni proizvodi moraju imati jednaka ili povoljnija svojstva od postojećih ugrađenih građevnih proizvoda odgovarajućeg mjesta ugradnje i namjene u građevini.</t>
  </si>
  <si>
    <t>Svi uređaji koji tome podliježu moraju zadovoljavati važeću europsku direktivu za ekološkim dizajnom.</t>
  </si>
  <si>
    <t>Rad</t>
  </si>
  <si>
    <t>U kalkulaciji rada treba uključiti sav rad, kako glavni, tako i pomoćni, te sav unutarnji transport. Ujedno treba uključiti sav rad oko zaštite gotovih konstrukcija i dijelova objekta od štetnog utjecaja vrućine, hladnoće i slično.</t>
  </si>
  <si>
    <t>Ukoliko je u ugovoreni termin izvršenja radova na objektu uključen i zimski odnosno ljetni period, te se neće izvođaču priznavati na ime naknade za rad pri niskoj temperaturi, dodatke materijalima za rad na niskoj temperaturi, zaštita konstrukcije od hladnoće i vrućine, te atmosferskih nepogoda, već sve mora biti uključeno u jediničnu cijenu. Za vrijeme zime izvođač treba objekt zaštititi. Svi eventualno smrznuti dijelovi moraju se ukloniti i izvesti ponovno bez bilo kakve naplate. To isto vrijedi i za zaštitu radova tokom ljeta od prebrzog sušenja uslijed visoke temperature.</t>
  </si>
  <si>
    <t>Faktori</t>
  </si>
  <si>
    <t>Na jediničnu cijenu radne snage izvođač si ima pravo zaračunati faktor prema postojećim propisima i gospodarskim instrumentimana osnovu zakonskih propisa</t>
  </si>
  <si>
    <t>Povrh toga izvođač ima faktorom obuhvatiti i slijedeće radove koji se neće zasebno platiti, bilo kao rad prema troškovniku, bilo kao naknadni rad i to:</t>
  </si>
  <si>
    <t>kompletnu režiju uprave i gradilišta, uključujući dizalice, mostove,  mehanizaciju i slično,</t>
  </si>
  <si>
    <t>najamne troškove za posuđenu mehanizaciju, koju izvođač sam ne posjeduje, a potrebna mu je pri izvođenju radova,</t>
  </si>
  <si>
    <t xml:space="preserve">sva ispitivanja </t>
  </si>
  <si>
    <t>uređenje gradilišta po završetku rada, sa uklanjanjem svih otpadaka, šute, ostataka građevinskog materijala, inventara, pomoćnih objekata i sl.</t>
  </si>
  <si>
    <t>uskladištenje materijala i elemenata za obrtničke i instalaterski radove do njihove ugradbe.</t>
  </si>
  <si>
    <t>Nikakvi režijski sati ni posebne naplate po navedenim radovima neće se posebno priznati, jer sve ovo ima biti uključeno faktorom u jediničnu cijenu. Prema ovom uvodu i opisu stavaka i grupi radova, treba sastaviti jediničnu cijenu za svaku stavku troškovnika.Sve radove izvesti od prvorazrednog materijala prema opisu, pismenim naređenjima, ali u okviru ponuđene jedinične cijene. Sve štete učinjene prigodom rada na vlastitim ili tuđim radovima imaju se ukloniti na račun počinitelja.Svi nekvalitetni radovi imaju se otkloniti i zamjeniti ispravnima, bez bilo kakve odštete od strane investitora.Jedinična cijena ih sadrži, te se na taj način vrši i obračun istih.</t>
  </si>
  <si>
    <t>Jedinične cijene primjenit će se na izvedene količine, bez obzira u kojem postotku iste odstupaju od količina u troškovniku. Ukoliko investitor odluči da neki rad ne izvodi, izvođač nema pravo na odštetu ako mu je investitor pravovremeno o tome dao obavijest. Izvedeni radovi moraju u cijelosti odgovarati opisu u troškovniku, a u tu svrhu investitor ima pravo od izvođača tražiti prije početka radova uzorke, koji se čuvaju u upravi gradilišta, te izvedeni radovi moraju istima u cijelosti odgovarati.</t>
  </si>
  <si>
    <t xml:space="preserve"> 1. DEMONTAŽA DIJELA POSTOJEĆIH INSTALACIJA</t>
  </si>
  <si>
    <t>REDNI BROJ</t>
  </si>
  <si>
    <t>OPIS</t>
  </si>
  <si>
    <t>JEDINICA MJERE</t>
  </si>
  <si>
    <t xml:space="preserve">JEDINIČNA  CIJENA </t>
  </si>
  <si>
    <t xml:space="preserve">UKUPNO </t>
  </si>
  <si>
    <t xml:space="preserve">Otpajanje električnih priključaka sa strojarskih uređaja </t>
  </si>
  <si>
    <t>kpl</t>
  </si>
  <si>
    <t xml:space="preserve">Pražnjenje vode iz sustava grijanja prije demontaže predmetnih instalacija. </t>
  </si>
  <si>
    <t xml:space="preserve">Zatvaranje dovoda plina </t>
  </si>
  <si>
    <t>Izrada zahtjeva za demontažu plinomjera i otpajnje priključka građevine.</t>
  </si>
  <si>
    <t>Demontaža plinomjera i otpajnje priključka građevine sukladno odobrenju i pod nadzorom Gradske plinare Zagreb</t>
  </si>
  <si>
    <t>Demontaža postojećih cjevovoda od bakra, uključivo svu izolaciju, armaturu i ovjese.
Opremu odvesti na odgovarajuće odlagalište</t>
  </si>
  <si>
    <t>Demontaža postojećih lijevano željeznih toplovodnih radijatora uključivo konzole, ventile i pričvrsnice:
Dimnezije (broj članaka-visina):</t>
  </si>
  <si>
    <t xml:space="preserve"> 2.   INSTALACIJA GRIJANJA I HLAĐENJA</t>
  </si>
  <si>
    <t>Dobava, doprema i ugradnja dizalice topline za grijanje i hlađenje, te grijanje potrošne tople vode. Uređaj je optimiziran za niskoenergetske objekte sa širokim rasponom modulacije inverterskog kompresora. Sastoji se od unutarnje i vanjske jedinice.</t>
  </si>
  <si>
    <t>Unutarnja jedinica predstavlja hydrobox u kojemu je uključena višebrzinska pumpa, izmjenjivač topline voda-rashladni medij, dodatni elektrogrijač, sigurnosni ventil, odzračni lončić, el.ormarić, ekspanzijska posuda 10 l, manometar, hvatač nečistoće i upravljač.</t>
  </si>
  <si>
    <t>Vanjska jedinica namjenjena je za vanjsku montažu - s ugrađenim hermetičkim scroll inverterskim kompresorom,  zrakom hlađenim izmjenjivačem i svim potrebnim elementima za zaštitu, kontrolu i regulaciju uređaja (Inverter Control) i funkcionalni rad. Rashladni medij je R32.</t>
  </si>
  <si>
    <t>Jedinica ima ugrađen dodatni elektro ekspanzijski ventil optimiziran za injektiranje tekuće faze, HOT GAS cijev za održavanje pozitivne temperature prije i za vrijeme defrosta, SUB COOL pass - dodatno brtvljenje dna izmjenjivača koje sprječava hlađenje protokom zraka."</t>
  </si>
  <si>
    <t>Sustav uključuje isporuku svih senzora, izolacijsku posudu za prikupljanje kondenzata unutarnje jedinice i cijevnu izolaciju, osim senzora spremnika potrošne tople vode i troputog motornog ventila.</t>
  </si>
  <si>
    <t>Proizvod slijedećih teh. karakteristika:</t>
  </si>
  <si>
    <t>Površinsko grijanje-hlađenje</t>
  </si>
  <si>
    <t>Gr: To=7°C, Tpol=35°C, ΔT=5°C</t>
  </si>
  <si>
    <t>Qg(nom) =  16,00 kW</t>
  </si>
  <si>
    <t>N = 3,53 kW /   400 V - 50 Hz</t>
  </si>
  <si>
    <t>COP = 4,53</t>
  </si>
  <si>
    <t>SCOP = 4,68 (Tpol=35°C)</t>
  </si>
  <si>
    <t>SCOP = 3,35 (Tpol=55°C)</t>
  </si>
  <si>
    <t>Raspoloživi ESP pumpe (hydrobox-a): 31,3 kPa pri protoku 46,1 l/min</t>
  </si>
  <si>
    <t>Gr: To=7°C, Tpol=45°C, ΔT=5°C</t>
  </si>
  <si>
    <t>Qg(nom) = 16,00 kW</t>
  </si>
  <si>
    <t>N = 4,56 kW    /   400 V - 50 Hz</t>
  </si>
  <si>
    <t>COP = 3,51</t>
  </si>
  <si>
    <t>Hl: To=35°C, Tpol=18°C, ΔT=5°C</t>
  </si>
  <si>
    <t>Qh(nom) = 15,90 kW</t>
  </si>
  <si>
    <t>N = 3,82 kW    /   400 V - 50 Hz</t>
  </si>
  <si>
    <t>EER = 4,16</t>
  </si>
  <si>
    <t>Raspoloživi ESP pumpe (hydrobox-a): 37 kPa pri protoku 44,3 l/min</t>
  </si>
  <si>
    <t>Hl: To=35°C, Tpol=7°C, ΔT=5°C</t>
  </si>
  <si>
    <t>Qh(nom) = 13,8 kW</t>
  </si>
  <si>
    <t>N = 4,68 kW    /   400 V - 50 Hz</t>
  </si>
  <si>
    <t>EER = 2,94</t>
  </si>
  <si>
    <t>SEER = 5,76</t>
  </si>
  <si>
    <t>Raspoloživi ESP pumpe (hydrobox-a): 50,3 kPa pri protoku 39,7 l/min</t>
  </si>
  <si>
    <t>Snaga dod. el.grijača: 6 kW (230 V - 50 Hz)</t>
  </si>
  <si>
    <t>Radno područje:</t>
  </si>
  <si>
    <t>Grijanje: od -25° do 25°C</t>
  </si>
  <si>
    <t>Hlađenje: od 10° do 43°C</t>
  </si>
  <si>
    <t>Priprema PTV: od -25° do 35°C</t>
  </si>
  <si>
    <t>Dimenzije:</t>
  </si>
  <si>
    <t>Unutarnja jedinica: 440x390mm; h=840 mm, težina: 54,5 kg</t>
  </si>
  <si>
    <t>Vanjska jedinica: 460x1100mm; h=870 mm, težina: 101 kg</t>
  </si>
  <si>
    <t>Radni medij:  R-32 (prednapunjen za 10 m)</t>
  </si>
  <si>
    <t>Priključak tekuća faza: 9,52 mm</t>
  </si>
  <si>
    <t>Priključak plinovita faza: 15,9mm</t>
  </si>
  <si>
    <t>Duljina razvoda: od 3 do 50 m od čega visinski do 30 m.</t>
  </si>
  <si>
    <t>Podaci o buci:</t>
  </si>
  <si>
    <t>Zvučna snaga: 62 dB(A)</t>
  </si>
  <si>
    <t>Zvučni tlak na udaljenosti od 1m i visini od 1,5m: 48 dB(A)</t>
  </si>
  <si>
    <t>Korisničko sučelje na hrvatskom i engleskom jeziku.</t>
  </si>
  <si>
    <t xml:space="preserve">Kriterij jednakovrijednosti: </t>
  </si>
  <si>
    <t xml:space="preserve"> - Učin grijanja i učin hlađenja Qg, Qh: - 3%</t>
  </si>
  <si>
    <t xml:space="preserve"> - Sezonski učinak energetske učinkovitosti za hlađenje i grijanje (SCOP,SEER): -3%</t>
  </si>
  <si>
    <t xml:space="preserve"> - Nivo zvučnog tlaka na udaljenosti 1 m od jedinice: +3 %</t>
  </si>
  <si>
    <t xml:space="preserve"> - Potrošnja električne energije: +3%</t>
  </si>
  <si>
    <t>Proizvod: ______________________________</t>
  </si>
  <si>
    <t>Model/tip:</t>
  </si>
  <si>
    <t>Dobava, doprema i ugradnja sekvencijskog panela za upravljanje i</t>
  </si>
  <si>
    <t>nadzor do 16 hydrobox-eva ili grupa hydrobox-eva sustava povezanih s ModBus sučeljem.</t>
  </si>
  <si>
    <t>Upravljač ima sljedeće funkcije:</t>
  </si>
  <si>
    <t>upravljanje u master/slave načinu rada s do 16 hydrobox-eva, upravljanje back-up grijačem treće stane, upravljanje grijanja središnjeg spremnika PTV treće strane u sustavu, ON/OFF grijanja i hlađenja, ON/OFF potrošne tople vode, definiranje vremena tihog načina rada, definiranje krivulje izlaznih temperatura vode u režimu grijanja i hlađenja, definiranje rasporeda definfekcijskih te postavki PTV.</t>
  </si>
  <si>
    <t>Dobava, doprema i ugradnja modbus adaptera za upravljanje, kaskadnu kontrolu, kontrolu preko ulaznih i izlaznih signala</t>
  </si>
  <si>
    <t>Dobava, doprema i ugradnja parapetne jedinice s maskom za dvocijevni sustav, s tvornički ugrađenim ventilima.</t>
  </si>
  <si>
    <t>Tehničke karakteristike uređaja:</t>
  </si>
  <si>
    <t>Razvod: 2 cijevni - regulacija na strani zraka</t>
  </si>
  <si>
    <t>Qh = 2,87 / 2,34 / 1,73 kW</t>
  </si>
  <si>
    <t>Tvh = 7/12°C</t>
  </si>
  <si>
    <t>Tp = 27°C ST, 19°C VT</t>
  </si>
  <si>
    <t>Qg = 2,94 / 2,37 / 1,76 kW</t>
  </si>
  <si>
    <t>Tvg(ulaz)= 50°C</t>
  </si>
  <si>
    <t>Tp = 20°C ST, 15°C VT</t>
  </si>
  <si>
    <t>N(nom) = 0,03/0,04/0,056 kW - 230 V - 50 Hz</t>
  </si>
  <si>
    <t>Protok zraka = 442 / 341 / 241 m3/h</t>
  </si>
  <si>
    <t>Nivo zvučnog tlaka: 43 / 37 / 31 dB(A) - mjereno s udaljenosti 1 m od jedinice</t>
  </si>
  <si>
    <t>Dimenzije(ŠxDxV): 984x226 x 564 mm</t>
  </si>
  <si>
    <t>Težina: 26,7 kg</t>
  </si>
  <si>
    <t xml:space="preserve"> - Nivo zvučnog tlaka na udaljenosti 1 m od jedinice: + 3%</t>
  </si>
  <si>
    <t>Isto kao stavka 2.5, samo:</t>
  </si>
  <si>
    <t>Qh = 4,23 / 3,21 / 2,47 kW</t>
  </si>
  <si>
    <t>Qg = 4,24 / 3,24 / 2,47 kW</t>
  </si>
  <si>
    <t>N(nom) = 0,04/0,06/0,098 kW - 230 V - 50 Hz</t>
  </si>
  <si>
    <t>Protok zraka = 706 / 497 / 361 m3/h</t>
  </si>
  <si>
    <t>Nivo zvučnog tlaka: 48 / 38 / 30 dB(A) - mjereno s udaljenosti 1 m od jedinice</t>
  </si>
  <si>
    <t>Dimenzije(ŠxDxV): 1.190x226x564 mm</t>
  </si>
  <si>
    <t>Težina: 30,4 kg</t>
  </si>
  <si>
    <t>Dobava, doprema i ugradnja nogica i rešetki (koristi se kod jedinica veličine 25,3)</t>
  </si>
  <si>
    <t>Dobava, doprema i ugradnja nogica i rešetki (koristi se kod jedinica veličine 35,4,6)</t>
  </si>
  <si>
    <t>Dobava, doprema i ugradnja termostata za regulaciju rada ventilatora</t>
  </si>
  <si>
    <t>Dobava, doprema i ugradnja kompleta za zidnu ugradnju žičanog elektronskog prostornog regulatora.</t>
  </si>
  <si>
    <t>Dobava, doprema i ugradnja žičanog elektronskog prostornog regulatora s LCD zaslonom.</t>
  </si>
  <si>
    <t>Upravljač ima sljeđeće funkcije:</t>
  </si>
  <si>
    <t>Dobava, doprema i ugradnja dodatne posude kondenzata za horizontalnu ugradnju</t>
  </si>
  <si>
    <t>Dobava, doprema i ugradnja rashladnog medija.</t>
  </si>
  <si>
    <t>Dobava, doprema i ugradnja bakrene cijevi parne i  tekuće faze rashladnog medija, kvaliteta za R410A, specijalno očišćene i osušene.  U stavci obuhvatiti toplinsku izolaciju debljine 19 mm, s parnom branom za cjevovode  za R32, negoriva,  potrebno ljepilo i trake, potreban broj  fazonskih komada i sav ovjes  Dimenzija:</t>
  </si>
  <si>
    <t>d 9,5</t>
  </si>
  <si>
    <t>d 15,9</t>
  </si>
  <si>
    <t xml:space="preserve">Dobava, doprema i ugradnja bakrene ravne cijevi s  dokazanom kvalitetom, uklj. fazonske  komade, materijal za zavarivanje i brtvljenje, prirubnice, čvrste točke, niklovane rozete, klizne točke, umetci za zvučnu izolaciju, kao i  zaštitne cijevi za zidna i stropna provođenja s uloškom uklj. toplinsku izolaciju s parnom branom debljine 9 do 19 mm prema propisima o postrojenjima za centralna  grijanja. U stavci obuhvatiti  potrebno ljepilo i trake, fazonske komade, mesingane prijelaze, pričvrsnice, ovjese i  konzole, sve kompletirano sidrenim vijcima s  čeličnim tiplovima i maticama te ostali  sitni i pričvrsni materijal potreban za montažu  cjevovoda.
Priključak na druge ovjese nije dozvoljen.  Cijevni vodovi polažu se u razmaku za  postavljanje toplinske izolacije prema  propisima o toplinskoj zaštiti. Montaža cijevi provodi se prema uputama proizvođača. Zavareni šavovi  izvode se kao vidljivi. Za montažu na visini od 3 do 5  m, uključivo i odgovarajuće skele. </t>
  </si>
  <si>
    <t>Ø 54 x 2</t>
  </si>
  <si>
    <t>Ø 42 x 1,5</t>
  </si>
  <si>
    <t>Ø 35 x 1,5</t>
  </si>
  <si>
    <t>Ø 28 x 1</t>
  </si>
  <si>
    <t>Ø 22 x 1</t>
  </si>
  <si>
    <t xml:space="preserve">Dobava, doprema i ugradnja ekspanzijske posuda za sustav  grijanja i hlađenja volumena 50 litara NP6.
Uključivo manometar, 0-6 bara s troputnom slavinom i sigurnosni ventil NO 15/20 tlaka otvaranja 2,5 bar, ventil sa zaštitom od neovlaštenog rukovanja NO20 te svu dokumentaciju  potrebnu za posude pod tlakom </t>
  </si>
  <si>
    <t>Dobava, doprema i ugradnja hidraulične skretnice protoka do 7m3/h u kompletu s potrebnim priključcima NO 50. Uključivo konzole, 4 ručne tropute slavine NO50, izolaciju s parnom branom 32 mm  u aluminijskom limu, sav  potrebni spojni i ovjesni materijal, odzračni ventil, ispusna slavina, odzrake.</t>
  </si>
  <si>
    <t>Dobava, doprema i ugradnja optočne crpke P1 uključivo sav spojni i montažni materijal, te toplinsku izolaciju
Medij transportiranja:  topla voda, čista
Radna temperatura max.: 110 °C
Radni tlak max.:  10 bara
Vrsta struje:   1x230 V
Visina max. 80 dm
Protok max: 6 m3/h
Nazivna snaga motora: 267 W
Tlačni/usisni nastavak: NO 40
Uključivo ožičenje sa zaštitnim cijevima, puštanje u pogon od strane ovlaštenog  servisera, mjerenje i podešavanje parametara prema stvarnim potrebama sustava</t>
  </si>
  <si>
    <t xml:space="preserve">Kriterij jednakovrijednosti: 
- Protok: -3%
- Visina dizanja crpke: -3%
- Nazivna snaga - P2:   -3% </t>
  </si>
  <si>
    <t>Dobava, doprema i ugradnja odzračnog lonca volumena 1 litar. Spoj na cijevi izvesti s cijevi NO 15 do  NO 32 ovisno o veličini cijevi.
U cijenu uključiti kuglastu slavinu NO15  NP16, automatski odzračni ventil, cijevi NO 15 i površinsku zaštitu s dva premaza temeljne boje</t>
  </si>
  <si>
    <t xml:space="preserve">Dobava, doprema i ugradnja kuglastog zapornog ventila na prirubnicu. </t>
  </si>
  <si>
    <t>NO 50 NP 6</t>
  </si>
  <si>
    <t>NO 40 NP 6</t>
  </si>
  <si>
    <t xml:space="preserve">Dobava, doprema i ugradnja kuglastog zapornog ventila na navoj. </t>
  </si>
  <si>
    <t>NO 25 NP 6</t>
  </si>
  <si>
    <t>NO 20 NP 6</t>
  </si>
  <si>
    <t>Dobava, doprema i ugradnja hvatača nečistoća na prirubnicu.</t>
  </si>
  <si>
    <t>Dobava, doprema i ugradnja nepovratnog ventila na prirubnicu.</t>
  </si>
  <si>
    <t>Dobava, doprema i ugradnja slavine za punjenje i pražnjenje.</t>
  </si>
  <si>
    <t>Dobava i doprema:</t>
  </si>
  <si>
    <t>NO 15 NP 6</t>
  </si>
  <si>
    <t>Dobava, doprema i ugradnja ventila s kosim sjedištem za hidrauličko balansiranje s navojnim priključkom NP 20
Radna temperatura od –20°C do 120°C.
Ventil ima proporcionalnu karakteristiku prigušenja, mjerne priključke za instrument za  određivanje protoka, ručno kolo za podešavanje s numeričkom skalom, funkciju zapornog elementa, s priključkom za ispust vode, kapilaru za dinamički regulator.
Stavka uključuje balansiranje protoka pomoću mjernog instrumenta i izradu zapisnika o  protocima.</t>
  </si>
  <si>
    <t xml:space="preserve"> NO 50</t>
  </si>
  <si>
    <t xml:space="preserve"> NO 40</t>
  </si>
  <si>
    <t>Dobava, doprema i ugradnja manometra 0-6 bara s troputnom slavinom uključivo sav spojni i montažni materijal</t>
  </si>
  <si>
    <t>Dobava, doprema i ugradnja štapnog kutnog termometra do 120 °C punjenog alkoholom, 10 bara uključivo sav spojni i montažni materijal</t>
  </si>
  <si>
    <t>Dobava, doprema i ugradnja uređaja za zaštitu sustava od hrđe, kamenca i plina.</t>
  </si>
  <si>
    <t>Uređaj sadrži magnezijsku anodu, magnet na dnu uređaja i odzračni lončić.</t>
  </si>
  <si>
    <t>Za sustave snage do cca. 20 kW. Količina vode u sustavu - 300 Ltr.</t>
  </si>
  <si>
    <t xml:space="preserve">Zaštitna anoda koja održava kvalitetu vode u sustavu se isporučuje s uređajem. </t>
  </si>
  <si>
    <t>Tehničke karakteristike  ±3%:</t>
  </si>
  <si>
    <t>Protok do 3m³/h.</t>
  </si>
  <si>
    <t>Radna temperatura max. 90 °C.</t>
  </si>
  <si>
    <t xml:space="preserve">Navojni priključak 1". </t>
  </si>
  <si>
    <t>Radni tlak max. 6 bar.</t>
  </si>
  <si>
    <t>Težina 5,0 kg.</t>
  </si>
  <si>
    <t>Pad tlaka (kPa) Q (m³/h) - 0,1 pri 2 m³/h - 0,25 pri 3 m³/h.</t>
  </si>
  <si>
    <t>Maks. volumen sustava: 1 m³ + 1 m³ u spremniku topline
Maks. dopuštena radna temperatura: 60 ° C
Tlak / temperatura: 4 bara / 60 ° C
Maks. dopušteni trenutni radni tlak: 4 bara
Radni tlak: 0,5 - 2,5 bara
Maks. razina buke: 55 dB (A)
Električni priključak: 230V / 50Hz
Ulazni priključak na tlačnoj strani: G 1/2 "
Povratni priključak na tlačnoj strani: G 1/2 "
Stupanj odvajanja otopljenih plinova do: 90%
Djelomični protok: 0,05 m³ / h
Nazivna struja: 0,3 A
Maks. nazivna snaga: 0,06 kW
Visina: 420 mm
Širina: 295 mm
Dubina: 220 mm</t>
  </si>
  <si>
    <t>Dobava, doprema i ugradnja integriranog visokoenergetskog permanentnog magneta s funkcijom za brzo spajanje bez dodatnih instalacijskih radova na separatoru mulja i nečistoće Magnet visokih performansi sastoji se od izostatički prešanog neodimijskog diska. Visoko učinkovito odvajanje i fiksiranje feromagnetskih čestica kroz protok teku izravno u komoru za odvajanje pomoću aksijalno usmjerenog magnetskog polja. Čestice se trajno i posebno uklanjaju iz sustava jednostavnim povlačenjem magneta na kopču iz kućišta separatora i zatim čište bez prekida rada. Magnet sa kopčom može se ukloniti radi radova na održavanju jednostavnim povlačenjem s kućišta separatora.</t>
  </si>
  <si>
    <t>Varijanta ugradnje: vodoravna</t>
  </si>
  <si>
    <t>Materijal kućišta: mijed</t>
  </si>
  <si>
    <t>Maks. dopuštena radna temperatura: 110 ° C</t>
  </si>
  <si>
    <t>Maks. dopušteni radni tlak: 10 bara</t>
  </si>
  <si>
    <t>Priključak: IG 1 1/4"</t>
  </si>
  <si>
    <t>Priključak za čišćenje: G 3/4"</t>
  </si>
  <si>
    <t>Varijanta spajanja: navoj</t>
  </si>
  <si>
    <t>Maks. protok: 3,7 m³ / h</t>
  </si>
  <si>
    <t>Promjer: 63 mm</t>
  </si>
  <si>
    <t>Visina: 159 mm</t>
  </si>
  <si>
    <t>Širina: 122 mm</t>
  </si>
  <si>
    <t>Duljina ugradnje: 88 mm</t>
  </si>
  <si>
    <t>Težina: 1,3 kg</t>
  </si>
  <si>
    <t>Dobava, doprema i ugradnja patrona za kasniju ručnu nadopunu.</t>
  </si>
  <si>
    <t>Rad na bazi ionske izmjenjivačke smole - izmjena iona (bez inhibitora). Na jednostavan način filtrira kamenac i agresivne sastojke iz vode za punjenje. Patrona smije biti pod tlakom samo dok se vrši punjenje odnosno nadopunjavanje.
Kapacitet 150 l pri 20°dH. 
Maks. temperatura 60 °C. 
Maks. tlak 6 bara. 
Istrošenost patrone se očituje izmjenom boje ionske mase, iz plave, u smeđu boju. 
U isporuci je obuhvaćen držač za patronu i crijevo za punjenje/nadopunu.</t>
  </si>
  <si>
    <t>Dobava, doprema i ugradnja protupožarne prestrujne rešetke za ugradnju u vrata.</t>
  </si>
  <si>
    <t>300x100</t>
  </si>
  <si>
    <t>Dobava, doprema i ugradnja polipropilenske cijevi za odvod  kondenzata s unutarnjih jedinica, uključivo  izolaciju i potreban broj fazonskih komada  (fitinga), brtvi, sifona s vodenim i mehaničkim zatvaračem zadaha te spoj na izljevno mjesto.</t>
  </si>
  <si>
    <t>Puštanje sistema u pogon od strane ovlaštenih servisera, uz izdavanje mjernih listova i ovjeru garancije proizvoda.</t>
  </si>
  <si>
    <t>kpl.</t>
  </si>
  <si>
    <t>Ispitivanje cjevovoda na nepropusnost što  uključuje tlačnu probu (38 bara u trajanju od  24 sata), te vakuumiranje sustava.</t>
  </si>
  <si>
    <t>Dobava, doprema i ugradnja pričvrsnica, ovjesa i  konzola, sve kompletirano sidrenim vijcima s  čeličnim tiplovima i maticama te sav ostali  sitni i pričvrsni materijal potreban za montažu  cjevovoda.</t>
  </si>
  <si>
    <t xml:space="preserve">Izrada i montaža svih spojnih i proturnih  elemenata za povezivanje cjevovoda s prodorima kroz zidove </t>
  </si>
  <si>
    <t>Izrada izvedenog stanja instalacije s nacrtima,  svim izmjenama i dopunama u dva primjerka,  uključivo sheme i uputa za rukovanje i  održavanje, te tehnički opis instalacije.</t>
  </si>
  <si>
    <t>3. PROTUPOŽARNA ZAŠTITA I ZAŠTITA NA RADU</t>
  </si>
  <si>
    <t>Dobava, doprema i ugradnja svih protupožarnih brtvljenja F 90 (S 90) prolaza instalacija cijevi kroz granice požarnih zona
Protupožarnom pjenom ispunjava se  šupljina u zidu ( stropu ), te se naknadno  aplicira  ekspandirajućom prevlakom po instalacijama i ispunjenom  otvoru  s obadvije strane prodora.
Min. debljina  je 1 mm, s minimalnom potrošnjom cca. 1850 g / m2
Prodor instalacija obilježava se  identifikacijskom naljepnicom izdanom od  strane proizvođača. Stručnu montažu mora izvesti  ovlaštena firma.</t>
  </si>
  <si>
    <t>Izrada elaborata o opremanju strojarnica, postrojenja i pomoćnih prostora propisanim znakovima sigurnosti</t>
  </si>
  <si>
    <t>Dobava, doprema i ugradnja zakonom propisanih natpisa i znakova upozorenja</t>
  </si>
  <si>
    <t>Ispitivanje sveukupnog postrojenja od strane ovlaštene tvrtke</t>
  </si>
  <si>
    <t>REKAPITULACIJA</t>
  </si>
  <si>
    <t>DEMONTAŽA DIJELA POSTOJEĆIH INSTALACIJA</t>
  </si>
  <si>
    <t>INSTALACIJA GRIJANJA I HLAĐENJA</t>
  </si>
  <si>
    <t>PROTUPOŽARNA ZAŠTITA I ZAŠTITA NA RADU</t>
  </si>
  <si>
    <t>UKUPNO (bez PDV-a)</t>
  </si>
  <si>
    <t>UKUPNO (s PDV-om)</t>
  </si>
  <si>
    <t>GRAĐEVINSKI PROJEKT
PROJEKT VODOVODA I ODVODNJE</t>
  </si>
  <si>
    <t>OBVEZUJUĆI UVJETI</t>
  </si>
  <si>
    <t>UVOD:</t>
  </si>
  <si>
    <t>Na osnovu ovog Troškovnika Izvođač radova će nabaviti i ugraditi potrebnu opremu te izvesti odgovarajuće radove. Sve radove izvesti prema opisu pojedinih stavki troškovnika. Ako neka stavka ima nedovoljan ili nerazumljiv tekst onda vrijedi da svaki započeti tekst pojedine stavke znači kompletu izradu te stavke i to: nabava i ugradnja materijala ili opreme, svi prenosi, prijevozi i odvozi do deponije na kopnu ili otoku koju izvođač osigurava o svom trošku.                                                          U cijenu svake stavke moraju biti uračunate i sve pomoćne konstrukcije za izvođenje radova, kao kompletna izrada potrebitih skela, ograda, zaštita okolnih objekata i suhozida, stalno održavanje i čišćenje gradilišta, sa odvozom šuta, te konačno potpuno čišćenje gradilišta. Osiguranje deponije za materijal i opremu te prostora za organizaciju i smještaj gradilišta je u obvezi i o trošku Izvođača radova.</t>
  </si>
  <si>
    <t>c) Jedinične cijene za pojedine vrste radova sadrže i sve posredne troškove, koji nisu iskazani u troškovniku, ali su nužni za izvršenje radova predviđenih projektom, kao što su npr. razni radovi u vezi s organizacijom i uređenjem gradilišta prije početka gradnje i nakon dovršenja gradnje, uređenje prostora gdje je izvođač imao gradilišne barake, strojeve i materijal  itd. (čišćenje gradilišta te dovođenje okoliša u prijašnje stanje).</t>
  </si>
  <si>
    <t>b) Prilikom izvođenja radova izvođači su dužni pridržavati se odredaba i postupaka (standarda) danim od pojedinih proizvođača materijala ili  konstrukcija koje se ovdje ugrađuju.</t>
  </si>
  <si>
    <t>a) Tehnički opis, Tehnički uvjeti izvedbe radova i Program kontrole i osiguranja kakvoće sastavni su dijelovi opisa stavaka troškovnika, te su u istoj mjeri obvezni za izvođenje.</t>
  </si>
  <si>
    <t xml:space="preserve">d) Količine radova, koje se nakon dovršenja građevina ne mogu provjeriti izmjerom, moraju se upisati u građevinski dnevnik, a nadzorni inženjer i izvođač ih potvrđuju svojim potpisom.
</t>
  </si>
  <si>
    <t xml:space="preserve">e) Količine radova iskazane u dokaznici mjera odnosno u ovom troškovniku obračunate su na osnovu idealnih mjera iz nacrta. Svako odstupanje ili potrebne eventualne promjene odnosno dopune projektne dokumentacije donose ili odobravaju sporazumno projektant, nadzorni inženjer i izvođač radova, uz suglasnost Investitora.                                                                                                                                                                                                                                                      </t>
  </si>
  <si>
    <t xml:space="preserve">f) U svim stavkama koje uključuju odvoz viška materijala na odlagalište, jedinične cijene moraju uključivati sve troškove deponiranja, uključujući obavezu izvođača da pronađe odlagalište. Pretpostavljeno je da je odlagalište u krugu 10 km od zahvata.                                                                                                                                                                          </t>
  </si>
  <si>
    <t xml:space="preserve">g) U zoni zahvata gdje postoje instalacije komunalne infrastrukture izvođač je obvezan u prisustvu nadzornog inženjera izvršiti iskapanja radi utvrđivanja stvanog položaja i dubine i postojećih instalacija i energetskih kabela uključivo i zatrpavanje rova po utvrđivanju položaja instalacija. Isto tako potrebno je ustanoviti visine nadzemne elektro i TK infrastrukture i prilagoditi ju minimalnim zahtjevima slobodnog profila prometnice. Navedeni radovi moraju biti uključeni u  jedinične cijene stavaka troškovnika i neće se posebno obračunavati.                                                                                                                                                                                 </t>
  </si>
  <si>
    <t>h) Izvoditelj  je dužan održavati gradilište za vrijeme izvođenja radova (održavanje zelenila, vertikalne i horizontalne signalizacije i sve ostalo potrebno za sigurno odvijanje prometa).</t>
  </si>
  <si>
    <t>RB</t>
  </si>
  <si>
    <t>Opis stavke</t>
  </si>
  <si>
    <t>Jed. mjere</t>
  </si>
  <si>
    <t>Količina</t>
  </si>
  <si>
    <t>Jed.cijena</t>
  </si>
  <si>
    <t>Iznos</t>
  </si>
  <si>
    <t>PRIPREMNI RADOVI</t>
  </si>
  <si>
    <t xml:space="preserve">NAPOMENA: Na terenu je potrebno pažljivo detektirati postojeća priključenja na sustav vodovoda i odvodnje i pozicije vertikala cijevi vodoopskrbe. Zbog nemogućnosti detekcije postojećih temeljnih vodova potrebno je korigirati količine prema izvedenom stanju, po odobrenju nadzornog inženjera. </t>
  </si>
  <si>
    <t>1.1.</t>
  </si>
  <si>
    <r>
      <rPr>
        <b/>
        <sz val="11"/>
        <rFont val="Arial"/>
        <family val="2"/>
      </rPr>
      <t>Definiranje trase postojećeg cjevovoda</t>
    </r>
    <r>
      <rPr>
        <sz val="11"/>
        <rFont val="Arial"/>
        <family val="2"/>
      </rPr>
      <t xml:space="preserve"> sa označavanjem na terenu,  revizijskih okana i kućnih priključaka prema situaciji. </t>
    </r>
  </si>
  <si>
    <t>Obračun po m' trase.</t>
  </si>
  <si>
    <t>a) Odvodnja</t>
  </si>
  <si>
    <t>kompl.</t>
  </si>
  <si>
    <t>b) Vodoopskrba</t>
  </si>
  <si>
    <t>PRIPREMNI RADOVI UKUPNO:</t>
  </si>
  <si>
    <t>2.1.</t>
  </si>
  <si>
    <r>
      <rPr>
        <b/>
        <sz val="11"/>
        <rFont val="Arial"/>
        <family val="2"/>
        <charset val="238"/>
      </rPr>
      <t>Strojno-ručni iskop rova</t>
    </r>
    <r>
      <rPr>
        <sz val="11"/>
        <rFont val="Arial"/>
        <family val="2"/>
        <charset val="238"/>
      </rPr>
      <t xml:space="preserve"> za polaganje cijevi po manipulativnom prostoru građevine, kolektor oborinske  odvodnje krova širine 60 cm, a dubine prema glavnom projektu u tlu "B"  i "C kategorije. Radovi se izvode u suhom terenu bez prisustva podzemne vode tijekom gradnje. Iskop se predviđa strojno (80%) i ručno (20%). Strojno pomoću prikladne mehanizacije (bagera ili rovokopača) sa pravilnim odsijecanjem bočnih strana i grubim planiranjem. Materijal iz iskopa može se koristiti za nasipanje uz odobrenje nadzornog inžinjera. Pri iskopu voditi računa o postojećoj infrastrukturi da ne dođe do oštećenja ili uništenja iste i po potrebi iskope obavljati ručno. Izvođač nema pravo na razliku u cijeni iskopa nastalu uslijed ovakovih izmjena. Točnu kategoriju tla utvrditi će nadzorni inženjer na terenu prilikom iskopa. </t>
    </r>
  </si>
  <si>
    <r>
      <t>Obračun radova po m</t>
    </r>
    <r>
      <rPr>
        <vertAlign val="superscript"/>
        <sz val="11"/>
        <rFont val="Arial"/>
        <family val="2"/>
        <charset val="238"/>
      </rPr>
      <t>3</t>
    </r>
    <r>
      <rPr>
        <sz val="11"/>
        <rFont val="Arial"/>
        <family val="2"/>
        <charset val="238"/>
      </rPr>
      <t xml:space="preserve"> u stvarno izvršenog iskopa tla u sraslom stanju.</t>
    </r>
  </si>
  <si>
    <t>Oborinska odvodonja - odvodnja krova</t>
  </si>
  <si>
    <r>
      <t>m</t>
    </r>
    <r>
      <rPr>
        <vertAlign val="superscript"/>
        <sz val="11"/>
        <rFont val="Arial"/>
        <family val="2"/>
        <charset val="238"/>
      </rPr>
      <t>3</t>
    </r>
  </si>
  <si>
    <t>2.2.</t>
  </si>
  <si>
    <r>
      <rPr>
        <b/>
        <sz val="11"/>
        <rFont val="Arial"/>
        <family val="2"/>
        <charset val="238"/>
      </rPr>
      <t>Planiranje dna jarka</t>
    </r>
    <r>
      <rPr>
        <sz val="11"/>
        <rFont val="Arial"/>
        <family val="2"/>
        <charset val="238"/>
      </rPr>
      <t xml:space="preserve"> cjevovoda/kanala do određene kote prema uzdužnom profilu sa izbacivanjem suvišnog materijala iz jarka. Radove izvesti sa točnošću +/-1 cm. U   količine je  uračunato  planiranje  dna zasunskih okana. </t>
    </r>
  </si>
  <si>
    <t>Obračun po m2 isplanirane površine.</t>
  </si>
  <si>
    <r>
      <t>m</t>
    </r>
    <r>
      <rPr>
        <vertAlign val="superscript"/>
        <sz val="11"/>
        <rFont val="Arial"/>
        <family val="2"/>
        <charset val="238"/>
      </rPr>
      <t>2</t>
    </r>
  </si>
  <si>
    <t>2.3.</t>
  </si>
  <si>
    <r>
      <rPr>
        <b/>
        <sz val="11"/>
        <rFont val="Arial"/>
        <family val="2"/>
        <charset val="238"/>
      </rPr>
      <t>Izrada posteljice</t>
    </r>
    <r>
      <rPr>
        <sz val="11"/>
        <rFont val="Arial"/>
        <family val="2"/>
        <charset val="238"/>
      </rPr>
      <t xml:space="preserve"> cjevovoda/kanala debljine 10 cm, od pijeska krupnoće zrna do 8 mm. Rad obuhvaća planiranje, eventualnu sanaciju pojedinih manjih površina slabije kakvoće boljim materijalom, eventualno kvašenje ili prosušivanje materijala i nabijanje do potrebne nabijenosti. Ako je materijal u usjeku vrlo nehomogen (kamen s ulošcima gline), iskop treba produbiti  i izraditi sloj od homogenog miješanog ili od kamenog materijala. </t>
    </r>
  </si>
  <si>
    <r>
      <t>Obračun po m</t>
    </r>
    <r>
      <rPr>
        <vertAlign val="superscript"/>
        <sz val="11"/>
        <rFont val="Arial"/>
        <family val="2"/>
        <charset val="238"/>
      </rPr>
      <t>2</t>
    </r>
    <r>
      <rPr>
        <sz val="11"/>
        <rFont val="Arial"/>
        <family val="2"/>
        <charset val="238"/>
      </rPr>
      <t xml:space="preserve"> uređene površine.</t>
    </r>
  </si>
  <si>
    <t>2.4.</t>
  </si>
  <si>
    <r>
      <rPr>
        <b/>
        <sz val="11"/>
        <rFont val="Arial"/>
        <family val="2"/>
        <charset val="238"/>
      </rPr>
      <t>Zatrpavanje jarka</t>
    </r>
    <r>
      <rPr>
        <sz val="11"/>
        <rFont val="Arial"/>
        <family val="2"/>
        <charset val="238"/>
      </rPr>
      <t xml:space="preserve"> finim (sitnim) materijalom, pijeskom,  krupnoće zrna do 8 mm s nabijanjem, nakon izvedene pješčane posteljice cijevi i položenog cjevovoda i izvedbe revizijskih okana. Pripremljeni materijal dovesti i nasuti do 15 cm iznad tjemena cijevi, tako da se ne zatrpaju spojevi. Tek po uspješno završenom testiranju vodonepropusnosti prilikom tečenja, zatrpati i spojeve uz pažljivo nabijanje. U stavku uključena dobava materijala, zatrpavanje rova pijeskom. </t>
    </r>
  </si>
  <si>
    <t>Obračun po m3 ugrađenog materijala.</t>
  </si>
  <si>
    <r>
      <t>m</t>
    </r>
    <r>
      <rPr>
        <vertAlign val="superscript"/>
        <sz val="11"/>
        <rFont val="Arial"/>
        <family val="2"/>
      </rPr>
      <t>3</t>
    </r>
  </si>
  <si>
    <t>2.5.</t>
  </si>
  <si>
    <r>
      <rPr>
        <b/>
        <sz val="11"/>
        <rFont val="Arial"/>
        <family val="2"/>
        <charset val="238"/>
      </rPr>
      <t>Zatrpavanje preostalog dijela jarka</t>
    </r>
    <r>
      <rPr>
        <sz val="11"/>
        <rFont val="Arial"/>
        <family val="2"/>
        <charset val="238"/>
      </rPr>
      <t xml:space="preserve"> materijalom iz iskopa. Maksimalno zrno materijala ne smije biti veće od 120 mm. Zatrpavanje se vrši u slojevima 25 - 35 cm, uz nabijanje.  Gornju površinu fino isplanirati. </t>
    </r>
  </si>
  <si>
    <t>ZEMLJANI RADOVI UKUPNO:</t>
  </si>
  <si>
    <t>RADOVI DEMONTAŽE</t>
  </si>
  <si>
    <t>3.1.</t>
  </si>
  <si>
    <r>
      <rPr>
        <b/>
        <sz val="11"/>
        <rFont val="Arial"/>
        <family val="2"/>
      </rPr>
      <t>Zatvaranje glavnog dovoda</t>
    </r>
    <r>
      <rPr>
        <sz val="11"/>
        <rFont val="Arial"/>
        <family val="2"/>
      </rPr>
      <t xml:space="preserve"> hladne, tople vode i ispuštanje vode iz sustava.</t>
    </r>
  </si>
  <si>
    <t>Obračun po komplentu.</t>
  </si>
  <si>
    <t>3.2.</t>
  </si>
  <si>
    <t>Obračun po komadu demontiraniog bojlera.</t>
  </si>
  <si>
    <t>3.3.</t>
  </si>
  <si>
    <t>Obračun po komadu demontiranog predmeta.</t>
  </si>
  <si>
    <t>3.4.</t>
  </si>
  <si>
    <t>3.5.</t>
  </si>
  <si>
    <r>
      <t xml:space="preserve">Demontaža postojeće vodovodne </t>
    </r>
    <r>
      <rPr>
        <b/>
        <sz val="11"/>
        <color indexed="8"/>
        <rFont val="Arial"/>
        <family val="2"/>
        <charset val="238"/>
      </rPr>
      <t>cijevne mreže</t>
    </r>
    <r>
      <rPr>
        <sz val="11"/>
        <color indexed="8"/>
        <rFont val="Arial"/>
        <family val="2"/>
        <charset val="238"/>
      </rPr>
      <t>, kao cijevi odvodnje na poziciji zahvata (zabranjeno ostavljanje) tzv.mrtvih ogranaka cjevovoda zbog mogućeg nastanka legionele,cijevi rezati sve do temeljnog ogranka),kao i svih podnih instalacija odvodnje koje više nece biti u uporabi. Cijevi profila vodovoda do max DN32, odvodnja do max DN 110. Pravu duljinu cijevi odredit će izvođač na terenu u suglasnosti sa nadzornim inženjerom.</t>
    </r>
  </si>
  <si>
    <t>Obračun po kompletnoj montaži..</t>
  </si>
  <si>
    <t>3.6.</t>
  </si>
  <si>
    <r>
      <t xml:space="preserve">Demontaža svih podnih </t>
    </r>
    <r>
      <rPr>
        <b/>
        <sz val="11"/>
        <color indexed="8"/>
        <rFont val="Arial"/>
        <family val="2"/>
        <charset val="238"/>
      </rPr>
      <t>sifona</t>
    </r>
    <r>
      <rPr>
        <sz val="11"/>
        <color indexed="8"/>
        <rFont val="Arial"/>
        <family val="2"/>
        <charset val="238"/>
      </rPr>
      <t xml:space="preserve"> i linijskih rešetki; otapanje s mreže VIK svih perilica u kuhinji.</t>
    </r>
  </si>
  <si>
    <t>RADOVI DEMONTAŽE SANITARIJA UKUPNO:</t>
  </si>
  <si>
    <t>BETONSKI I ARMIRAČKI RADOVI</t>
  </si>
  <si>
    <t>NAPOMENA: Na terenu je potrebno pažljivo detektirati postojeće temeljne razvode i pozicije vertikala cijevi vodoopskrbe i odvodnje. Zbog nemogućnosti detekcije postojećih temeljnih vodova potrebno je korigirati količine prema izvedenom stanju, po odobrenju nadzornog inženjera. Svi novi ogranci planiraju se priključiti na postojeće vertikale odnosno temeljne razvode građevine.</t>
  </si>
  <si>
    <t>4.1.</t>
  </si>
  <si>
    <r>
      <rPr>
        <b/>
        <sz val="11"/>
        <color indexed="8"/>
        <rFont val="Arial"/>
        <family val="2"/>
      </rPr>
      <t>Probijanje zidova i podova:</t>
    </r>
    <r>
      <rPr>
        <sz val="11"/>
        <color indexed="8"/>
        <rFont val="Arial"/>
        <family val="2"/>
        <charset val="238"/>
      </rPr>
      <t xml:space="preserve"> probijanje rupa u zidovima i prosijecanje žljebova u podu i zidovima za montažu cijevi za razvod po etažama, te zaziđivanje cementnom žbukom nakon ispitivanja instalacije. U cijenu je uračunat sav potreban rad i materijal za potpuno dovršenje posla.</t>
    </r>
  </si>
  <si>
    <t>Obračun u m' prodora kroz zid ili pod.</t>
  </si>
  <si>
    <t>- zidovi</t>
  </si>
  <si>
    <t>- podovi</t>
  </si>
  <si>
    <t>BETONSKI I ARMIRAČKI RADOVI UKUPNO:</t>
  </si>
  <si>
    <t>VODOOPSKRBA</t>
  </si>
  <si>
    <t xml:space="preserve">NAPOMENA: Na terenu je potrebno pažljivo detektirati postojeća priključenja na sustav vodovoda i odvodnje i pozicije vertikala cijevi vodoopskrbe. Zbog nemogućnosti detekcije postojećih temeljnih vodova i vertikala potrebno je korigirati količine prema izvedenom stanju, po odobrenju nadzornog inženjera. </t>
  </si>
  <si>
    <t>5.1.</t>
  </si>
  <si>
    <t>Obračun po m' uključujući i spojni materijal.</t>
  </si>
  <si>
    <t>DN20</t>
  </si>
  <si>
    <t>- dobava</t>
  </si>
  <si>
    <t>- ugradnja</t>
  </si>
  <si>
    <t>5.2.</t>
  </si>
  <si>
    <t>Topla voda - DN15</t>
  </si>
  <si>
    <t>5.3.</t>
  </si>
  <si>
    <r>
      <rPr>
        <b/>
        <sz val="11"/>
        <rFont val="Arial"/>
        <family val="2"/>
        <charset val="238"/>
      </rPr>
      <t>Kutni ventil:</t>
    </r>
    <r>
      <rPr>
        <sz val="11"/>
        <rFont val="Arial"/>
        <family val="2"/>
        <charset val="238"/>
      </rPr>
      <t xml:space="preserve"> Dobava i montaža kutnih ventila iz nehrđajućeg materijala. Sa poniklovanom kapom i rozetom. (po 1 kom za wc, 2 kom za umivaonik, 2 kom za sudoper). </t>
    </r>
  </si>
  <si>
    <t>Obračun po komadu ugrađenog ventila.</t>
  </si>
  <si>
    <t>5.4.</t>
  </si>
  <si>
    <r>
      <rPr>
        <b/>
        <sz val="11"/>
        <color indexed="8"/>
        <rFont val="Arial"/>
        <family val="2"/>
        <charset val="238"/>
      </rPr>
      <t>Protočni ventil:</t>
    </r>
    <r>
      <rPr>
        <sz val="11"/>
        <color indexed="8"/>
        <rFont val="Arial"/>
        <family val="2"/>
        <charset val="238"/>
      </rPr>
      <t xml:space="preserve"> Dobava i ugradba ugradbenog protočnog ventila na  hladnoj vodi  na prikladnom mjestu nakon priključenja na vodovodnu mrežu (DN 25) sa kotačem. Iste ugraditi radi mogućnosti otklanjanja eventualnih kvarova u predmetnom prostoru bez isključivanja vode u ostalom dijelu objekta. </t>
    </r>
  </si>
  <si>
    <t>5.5.</t>
  </si>
  <si>
    <t>5.6.</t>
  </si>
  <si>
    <r>
      <rPr>
        <b/>
        <sz val="11"/>
        <rFont val="Arial"/>
        <family val="2"/>
        <charset val="238"/>
      </rPr>
      <t>Dezinfekcija vodovodne mreže:</t>
    </r>
    <r>
      <rPr>
        <sz val="11"/>
        <rFont val="Arial"/>
        <family val="2"/>
        <charset val="238"/>
      </rPr>
      <t xml:space="preserve"> Dezinfekcija kompletne izvodi se automatskom dozirnom pumpom i otopinom natrijevog hipoklorita 15 – 20 % Dozvoljena koncentracija slobodnog rezidualnog klora u vodovodnoj mreži iznosi maksimalno 0,5 mg/l.  Za preventivnu dezinfekciju postiže se koncentracija od 50  mg/l slobodnog rezidualnog klora te se nakon 24 sata vrši neutralizacija deklorirantom i ispiranje na izljevnim mjestima kako bi koncentracija bila do maksimalno dozvoljenih 0,5 mg/l.</t>
    </r>
  </si>
  <si>
    <t>Obračun po m' dezinficirane dionice.</t>
  </si>
  <si>
    <t>5.7.</t>
  </si>
  <si>
    <r>
      <rPr>
        <b/>
        <sz val="11"/>
        <rFont val="Arial"/>
        <family val="2"/>
        <charset val="238"/>
      </rPr>
      <t>Bakteriološka analiza:</t>
    </r>
    <r>
      <rPr>
        <sz val="11"/>
        <rFont val="Arial"/>
        <family val="2"/>
        <charset val="238"/>
      </rPr>
      <t xml:space="preserve"> Bakteriološka analiza uzoraka vode iz cjevovoda nakon dezinfekcije od strane nadležne ustanove (Zavod za zaštitu zdravlja) ili neke druge ovlaštene ustanove. Analizi vode se pristupa nakon provedene dezinfekcije kompletne vodovodne mreže i ispiranja iste.</t>
    </r>
  </si>
  <si>
    <t>Obračun po stambenoj jedinici tj. broju traženih uzoraka.</t>
  </si>
  <si>
    <t>VODOOPSKRBA UKUPNO:</t>
  </si>
  <si>
    <t>RADOVI INSTALACIJA ODVODNJE</t>
  </si>
  <si>
    <t xml:space="preserve">NAPOMENA: Na terenu je potrebno pažljivo detektirati postojeća priključenja na sustav vodovoda i odvodnje i pozicije vertikala cijevi odvodnje. Obratiti pažnju na izvode vertikala na krov radi odzračivanja. Zbog nemogućnosti detekcije postojećih temeljnih vodova i vertikala potrebno je korigirati količine prema izvedenom stanju, po odobrenju nadzornog inženjera. </t>
  </si>
  <si>
    <t>6.1.</t>
  </si>
  <si>
    <t>DN 50</t>
  </si>
  <si>
    <t>DN 75</t>
  </si>
  <si>
    <t>DN 110</t>
  </si>
  <si>
    <t>6.2.</t>
  </si>
  <si>
    <t>Obračun po komadu ugrađenog sifona.</t>
  </si>
  <si>
    <t>6.3.</t>
  </si>
  <si>
    <r>
      <rPr>
        <b/>
        <sz val="11"/>
        <rFont val="Arial"/>
        <family val="2"/>
      </rPr>
      <t>Čišćenje i ispiranje</t>
    </r>
    <r>
      <rPr>
        <sz val="11"/>
        <rFont val="Arial"/>
        <family val="2"/>
        <charset val="238"/>
      </rPr>
      <t xml:space="preserve"> cjevovoda nakon kompletno dovršenih radova. U cijenu su uračunate manipulacije armaturama, trošak vode, te uzimanje uzoraka za bakteriološko ispitivanje vode sa svim potrebnim radnjama.</t>
    </r>
  </si>
  <si>
    <t>Obračun po m' izvedenog cjevovoda.</t>
  </si>
  <si>
    <t>6.4.</t>
  </si>
  <si>
    <r>
      <rPr>
        <b/>
        <sz val="11"/>
        <rFont val="Arial"/>
        <family val="2"/>
      </rPr>
      <t>Razni radovi:</t>
    </r>
    <r>
      <rPr>
        <sz val="11"/>
        <rFont val="Arial"/>
        <family val="2"/>
        <charset val="238"/>
      </rPr>
      <t xml:space="preserve"> </t>
    </r>
    <r>
      <rPr>
        <sz val="11"/>
        <rFont val="Arial"/>
        <family val="2"/>
      </rPr>
      <t>Razni radovi kod izvedbe instalacija odvoda, kao što su: izrade ukrućenja za zid, zaštita kitom cijevi pri prolazu kroz konstrukciju, zaštitni komadi kod prodora, ispuna međuprostora bitumeniziranim užetom. Obračun prema stvarnim radnim satima KV radnika (potvrđeno od nadzornog inženjera).</t>
    </r>
  </si>
  <si>
    <t>6.5.</t>
  </si>
  <si>
    <r>
      <rPr>
        <b/>
        <sz val="11"/>
        <rFont val="Arial"/>
        <family val="2"/>
        <charset val="238"/>
      </rPr>
      <t xml:space="preserve">Ispitivanje </t>
    </r>
    <r>
      <rPr>
        <sz val="11"/>
        <rFont val="Arial"/>
        <family val="2"/>
        <charset val="238"/>
      </rPr>
      <t>fekalne kanalizacije na vodonepropusnost, prema uvjetima iz projekta. Probni pritisak je 0,5 bara, na najvišem dijelu probne dionice, i održava se 30 min. Za to vrijeme ne smije doći do propuštanja vode ni na jednom mjestu cjevovoda. Obavezno voditi zapisnik o izvršenoj kontroli vodonepropusnost. U cijenu je uračunata i dobava vode.</t>
    </r>
  </si>
  <si>
    <t>Obračun po m' ispitanog kanala.</t>
  </si>
  <si>
    <t>RADOVI INSTALACIJA ODVODNJE UKUPNO:</t>
  </si>
  <si>
    <t>SANITARNA OPREMA</t>
  </si>
  <si>
    <t xml:space="preserve">NAPOMENA : Sva oprema je  klase po izboru investitora. U cijeni je dobava i ugradnja, te potreban spojni i pričvrsni materijal. Obračun je po komadu montiranog, ispitanog, čistog i spremnog za upotrebu predmeta. U ponudi navesti podatke za ponuđenu sanitarnu opremu.                                                                      </t>
  </si>
  <si>
    <t>7.1.</t>
  </si>
  <si>
    <r>
      <rPr>
        <b/>
        <sz val="11"/>
        <rFont val="Arial"/>
        <family val="2"/>
      </rPr>
      <t>Podloga WC školjke:</t>
    </r>
    <r>
      <rPr>
        <sz val="11"/>
        <rFont val="Arial"/>
        <family val="2"/>
        <charset val="238"/>
      </rPr>
      <t xml:space="preserve"> Dobava i montaža instalacijskog ugradbenog bloka samostojećih montažnih elemenata, kao podloge za ugradnju WC školjke.</t>
    </r>
  </si>
  <si>
    <t>7.2.</t>
  </si>
  <si>
    <r>
      <rPr>
        <b/>
        <sz val="11"/>
        <rFont val="Arial"/>
        <family val="2"/>
      </rPr>
      <t xml:space="preserve">WC školjka: </t>
    </r>
    <r>
      <rPr>
        <sz val="11"/>
        <rFont val="Arial"/>
        <family val="2"/>
        <charset val="238"/>
      </rPr>
      <t>Dobava i Montaža WC-školjke od sanitarnog porculana, bijele boje, ovješena, komplet sa svim pripadajućim dijelovima, sa svim pričvrsnim i spojnim materijalom, do pune uporabne ispravnosti. Školjku pričvrstiti na ugrađeni instalacijski blok samostojećih montažnih elemenat. U cijenu uključena montaža tastera za vodokotlić i sitni pričvrsni materijal. SANITARNU OPREMU NABAVLJA INVESTITOR.</t>
    </r>
  </si>
  <si>
    <t>7.3.</t>
  </si>
  <si>
    <t>7.4.</t>
  </si>
  <si>
    <r>
      <t xml:space="preserve">Dobava i ugradnja komplet </t>
    </r>
    <r>
      <rPr>
        <b/>
        <sz val="11"/>
        <rFont val="Arial"/>
        <family val="2"/>
      </rPr>
      <t>električnih grijalica vode</t>
    </r>
    <r>
      <rPr>
        <sz val="11"/>
        <rFont val="Arial"/>
        <family val="2"/>
        <charset val="238"/>
      </rPr>
      <t xml:space="preserve"> sa sigurnosnim ventilima, te svim potrebnim spojnim i pričvrsnim materijalom. Zaračunata montaža do pune pogonske ispravnosti. Obračun po komadu.</t>
    </r>
  </si>
  <si>
    <t>kombinirani EGV 5</t>
  </si>
  <si>
    <t>SANITARNA OPREMA UKUPNO:</t>
  </si>
  <si>
    <t>ODVODNJA KROVNIH OBORINSKIH VODA</t>
  </si>
  <si>
    <t xml:space="preserve">NAPOMENA : Cijena za svaku točku ovog troškovnika mora obuhvatiti dobavu, spajanje, te dovođenje stavke u stanje potpune funkcionalnosti. U cijenu treba ukalkulirati sav potreban spojni, montažni, ovjesni i ostali pričvrsni materijal potreban za potpuno funkcioniranje pojedine stavke.                                                                   </t>
  </si>
  <si>
    <t>8.1.</t>
  </si>
  <si>
    <r>
      <t xml:space="preserve">Izrada, doprema i postavljanje </t>
    </r>
    <r>
      <rPr>
        <b/>
        <sz val="11"/>
        <rFont val="Arial"/>
        <family val="2"/>
      </rPr>
      <t>horizontalnog i vertikalnog oluka</t>
    </r>
    <r>
      <rPr>
        <sz val="11"/>
        <rFont val="Arial"/>
        <family val="2"/>
      </rPr>
      <t>. Promjeri prema hidrauličkom proračunu glavnog projekta. Spajanje pojedinih elemenata "dvostrukim preklopom" ili sustavom "greben-utor" i lemljenjem, te spajanjem okomica s horizontalnim olukom. Stavka obuhvaća pričvršćivanje i montažu odvodnog oluka s  obujmicama. Doprema limarije na mjesto ugradnje uključena u jediničnu cijenu. Mjere uzimati na građevini po izvedenom stanju. Prije definiranja vanjskog izgleda oluka posavjetovati se sa voditeljem projekta ili nadzornim inženjerom.</t>
    </r>
  </si>
  <si>
    <t>Obračun po m' ugrađenog oluka.</t>
  </si>
  <si>
    <t>HORIZONTALNI OLUK</t>
  </si>
  <si>
    <t>DN100</t>
  </si>
  <si>
    <t>DN75</t>
  </si>
  <si>
    <t>VERTIKALNI OLUK</t>
  </si>
  <si>
    <r>
      <rPr>
        <sz val="11"/>
        <rFont val="Calibri"/>
        <family val="2"/>
      </rPr>
      <t>Ø</t>
    </r>
    <r>
      <rPr>
        <sz val="11"/>
        <rFont val="Arial"/>
        <family val="2"/>
        <charset val="238"/>
      </rPr>
      <t>80</t>
    </r>
  </si>
  <si>
    <t>8.2.</t>
  </si>
  <si>
    <t>DN 150</t>
  </si>
  <si>
    <t>8.3.</t>
  </si>
  <si>
    <r>
      <t xml:space="preserve">Nabava i dobava, ugradnja </t>
    </r>
    <r>
      <rPr>
        <b/>
        <sz val="11"/>
        <rFont val="Arial"/>
        <family val="2"/>
        <charset val="238"/>
      </rPr>
      <t>upozoravajuće trake</t>
    </r>
    <r>
      <rPr>
        <sz val="11"/>
        <rFont val="Arial"/>
        <family val="2"/>
        <charset val="238"/>
      </rPr>
      <t>. PVC traku treba ugraditi s natpisom "KANALIZACIJA"  nakon postavljanja zaštitnog pijeska. Stavka uključuje sav potreban materijal i rad, kao i zaštitu pijeska.</t>
    </r>
  </si>
  <si>
    <t>Obračun po m' ugrađene trake.</t>
  </si>
  <si>
    <t>8.4.</t>
  </si>
  <si>
    <r>
      <rPr>
        <b/>
        <sz val="11"/>
        <rFont val="Arial"/>
        <family val="2"/>
      </rPr>
      <t>Upojni bunar s oknom:</t>
    </r>
    <r>
      <rPr>
        <sz val="11"/>
        <rFont val="Arial"/>
        <family val="2"/>
      </rPr>
      <t xml:space="preserve">
Izrada upojnih bunara s betonskim oknom i poklopcem za odvodnju oborinskih voda (krovne odvodnje). Upojni bunar se predviđa dimenzija prema detalju iz projekta. Prije izrade upojnog bunara potrebno je ispitati upojnost terena. U cijenu je uključen sav potreban rad i materijal za potpuno dovršenje posla. </t>
    </r>
  </si>
  <si>
    <t>Obračun po komplet izvedenom upojnom bunara.</t>
  </si>
  <si>
    <t>Upojni bunar 1, dim. r=0.8 m; d=0.7 m</t>
  </si>
  <si>
    <t>8.5.</t>
  </si>
  <si>
    <r>
      <rPr>
        <b/>
        <sz val="11"/>
        <rFont val="Arial"/>
        <family val="2"/>
        <charset val="238"/>
      </rPr>
      <t xml:space="preserve">Ispitivanje </t>
    </r>
    <r>
      <rPr>
        <sz val="11"/>
        <rFont val="Arial"/>
        <family val="2"/>
        <charset val="238"/>
      </rPr>
      <t>montiranog oborinskog gravitacijskog kolektora na vodonepropusnost, prema uvjetima iz projekta. Probni pritisak je 0,5 bara, na najvišem dijelu probne dionice, i održava se 30 min. Za to vrijeme ne smije doći do propuštanja vode ni na jednom mjestu cjevovoda. Obavezno voditi zapisnik o izvršenoj kontroli vodonepropusnost. U cijenu je uračunata i dobava vode.</t>
    </r>
  </si>
  <si>
    <t>ODVODNJA KROVNIH OBORINSKIH VODA UKUPNO:</t>
  </si>
  <si>
    <t>REKAPITULACIJA:</t>
  </si>
  <si>
    <t>UKUPNO:</t>
  </si>
  <si>
    <t>PDV:</t>
  </si>
  <si>
    <t>ELEKTROTEHNIČKI PROJEKT
PROJEKT ELEKTROINSTALACIJA</t>
  </si>
  <si>
    <t>ELEKTROTEHNIČKI PROJEKT
PROJEKT VATRODOJAVE</t>
  </si>
  <si>
    <t xml:space="preserve">- sav potrebni sitni nespecificirani spojni i montažni materijal (vijci, tiple, obujmice, spojnice za PVC cijevi, nosači kabelskih vodova, vezice, gips, razvodne kutije i sl.)
- sva potrebna električna spajanja do pune funkcionalnosti uključujući sav spojni i montažni materijal (izolirane stopice i tuljci, Cu/Sn stopice, vijci, RTV/Sat konektori 7-11 mm, PVC cijevi svih vrsta, izolir trake, epoksi smole za vanjsku i eventualno unutarnju rasvjetu i termiku, bitumenski premazi i sl.
- svi pripadni pripremni odnosno završni radovi uključujući čišćenja, odnošenja viška i zaostalog materijala.
Instalacije moraju biti izvedene u skladu sa važećim hrvatskim pravilnicima i normama. Sva oprema mora biti
certificirana od strane mjerodavnih hrvatskih pravnih subjekata i mora imati prateću dokumentaciju na 
hrvatskom jeziku.
</t>
  </si>
  <si>
    <t xml:space="preserve">Obračuni svih stavki vršiti će se građevinskom knjigom koja mora biti izrađena u Auto Cadu na 
podlogama iz projekta u mjerilima pogodnim za kontrolu pojedinih stavki. 
Knjiga kao takva je dokaznica svih mjera i jediničnih stavki. Mjerenje informatičko/telefonskih kabelskih vodova 
mora se izvršiti kalibriranim instrumentom tipa: Fluke Wiremap sa točnim dužinama (postojeća stavka u informatici za atestiranje svih linkova). U stavke uključiti sva potrebna savjetovanja sa predstavnicima vlasnika te glavnih izvođača elektroinstalacija,  u svrhu dobivanja eventualnih suglasnosti i sl. radova.  Ostale dužnosti izvođača pogledati u projektnoj dokumentaciji čiji je sastavni dio ovaj troškovnik. Svi kabelski vodovi u šlicevima moraju biti u PVC cijevima.
</t>
  </si>
  <si>
    <t>Ponuđač je dužan nuditi opremu specificiranu troškovnikom, ali može ponuditi alternativu uz
točan naziv proizvođača i tipa opreme. Također, u slučaju da ne napiše tip zamjenske opreme
u fazi izvođenja neće moći ugraditi zamjensku opremu. 
Sve količine prije narudžbe provjeriti na gradilištu sa nadzorom odnosno predstavnikom investitora.
Sve stavke moraju biti popunjene te provjerene što se tiče ukupnog zbroja u rekapitulaciji, 
u slučaju bilo kakvih pogrešaka ponuda se neće razmatrati.
OPREMA SE MOŽE NARUČITI TEK NAKON PISMENOG ODOBRENJA NADZORNOG INŽENJERA I PROJEKTANTA.B27</t>
  </si>
  <si>
    <t>Za sve dole navedene stavke u kojima nije posebno navedeno, podrazumjeva se:
- nabava, doprema do gradilišta, eventualno skladištenje te ugradnja specificiranog materijala, odnosno sklopa ili uređaja, uključujući sve potrebne operacije do pune funkcionalnosti
- izrada svih pomoćnih građevinsko-obrtničkih radova na svim podlogama koja uključuju: izrada utora za vodove, zaštitne cijevi, izradu udubljenja za sve tipove razdjeljnika, razvodnih i ostalih kutija, mikroinstalacijskih elemenata i svjetiljki, skidanje i vraćanje u prvobitno stanje elemenata spuštenih stropova- sve komplet sa potrebnom obradom pri ugradnji</t>
  </si>
  <si>
    <t>Napomene!</t>
  </si>
  <si>
    <t>RAZVODNI ORMARI I DOVODNI KABELI</t>
  </si>
  <si>
    <t>instalacijski prekidač karakteristike titan 50A 3P za zaštitu odvodnika prenapona klasa ggl</t>
  </si>
  <si>
    <t>p/f žica 1.5-10 qmm</t>
  </si>
  <si>
    <t>redne stezaljke 1.5-10 qmm</t>
  </si>
  <si>
    <t>paušal</t>
  </si>
  <si>
    <t>sabirnice L1,L2,L3,N,PE, izolatori, redne stezaljke, POK kanali, zaštitne pregrade te ostali sitni montažni materijal, komplet sa spajanjem, ožičenjem i izdavanje ispitnog lista.</t>
  </si>
  <si>
    <t>Demontaža postojeće opreme i instalacija unutar dijela objekta na koji se predmetni radovi odnose. Stavka uključuje i sva potrebna izmještanja postojeće instalacije. Projektant predviđa rad u trajanju od 32 radna sata.</t>
  </si>
  <si>
    <t>Izrada proboja i utora za predmetni obuhvat u svrhu polaganja kabelskih vodova. Uključeno je grubo popunjavanje utora do faze finog gletanja i bojanja. Projektant predviđa rad u trajanju od 40 radnih sati a izvođač je dužan dati nepromjenivu cijenu do pune funkcionalnosti bez obzira na učinkovitost radnika, radno vrijeme te ostale zavisne faktore.</t>
  </si>
  <si>
    <t>Dobava i postavljanje gradilišnih razdjeljnika opremljenih sukladno normama, štićenih ZUDS 30 mA u svakom odvodu, minimalno 6 monofaznih priključnica, 1x 32A 5P priključnica te 1x 63 A 5P priključnica, komplet s kabelskim priključnim vodovima u PVC cijevi do pune fukcionalnosti priključka.</t>
  </si>
  <si>
    <t>UKUPNO 1.1:</t>
  </si>
  <si>
    <t>INSTALACIJSKI VODOVI TE OPREMA</t>
  </si>
  <si>
    <t>Izvođač je dužan prije početka radova upoznati se u potpunosti sa organizacijom objekta, projektom el. instalacije i željama Investitora</t>
  </si>
  <si>
    <t>U stavkama koje obrađuju strujne krugove, uz nabavu i montažu kabela, obuhvaćeno je i spajanje kabela na oba kraja te u razvodnim kutijama.</t>
  </si>
  <si>
    <t>U svim stavcima gdje se spominje polaganje kabela po postojećim zidovima izvan prostora spuštenog stropa, uključena je izrada šliceva i rupa za spojne p/ž kutije u postojećem zidu, te njihovo zatvaranje nakon polaganja kabela, produžnom žbukom.</t>
  </si>
  <si>
    <t>Svi elementi instalacije koje ugrađuje Izvođač moraju imati potrebne  ateste izdate od ovlaštene organizacije u Hrvatskoj.</t>
  </si>
  <si>
    <t>U svim stavkama gdje se spominje oprema, treba biti obuhvačena nabava, doprema na gradilište, montaža i spajanje. Nabavka opreme može se obaviti samo nakon konzultacije sa Investitorom, nadzornim organom ili glavnim projektantom, vezano za tip, boju, cijenu i slično. Ukoliko Investitor odluči izvršiti nabavu, izvođač će korigirati cijenu stavke iz troškovnika.</t>
  </si>
  <si>
    <t>Za sve direkte izvode kao i one gdje idu priključnice potrebno je u cijenu ukalkulirati pripadajuću kutiju radi jednostavnije montaže. U svim stavkama moraju biti uključeni utori te sav spojni i montažni materijal.
U cijenu prekidača ukalkulirati potrebne troškove, interijerist će odabrati boju mikroinstalacijskih elemenata.</t>
  </si>
  <si>
    <t>Spajanje svih elemenata (termostat i ostalo) kao i termičkih potrošača. Projektant predviđa rad djelatnika KV ili SSS u iznosu od 32 radnih sati a izvođač je dužan dati relevantnu i nepromjenjivu ponudu.</t>
  </si>
  <si>
    <t>UKUPNO 1.2:</t>
  </si>
  <si>
    <t>ELEKTRIČNA RASVJETA</t>
  </si>
  <si>
    <t>a)</t>
  </si>
  <si>
    <t xml:space="preserve">dobava  </t>
  </si>
  <si>
    <t>b)</t>
  </si>
  <si>
    <t xml:space="preserve">6. </t>
  </si>
  <si>
    <t xml:space="preserve">7. </t>
  </si>
  <si>
    <t>UKUPNO 1.3:</t>
  </si>
  <si>
    <t>TELEFONSKA/INFORMATIČKA INSTALACIJA</t>
  </si>
  <si>
    <t>Napomena:</t>
  </si>
  <si>
    <t xml:space="preserve">U sve dole navedene stavke treba uključiti sitni spojni i montažni a nespecificirani materijal kao što su termoskupljajući bužiri, konektori i sl. 
Dovodni priključni kabel kao i eventualna aktivna priključna oprema u potpunosti su u obvezi TK operatera, a što je obuhvaćeno ugovorom o TK priključku između operatera i Investitora.
Sva eventualna aktivna mrežna informatička oprema biti će predmetom posebne narudžbe, izvan postojećeg troškovnika, a prema stvarnim potrebama Investitora.
</t>
  </si>
  <si>
    <t>uvodni panel za kabele</t>
  </si>
  <si>
    <t>uvodni paneli za dno razdjeljnika</t>
  </si>
  <si>
    <t>kompletan set za tri ventilatora s pripadajućim termostatom i ožićenjem unutar razdjeljnika</t>
  </si>
  <si>
    <t>kit za uzemljenje razdjeljnika</t>
  </si>
  <si>
    <t>držač za dokumentaciju</t>
  </si>
  <si>
    <t>teleskopska polica</t>
  </si>
  <si>
    <t>19" menagment paneli 1U i 2U za kabelske vodilice prema potrebama unutar istog.</t>
  </si>
  <si>
    <t xml:space="preserve">kabelske potporne vodilice </t>
  </si>
  <si>
    <t>napojna letva s 9 šuko priključnica</t>
  </si>
  <si>
    <t>aktivna i pasivna oprema glavnog operatera te izvoditelja informatičkog sustava komplet s svom aktivnom opremom koja se nalazi u daljnjem tekstu, ona koja je postojeća i ona koja se tek ima definirati</t>
  </si>
  <si>
    <t>pozicioniranje i privođenje vodova cjelokupnog ormara sve komplet sa koordinacijom za ugradbu opreme drugih te svim sitnim spojnim i montažnim materijalom do pune funkcionalnosti</t>
  </si>
  <si>
    <t>Dobava i puštanje u pogon uređaja za besprekidno napajanje 1.5 kVA; cos fi 0.9; on-line izvedba u tower izvedbi, lcd displej, autonomija 3-5 minuta.</t>
  </si>
  <si>
    <t>9.</t>
  </si>
  <si>
    <t>10.</t>
  </si>
  <si>
    <t>11.</t>
  </si>
  <si>
    <t>12.</t>
  </si>
  <si>
    <t>13.</t>
  </si>
  <si>
    <t>UKUPNO 1.4:</t>
  </si>
  <si>
    <t>SUSTAV ZAŠTITE OD DJELOVANJA MUNJE</t>
  </si>
  <si>
    <t xml:space="preserve">kom </t>
  </si>
  <si>
    <t>Svi nespecificirani sitni radovi kao što su materijali spojnica za uzemljenje metalnih djelova te armature, varenje ograda kao hvataljki sve sitne spojnice i materijali a ne uključeni u gornje stavke prema detaljima u projektima.</t>
  </si>
  <si>
    <t>UKUPNO 1.5:</t>
  </si>
  <si>
    <t>1.6.</t>
  </si>
  <si>
    <t>INSTALACIJA IZJEDNAČENJA POTENCIJALA</t>
  </si>
  <si>
    <t>Izrada izvoda za izjednačenje potencijala bakrenom p/f žicom 6-16 qmm za sve metalne elemente te klima uređaje sve komplet sa PVC cijevi. Uključiti izradu utora za polaganje istih u podu te zidom do RO razdjeljnika.</t>
  </si>
  <si>
    <t>UKUPNO 1.6:</t>
  </si>
  <si>
    <t>1.7.</t>
  </si>
  <si>
    <t>SUSTAV ODIMLJAVANJA</t>
  </si>
  <si>
    <t>UKUPNO 1.7:</t>
  </si>
  <si>
    <t>1.8.</t>
  </si>
  <si>
    <t>DOKUMENTACIJA I ISPITIVANJE</t>
  </si>
  <si>
    <t xml:space="preserve">Izrada "Projekta izvedenog stanja" od strane ovlaštenog inženjera elektrotehnike za dio obuhvaćen projektom elektroinstalacija u tri primjerka, ulaganje jednopolnih shema u razdjelnice sa označavanjem elemenata.  </t>
  </si>
  <si>
    <t>Ispitivanje električne instalacije i izrada ispitnih protokola od ovlaštene pravne osobe za sve radove na objektu prema projektu.</t>
  </si>
  <si>
    <t>●  otpor izolacije instaliranih vodova</t>
  </si>
  <si>
    <t>●  zaštite od indirektnog napona dodira</t>
  </si>
  <si>
    <t>● mjerenje otpora petlje</t>
  </si>
  <si>
    <t>● neprekinutosti PE vodiča</t>
  </si>
  <si>
    <t>● ispitivanje ZUDS - FID</t>
  </si>
  <si>
    <t>● ispitivanje sigurnosne (protupanične) rasvjete</t>
  </si>
  <si>
    <t>● izjednačenje potencijala</t>
  </si>
  <si>
    <t>UKUPNO 1.8:</t>
  </si>
  <si>
    <t>ELEKTROINSTALACIJE ZGRADA 1 - BOTANIČKI VRT</t>
  </si>
  <si>
    <t>RASVJETNA TIJELA</t>
  </si>
  <si>
    <t>SUSTAV ZA ZAŠTITU OD DJELOVANJA MUNJE</t>
  </si>
  <si>
    <t>UKUPNO ELEKTROINSTALACIJE</t>
  </si>
  <si>
    <t>PDV</t>
  </si>
  <si>
    <t>SVEUKUPNO ELEKTROINSTALACIJE</t>
  </si>
  <si>
    <t>Parametriranje sustava i svih elemenata do pune funkcionalnosti. Puštanje u rad, ispitivanje i izdavanje potrebnih propisanih uvjerenja - zapisnika o ispitivanju.</t>
  </si>
  <si>
    <r>
      <t>U sve dole navedene uređaje uključiti sljedeće troškove:</t>
    </r>
    <r>
      <rPr>
        <sz val="10"/>
        <rFont val="Calibri"/>
        <family val="2"/>
      </rPr>
      <t xml:space="preserve">
- nakon dobave i isporuke na gradilište od strane investitora osigurati skladištenje i osiguravanje od otuđivanja i oštećenja; transport do gradilišta te prijenos na mjesto ugradnje; ugradnja na predviđenu poziciju uz primjenu pričvrsnog pribora te spajanje vijcima, kukama i sl. svih rasvjetnih tijela koje dobavlja investitor.</t>
    </r>
  </si>
  <si>
    <t xml:space="preserve">U svaku stavku treba ukalkulirati sljedeće troškove:
- razrada el. shema, izrada radioničkih nacrta
- skladištenje i osiguranje od otuđivanja i oštećenja
- transport do gradilišta te prijenos na mjesto ugradnje
- ugradnja na označenu poziciju na objektu uz primjenu pričvrsnog materijala
- obrada završetka kabelske žile energetskih vodova s odgovarajućim kabelskim stopicama, vijcima, podlošcima i maticama
</t>
  </si>
  <si>
    <t>- spajanje kabela pojedinih strujnih krugova na redne stezaljke
- podešavanje uklopnih satova, foto sklopki, bimetala na sklopnicima i slično
- ispitivanje funkcionalne ispravnosti nakon spajanja razdjeljnika na mrežu i strujne krugove.
- dobava svih naljepnica upozorenja te umetanje shema unutar ormara
- uzeti u obzir dispozicije razdjeljnika i opreme, debljine pregradnih zidova
- U svim ormarima ostaviti mjesta za 25 % rezerve</t>
  </si>
  <si>
    <t xml:space="preserve">TROŠKOVNIK 
ZGRADA 1/BOTANIČKI VRT - SUSTAV ZA DOJAVU POŽARA
</t>
  </si>
  <si>
    <t xml:space="preserve">Dobava i ugradnja vatrootpornog ormara za smještaj vatrodojavne centrale od čeličnog pocinčanog lima.
</t>
  </si>
  <si>
    <t>5</t>
  </si>
  <si>
    <t>6</t>
  </si>
  <si>
    <t>7</t>
  </si>
  <si>
    <t>8</t>
  </si>
  <si>
    <t>9</t>
  </si>
  <si>
    <t>10</t>
  </si>
  <si>
    <t>11</t>
  </si>
  <si>
    <t>12</t>
  </si>
  <si>
    <t>13</t>
  </si>
  <si>
    <t>14</t>
  </si>
  <si>
    <t>15</t>
  </si>
  <si>
    <t>Ispitivanje i programiranje sustava, označavanje detektora, puštanje u rad, ispunjavanje knjige održavanja, sve do potpune funkcionalnosti.</t>
  </si>
  <si>
    <t>Prvo ispitivanje sustava od strane ovlaštene tvrtke_x000D_
- cijena izražena po pojedinoj ispitnoj točki_x000D_
- uključuje izdavanje uvjerenja</t>
  </si>
  <si>
    <t>Obuka korisnika za rukovanje sustavom dojave požara_x000D_
- uključivo tiskane upute za rukovanje na hrvatskom jeziku (2 primjerka)</t>
  </si>
  <si>
    <t>UKUPNO SUSTAV ZA DOJAVU POŽARA:</t>
  </si>
  <si>
    <t>Dobava, montaža i spajanje akumulatora 12V, 18 Ah.</t>
  </si>
  <si>
    <t xml:space="preserve">Dobava, montaža i spajanje odvodnika prenapona za upravljačke, BUS komunikacijske vodove nazivnog napona do 30 Vdc. </t>
  </si>
  <si>
    <t>Knjiga održavanja sustava za dojavu požara.</t>
  </si>
  <si>
    <t>A.0.</t>
  </si>
  <si>
    <t>Prije odvoza na deponij Investitor pregledava demontirani inventar i u slučaju ispravnosti zadržava dio inventara.</t>
  </si>
  <si>
    <t xml:space="preserve">PODGLED POTKROVLJA - AZBESNE PLOČE </t>
  </si>
  <si>
    <t>Uklanjanje podgleda od obloge azbesnim pločama i djelomičko gk podgleda sa pripadnom izolacijom U PROSTORU TRIJEMA, ODNOSNO U DJELU PODGLEDA POTKROVLJA.</t>
  </si>
  <si>
    <t>Debljina izolacije do 20cm, azbesne ploče na podkonstrukciji od štafli /letvi, odnosno djelomično gk obloga na pocinčanoj metalnoj podkonstrukciji.</t>
  </si>
  <si>
    <t>OGRADA OKO GRADILIŠTA (dužina cca 220m'), SA DVA DVOSTRUKA (ULAZ-IZLAZ) KOLNA I DVA PJEŠAČKA ULAZA (UKLJUČIVO IZRADU PREVREMENE OGRADE KOJA MIJENJA GLAVNU ULAZNU OGRADU ULAZA U PARCELU</t>
  </si>
  <si>
    <r>
      <t xml:space="preserve">Prilikom otpajanja predmetne građevine s javne mreže potrebno je obratiti pažnju na vodove koji od  građevine Zavoda idu prema ostatku Botaničkog vrta: </t>
    </r>
    <r>
      <rPr>
        <b/>
        <sz val="8"/>
        <rFont val="Arial"/>
        <family val="2"/>
        <charset val="238"/>
      </rPr>
      <t>ostale zgrade i kompleks moraju za vrijeme trajanja radova biti regularno priključene na javnu mrežu!</t>
    </r>
    <r>
      <rPr>
        <sz val="8"/>
        <rFont val="Arial"/>
        <family val="2"/>
      </rPr>
      <t xml:space="preserve">
</t>
    </r>
  </si>
  <si>
    <t>Napomena: Moguće je koristiti za formiranje Gradilišnog priključka vode, priključak vode sa sjeverne strane Zgrade 2 - Zgrade Zavoda, koji ima zasebno brojilo</t>
  </si>
  <si>
    <t>Na svim priključcima struje, vode i plina nalaze se uređaji za dojavu stanja koje smije demontirati isključivo ovlaštena tvrtka Emasys, te je demontažu potrebno dogovoriti s Upravom Vrta.</t>
  </si>
  <si>
    <r>
      <t>Prilikom otpajanja predmetne građevine s javne mreže potrebno je obratiti pažnju na vodove koji od  građevine Zavoda idu prema ostatku Botaničkog vrta:</t>
    </r>
    <r>
      <rPr>
        <b/>
        <sz val="8"/>
        <rFont val="Arial"/>
        <family val="2"/>
        <charset val="238"/>
      </rPr>
      <t xml:space="preserve"> ostale zgrade i kompleks moraju za vrijeme trajanja radova biti regularno priključene na javnu mrežu!</t>
    </r>
    <r>
      <rPr>
        <sz val="8"/>
        <rFont val="Arial"/>
        <family val="2"/>
        <charset val="238"/>
      </rPr>
      <t xml:space="preserve">
</t>
    </r>
  </si>
  <si>
    <r>
      <t xml:space="preserve">Prilikom otpajanja predmetne građevine s javne mreže električne energije potrebno je obratiti pažnju na vodove koji od  građevine Zavoda idu prema ostatku Botaničkog vrta: </t>
    </r>
    <r>
      <rPr>
        <b/>
        <sz val="8"/>
        <rFont val="Arial"/>
        <family val="2"/>
        <charset val="238"/>
      </rPr>
      <t>ostale zgrade i kompleks moraju za vrijeme trajanja radova biti regularno priključene na javnu mrežu!</t>
    </r>
  </si>
  <si>
    <t xml:space="preserve">Stavkom obuhvaćeno skidanje svih slojeva poda u prostorijama prizemlja. </t>
  </si>
  <si>
    <t>Slojevi (do nosive konstrukcije), u ukupnoj visini do 25cm, obuhvaćaju - završnu podnu oblogu (zaribana betonska podloga), na sloju hidroizolacije, na postojećoj ab ploči debljine do 15cm. Predpostavljena debljina sloja betonske podloge do 12cm, ploče do 15cm, odnosno kamenog nabačaja do 12cm. Debljina ploče do 30cm.</t>
  </si>
  <si>
    <t>Uklanjanje završnih slojeva poda tavana</t>
  </si>
  <si>
    <t>UKLANJANJE SLOJEVA PODA TAVANA</t>
  </si>
  <si>
    <t>Stavkom obuhvaćeno skidanje svih slojeva poda u prostorijama tavana.</t>
  </si>
  <si>
    <t>Demontirane keramičke pločice u nasipu prije odvoza na deponij pregledava Investitor, te neoštećene elemente koristi u druge svrhe.</t>
  </si>
  <si>
    <t>Plitko prekopavanje tla, uklanjanje korova i korijenja te usitnjavanje tla. Plitko prekopavanje, usitnjavanje zemlje.</t>
  </si>
  <si>
    <t>U cijenu stavke uključeno je osiguranje i podupiranje kolnog ulaza za vrijeme trajanja radova kao i osiguranje i podupiranje korijenja stabla i stabla koje se nalazi uz postojeći potporni zid.</t>
  </si>
  <si>
    <t>v.11</t>
  </si>
  <si>
    <t>ST. 
OKRUGNI ZAOKRETNI PROZOR NA TAVANU 1kom</t>
  </si>
  <si>
    <t>Demontaža postojećih cjevovoda od crnih bešavnih cijevi, uključivo svu izolaciju, armaturu, mjernu opremu i ovjese.</t>
  </si>
  <si>
    <t>Oprema se odlaže na gradilišni deponij, a dalje zbrinjavanje obavlja Uprava Vrta.</t>
  </si>
  <si>
    <t>STOLARSKA OBNOVA ILI IZRADA NOVIH NAGAZNIH PLOHA UNUTARNJEG STUBIŠTA</t>
  </si>
  <si>
    <t>Stavka se izvodi u dva ciklusa:</t>
  </si>
  <si>
    <t>Uključivo brušenje svih površina, uklanjanje svih dotrajalih slojeva naliča, letvica i sl.</t>
  </si>
  <si>
    <t>Jediničnom cijenom obuhvatiti: skidanje i namještanje stolarije, skidanje postojećeg naliča paljenjem ili kem. otapalom, brušenje,  natapanje firnisom, zamjena prozorskog kita, dvokratno kitanje i brušenje do potpune glatkoće, dvostruki nalič uljenom bojom, lakiranje, antikorozivna zaštita svih željeznih dijelova (okova). Ton boje određuje predstavnik GZZZSKP.</t>
  </si>
  <si>
    <t>OBRADA NA LICU MJESTA</t>
  </si>
  <si>
    <t>Obostrano ličenje drvenih elemenata lazurnom bojom. Jediničnom cijenom obuhvatiti: skidanje i namještanje elemenata,  skidanje postojećeg naliča, brušenje, dvostruki lazurni premaz, lakiranje, antikorozivna zaštita svih željeznih dijelova (okova).</t>
  </si>
  <si>
    <t>Popravak elemenata prethodno demonitrane unutarnje stolarije - nagaznih ploha stubišta</t>
  </si>
  <si>
    <t>a) doprema, radionička obrada i popravak postojeće stolarije, sa uklanjanjem naliča, dvokratnim ličenjem i pripasivanjem i montažom na licu mjesta</t>
  </si>
  <si>
    <t>B) ugradnja stolarije na licu mjesta</t>
  </si>
  <si>
    <t>UNUTARNJA STOLARIJA - POPRAVAK 30% STOLARIJE - NAGAZNIH PLOHA STUBIŠTA</t>
  </si>
  <si>
    <t>Sve dimenzije provjeriti u naravi.</t>
  </si>
  <si>
    <t>Nakon demontaže pregledati demontiranje nagazne plohe i popraviti sve dovoljno sačuvane.
Nagazna ploha dimenzija cca 115x30x5 cm.</t>
  </si>
  <si>
    <t>Ukupna količine nagaznih drvenih ploha 46 komada.</t>
  </si>
  <si>
    <t>Dobava, krojenje i montaža stolarskih elemenata - nagaznih ploha stubišta</t>
  </si>
  <si>
    <t>a) doprema, radionička obrada dvokratnim ličenjem i pripasivanjem i montažom na licu mjesta</t>
  </si>
  <si>
    <t xml:space="preserve">Doprema i nabava drvene građe vrste i tona prema specifikacijama predstavnika investitora i predstavnika GZZZSKP.  </t>
  </si>
  <si>
    <t xml:space="preserve">Krojenje prema prethodno izmjerenim dimenzijama. Brušenje svih površina i izravnavanje. Ličenje stolarije bojom na osnovi alkidne smole,  u dva sloja sa svim potrebnim pripremnim radovima. Boja se nananosi špricanjem ili kistom.  </t>
  </si>
  <si>
    <t>Jediničnom cijenom obuhvatiti: dobavu, krojenje i mjerenje,  brušenje,  natapanje firnisom, zamjena kita, dvokratno kitanje i brušenje do potpune glatkoće, dvostruki nalič uljenom bojom, lakiranje, antikorozivna zaštita svih željeznih dijelova (okova). Ton boje određuje predstavnik GZZZSKP.</t>
  </si>
  <si>
    <t>ST. dim. 90/200cm
VRATA JEDNOKRILNA SA OBUHVATNIM DOVRATNIKOM, Originalna vrata za ulaz na tavan</t>
  </si>
  <si>
    <t xml:space="preserve">Ogranke izvesti u blagom padu prema zasunima, kako bi se osigurala mogućnost  pražnjenja. Svaki ogranak na najnižem mjestu ima zasun sa ispusnom slavinom za pražnjenje. Zbog krivina i lomova linearna dužina iz nacrta povećava za 5-8%.
Stavka obuhvaća sve potrebne spojnice, redukcije, T-komade i potrebni pričvrsni i ovjesni materijal, te šliceve u koje će se položiti cijevi. </t>
  </si>
  <si>
    <t xml:space="preserve">Radove je potrebno izvoditi u dogovoru i u prisustvu nadležne službe VOP-a.
U cijenu stavke su uključeni i diferencijalni FF čelični komadi dužine 500mm (2 kom. po tlačnoj probi), promjera cjevovoda koje mora posjedovati montažer, a da bi mogao izvesti tlačnu probu.
Diferencijalni komadi su sa blendom u sredini i priključcima  koji omogućuju razdvajanje izgrađenih dionica i onih u izgradnji. Nakon kompletne izvedbe vodovoda diferencijalni komadi se zamjenjuju FFG komadima iste dužine.
BESPLATNO KORIŠTENJE VODE S JAVNOG HIDRANTA.
Predviđena je jedna tlačna proba.
Cijenom stavke obuhvaćeni su svi potrebni radovi, materijali, pomagala i transport za kompletno ispitivanje sve do konačne uspješnosti.
Sva višekratna ispitivanja na jednoj dionici neće se posebno priznavati, već svako drugo i daljnje ispitivanje na istoj dionici ide na teret izvođača. </t>
  </si>
  <si>
    <t xml:space="preserve">• Unutarnji vodovodi se ispituju na sobnoj temperaturi (23+2˚C ili ispod toga) i na tlaku od 1,5 X puta pogonski (minimalno na 15 bara).
• Nakon punjenja vodom sustav treba 12 sati držati na pogonskom tlaku. Nakon toga tlak treba podići na ispitnu vrijednost.
• Sat vremena nakon dostizanja ispitnog tlaka, pad tlaka ne smije biti veći od 0,2 bar. Ako je pad veći od toga, tada sustav nije prošao tlačnu probu. Tlačnu probu izvesti prema važećim tehničkim propisima i uputstvima proizvođača cijevi. Jediničnom cijenom obuhvatiti i dobavu vode za sva ispitivanja.
</t>
  </si>
  <si>
    <r>
      <rPr>
        <b/>
        <sz val="8"/>
        <rFont val="Arial"/>
        <family val="2"/>
        <charset val="238"/>
      </rPr>
      <t>NAPOMENA:</t>
    </r>
    <r>
      <rPr>
        <sz val="8"/>
        <rFont val="Arial"/>
        <family val="2"/>
        <charset val="238"/>
      </rPr>
      <t xml:space="preserve">
Posebnu pozornost obratiti na ADEKVATNO SKLADIŠTENJE I PRIVREMENO DEPONIRANJE DJELA POSTOJEĆE STOLARIJE IZ HODNIKA I ZAJEDNIČKIH PROSTORIJA - KOJI SE U KASNIJOJ FAZI ZADRŽAVA I/ILI PREMA KOJEMU SE U KASNIJOJ FAZI IZRAĐUJE FAKSIMIL STOLARIJE ILI SE ISTA VRAĆA NA MJESTO UGRADNJE NAKON POPRAVKA. Skladištenje provesti u suhom prostoru sa konstantnom vlagom, a stolarija i svi pripadni elementi uklada, dovratnika, doprozornika, profilacija i sl. prije deponiranja moraju biti adekvatno pakirani u paropropusno - vodnonepropusnu foliju. Uključivo trošak deponiranja na deponiju izvođača, izuzev ukoliko se Ugovorom o izvođenju radova ne definira drugo mjesto deponiranja (deponij naručitelja). </t>
    </r>
  </si>
  <si>
    <t>Predviđena udaljenost deponija udaljen do 25km od gradilišta. Deponiranje predvidjeti u vremenskom periodu trajanja radova od faze uklanjanja - do trenutka popravka i vraćanja nove faksimil stolarije ili popravljene stolarije na autentične pozicije po projektu. Prilikom potpune demontaže stavaka (uključivo pripadni doprozornik i dovratnik) voditi računa o adekvatnom osiguranju i podupiranju zidova u slučaju da je kod koje od stavaka doprozornik /dovratnik ujedno i nadvoj.</t>
  </si>
  <si>
    <t>Dobava i ugradnja</t>
  </si>
  <si>
    <t>Dobava i skladištenje</t>
  </si>
  <si>
    <t>Ugradnja</t>
  </si>
  <si>
    <t>Izrada pokrova</t>
  </si>
  <si>
    <t>Ugradnja sljemena</t>
  </si>
  <si>
    <t>Izrada i postava</t>
  </si>
  <si>
    <t>KERAMIČKE PLOČICE</t>
  </si>
  <si>
    <t>Polaganje</t>
  </si>
  <si>
    <t>Ugradnja / Montaža</t>
  </si>
  <si>
    <t>Dobava, ugradnja i spajanje prekidača običnog, izmjeničnog, križnog ili tipkala (uključen senzor pokreta za aktivaciju rasvjetnog tijela) s pripadajućom oznakom koji se postavlja u 2-7 modulnu kutiju, sve komplet sa podžbuknom kutijom, nosivim okvirom te sitnim spojnim i montažnim materijalom.</t>
  </si>
  <si>
    <t>Dobava, ugradnja i spajanje priključnice šuko koji se postavlja u 2-7 modulnu kutiju, sve komplet sa podžbuknom kutijom, nosivim okvirom te sitnim spojnim i montažnim materijalom.</t>
  </si>
  <si>
    <t>Dobava, ugradnja i spajanje priključnice u IP55 zaštiti koja se ugrađuje u sanitarije i  vanjske prostore.</t>
  </si>
  <si>
    <t xml:space="preserve">ugradnja i spajanje </t>
  </si>
  <si>
    <t>Dobava, ugradnja i spajanje informatičkih priključnica F/FTP Cat 6 okvir PVC prema izboru interijerista koja se postavlja u 2-7 modulne okvire sve komplet sa ugradnom kutijom, nosivim okvirom i pripadajućom maskom te svim sitnim i nespecificiranim radovima.</t>
  </si>
  <si>
    <t>ugradnja i spajanje svih nespecificiranih elemenata, opreme ili dijelova a tiču se elektro tematike.</t>
  </si>
  <si>
    <t>Dobava i ugradnja šipke od inox-a fi 8 qmm ili jednakovrijedne, za odvode sa krova građevine do pozicija mjernih spojeva u podu, kao i za instalaciju na krovu, sve komplet sa svim spojnicama križnim te nosačima za krovni pokrov. Uključiti nosače za krov (komplet inox), sva ravnanja, kidanja, fazoniranja i zaobljavanja šipke kao i izrada istaknutih hvataljki.</t>
  </si>
  <si>
    <t>Ugradnja i spajanje</t>
  </si>
  <si>
    <t>Montaža i spajanje</t>
  </si>
  <si>
    <t xml:space="preserve">Dobava, ugradnja i spajanje analogno adresabilnog optičkog javljača požara sa individualnom adresom.
</t>
  </si>
  <si>
    <t>Dobava, ugradnja i spajanje analogno adresabilnog termodiferencijalnog/termičkog javljača požara sa individualnom adresom.</t>
  </si>
  <si>
    <t>Dobava, ugradnja i spajanje podnožja za vatrodojavne detektore.</t>
  </si>
  <si>
    <t>Dobava, ugradnja i spajanje analogno adresabilnog ručnog javljača požara sa individualnom adresom, podžbukno/nadžbukno komplet sa kutijom za ugradnju.</t>
  </si>
  <si>
    <t>Dobava, ugradnja i spajanje Komunikatora IP / 4G.</t>
  </si>
  <si>
    <t>Dobava, ugradnja i spajanje adresabilne vatrodojavne sirene sa bljeskalicom - unutarnja ugradnja.</t>
  </si>
  <si>
    <t>Dobava, ugradnja i spajanje adresabilne vatrodojavne sirene sa bljeskalicom - vanjska ugradnja.</t>
  </si>
  <si>
    <t>Dobava, ugradnja i spajanje dubokog podnožja za nadžbuknu ugradnju sirena - bljeskalica.</t>
  </si>
  <si>
    <t>Dobava, ugradnja i spajanje paralelnog indikatora aktiviranja detektora, svjetlosna signalizacija.</t>
  </si>
  <si>
    <t>Dobava, ugradnja i spajanje odstojnika za nadžbuknu ugradnju javljača.</t>
  </si>
  <si>
    <t>Dobava, ugradnja i spajanje adresabilnih ulazno - izlaznih modula (2 ulaza - 2 izlaza).</t>
  </si>
  <si>
    <t>C.</t>
  </si>
  <si>
    <t>D.</t>
  </si>
  <si>
    <t>E.</t>
  </si>
  <si>
    <t>F.</t>
  </si>
  <si>
    <t>PROJEKT VODOVODA I ODVODNJE</t>
  </si>
  <si>
    <t>PROJEKT GRIJANJA, HLAĐENJA I VENTILACIJE</t>
  </si>
  <si>
    <t>PROJEKT ELEKTROINSTALACIJA</t>
  </si>
  <si>
    <t>PROJEKT VATRODOJAVE</t>
  </si>
  <si>
    <t>UKUPNO SVI RADOVI</t>
  </si>
  <si>
    <t>SVEUKUPNA REKAPITULACIJA</t>
  </si>
  <si>
    <t>Otpad u smislu nr. 4.1.12 DIN 18 299 ili jednakovrijedno _______________, s područja nalogodavca sastoji se od materijala koji su prije izvođenja građevinskih radova bili fizički povezani s građevinom ili građevinskim uređenjima. Izmjera prema rasutoj masi.</t>
  </si>
  <si>
    <t>Ukoliko u raspisu nije drugačije predviđeno, važi u nadopuni propisima DIN ili jednakovrijedno _______________,:</t>
  </si>
  <si>
    <t>PERFORIRANA DRENAŽNA CIJEV TUNELSKOG PRESJEKA SA RUPAMA RAUDRILL DN110mm I TIPSKIM SPOJNIM EL. NA SPOJEVIMA I KUTNIM PRIJELAZIMA ili jednakovrijedno _______________.</t>
  </si>
  <si>
    <t>ČEPASTA GUTTA-BETTA ZAŠTITNA FOLIJA ili jednakovrijedno _______________,</t>
  </si>
  <si>
    <t>Nakon provedenog iskopa (koji mora biti na sloju procjednog šljunka) izvodi se polaganje dvostrukog sloja geotekstilne folije (polje 2×4m'), preko kojeg se polažu 2 gotove betonske cijevi Ø100cm, tipski proizvod kao SAMOBORKA TIP BD - DN1000 (unutarnji promjer), duljine 2500mm ili jednakovrijedno _______________,. Međuispunu (ukupne visine do 150cm) čini prani, čisti šljunčani materijal granulacije 16-32-64mm, BEZ UDJELA SITNIH FRAKCIJA, polagan do vrha cijevi.</t>
  </si>
  <si>
    <t>Prije početka izvođenja radova sanacije pukotina injekcijskom smjesom izvršiti prethodna laboratorijska ispitivanja sukladno normi HRN EN 445:2000 ili jednakovrijedno _______________, od strane ispitnog laboratorija akreditiranog prema HRN EN ISO/IEC 17025:2007 ili jednakovrijedno _______________________ .</t>
  </si>
  <si>
    <t>Klasifikacija: EN 998-2 - G tip mort, razred M 5 ili jednakovrijedno _______________</t>
  </si>
  <si>
    <t>Izravnati podlogu za polaganje sustava FRCM-a pomoću ravnog sloja dvokomponentnog morta visoke duktilnosti, ojačanog vlaknima; mort je na bazi prirodnog hidrauličkog vapna (NHL) i eko-pucolana. Mort treba odgovarati specifikaciji morta HRN EN 998-1:2010 ili jednakovrijedno _______________, i HRN EN 998-2:2016  ili jednakovrijedno _______________________.</t>
  </si>
  <si>
    <t>Kriterij jednakovrijednosti: granulacija 0-3 mm, nanosi se u debljini 20 - 120mm (prosječno 8cm debljine), nasipne gustoće pribl. 1600 kg/m3 (EN1097-3 ili jednakovrijedno _______________,), spec. kapaciteta topline pribl. 1 kJ/kg K i reakcije na požar A1. Mort ima sljedeća mehanička svojstva: tlačna čvrstoća (28d) ≥ 30 MPa (EN 1015-11 ili jednakovrijedno _______________,), čvrstoća pri savijanju ≤ 5,5 MPa, prionjivost &gt; 1 MPa (EN 1015-12 ili jednakovrijedno _______________,) i modul elastičnosti pribl. 25 GPa. Napomena: Mort za konsolidiranje je u skladu s normama EN 998-1 ili jednakovrijedno _______________, i EN 998-2 ili jednakovrijedno _______________,. Prilikom ugradnje naših proizvoda potrebno je obratiti pozornost na važeće tehničke listove.</t>
  </si>
  <si>
    <t>HRN S.B.D1.009. – vučeni crijepovi od gline, ili jednakovrijedno _______________,</t>
  </si>
  <si>
    <t>HRN S.B.D1.010. – prešani crijepovi od gline ili jednakovrijedno _______________,</t>
  </si>
  <si>
    <t>HRN S.D.B7.020. – tesano crnogorično drvo ili jednakovrijedno _______________,</t>
  </si>
  <si>
    <t>HRN S.D.C1.040. i 041. – rezano crnogorično drvo ili jednakovrijedno _______________,</t>
  </si>
  <si>
    <t>Stavka obuhvaća detaljnu obradu i IZRADU VITICA I UREZANIH DETAJA NA ZAVRŠENIM VIDLJIVIM ZABATIM PROČELJA, KAO I DODATNU DAŠČANU OBLOGU SA VANJSKE STRANE TRIJEMA.</t>
  </si>
  <si>
    <t>HRN S.B.D1.009. - vučeni crijepovi od gline,ili jednakovrijedno _______________,</t>
  </si>
  <si>
    <t>HRN S.B.D1.010. - prešani crijepovi od gline ili jednakovrijedno _______________,</t>
  </si>
  <si>
    <t>HRN S.D.B7.020. - tesano crnogorično drvo ili jednakovrijedno _______________,</t>
  </si>
  <si>
    <t>HRN S.D.C1.040. i 041. - rezano crnogorično drvo ili jednakovrijedno _______________,</t>
  </si>
  <si>
    <t>HRN C.B3.021. - čelik ili jednakovrijedno _______________,</t>
  </si>
  <si>
    <t>HRN C.B5.021. - valjani čelični profili ili jednakovrijedno _______________,</t>
  </si>
  <si>
    <t>HRN D.C1.021-041. - rezana građa ili jednakovrijedno _______________,</t>
  </si>
  <si>
    <t>HRN M.B4.020-100. - čavli ili jednakovrijedno _______________,</t>
  </si>
  <si>
    <t>HRN G.D9.220. - čavli za pištolj ili jednakovrijedno _______________,</t>
  </si>
  <si>
    <t>Oplata i skela sustav kao "DOKA" STAXO 100 ILI JEDNAKOVRIJEDAN SUSTAV KAO ______________________ (upis ponuđača).</t>
  </si>
  <si>
    <r>
      <t xml:space="preserve">HRN U.F2.024/80 ili jednakovrijedno _______________, </t>
    </r>
    <r>
      <rPr>
        <sz val="8"/>
        <rFont val="Arial"/>
        <family val="2"/>
        <charset val="238"/>
      </rPr>
      <t>- Završni radovi u građevinarstvu. Tehnički uvjeti izvođenja izolacijskih radova na ravnim krovovima.</t>
    </r>
  </si>
  <si>
    <t>Prije polaganja parne brane, odnosno izolacije moraju biti izvedena podnožja u kutevima (holkeri), tako da se izolacijske trake ne lome pod pravim kutem, nego se koso postavljaju na vertikalnu plohu. Podloga mora biti očišćena od prašine, mora biti ravna i potpuno suha. Max. vlažnost podloge je 3% mase. Parna brana se može polagati samo po suhu vremenu. Za parnu branu primjenjuju se metalne (aluminijske) folije, a kao sredstvo za ljepljenje bitumen i bitumenska masa u vrućem stanju.</t>
  </si>
  <si>
    <t>sirove aluminijske folije HRN C.C2.100, HRN C.C4.025 ili jednakovrijedno _______________,</t>
  </si>
  <si>
    <t>sirovog staklenpg voala HRN U.D3.101 ili jednakovrijedno _______________,</t>
  </si>
  <si>
    <t>sirovog krovnog kartona HRN H.N5.200, HRN U.m3.220 ili jednakovrijedno _______________,</t>
  </si>
  <si>
    <t>impregnirane jutene tkanine HRN U.m3.200 ili jednakovrijedno _______________,</t>
  </si>
  <si>
    <t>krovne ljepenke obostrano impregnirane bitumenom HRN U.m3.221 ili jednakovrijedno _______________,</t>
  </si>
  <si>
    <t>jednostrano obložene aluminijsjke folije HRN U.m3.224 ili jednakovrijedno _______________,</t>
  </si>
  <si>
    <t>bitumeniziranog staklenog voala HRN U.m3.227 ili jednakovrijedno _______________,</t>
  </si>
  <si>
    <t>bitumenske trake s uloškom od aluminijske folije HRN U.m3.230 ili jednakovrijedno _______________,</t>
  </si>
  <si>
    <t>bitumenske trake s uloškom od staklenog voala HRN U.m3.231ili jednakovrijedno _______________,</t>
  </si>
  <si>
    <t>bitumenskog krovnog kartona HRN U.m3.232 ili jednakovrijedno _______________,</t>
  </si>
  <si>
    <t>bitumenske trake od staklene tkanine HRN U.m3.234 ili jednakovrijedno _______________,</t>
  </si>
  <si>
    <t>hidroizolacionog materijala od organskih rastvarača za hladni postupak HRN U.m3.240 ili jednakovrijedno _______________,</t>
  </si>
  <si>
    <t>hidroizolacionog materijala od bitumenske emulzije za hladni postupak HRN U.m3.242 ili jednakovrijedno _______________,</t>
  </si>
  <si>
    <t>hidroizolacionog materijala za vrući postupak HRN U.m3.244 ili jednakovrijedno _______________,</t>
  </si>
  <si>
    <t>hidroizolacionog materijala od mastiksa HRN U.m3.246 ili jednakovrijedno _______________,</t>
  </si>
  <si>
    <t>bitumeniziranog perforiranog staklenog voala HRN U.m3.248 ili jednakovrijedno _______________,</t>
  </si>
  <si>
    <t>mase za betonske reške HRN U.m3.095 ili jednakovrijedno _______________,</t>
  </si>
  <si>
    <t>sintetičke membrane EN 13956 ili jednakovrijedno _______________,</t>
  </si>
  <si>
    <t>Obračun se vrši prema postojećim normama GN - 301.5. (ako nije drugačije određeno opisom stavke) ili jednakovrijedno _______________,</t>
  </si>
  <si>
    <r>
      <rPr>
        <b/>
        <sz val="8"/>
        <rFont val="Arial"/>
        <family val="2"/>
        <charset val="238"/>
      </rPr>
      <t>HRN U.J6.151/82 ili jednakovrijedno _______________,</t>
    </r>
    <r>
      <rPr>
        <sz val="8"/>
        <rFont val="Arial"/>
        <family val="2"/>
        <charset val="238"/>
      </rPr>
      <t xml:space="preserve"> – Akustika u građevinarstvu. Standardne vrijednosti za ocjenu zvučne izolacije.</t>
    </r>
  </si>
  <si>
    <r>
      <rPr>
        <b/>
        <sz val="8"/>
        <rFont val="Arial"/>
        <family val="2"/>
        <charset val="238"/>
      </rPr>
      <t>HRN U.J6.201/89</t>
    </r>
    <r>
      <rPr>
        <sz val="8"/>
        <rFont val="Arial"/>
        <family val="2"/>
        <charset val="238"/>
      </rPr>
      <t xml:space="preserve"> ili jednakovrijedno _______________, – Akustika u građevinarstvu. Tehnički uvjeti za projektiranje i građenje zgrada.</t>
    </r>
  </si>
  <si>
    <t>Ispunjava zahtjeve prema EN 1504-2  ili jednakovrijedno __________________. Karakteristike proizvoda:  tlačna čvrstoća: min. 35 MPa (EN 12190 ili jednakovrijednom_____________), vlačna čvrstoća: min. 6 MPa (EN 12190 ili jednakovrijednom _____________), specifična gustoća: min. 1,0 kg/L,  maksimalno zrno agregata: Dmax: 1,0 mm, paropropusnost: Sd &lt; 5m (EN ISO 7783 ili jednakovrijedan ___________), kapilarno upijanje: &lt; 0,1 kg m-2 h-0,5 (EN 1062-3 ili jednakovrijedan _____________).</t>
  </si>
  <si>
    <t xml:space="preserve">Žbukati produžnom vapneno-cementnom žbukom (HRN U.M2.012.  ili jednakovrijedno __________________. ), tip kao VC 40 ili jednakovrijedan proizvod kao _____________________ (upis ponuđača). Žbuku izvesti potpuno ravnu i vertikalnu, a bridove oštre i ravne.  Stavka obuhvaća:  </t>
  </si>
  <si>
    <t>špric (HRN U.M2.010  ili jednakovrijedno __________________. ),</t>
  </si>
  <si>
    <t>gruba žbuka M-5 (HRN U.M2.010  ili jednakovrijedno __________________. ) (ili gotova pakirana gruba žbuka),</t>
  </si>
  <si>
    <t>Dobava i ugradnja mase na bazi silana za prekid kapilarne vlage (relativne gustoće 0.92 kg/L, pH = 8) sa WTA Certifikatom (WTA - znanstveno-tehničku radnu grupu za očuvanje građevinskih objekata i njegu spomenika  ili jednakovrijedno __________________. ).</t>
  </si>
  <si>
    <t>Žbukanje elemenata pročelja tankoslojnom finom žbukom i njegom svježe žbuke. U svemu prema tehničkom listovima odabranog proizvođača gotove žbuke.</t>
  </si>
  <si>
    <t xml:space="preserve">Žbukati produžnom vapneno-cementnom žbukom (HRN U.M2.012.  ili jednakovrijedno __________________. ), tip kao VC 50 ili jednakovrijedan proizvod kao _____________________ (upis ponuđača). Žbuku izvesti potpuno ravnu i vertikalnu, a bridove oštre i ravne.  Stavka obuhvaća:  </t>
  </si>
  <si>
    <t>DIN-norme  ili jednakovrijedno __________________. ,</t>
  </si>
  <si>
    <t>DIN 18299  ili jednakovrijedno __________________, opća pravila za građevinske radove,</t>
  </si>
  <si>
    <t>DIN 18353 ili jednakovrijedno __________________, izrada estriha,</t>
  </si>
  <si>
    <t>DIN 18365  ili jednakovrijedno __________________ , polaganje podnih obloga (Podsjetnik BEB),</t>
  </si>
  <si>
    <t>DIN 18560 estrih u graditeljstvu ili jednakovrijedno __________________, DIN 18195 brtvljenje građevine  ili jednakovrijedno __________________,,</t>
  </si>
  <si>
    <t>DIN 18202 mjerne tolerancije u visokogradnji  ili jednakovrijedno __________________,</t>
  </si>
  <si>
    <t>DIN 4102 vatrootporna svojstva građevinskog materijala i građevinskih elemenata  ili jednakovrijedno __________________,</t>
  </si>
  <si>
    <t>DIN 4109 zvučna izolacija u visokogradnji  ili jednakovrijedno __________________,</t>
  </si>
  <si>
    <t>U slučaju doticanja daljnjih HRN, DIN ili EN -propisa  ili jednakovrijedno __________________, iste treba uvažiti.</t>
  </si>
  <si>
    <t>čelični lim HRN C.B4.011,  017,  030,  110,  113  ili jednakovrijedno __________________,</t>
  </si>
  <si>
    <t>pocinčani lim HRN C.B4.081 ili jednakovrijedno __________________, HRN C.E4.020  ili jednakovrijedno __________________,</t>
  </si>
  <si>
    <t>limovi od aluminija ili aluminijskih legura HRN C.C4.020,  025,  030,  050,  051,  ili jednakovrijedno __________________, HRN C.C4.060 - 062,  120,  150  ili jednakovrijedno __________________,</t>
  </si>
  <si>
    <t>olovni lim HRN C.E4.040  ili jednakovrijedno __________________,</t>
  </si>
  <si>
    <t>bakreni lim HRN C.D4.500,  020  ili jednakovrijedno __________________,</t>
  </si>
  <si>
    <t>stropna podloga prema DIN 18168  ili jednakovrijedno __________________,</t>
  </si>
  <si>
    <t>1. Gustoća: oko 0,7 g / cm3 pri 20 °C
2. Tlačna čvrstoća: oko 18 N / mm2; prema DIN 52185
3. Snaga savijanja: oko 15 N / mm2; prema DIN 52186
4. Otpornost na difuziju: μ = 30
5. E-modul: oko 4000 N / mm2; srednja vrijednost različitih uzoraka 
6. PU drvna zamjena, smola; gustoća: oko 1,13 prema DIN 53217
7. miris smole: slab, aromatski
8. točka gorenja: 193 °C prema DIN 51758 ili jednakovrijedno __________________ ,</t>
  </si>
  <si>
    <t>HRN C.B4.024 ili jednakovrijedno __________________ , kvadratno željezo</t>
  </si>
  <si>
    <t>HRN C.B4.025 ili jednakovrijedno __________________ , plosno željezo</t>
  </si>
  <si>
    <t>HRN C.G6.020 ili jednakovrijedno __________________ , okruglo željezo</t>
  </si>
  <si>
    <t>HRN C.B4.110, 111, 112 ili jednakovrijedno __________________ , čelični limovi</t>
  </si>
  <si>
    <t>HRN C.C3.020 ili jednakovrijedno __________________ , profili od aluminija</t>
  </si>
  <si>
    <t>HRN M.K3.032 ili jednakovrijedno __________________ , okov za vrata i prozore</t>
  </si>
  <si>
    <t>HRN U.J1.160 ili jednakovrijedno __________________ , ispitivanje vratiju prema standardnom razvoju požara</t>
  </si>
  <si>
    <t>Za izvedbu varenih čeličnih elemenata potreban je veliki dokaz o sposobnosti prema DIN 18 800 dio 7, stavak 6 ili jednakovrijedno __________________ ,. Ponude ponuđača koji ne posjeduju veliki i mali dokaz o sposobnosti za izvođenje zavarivačkih radova smatraju se nevažećima.</t>
  </si>
  <si>
    <t>radioničkog uklanjanja hrđe u skladu s normiranim stupnjem čistoće Sa 21/2 prema DIN-EN-ISO 12944, Dio 4  ili jednakovrijedno __________________ ,</t>
  </si>
  <si>
    <t>Dakle svi elementi vrata, protupožarnih stijena i slično moraju zadovoljiti ispitivanja prema normi DIN 4102  ili jednakovrijedno __________________ ,, odnosno uvijete zaštite od požarnog dima sukladno normi DIN 18095 ili jednakovrijedno __________________ ,, dakle svo ostakljenje mora zadovoljavati klasu F zaštite od požara, ukoliko projektom nije traženo drugčije (klasa G).</t>
  </si>
  <si>
    <t>Posebnu pozornost obratiti na okov i brave, koje moraju zadovoljiti normu EN 1634-1 ili jednakovrijedno __________________ , u pogledu vatrootpornosti, odnosno uvjeta evakuacije i panik funkcionalnosti.</t>
  </si>
  <si>
    <t>Sva opločenja zidova, podova i sl. izvesti tamo gdje je to po projektu predviđeno. Izvedba mora zadovoljiti propise HRN U.F2.011  ili jednakovrijedno __________________ ,.</t>
  </si>
  <si>
    <t>HRN U.F7.010/68  ili jednakovrijedno __________________ , - Prirodni kamen. Tehnički uvjeti za oblaganje kamenim pločama.</t>
  </si>
  <si>
    <t>HRN U.F2.012 ili jednakovrijedno __________________ , - tehnički uvjeti za izvođenje ličilačkih radova</t>
  </si>
  <si>
    <t>HRN B.C1.030 ili jednakovrijedno __________________ , - gips</t>
  </si>
  <si>
    <t>HRN H.K2.015 ili jednakovrijedno __________________ , - kalijev sapun</t>
  </si>
  <si>
    <t>HRN B.C1.020 ili jednakovrijedno __________________ , - hidratizirano vapno</t>
  </si>
  <si>
    <t>HRN H.C5.020 ili jednakovrijedno __________________ , - firnis lanenog ulja</t>
  </si>
  <si>
    <t xml:space="preserve">HRN H.C1.002 ili jednakovrijedno __________________ , - uljane boje i lakovi </t>
  </si>
  <si>
    <t>premazivanjem (radionička izvdeba) 2-K epoksidni temeljni sloj s cink-fosfatom; referentni proizvod Intergard 291-sivo- ili jednakovrijedno _______________, odnosno temeljnim slojem s 2-K-epoksidnim željeznim tinjcem; referentni proizvod Intergard 475 HS –srebrno sivo- ili jednakovrijedno ______________________.</t>
  </si>
  <si>
    <t>HRN U.F2.013 ili jednakovrijedno ______________ - tehnički uvjeti za izvođenje soboslikarskih radova</t>
  </si>
  <si>
    <t>HRN H.C1.034 ili jednakovrijedno_______________- cinkov kromat</t>
  </si>
  <si>
    <t xml:space="preserve">Dobava i ugradnja dekorativne paropropusne boje na bazi siloksana (Sd = 0,029m), na podlogu pripremljenu sa temeljnim premazom na bazi siloksana (Sd = 0,001m). Karakteristike boje: specfična gustoća mort: min. 1.6 ± 0.05 kg/L, paropropusnost: Sd = maks. 0.375m (UNI 9233 ili jednakovrijedan __________________________).                                                            </t>
  </si>
  <si>
    <t>Dobava i montaža drenažnih cijevi DN110mm kao Raudril ili jednakovrijedno _______________.</t>
  </si>
  <si>
    <t>Torkretiranje zida izvodi se strojem za strojno žbukanje sa mortom za sanaciju kao "RÖFIX Creteo Special CC 430 Betoncino" ili jednakovrijedni proizvod kao _________________ (upis ponuđača), grubi reparaturni mort granulacije 0-3mm. Mort je prikladan za sanaciju velikih površina od betona ili kamenih/opečnih zidova, te za primjenu na unutarnjim i vanjskim podlogama. Mort nije dozvoljeno upotrebljavaiti kao podložnu žbuku!</t>
  </si>
  <si>
    <t>Stavka se izvodi po namicanju čeličnih profila na poziciji ojačanja - izrade prodora, a obuhvaća dobavu materijala i izradu ležaja podljevnim mortom, trokomponentni mort za podlijevanje na bazi epoksidne smole, visokih performansi, visoke preciznosti, bez otapala, tolerantan na vlagu za korištenju na temperaturama između +5 °C i +30 °C, kao "Sikadur 42 HE" ili jednakovrijedni proizvod kao __________________ (upis ponuđača).</t>
  </si>
  <si>
    <t>Prozori sa središnjim ovjesom - kao "VELUX TIP GGL P10" ili jednakovrijedni proizvod kao ___________________________ (upis ponuđača), lamelirani profil kao GGL P10 dim. 94/160cm ili jednakovrijedno _______________, STAKLO SA ZVUČNOM IZOLACIJOM - KAO "SILENT STAR" ILI JEDNAKOVRIJEDAN PROIZVOD KAO __________________________ (upis ponuđača). 
Staklo:Unutarnje staklo laminirano, vanjsko kaljeno s Easy-clean premazom</t>
  </si>
  <si>
    <t>Tip:
Profil:
Staklo:</t>
  </si>
  <si>
    <t>Tip grube silikatne žbuke:</t>
  </si>
  <si>
    <t>tip temeljne žbuke:
Tip sanacijske žbuke:</t>
  </si>
  <si>
    <t>PROFILACIJE - izvode se u 2 koraka - u svemu prema sondiranim profilacijama i izvedenim šablonama, čije je fiksiranje i osiguranje kontinuirane geometrije obuhvaćeno jediničnom cijenom stavke, na način da se na mjestima sidrenja odgovarajućim čeličnim trnovima i mrežicom žbuka obradi i pocinčanom armaturnom mrežicom, te se nakon toga provodi krpanje sa elementima zdrave opeke u "Remmers Grobzugmörtelu" ili jednakovrijednim proizvodom kao "_____________________" u dva sloja.</t>
  </si>
  <si>
    <t xml:space="preserve">Proizvod:
Tip morta: </t>
  </si>
  <si>
    <t>VIJENCI - izvode se u 2 koraka - u svemu prema sondiranim profilacijama i izvedenim šablonama, čije je fiksiranje i osiguranje kontinuirane geometrije obuhvaćeno jediničnom cijenom stavke, na način da se na mjestima sidrenja odgovarajućim čeličnim trnovima i mrežicom žbuka obradi i pocinčanom armaturnom mrežicom, te se nakon toga provodi krpanje sa elementima zdrave opeke u "Remmers Grobzugmörtelu" ili jednakovrijednim proizvodom kao "_____________________"u dva sloja.
Proizvod:
Tip morta:</t>
  </si>
  <si>
    <t>Stavka obuhvaća izradu posebnog impregnacijsko-učvršćivačkog premaza na bazi esterasilicijeve kiseline, proizvod kao "Remmers KSE 100E" ili jednakovrijedan proizvod kao "_____________________". U svemu prema tehničkom listovima odabranog proizvođača gotove žbuke. 
Proizvod:</t>
  </si>
  <si>
    <t>KAZETIRANA ŽBUKA DEBLJINE 8-12cm - UKLJUČIVO IZRADU ŠABLONA I RAZDJELNICA U SVEMU PREMA PROJEKTU I ARHIVSKIM NACRTIMA</t>
  </si>
  <si>
    <t>PROFILACIJE - izvode se u jednom koraku finom žbukom, kao "Remmers Feinputz" ili jednakovrijednom kao "_____________________" debljine zrna 1 DO MAX 2mm, na prethodno pripremljenoj i izvučenoj podlozi
Proizvod:</t>
  </si>
  <si>
    <t>RAVNA ŽBUKA - izvodi se u jednom koraku finom žbukom, kao "Remmers Feinputz" ili jednakovrijednom kao "_____________________" debljine zrna 1 DO MAX 2mm
Proizvod:</t>
  </si>
  <si>
    <t>VIJENCI -  - izvode se u jednom koraku finom žbukom, kao "Remmers Feinputz" ili jednakovrijednom kao "_____________________" debljine zrna 1 DO MAX 2mm, na prethodno pripremljenoj i izvučenoj podlozi
Proizvod:</t>
  </si>
  <si>
    <r>
      <t xml:space="preserve">Premazivanje zidova sredstvom za grundiranje koje sadrži otapala sa učvršćujućim i hidrofobirajućim osobinama kao  </t>
    </r>
    <r>
      <rPr>
        <b/>
        <sz val="8"/>
        <rFont val="Arial"/>
        <family val="2"/>
        <charset val="238"/>
      </rPr>
      <t>"Remmers</t>
    </r>
    <r>
      <rPr>
        <sz val="8"/>
        <rFont val="Arial"/>
        <family val="2"/>
        <charset val="238"/>
      </rPr>
      <t xml:space="preserve"> </t>
    </r>
    <r>
      <rPr>
        <b/>
        <sz val="8"/>
        <rFont val="Arial"/>
        <family val="2"/>
        <charset val="238"/>
      </rPr>
      <t>Grundierung SV"</t>
    </r>
    <r>
      <rPr>
        <sz val="8"/>
        <rFont val="Arial"/>
        <family val="2"/>
        <charset val="238"/>
      </rPr>
      <t xml:space="preserve"> ili jednakovrijedan proizvod kao "_____________________". Nanosi se kistom, a sve prema uputama proizvođača. Poštovati vrijeme sušenja za slojeve koji slijede.
Proizvod:</t>
    </r>
  </si>
  <si>
    <t>gruba žbuka M-5 (HRN U.M2.010 ili jednakovrijedno __________________. ) (ili gotova pakirana gruba žbuka),
Proizvod:</t>
  </si>
  <si>
    <t>Stavka se izvodi na prethodno izvedene, očvrsli i stabilni sloj grube žbuke, a izvodi se silikatnom žbukom proizvod kao "Sanisil H" ili jednakovrijedan proizvod kao __________________ (upis ponuđača) u debljini cca 2mm na suhu i čvrstu površinu dimnjaka; u tonu i boji prema odobrenju konzervatora.
Proizvod:</t>
  </si>
  <si>
    <r>
      <t xml:space="preserve">Ličenje popravljene stolarije bojom na osnovi alkidne smole kao </t>
    </r>
    <r>
      <rPr>
        <b/>
        <sz val="8"/>
        <rFont val="Arial"/>
        <family val="2"/>
        <charset val="238"/>
      </rPr>
      <t>"Remmers Aidol Venti-Decklack"</t>
    </r>
    <r>
      <rPr>
        <sz val="8"/>
        <rFont val="Arial"/>
        <family val="2"/>
        <charset val="238"/>
      </rPr>
      <t xml:space="preserve">  ili jednakovrijedan proizvod kao "_____________________",  u dva sloja sa svim potrebnim pripremnim radovima. Boja se nananosi špricanjem ili kistom. 
Proizvod:
Tip:</t>
    </r>
  </si>
  <si>
    <t>Prije nanošenja završne boje potrebna je impregnacija kao "Remmers Aidoln HK-Lasur" ili jednakovrijedni proizvod kao "_____________________".
Proizvod:
Tip:</t>
  </si>
  <si>
    <t xml:space="preserve">Priprema podloge i nanošenje boje u svemu prema uputama proizvođača boje. </t>
  </si>
  <si>
    <r>
      <t>Bojanje zidova parodifuznom disperzivno - silikonskom bojom  u  dva sloja. Prvi temeljni premaz</t>
    </r>
    <r>
      <rPr>
        <b/>
        <sz val="8"/>
        <rFont val="Arial"/>
        <family val="2"/>
        <charset val="238"/>
      </rPr>
      <t xml:space="preserve"> </t>
    </r>
    <r>
      <rPr>
        <sz val="8"/>
        <rFont val="Arial"/>
        <family val="2"/>
        <charset val="238"/>
      </rPr>
      <t>u tonu kao</t>
    </r>
    <r>
      <rPr>
        <b/>
        <sz val="8"/>
        <rFont val="Arial"/>
        <family val="2"/>
        <charset val="238"/>
      </rPr>
      <t xml:space="preserve"> "Remmers Siliconharz Füllfarbe LA"</t>
    </r>
    <r>
      <rPr>
        <sz val="8"/>
        <rFont val="Arial"/>
        <family val="2"/>
        <charset val="238"/>
      </rPr>
      <t xml:space="preserve"> ili jednakovrijedan proizvod kao "_____________________".
Proizvod:
Tip:</t>
    </r>
  </si>
  <si>
    <t xml:space="preserve"> Drugi završni  premaz  kao "Remmers Siliconharzfarbe LA"  ili jednakovrijedan proizvod kao "_____________________".
Proizvod:
Tip:</t>
  </si>
  <si>
    <r>
      <t>Demontaža električnih i plinskih</t>
    </r>
    <r>
      <rPr>
        <b/>
        <sz val="11"/>
        <color indexed="8"/>
        <rFont val="Arial"/>
        <family val="2"/>
        <charset val="238"/>
      </rPr>
      <t xml:space="preserve"> bojlera</t>
    </r>
    <r>
      <rPr>
        <sz val="11"/>
        <color indexed="8"/>
        <rFont val="Arial"/>
        <family val="2"/>
        <charset val="238"/>
      </rPr>
      <t xml:space="preserve"> svih vrsta. U stavku je uključeno demontiranje, ukrcaj, te odvoz na dogovorenu deponiju, uz prethodnu suglasnost Naručitelja. </t>
    </r>
  </si>
  <si>
    <r>
      <t xml:space="preserve">Demontaža postojećih </t>
    </r>
    <r>
      <rPr>
        <b/>
        <sz val="11"/>
        <color indexed="8"/>
        <rFont val="Arial"/>
        <family val="2"/>
        <charset val="238"/>
      </rPr>
      <t>umivaonika</t>
    </r>
    <r>
      <rPr>
        <sz val="11"/>
        <color indexed="8"/>
        <rFont val="Arial"/>
        <family val="2"/>
        <charset val="238"/>
      </rPr>
      <t xml:space="preserve">. Stavka uključuje sav potreban, rad i materijal, kao i utovar i odvoz na deponiju, uz prethodnu suglasnost Naručitelja. </t>
    </r>
  </si>
  <si>
    <r>
      <t xml:space="preserve">Demontaža postojeće </t>
    </r>
    <r>
      <rPr>
        <b/>
        <sz val="11"/>
        <color indexed="8"/>
        <rFont val="Arial"/>
        <family val="2"/>
        <charset val="238"/>
      </rPr>
      <t>WC školjke</t>
    </r>
    <r>
      <rPr>
        <sz val="11"/>
        <color indexed="8"/>
        <rFont val="Arial"/>
        <family val="2"/>
        <charset val="238"/>
      </rPr>
      <t xml:space="preserve">, uključivo sa demontažom postojećeg vodokotlića s isplavnom cijevi. Stavka uključuje sav potreban, rad i materijal, kao i utovar i odvoz na deponiju, uz prethodnu suglasnost Naručitelja. </t>
    </r>
  </si>
  <si>
    <r>
      <rPr>
        <b/>
        <sz val="11"/>
        <rFont val="Arial"/>
        <family val="2"/>
      </rPr>
      <t>Sanitarna voda - Hladna voda</t>
    </r>
    <r>
      <rPr>
        <sz val="11"/>
        <rFont val="Arial"/>
        <family val="2"/>
        <charset val="238"/>
      </rPr>
      <t xml:space="preserve">
Nabava, doprema i montaža horizontalnih i vertikalnih vodova RAZVODA sanitarne pitke vode od POLIPROPILENA (PP-R cijevi) SDR11, za razvod hladne vode s potrebnim spojnim materijalom i fazonskim komadima, termokondezno izolirane, debljine 14 mm.
Sve kompletno izvedeno i ispitano na tlak od 12 bara. 
Temeljni vodovi od PPR cijevi položeni su u pijesak u kanalu. Učvršćivanje cijevnih vodova u zidu u stropnoj konstrukciji, te ovješenu o stropnu konstrukciju treba izvesti pomoću obujmica prema važećim tehničkim propisima i uzancama zanata. </t>
    </r>
  </si>
  <si>
    <r>
      <rPr>
        <b/>
        <sz val="11"/>
        <rFont val="Arial"/>
        <family val="2"/>
      </rPr>
      <t>Sanitarna voda - Topla voda</t>
    </r>
    <r>
      <rPr>
        <sz val="11"/>
        <rFont val="Arial"/>
        <family val="2"/>
        <charset val="238"/>
      </rPr>
      <t xml:space="preserve">
Nabava, doprema i montaža horizontalnih i vertikalnih vodova RAZVODA sanitarne pitke vode od POLIPROPILENA (PP-R cijevi) SDR11, za razvod hladne vode s potrebnim spojnim materijalom i fazonskim komadima, termokondezno izolirane, debljine 14 mm.
Sve kompletno izvedeno i ispitano na tlak od 12 bara. 
Temeljni vodovi od PPR cijevi položeni su u pijesak u kanalu. Učvršćivanje cijevnih vodova u zidu u stropnoj konstrukciji, te ovješenu o stropnu konstrukciju treba izvesti pomoću obujmica prema važećim tehničkim propisima i uzancama zanata. </t>
    </r>
  </si>
  <si>
    <r>
      <rPr>
        <b/>
        <sz val="11"/>
        <rFont val="Arial"/>
        <family val="2"/>
      </rPr>
      <t>Tlačna proba vodovodnih instalacija</t>
    </r>
    <r>
      <rPr>
        <sz val="11"/>
        <rFont val="Arial"/>
        <family val="2"/>
      </rPr>
      <t xml:space="preserve"> – cjevovoda prema važećim tehničkim propisima na probni tlak s atestima.  Ispitivanje vodonepropusnosti:</t>
    </r>
    <r>
      <rPr>
        <sz val="11"/>
        <rFont val="Arial"/>
        <family val="2"/>
        <charset val="238"/>
      </rPr>
      <t xml:space="preserve"> Obavljanje tlačne probe cjevovoda prema normi HRN EN 805 zajedno s montiranim hidrantima i ogrlicama te otvorenim hidrantskim zasunima. Prema normi tlačnu probu provesti za tlak = maksimalni tlak odabrane cijevi x 1,5.
• Kod tog ispitivanja treba izvršiti provjeru vodostojnosti i vodonepropusnosti čitavog sustava.
• Prije tlačne probe, vodovod treba isprati te isprazniti kod najniže točke.
• Sama tlačna proba se radi nakon instaliranja svih pomagala, armatura, mjerača i naprava (slavine na vodovodu, sigurnosne armature, pumpe).</t>
    </r>
  </si>
  <si>
    <r>
      <rPr>
        <b/>
        <sz val="11"/>
        <rFont val="Arial"/>
        <family val="2"/>
      </rPr>
      <t>Sifon:</t>
    </r>
    <r>
      <rPr>
        <sz val="11"/>
        <rFont val="Arial"/>
        <family val="2"/>
      </rPr>
      <t xml:space="preserve"> Dobava i ugradba podnog sifona za odvod otpadnih voda sa inox rešetkom sanitarnih čvorova s izlaznom cijevi DN 50 mm (priključenom na odvod). 
</t>
    </r>
  </si>
  <si>
    <r>
      <rPr>
        <b/>
        <sz val="11"/>
        <rFont val="Arial"/>
        <family val="2"/>
      </rPr>
      <t>Dobava i Montaža umivaonika</t>
    </r>
    <r>
      <rPr>
        <sz val="11"/>
        <rFont val="Arial"/>
        <family val="2"/>
        <charset val="238"/>
      </rPr>
      <t xml:space="preserve"> od porculana, bijele boje, A = cca 60 cm, baterija je jednoručna s inox fleksibilnim cijevima. U cijenu obračunato brtvljenje trajnoelastičnim kitom, obračunato fiksiranje umivaonika za zid i pod,a sve do potpune uporabne ispravnosti. SANITARNU OPREMU NABAVLJA INVESTITOR.</t>
    </r>
  </si>
  <si>
    <t>UKUPNO  EUR</t>
  </si>
  <si>
    <t>Puštanje u pogon dizalice topline zrak-voda uključivo sljedeće: vizulanu provjera oštećenja, radne tvari, curenja lja ili vode, ugradnje i podloge jedinice, provjera mjera za sprječavanje vibracija. provjera električnih priključaka, napona i frekvencije napajanja svih triju faza, provjera naponske ravnoteže, rad uljnih grijača, provjera temperatura i tlakova ulja, radne tvari i vode od strane ovlaštenog servisera uz izdavanje potrebnih uputa za korištenje, atesta i garancija.</t>
  </si>
  <si>
    <t>regulacija temperature zraka automatskom varijacijom brzine ventilatora, regulacija temperature zraka ON/OFF varijacijom brzine ventilatora, ON/OFF regulalcija ventila, prebacivanje režima rada grijanje/hlađenje (lokalno, centralizirano, automatski u ovisnosti temp. vode i automtski u ovisnosti o temp. zraka), suhi kontakt za centralno daljinsko prebacivanje režima rada grijanje/hlađenje, suhi kontakt za vanjsku aktivaciju npr. prozorski kontakt, daljinski ON/OFF, osjetnik pristutnosti.</t>
  </si>
  <si>
    <t>Edukacija kao obveza izvođača odnosno proizvođača opreme za predviđene uređaje iz poglavlja 2.</t>
  </si>
  <si>
    <t xml:space="preserve">Dobava i montaža analogno adresabilne vatrodojavne centrale s LCD zaslonom za prikaz svih događaja, memorijom za pamćenje zadnjih 500 događaja i ostalim karakteristikama.
</t>
  </si>
  <si>
    <t>Dobava i ugradnja kombinirane ekspanzione vatrozaštitne pjene za prolaze do maksimalnih dimenzija 600x400mm. 
U cijenu materijala uračunati izradu brtvljenja proboja.</t>
  </si>
  <si>
    <r>
      <rPr>
        <b/>
        <sz val="12"/>
        <rFont val="Calibri"/>
        <family val="2"/>
        <charset val="238"/>
        <scheme val="minor"/>
      </rPr>
      <t xml:space="preserve">a) </t>
    </r>
    <r>
      <rPr>
        <sz val="12"/>
        <rFont val="Calibri"/>
        <family val="2"/>
        <charset val="238"/>
        <scheme val="minor"/>
      </rPr>
      <t>vatrozaštitna pjena</t>
    </r>
  </si>
  <si>
    <r>
      <rPr>
        <b/>
        <sz val="12"/>
        <rFont val="Calibri"/>
        <family val="2"/>
        <charset val="238"/>
        <scheme val="minor"/>
      </rPr>
      <t xml:space="preserve">b) </t>
    </r>
    <r>
      <rPr>
        <sz val="12"/>
        <rFont val="Calibri"/>
        <family val="2"/>
        <charset val="238"/>
        <scheme val="minor"/>
      </rPr>
      <t xml:space="preserve">natpisna pločica </t>
    </r>
  </si>
  <si>
    <t>Dobava i ugradnja vatrozaštitne žbuke</t>
  </si>
  <si>
    <r>
      <rPr>
        <b/>
        <sz val="12"/>
        <rFont val="Calibri"/>
        <family val="2"/>
        <charset val="238"/>
        <scheme val="minor"/>
      </rPr>
      <t xml:space="preserve">a) </t>
    </r>
    <r>
      <rPr>
        <sz val="12"/>
        <rFont val="Calibri"/>
        <family val="2"/>
        <charset val="238"/>
        <scheme val="minor"/>
      </rPr>
      <t xml:space="preserve">vatrozaštitna žbuka </t>
    </r>
  </si>
  <si>
    <t>Dobava, polaganje i spajanje kabelskog voda  2x2x0,8 mm, koji se postavlja za potrebe povezivanja elemenata vatrodojave. Kabelski vodovi se polažu nadžbukno/ podžbukno. Kabelski vod se postavlja na za to predviđene negorive obujmice i držače elemente. U jediničnu cijenu metra kabela su uključene sve možebitne PVC kanalice, PVC savitljive cijevi, PNT cijevi. Kabelske vodove je potrebno položiti sukladno pravilima struke te ih propisno označiti. Kabelski vod je sljedećih karakteristika: okrugli vodič sa visokovrijednom izolacijom od posebne PVC smjese i armaturom od Al folije 300 V, za prijenos signala u uređajima za javljanje požara boja: crvena.</t>
  </si>
  <si>
    <t>Kabelski vod 2x2x0,8 mm</t>
  </si>
  <si>
    <t>Dobava, ugradnja i spajanje razdjeljnika jake struje RO Uredi, troredni sa mogućnošću slaganja 24 modula u redu, komplet sa cjelokupnom dole navedenom opremom te svim ožičenjima do pune funkcionalnosti:</t>
  </si>
  <si>
    <t xml:space="preserve">odvodnici prenapona za TT sustav klasa I+II </t>
  </si>
  <si>
    <t>zaštitni uređaj diferencijalne struje FID 63/4/0.03 A, 10 kA</t>
  </si>
  <si>
    <t xml:space="preserve">automatski tropolni minijaturni prekidač karakteristike C, In=16 A, 10kA </t>
  </si>
  <si>
    <t>automatski jednopolni minijaturni prekidač karakteristike C, In=32 A, 10kA</t>
  </si>
  <si>
    <t xml:space="preserve">automatski jednopolni minijaturni prekidač karakteristike B, In=16 A, 10kA </t>
  </si>
  <si>
    <t>automatski jednopolni minijaturni prekidač karakteristike B, In=10 A, 10kA</t>
  </si>
  <si>
    <t xml:space="preserve">automatski jednopolni minijaturni prekidač karakteristike B, In=6 A, 10kA </t>
  </si>
  <si>
    <t>naponski okidač za isklop napajanja, pridruženi član za FID sklopku</t>
  </si>
  <si>
    <t>Dobava, ugradnja i spajanje kabelskog voda 5x16 mm2 (kabel za vanjsko polaganje) od KPO-a do RO UREDI, komplet sa  cijevima/PEHD te svim sitnim spojnim i montažnim materijalom, uključivo spajanje na oba kraja do pune funkcionalnosti.</t>
  </si>
  <si>
    <t>Dobava, ugradnja i spajanje kabelskog voda 5x4 mm2 (kabel za vanjsko polaganje) od RO UREDI do Dizalice topline 1 i Dizalice topline 2, komplet sa  cijevima/PEHD te svim sitnim spojnim i montažnim materijalom, uključivo spajanje na oba kraja do pune funkcionalnosti (2x14 m).</t>
  </si>
  <si>
    <t>Dobava, ugradnja i spajanje kabelskog voda 3x6 mm2 (kabel za unutarnje polaganje), od RO UREDI do Dizalice topline 1 - Unutarnja jedinica i Dizalice topline 2 - Unutarnja jedinica, komplet sa  cijevima/PEHD te svim sitnim spojnim i montažnim materijalom, uključivo spajanje na oba kraja do pune funkcionalnosti (2x8 m)</t>
  </si>
  <si>
    <t>Elementi instalacije kao sklopke, priključnice, tipkala i sl. obrađeni su u troškovniku. U stavkama gdje se spominju Kompleti za smještaj određenog broja modula, uzeti u obzir, nabavu i montažu kutije, nosivog okvira i pokrovne ploče (ukrasne maske). Prije kupnje, ponuditi Investitoru uzorke ukrasnih maski, radi odabira materijala i boje. Ovo se odnosi i na module sklopki, tipkala i priključnica. Kod ponude priključnica kako 2P+E, tako i 2P, dati cijenu za univerzalnu priključnicu. Kupnja se može obaviti samo nakon usuglašavanja tipova i modela sa Investitorom, što podrazumjeva i eventualnu korekciju cijene u ponudi.</t>
  </si>
  <si>
    <t>Izrada izvoda kabelskim vodom 3x1.5 mm2 (kabel za unutarnje polaganje) za napajanje unutarnjih rasvjetnih tijela, uključujući protupaničnu rasvjetu, sve komplet sa izvodima za prekidače i/ili senzore te izvršne elemente sa razvodnim kutijama te svim sitnim spojnim i montažnim materijalom.</t>
  </si>
  <si>
    <t>Izrada izvoda kabelskim vodom 3x2.5 mm2 (kabel za unutarnje polaganje) za napajanje šuko priključnica i  termičkih potrošača (unutarnje klima jedinice i termostati, rack ormar, VDC i sl. su uključeni) u objektu, komplet sa svim razvodnim kutijama, PVC cijevi te svim sitnim spojnim i montažnim materijalu.</t>
  </si>
  <si>
    <t>Izrada izvoda vatrootpornim/negorivim kabelskim vodom (90 min) 3x2.5 mm2, za interpolaciju tipkala za nužni isklop na ulazu objekta i RO UREDI, komplet sa PVC cijevi te svim sitnim spojnim i montažnim materijalu.</t>
  </si>
  <si>
    <t>Dobava, ugradnja i spajanje tipkala za isklop napajanja u nuždi  (ulaz u objekt).</t>
  </si>
  <si>
    <t>Nadgradna zidna/stropna svjetiljka sa integriranim senzorom pokreta, LED izvor svjetlosti, baza od polikarbonata, difuzor od polikarbonata, efektivni svjetosni tok ili svjetlosni tok svjetiljke s uračunatim gubicima u optičkom sustavu min 2000m, snaga sistema max 25W (LED izvor+driver), ukupna svjetlosna iskoristivost svjetiljke min 80 lm/W, Ra&gt;80, temperatura boje svjetlosti 3000K, fotobiološka zaštita RG0 po normi EN62471, stupanj zaštite IP66, mehanička zaštita IK10 20J xx9, antracit boja, dimenzija Φ330x54mm ±5%</t>
  </si>
  <si>
    <t>Svjetiljka zidna nadgradna, LED izvor svjetlosti, kućište od aluminija, opalni difuzor, svjetlosni tok izvora svjetlosti min 1392lm, svjetlosna iskoristivost svjetiljke LOR≥72%, snaga sistema max 11W (LED izvor + driver), ukupna svjetlosna iskoristivost svjetiljke 91 lm/W, uzvrata boje Ra≥80, temperatura boje svjetlosti 4000K, životni vijek L70B50≥60.000h, zaštita od zaprljanja IP44, mehanička zaštita IK04, dimenzija dxšxv 574x50x60mm ±5%</t>
  </si>
  <si>
    <t>Nadgradna svjetiljka sigurnosne rasvjete, izvor LED min 460lm, 240V, 50Hz, 3W, univerzalna optika, autonomija 3h, pripravni spoj, s polikarbonatnim kućištem, funkcija autotesta, LED indikacija rada na mreži i na ugrađenoj bateriji, ugrađen elektronički sklop koji štiti od potpunog pražnjenja baterije, zaštita od zaprljanja IP41, dimenzija 132x132x74mm</t>
  </si>
  <si>
    <t>Nadgradna piktogramska svjetiljka u stalnom spoju, izvor svjetlosti LED, 240V, 50Hz, 1W, IP40, tijelo svjetiljke od polikarbonata, spuštena ploča od pleksiglasa za lijepljenje piktograma, bijele boje, vidljivost piktograma min. 30m, svjetiljka opremljena protupaničnim modulom  3h autonomije, funkcija autotesta, LED indikacija rada na mreži i na ugrađenoj bateriji, ugrađen elektronički sklop koji štiti od potpunog pražnjenja baterije, klasa izolacije II, - smjer kretanja ravno</t>
  </si>
  <si>
    <t>Dobava, ugradnja i spajanje 19" komunikacijskog ormara (eng. rack) 16U unutar Ureda 002 u koji se postavlja sljedeća oprema. Uključiti dobavu, ugradbu i spajanje opreme. Razdjeljnik je multifunkcijski za sve sustave slabe struje.</t>
  </si>
  <si>
    <t>optički spojni panel za prihvat svih dovodnih kabela 12 niti</t>
  </si>
  <si>
    <t>patch panel 25xRJ12 Cat 3</t>
  </si>
  <si>
    <t>patch panel 24xRJ45 Cat 6 F/FTP</t>
  </si>
  <si>
    <t>Dobava, ugradnja i spajanje telefonskog kabelskog voda za podzemno polaganje 2x4x0.6 mm2 sa pozicije glavnog telefonskog razvoda operatera do pozicije razdjeljnika Rack, sve komplet u PEHD/CS cijevi 110 a sukladno projektu elektroinstalacija te blok shemi.</t>
  </si>
  <si>
    <t>Dobava, ugradnja i spajanje single mod optičkog 4 nitnog voda do pozicije Rack razdjeljnika sukladno projektu prema blok shemi.</t>
  </si>
  <si>
    <r>
      <t xml:space="preserve">Dobava, polaganje i spajanje oklopljenog kabela 4x2x0.6qmm Cat 6 komplet sa PVC samogasivim cijevima. </t>
    </r>
    <r>
      <rPr>
        <sz val="10"/>
        <rFont val="Calibri"/>
        <family val="2"/>
      </rPr>
      <t>Kabeli se polažu iz Rack-a prema inf/tel. priključnicama i bežičnm pristupnim točkama (wi-fi).</t>
    </r>
  </si>
  <si>
    <t>Ispitivanje, mjerenje te izdavanje certificiranih protokola o istom. Protokole o testiranju pohraniti na CD medij te pripremiti za predaju u sklopu dokumentacije o izvedenom stanju. U papirnatom obliku izvršiti predaju 1 primjerka Investitoru za priznavanje stavke.</t>
  </si>
  <si>
    <t>Dobava, ugradnja i spajanje plastičnog okvira za uzemljenje odvodnika prenapona  unutar postojećeg razdjeljnika do pune funkcionalnosti.</t>
  </si>
  <si>
    <t>Dobava, ugradnja i spajanje odvodnika prenapona zaštite tip II s integriranom nadstrujnom zaštitom unutar razdjeljnika do pune funkcionalnosti.</t>
  </si>
  <si>
    <t>Dobava, ugradnja i spajanje podnih kutija. Svaka kutija sadrži dvije inf.  priključnice i šest strujnih priključnica, komplet sa sitnim, spojnim i montažnim materijalom.</t>
  </si>
  <si>
    <t>Dobava, ugradnja i spajanje podnih mjernih spojeva  na svakom od odovoda (vertikala). Mjerni spojevi predviđeni su za podnu ugradnju.</t>
  </si>
  <si>
    <t>Dobava, ugradnja i spajanje paličaste sonde (duljina 1.5 m). Sonda se ugrađuje na svakom od odvoda u zemlju.</t>
  </si>
  <si>
    <t>Dobava, ugradnja i spajanje sabirnice za glavno izjednačenje potencijala, s pripadajućim izolacijskim poklopcima te priključnim klemama za vodove.</t>
  </si>
  <si>
    <t xml:space="preserve">Dobava, ugradnja i spajanje podnožja za detektore 
- opremljeno sa kontaktom (mostom) koji osigurava neprekinutost linije prilikom skidanja detektora.
</t>
  </si>
  <si>
    <t>Dobava, ugradnja i spajanje konvencionalnog optičkog vatrodojavnog detektora, niskoprofilni.</t>
  </si>
  <si>
    <t xml:space="preserve">Dobava, ugradnja i spajanje odstojnika za nadžbuknu montažu.
</t>
  </si>
  <si>
    <t>Dobava, ugradnja i spajanje Centrale za odimljavanje u kompaktnom kućištu.
- max. potrošnja 4,5A
- mogućnost grupiranja motora u 1 grupu
- napajanje centrale 230V, izlaz za komponente 24V, dolazi s baterijama
- osigurana autonomija 72h</t>
  </si>
  <si>
    <t xml:space="preserve">Dobava, ugradnja i spajanje  seta nosača za ugradnju motora.
</t>
  </si>
  <si>
    <t>Dobava, ugradnja i spajanje ručnog tipkala za aktivaciju odimljavanja sa signalizacijom
- VdS certificirano.</t>
  </si>
  <si>
    <t>Dobava, ugradnja i spajanje lančanog elektromotora 24V, 1,5A,50W, lančanik 24V/1,5A/50W/800mm 
- izbačaj lančanika 800mm, tlačna/vlačna sila 600/600N. Završna oprema natur aluminij. za ugradnju elektromotora potrebno je osigurati min. 40mm prostora na okviru i krilu prozora.</t>
  </si>
  <si>
    <t>Dobava, ugradnja i spajanje razvodne kutije bez halogena za razvod kabela.
-  s očuvanjem funkcije sukladno HRN DIN 4102 dio 12. Razred očuvanja funkcije E30 do E90 Uključena stezaljka izrađena od posebne keramike otporne na visoke temperature i stezaljka za zaštitni vodič. U pakiranje su uključeni i vatrootporni sidreni vijci za pričvršćivanje bez tiple. Presjek napojnog kabela: 1,5 do 4 mm²</t>
  </si>
  <si>
    <t>Dobava i polaganje kabelskog vodiča vatrootpornog/negorivog 3x2,5mm2 (90 min) u svrhu napajanja centrale za odimljavanje (COD).</t>
  </si>
  <si>
    <t>Dobava i polaganje kabelskog vodiča vatrootpornog/negorivog 3x1,5 mm2 (90 min) u svrhu konekcije centrale (COD) i motora za otvaranje prozora.</t>
  </si>
  <si>
    <t>Dobava i polaganje bezhalogenog instalacijskog kabela 4x2x0,8 mm2 za spajanje elemenata sa centralom (tipkala, javljači).</t>
  </si>
  <si>
    <r>
      <t xml:space="preserve">Dobava, doprema i montaža  </t>
    </r>
    <r>
      <rPr>
        <b/>
        <sz val="11"/>
        <rFont val="Arial"/>
        <family val="2"/>
      </rPr>
      <t>PVC kanalizacionih okruglih cijevi zajedno sa fazonskim komadima za unutarnji razvod wc-a, kuhinje, kao i za eventualno polaganje vertikala po detektiranju na terenu</t>
    </r>
    <r>
      <rPr>
        <b/>
        <sz val="11"/>
        <rFont val="Arial"/>
        <family val="2"/>
        <charset val="238"/>
      </rPr>
      <t xml:space="preserve"> </t>
    </r>
    <r>
      <rPr>
        <sz val="11"/>
        <rFont val="Arial"/>
        <family val="2"/>
      </rPr>
      <t xml:space="preserve">(prema ONORM EN 1401-1 i ONORM EN ISO 9001 ili jednakovrijedno ____________). Cijevi su SN.4 sa naglavkom komplet sa svim potrebnim fazonskim komadima, gumenim brtvama, držačima i sl.,a polažu se u projektiranom nagibu u svemu prema uputstvima proizvođača i važećim standardima. Obračun po dužnom metru montirane i ispitane instalacije uz ishođenje potrebnih potvrda o kvaliteti i ispravnosti. U obračun ulazi izrada šliceva (štemanje) postojećih zidova građevine u koje se postavljaju cijevi. Veličine šliceva obrađena je u projektu građevinskog dijela.
</t>
    </r>
  </si>
  <si>
    <r>
      <t xml:space="preserve">Dobava, doprema i montaža  </t>
    </r>
    <r>
      <rPr>
        <b/>
        <sz val="11"/>
        <rFont val="Arial"/>
        <family val="2"/>
      </rPr>
      <t xml:space="preserve">PVC kanalizacionih okruglih cijevi zajedno sa fazonskim komadima za </t>
    </r>
    <r>
      <rPr>
        <b/>
        <sz val="11"/>
        <rFont val="Arial"/>
        <family val="2"/>
        <charset val="238"/>
      </rPr>
      <t>vanjski temeljni razvod iz krovnih vertikala do priključka na upojni bunar</t>
    </r>
    <r>
      <rPr>
        <sz val="11"/>
        <rFont val="Arial"/>
        <family val="2"/>
      </rPr>
      <t xml:space="preserve"> (prema ONORM EN 1401-1 i ONORM EN ISO 9001 ili jednakovrijedno __________________). Cijevi su SN.4 sa naglavkom komplet sa svim potrebnim fazonskim komadima, gumenim brtvama, držačima i sl.,a polažu se u projektiranom nagibu u svemu prema uputstvima proizvođača i važećim standardima. Obračun po dužnom metru montirane i ispitane instalacije uz ishođenje potrebnih potvrda o kvaliteti i ispravnosti.</t>
    </r>
  </si>
  <si>
    <t>Svjetiljka nadgradna, LED izvor svjetlosti, plastično kućište, difuzor od polikarbonata, efektivni svjetosni tok ili svjetlosni tok svjetiljke s uračunatim gubicima u optičkom sustavu min 2840lm, snaga sistema max 24W (LED izvor+driver), ukupna svjetlosna iskoristivost svjetiljke min 118 lm/W, uzvrata boje Ra≥80, temperatura boje svjetlosti 4000K, zaštita od zaprljanja IP54, mehanička zaštita IK10, životni vijek L90B10≥50000h, rad na temperaturi okoline +35 °C, dimenzija Φ300x85mm ±5%, ENEC certifikat ili jednakovrijedno _________________</t>
  </si>
  <si>
    <t>Svjetiljka  linijska ovjesna, aluminijsko kućište, bijela boja kućišta, LED izvor svjetlosti, UGR≤19, direktna distribucija svjetlosti, efektivni svjetosni tok ili svjetlosni tok svjetiljke s uračunatim gubicima u optičkom sustavu min 4000lm, snaga sistema max 30W (LED izvor+driver), ukupna svjetlosna iskoristivost svjetiljke 133 lm/W, Ra≥80, kvaliteta LED svjetlosti MacAdam ≤ 3 SDCM, temperatura boje svjetlosti 4000K, životni vijek L80≥50.000h, zaštita IP20, IK02, el.klasa I, dimenzije dxšxv 1127x70x70mm±5%, ENEC certifikat ili jednakovrijedno _________, fotobiloški razred RG0, temperaturno radno područje +10C do +35C, masa max 2,8kg</t>
  </si>
  <si>
    <t xml:space="preserve">Svjetiljka ovjesna, LED izvor svjetlosti, metalno kućište bijele boje, difuzor od polikarbonata, UGR&lt;19, direktno/indirektna distribucija svjetlosti, efektivni svjetosni tok ili svjetlosni tok svjetiljke s uračunatim gubicima u optičkom sustavu min 6000lm, snaga sistema max 46W (LED izvor+driver), ukupna svjetlosna iskoristivost svjetiljke min 130 lm/W, Ra≥90, CRI R9&gt;50 (zasićenje crvene boje), kvaliteta LED svjetlosti MacAdam ≤ 3 SDCM, temperatura boje svjetlosti 4000K, životni vijek L80≥50.000h, zaštita od zaprljanja IP20, dimenzija dxšxv 1470x200x73mm ±5%, ENEC i ENEC+ certifikat ili jednakovrijedno ____________ 
</t>
  </si>
  <si>
    <t xml:space="preserve">Dobava, doprema i ugradnja uređaja za otplinjavanje s ugrađenom vakuumskom cijevi u zatvorenim krugovima grijanja i hlađenja, potpuno automatska višenamjenska jedinica s automatskim zaustavljanjem i automatskim hidrauličkim podešavanjem procesa otplinjavanja i praćenjem potreba za nadopunom, prikladno za vodu i mješavinu vode i  glikola do omjera miješanja 50/50%. U hidrauličnom dijelu otplinjavanje se odvija pomoću membranske crpke zajedno s okomito postavljenom cijevi za vakuumsko raspršivanje medija, izrađene od mjedi. </t>
  </si>
  <si>
    <t>Uređaj je opremljen mlaznicom za vakuumsko raspršivanje, cijevi za otplinjavanje i sustavom nadzora tlaka. Cijela jedinica zaštićena je od prodora prljavštine u kućište koji je izrađen od ekspandiranog polipropilena. Dostupne su sljedeće funkcije:</t>
  </si>
  <si>
    <t xml:space="preserve"> - Automatsko ažuriranje softvera
Upravljačka jedinica je potpuno sastavljena, ožičena i spremna za spajanje prema propisima VDE, komplet sadrži kabel za napajanje i utikač, priključci s ugrađenim zapornim ventilima za spajanje na sustav. Potpuna funkcionalnost u optimiziranom radu s ciklusima za kontinuirano, intervalno otplinjavanje. Uređaj kontinuirano kontrolira stanje tlaka u sustavu te automatski zaustavlja rad u slučaju prekoračenja zadanih vrijednosti vremena kontinuiranog otplinjavanja i / ili broja zadanih ciklusa.</t>
  </si>
  <si>
    <t xml:space="preserve"> - Automatsko podešavanje vremena i datuma
 - Postavljanje i podešavanje minimalnog radnog tlaka p0
 - Vrijeme uključivanja za kontinuirano i intervalno otplinjavanje može se slobodno podesiti i unijeti od strane korisnika
 - Parametriranje radnog dana i vremena za intervalni način otplinjavanja, uključujući ljetnu funkciju
 - Prikaz statusa, upozorenja i pogreškaka za promjenu tlaka u sustavu, radna stanja, uključujući dijagnostičke informacije i preporuke za djelovanje</t>
  </si>
  <si>
    <t>Dobava, ugradnja i spajanje bežične pristupne točke tehničkih karakteristika:
UniFi AP, AC, 802.11ac UAP uređaj. 3x3 MIMO 2.4G i 3x3 MIMO 5G AP s propusnošću do 1750Mbps i podržava 802.11a/b/g/n/ac. Sadrži 1 ugrađenu antenu (5dBi / 2.4G, 6.5dBi/5G) za domet do 100m. Ovaj uređaj u potpunosti podržava roaming i ima 3x 10/100/1000Mbps LAN s PoE IN na stražnjem portu i PoE OUT na jednom od prednjih portova - podržan je samo 802.3af izlaz.</t>
  </si>
  <si>
    <t xml:space="preserve">Dobava, ugradnja i spajanje AKTIVNOG POE SWITCHA tehničkih karakteristika:
Unifi (26) Port Layer 2 Managed PoE + Rackmount UnifiSwitch. (24)1000Mbps Gigabit RJ45 porta + (2)SFP utora. Priključci 1-24 ubacuju ili 24V Passive PoE ili IEEE 802.3at/af 48V DC napajanje. U pasivnom PoE načinu rada ubrizgava do 17 W po priključku. U 802.3at načinu rada ubrizgava 50-57 V do maksimalno 34,2 W po priključku do maksimalnog ukupnog izlaza od 500 W. EdgeSwitch nudi opsežan paket naprednih značajki i protokola za prebacivanje sloja 2. Protok bez blokiranja: 26 Gbps, Kapacitet prebacivanja: 52 Gbps, Brzina prosljeđivanja: 38,69 Mpps, Dimenzija 485,04 x 44,45 x 285,6 mm 1U. Softver UniFi Controller omogućuje administratorima da konfiguriraju i nadziru UniFi Switch i druge UniFi uređaje pomoću grafičkog korisničkog sučelja. </t>
  </si>
  <si>
    <t>ČELIČNI NOSAČI - HEA180 DULJINE DO 6.100,00mm (SA PROŠIRENJEM ZA NALIJEGANJE NA LEŽAJ); UKUPNO 4kom</t>
  </si>
  <si>
    <t>ČELIČNI NOSAČI - HEA180 DULJINE DO 6.450,00mm (SA PROŠIRENJEM ZA NALIJEGANJE NA LEŽAJ); UKUPNO 7kom</t>
  </si>
  <si>
    <t>ČELIČNI NOSAČI - HEA180 DULJINE DO 2.500,00mm (SA PROŠIRENJEM ZA NALIJEGANJE NA LEŽAJ); UKUPNO 2kom</t>
  </si>
  <si>
    <t>ČELIČNI NOSAČI - HEA180 DULJINE DO 2.500,00mm - SPOJ SA DETALJEM MOŽDANIKA</t>
  </si>
  <si>
    <t>Dobava materijala i izrada u ugradnja čeličnih pocinčanih HEA180 nosača - OJAČANJE PRIJE IZVOĐENJA TLAČNE PLOČE.</t>
  </si>
  <si>
    <t>Dobava materijala i izrada dodatnih ukrućenja novoizvedenih dimnjaka pocinčanim "L" profilima 60×60×5mm (S235JR).</t>
  </si>
  <si>
    <t>Stavka se izvodi u svemu prema detalju i zahtjevima statičkog proračuna, a obuhvaća dobravu i ugradnju pocinčanog lima na prethodno ugrađene i stabilizirane čelične profile postavljene uz drveni grednik. Trapezni lim visine 22 mm, debljine lima 0,5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</si>
</sst>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1" formatCode="_(* #,##0_);_(* \(#,##0\);_(* &quot;-&quot;_);_(@_)"/>
    <numFmt numFmtId="44" formatCode="_(&quot;$&quot;* #,##0.00_);_(&quot;$&quot;* \(#,##0.00\);_(&quot;$&quot;* &quot;-&quot;??_);_(@_)"/>
    <numFmt numFmtId="164" formatCode="#,##0.00\ &quot;kn&quot;;[Red]\-#,##0.00\ &quot;kn&quot;"/>
    <numFmt numFmtId="165" formatCode="_-* #,##0_-;\-* #,##0_-;_-* &quot;-&quot;_-;_-@_-"/>
    <numFmt numFmtId="166" formatCode="_-* #,##0.00\ &quot;kn&quot;_-;\-* #,##0.00\ &quot;kn&quot;_-;_-* &quot;-&quot;??\ &quot;kn&quot;_-;_-@_-"/>
    <numFmt numFmtId="167" formatCode="_-* #,##0.00_-;\-* #,##0.00_-;_-* &quot;-&quot;??_-;_-@_-"/>
    <numFmt numFmtId="168" formatCode="#,##0.00\ &quot;€&quot;;[Red]\-#,##0.00\ &quot;€&quot;"/>
    <numFmt numFmtId="169" formatCode="_-* #,##0\ _k_n_-;\-* #,##0\ _k_n_-;_-* &quot;-&quot;\ _k_n_-;_-@_-"/>
    <numFmt numFmtId="170" formatCode="_-* #,##0.00\ _k_n_-;\-* #,##0.00\ _k_n_-;_-* &quot;-&quot;??\ _k_n_-;_-@_-"/>
    <numFmt numFmtId="171" formatCode="0.0"/>
    <numFmt numFmtId="172" formatCode="#,##0.00\ &quot;kn&quot;"/>
    <numFmt numFmtId="173" formatCode="##&quot;.&quot;"/>
    <numFmt numFmtId="174" formatCode="\B\.\I\I\.##&quot;.&quot;"/>
    <numFmt numFmtId="175" formatCode="_-&quot;kn&quot;\ * #,##0.00_-;\-&quot;kn&quot;\ * #,##0.00_-;_-&quot;kn&quot;\ * &quot;-&quot;??_-;_-@_-"/>
    <numFmt numFmtId="176" formatCode="\A\.\I\.##&quot;.&quot;"/>
    <numFmt numFmtId="177" formatCode="\A\.\I\I\.##&quot;.&quot;"/>
    <numFmt numFmtId="178" formatCode="\A\.\I\I\I\.##&quot;.&quot;"/>
    <numFmt numFmtId="179" formatCode="\A\.\I\V\.##&quot;.&quot;"/>
    <numFmt numFmtId="180" formatCode="\A\.\V\.##&quot;.&quot;"/>
    <numFmt numFmtId="181" formatCode="\B\.\I\.##&quot;.&quot;"/>
    <numFmt numFmtId="182" formatCode="\A\.\V\I\.##&quot;.&quot;"/>
    <numFmt numFmtId="183" formatCode="@\."/>
    <numFmt numFmtId="184" formatCode="[$€-2]\ #,##0"/>
    <numFmt numFmtId="185" formatCode="0&quot;.&quot;"/>
    <numFmt numFmtId="186" formatCode="0.00_)"/>
    <numFmt numFmtId="187" formatCode="\A\.&quot;0&quot;\.##&quot;.&quot;"/>
    <numFmt numFmtId="188" formatCode="&quot;3.&quot;##&quot;.&quot;"/>
    <numFmt numFmtId="189" formatCode="\A\.\I\X\.##&quot;.&quot;"/>
    <numFmt numFmtId="190" formatCode="\B\.\I\X\.##&quot;.&quot;"/>
    <numFmt numFmtId="191" formatCode="\U\.@\."/>
    <numFmt numFmtId="192" formatCode="#,##0.00_ ;[Red]\-#,##0.00\ "/>
    <numFmt numFmtId="193" formatCode="\B\.&quot;II.&quot;##&quot;.&quot;"/>
    <numFmt numFmtId="194" formatCode="\B\.&quot;III.&quot;##&quot;.&quot;"/>
    <numFmt numFmtId="195" formatCode="\B\.\I\V\.##&quot;.&quot;"/>
    <numFmt numFmtId="196" formatCode="###,##0.00"/>
    <numFmt numFmtId="197" formatCode="\B\.&quot;V.&quot;##&quot;.&quot;"/>
    <numFmt numFmtId="198" formatCode="\B\.&quot;VI.&quot;##&quot;.&quot;"/>
    <numFmt numFmtId="199" formatCode="\B\.\V\I\.##&quot;.&quot;"/>
    <numFmt numFmtId="200" formatCode="\B\.\V\I\I\.##&quot;.&quot;"/>
    <numFmt numFmtId="201" formatCode="\B\.\V\I\I\I\.##&quot;.&quot;"/>
    <numFmt numFmtId="202" formatCode="\B\.\V\I\I\.\-\P\P\.##&quot;.&quot;"/>
    <numFmt numFmtId="203" formatCode="\B\.\X\.##&quot;.&quot;"/>
    <numFmt numFmtId="204" formatCode="\B\.\X\I\.##&quot;.&quot;"/>
    <numFmt numFmtId="205" formatCode="\A\.\V\I\I\I\.##&quot;.&quot;"/>
    <numFmt numFmtId="206" formatCode="0.00;[Red]0.00"/>
    <numFmt numFmtId="207" formatCode="_-* #,##0.00\ _k_n_-;\-* #,##0.00\ _k_n_-;_-* \-??\ _k_n_-;_-@_-"/>
    <numFmt numFmtId="208" formatCode="#,##0\ _k_n"/>
    <numFmt numFmtId="209" formatCode="#,##0.00\ [$€-1]"/>
    <numFmt numFmtId="210" formatCode="#,##0.00\ [$€-1];[Red]\-#,##0.00\ [$€-1]"/>
  </numFmts>
  <fonts count="21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10"/>
      <name val="Arial"/>
      <family val="2"/>
      <charset val="238"/>
    </font>
    <font>
      <sz val="10"/>
      <name val="Arial Narrow"/>
      <family val="2"/>
      <charset val="238"/>
    </font>
    <font>
      <b/>
      <sz val="10"/>
      <name val="Arial Narrow"/>
      <family val="2"/>
      <charset val="238"/>
    </font>
    <font>
      <b/>
      <sz val="12"/>
      <name val="Arial Narrow"/>
      <family val="2"/>
      <charset val="238"/>
    </font>
    <font>
      <b/>
      <sz val="11"/>
      <name val="Arial Narrow"/>
      <family val="2"/>
      <charset val="238"/>
    </font>
    <font>
      <sz val="11"/>
      <name val="Arial Narrow"/>
      <family val="2"/>
      <charset val="238"/>
    </font>
    <font>
      <sz val="11"/>
      <name val="Arial"/>
      <family val="2"/>
      <charset val="238"/>
    </font>
    <font>
      <sz val="12"/>
      <name val="CRO_Swiss_Light-Normal"/>
      <charset val="238"/>
    </font>
    <font>
      <sz val="9"/>
      <name val="Arial"/>
      <family val="2"/>
      <charset val="238"/>
    </font>
    <font>
      <sz val="10"/>
      <name val="Arial"/>
      <family val="2"/>
    </font>
    <font>
      <sz val="11"/>
      <name val="Arial CE"/>
      <charset val="238"/>
    </font>
    <font>
      <sz val="9"/>
      <name val="Arial CE"/>
      <family val="2"/>
      <charset val="238"/>
    </font>
    <font>
      <sz val="10"/>
      <name val="Helv"/>
    </font>
    <font>
      <sz val="8"/>
      <name val="Arial"/>
      <family val="2"/>
      <charset val="238"/>
    </font>
    <font>
      <b/>
      <sz val="8"/>
      <name val="Arial"/>
      <family val="2"/>
      <charset val="238"/>
    </font>
    <font>
      <sz val="10"/>
      <name val="Arial"/>
      <family val="2"/>
      <charset val="238"/>
    </font>
    <font>
      <sz val="10"/>
      <name val="Arial"/>
      <family val="2"/>
      <charset val="238"/>
    </font>
    <font>
      <sz val="9"/>
      <name val="Geneva"/>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0"/>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0"/>
      <name val="Times New Roman CE"/>
      <family val="1"/>
    </font>
    <font>
      <sz val="12"/>
      <name val="Times New Roman CE"/>
      <family val="1"/>
    </font>
    <font>
      <sz val="11"/>
      <name val="Arial"/>
      <family val="2"/>
    </font>
    <font>
      <sz val="10"/>
      <color indexed="8"/>
      <name val="Arial"/>
      <family val="2"/>
    </font>
    <font>
      <sz val="10"/>
      <name val="Arial"/>
      <family val="2"/>
      <charset val="238"/>
    </font>
    <font>
      <b/>
      <sz val="9"/>
      <name val="Arial"/>
      <family val="2"/>
      <charset val="238"/>
    </font>
    <font>
      <b/>
      <sz val="10"/>
      <name val="Arial"/>
      <family val="2"/>
      <charset val="238"/>
    </font>
    <font>
      <b/>
      <sz val="12"/>
      <name val="Arial"/>
      <family val="2"/>
      <charset val="238"/>
    </font>
    <font>
      <sz val="12"/>
      <name val="Arial"/>
      <family val="2"/>
      <charset val="238"/>
    </font>
    <font>
      <b/>
      <sz val="14"/>
      <name val="Arial"/>
      <family val="2"/>
      <charset val="238"/>
    </font>
    <font>
      <sz val="14"/>
      <name val="Arial"/>
      <family val="2"/>
      <charset val="238"/>
    </font>
    <font>
      <b/>
      <sz val="9"/>
      <name val="Arial Narrow"/>
      <family val="2"/>
      <charset val="238"/>
    </font>
    <font>
      <b/>
      <sz val="8"/>
      <name val="Arial"/>
      <family val="2"/>
    </font>
    <font>
      <sz val="8"/>
      <name val="Arial"/>
      <family val="2"/>
    </font>
    <font>
      <b/>
      <sz val="13"/>
      <name val="Arial"/>
      <family val="2"/>
      <charset val="238"/>
    </font>
    <font>
      <sz val="11"/>
      <color theme="1"/>
      <name val="Calibri"/>
      <family val="2"/>
      <charset val="238"/>
      <scheme val="minor"/>
    </font>
    <font>
      <sz val="10"/>
      <color theme="1"/>
      <name val="Arial"/>
      <family val="2"/>
      <charset val="238"/>
    </font>
    <font>
      <sz val="10"/>
      <color theme="0"/>
      <name val="Arial"/>
      <family val="2"/>
      <charset val="238"/>
    </font>
    <font>
      <sz val="10"/>
      <color rgb="FF9C0006"/>
      <name val="Arial"/>
      <family val="2"/>
      <charset val="238"/>
    </font>
    <font>
      <b/>
      <sz val="10"/>
      <color rgb="FFFA7D00"/>
      <name val="Arial"/>
      <family val="2"/>
      <charset val="238"/>
    </font>
    <font>
      <b/>
      <sz val="10"/>
      <color theme="0"/>
      <name val="Arial"/>
      <family val="2"/>
      <charset val="238"/>
    </font>
    <font>
      <i/>
      <sz val="10"/>
      <color rgb="FF7F7F7F"/>
      <name val="Arial"/>
      <family val="2"/>
      <charset val="238"/>
    </font>
    <font>
      <sz val="10"/>
      <color rgb="FF006100"/>
      <name val="Arial"/>
      <family val="2"/>
      <charset val="238"/>
    </font>
    <font>
      <b/>
      <sz val="15"/>
      <color theme="3"/>
      <name val="Arial"/>
      <family val="2"/>
      <charset val="238"/>
    </font>
    <font>
      <b/>
      <sz val="13"/>
      <color theme="3"/>
      <name val="Arial"/>
      <family val="2"/>
      <charset val="238"/>
    </font>
    <font>
      <b/>
      <sz val="11"/>
      <color theme="3"/>
      <name val="Arial"/>
      <family val="2"/>
      <charset val="238"/>
    </font>
    <font>
      <u/>
      <sz val="10"/>
      <color theme="10"/>
      <name val="Arial"/>
      <family val="2"/>
      <charset val="238"/>
    </font>
    <font>
      <sz val="10"/>
      <color rgb="FF3F3F76"/>
      <name val="Arial"/>
      <family val="2"/>
      <charset val="238"/>
    </font>
    <font>
      <sz val="10"/>
      <color rgb="FFFA7D00"/>
      <name val="Arial"/>
      <family val="2"/>
      <charset val="238"/>
    </font>
    <font>
      <sz val="10"/>
      <color rgb="FF9C6500"/>
      <name val="Arial"/>
      <family val="2"/>
      <charset val="238"/>
    </font>
    <font>
      <b/>
      <sz val="10"/>
      <color rgb="FF3F3F3F"/>
      <name val="Arial"/>
      <family val="2"/>
      <charset val="238"/>
    </font>
    <font>
      <b/>
      <sz val="10"/>
      <color theme="1"/>
      <name val="Arial"/>
      <family val="2"/>
      <charset val="238"/>
    </font>
    <font>
      <sz val="10"/>
      <color rgb="FFFF0000"/>
      <name val="Arial"/>
      <family val="2"/>
      <charset val="238"/>
    </font>
    <font>
      <sz val="6"/>
      <color theme="0" tint="-0.499984740745262"/>
      <name val="Arial"/>
      <family val="2"/>
      <charset val="238"/>
    </font>
    <font>
      <sz val="8"/>
      <color rgb="FFFF0000"/>
      <name val="Arial"/>
      <family val="2"/>
      <charset val="238"/>
    </font>
    <font>
      <b/>
      <sz val="8"/>
      <color rgb="FFFF0000"/>
      <name val="Arial"/>
      <family val="2"/>
      <charset val="238"/>
    </font>
    <font>
      <sz val="8"/>
      <color rgb="FF0070C0"/>
      <name val="Arial"/>
      <family val="2"/>
      <charset val="238"/>
    </font>
    <font>
      <b/>
      <sz val="11"/>
      <color rgb="FF3F3F3F"/>
      <name val="Calibri"/>
      <family val="2"/>
      <charset val="238"/>
      <scheme val="minor"/>
    </font>
    <font>
      <sz val="12"/>
      <name val="Courier"/>
      <family val="1"/>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Sun DRACO"/>
      <family val="3"/>
    </font>
    <font>
      <sz val="10"/>
      <name val="Helv"/>
      <charset val="238"/>
    </font>
    <font>
      <sz val="10"/>
      <name val="Arial CE"/>
      <charset val="238"/>
    </font>
    <font>
      <sz val="11"/>
      <color indexed="8"/>
      <name val="Arial1"/>
      <charset val="1"/>
    </font>
    <font>
      <sz val="10"/>
      <name val="MS Sans Serif"/>
      <family val="2"/>
      <charset val="238"/>
    </font>
    <font>
      <sz val="11"/>
      <color rgb="FF000000"/>
      <name val="Calibri"/>
      <family val="2"/>
    </font>
    <font>
      <sz val="12"/>
      <name val="HRHelvetica"/>
    </font>
    <font>
      <sz val="8"/>
      <name val="Arial"/>
      <family val="2"/>
      <charset val="238"/>
    </font>
    <font>
      <b/>
      <sz val="9"/>
      <name val="Arial Black"/>
      <family val="2"/>
      <charset val="238"/>
    </font>
    <font>
      <b/>
      <sz val="10"/>
      <name val="Arial"/>
      <family val="2"/>
    </font>
    <font>
      <sz val="10"/>
      <color theme="1"/>
      <name val="Calibri"/>
      <family val="2"/>
      <charset val="238"/>
      <scheme val="minor"/>
    </font>
    <font>
      <sz val="10"/>
      <name val="Calibri"/>
      <family val="2"/>
      <scheme val="minor"/>
    </font>
    <font>
      <b/>
      <sz val="8"/>
      <color theme="0" tint="-0.499984740745262"/>
      <name val="Arial"/>
      <family val="2"/>
    </font>
    <font>
      <sz val="11"/>
      <name val="Arial Narrow"/>
      <family val="2"/>
    </font>
    <font>
      <sz val="10"/>
      <name val="Arial Narrow"/>
      <family val="2"/>
    </font>
    <font>
      <sz val="9"/>
      <name val="Arial"/>
      <family val="2"/>
    </font>
    <font>
      <u/>
      <sz val="8"/>
      <name val="Arial"/>
      <family val="2"/>
      <charset val="238"/>
    </font>
    <font>
      <b/>
      <sz val="10"/>
      <color theme="1"/>
      <name val="Arial"/>
      <family val="2"/>
    </font>
    <font>
      <b/>
      <sz val="8"/>
      <color theme="1"/>
      <name val="Arial"/>
      <family val="2"/>
    </font>
    <font>
      <sz val="8"/>
      <color theme="1"/>
      <name val="Arial"/>
      <family val="2"/>
    </font>
    <font>
      <u/>
      <sz val="10"/>
      <name val="Arial Narrow"/>
      <family val="2"/>
      <charset val="238"/>
    </font>
    <font>
      <b/>
      <u/>
      <sz val="8"/>
      <name val="Arial"/>
      <family val="2"/>
      <charset val="238"/>
    </font>
    <font>
      <sz val="8"/>
      <name val="Calibri"/>
      <family val="2"/>
      <scheme val="minor"/>
    </font>
    <font>
      <sz val="8"/>
      <color indexed="8"/>
      <name val="Calibri"/>
      <family val="2"/>
      <scheme val="minor"/>
    </font>
    <font>
      <b/>
      <sz val="11"/>
      <name val="High Tower Text"/>
      <family val="1"/>
    </font>
    <font>
      <sz val="12"/>
      <name val="Times New Roman"/>
      <family val="1"/>
    </font>
    <font>
      <sz val="11"/>
      <name val="Times New Roman"/>
      <family val="1"/>
    </font>
    <font>
      <i/>
      <sz val="11"/>
      <name val="Times New Roman"/>
      <family val="1"/>
      <charset val="238"/>
    </font>
    <font>
      <sz val="11"/>
      <name val="Times New Roman"/>
      <family val="1"/>
      <charset val="238"/>
    </font>
    <font>
      <b/>
      <sz val="11"/>
      <name val="Calibri"/>
      <family val="2"/>
      <charset val="238"/>
    </font>
    <font>
      <sz val="12"/>
      <name val="Calibri"/>
      <family val="2"/>
      <charset val="238"/>
    </font>
    <font>
      <i/>
      <sz val="11"/>
      <name val="Arial"/>
      <family val="2"/>
      <charset val="238"/>
    </font>
    <font>
      <sz val="11"/>
      <name val="Calibri"/>
      <family val="2"/>
      <charset val="238"/>
    </font>
    <font>
      <b/>
      <sz val="11"/>
      <name val="Times New Roman"/>
      <family val="1"/>
    </font>
    <font>
      <b/>
      <sz val="12"/>
      <name val="Calibri"/>
      <family val="2"/>
    </font>
    <font>
      <i/>
      <sz val="12"/>
      <name val="Times New Roman"/>
      <family val="1"/>
    </font>
    <font>
      <sz val="11"/>
      <color rgb="FF000000"/>
      <name val="Calibri"/>
      <family val="2"/>
      <charset val="204"/>
    </font>
    <font>
      <b/>
      <sz val="11"/>
      <name val="Calibri"/>
      <family val="2"/>
      <scheme val="minor"/>
    </font>
    <font>
      <sz val="11"/>
      <name val="Calibri"/>
      <family val="2"/>
      <scheme val="minor"/>
    </font>
    <font>
      <b/>
      <sz val="11"/>
      <name val="Calibri"/>
      <family val="2"/>
    </font>
    <font>
      <sz val="11"/>
      <name val="Calibri"/>
      <family val="2"/>
    </font>
    <font>
      <sz val="11"/>
      <color rgb="FFFF0000"/>
      <name val="Calibri"/>
      <family val="2"/>
    </font>
    <font>
      <u/>
      <sz val="11"/>
      <name val="Calibri"/>
      <family val="2"/>
    </font>
    <font>
      <sz val="8"/>
      <name val="Times New Roman"/>
      <family val="1"/>
    </font>
    <font>
      <b/>
      <sz val="24"/>
      <name val="High Tower Text"/>
      <family val="1"/>
    </font>
    <font>
      <sz val="10"/>
      <name val="Times New Roman"/>
      <family val="1"/>
    </font>
    <font>
      <sz val="20"/>
      <name val="Times New Roman"/>
      <family val="1"/>
      <charset val="238"/>
    </font>
    <font>
      <i/>
      <sz val="10"/>
      <name val="Times New Roman"/>
      <family val="1"/>
    </font>
    <font>
      <i/>
      <sz val="11"/>
      <name val="Calibri"/>
      <family val="2"/>
      <charset val="238"/>
    </font>
    <font>
      <i/>
      <sz val="10"/>
      <name val="Calibri"/>
      <family val="2"/>
      <charset val="238"/>
    </font>
    <font>
      <i/>
      <sz val="11"/>
      <name val="Times New Roman"/>
      <family val="1"/>
    </font>
    <font>
      <i/>
      <sz val="10"/>
      <name val="Arial"/>
      <family val="2"/>
      <charset val="238"/>
    </font>
    <font>
      <b/>
      <sz val="20"/>
      <name val="Calibri"/>
      <family val="2"/>
      <charset val="238"/>
    </font>
    <font>
      <sz val="14"/>
      <name val="Calibri"/>
      <family val="2"/>
      <charset val="238"/>
    </font>
    <font>
      <b/>
      <sz val="12"/>
      <name val="Calibri"/>
      <family val="2"/>
      <charset val="238"/>
    </font>
    <font>
      <i/>
      <sz val="12"/>
      <name val="Calibri"/>
      <family val="2"/>
      <charset val="238"/>
    </font>
    <font>
      <b/>
      <sz val="18"/>
      <name val="Calibri"/>
      <family val="2"/>
      <charset val="238"/>
    </font>
    <font>
      <sz val="11"/>
      <color rgb="FF006100"/>
      <name val="Calibri"/>
      <family val="2"/>
      <charset val="238"/>
      <scheme val="minor"/>
    </font>
    <font>
      <sz val="11"/>
      <color rgb="FF9C5700"/>
      <name val="Calibri"/>
      <family val="2"/>
      <charset val="238"/>
      <scheme val="minor"/>
    </font>
    <font>
      <sz val="10"/>
      <color rgb="FF000000"/>
      <name val="Open Sans"/>
      <family val="2"/>
    </font>
    <font>
      <b/>
      <sz val="15"/>
      <name val="Calibri"/>
      <family val="2"/>
      <charset val="238"/>
    </font>
    <font>
      <sz val="8"/>
      <color rgb="FFFF0000"/>
      <name val="Arial"/>
      <family val="2"/>
    </font>
    <font>
      <b/>
      <u/>
      <sz val="10"/>
      <name val="Arial Narrow"/>
      <family val="2"/>
      <charset val="238"/>
    </font>
    <font>
      <b/>
      <u/>
      <sz val="9"/>
      <name val="Arial"/>
      <family val="2"/>
      <charset val="238"/>
    </font>
    <font>
      <b/>
      <sz val="9"/>
      <name val="Arial"/>
      <family val="2"/>
    </font>
    <font>
      <b/>
      <sz val="8"/>
      <color rgb="FF000000"/>
      <name val="Arial"/>
      <family val="2"/>
      <charset val="238"/>
    </font>
    <font>
      <sz val="10"/>
      <color indexed="10"/>
      <name val="Arial Narrow"/>
      <family val="2"/>
      <charset val="238"/>
    </font>
    <font>
      <b/>
      <sz val="11"/>
      <name val="Arial"/>
      <family val="2"/>
      <charset val="238"/>
    </font>
    <font>
      <i/>
      <sz val="9"/>
      <name val="Arial"/>
      <family val="2"/>
      <charset val="238"/>
    </font>
    <font>
      <sz val="8"/>
      <color theme="1"/>
      <name val="Arial"/>
      <family val="2"/>
      <charset val="238"/>
    </font>
    <font>
      <b/>
      <u/>
      <sz val="12"/>
      <name val="Calibri"/>
      <family val="2"/>
      <charset val="238"/>
    </font>
    <font>
      <b/>
      <sz val="14"/>
      <name val="Calibri"/>
      <family val="2"/>
      <charset val="238"/>
    </font>
    <font>
      <sz val="12"/>
      <color indexed="8"/>
      <name val="Calibri"/>
      <family val="2"/>
      <charset val="238"/>
    </font>
    <font>
      <sz val="10"/>
      <name val="Calibri"/>
      <family val="2"/>
      <charset val="238"/>
    </font>
    <font>
      <sz val="12"/>
      <color theme="1"/>
      <name val="Calibri"/>
      <family val="2"/>
      <charset val="238"/>
    </font>
    <font>
      <sz val="11"/>
      <color theme="1"/>
      <name val="Calibri"/>
      <family val="2"/>
      <scheme val="minor"/>
    </font>
    <font>
      <b/>
      <i/>
      <sz val="11"/>
      <color indexed="8"/>
      <name val="Arial"/>
      <family val="2"/>
      <charset val="238"/>
    </font>
    <font>
      <sz val="11"/>
      <color rgb="FFFF0000"/>
      <name val="Calibri"/>
      <family val="2"/>
      <charset val="238"/>
      <scheme val="minor"/>
    </font>
    <font>
      <sz val="11"/>
      <name val="Calibri"/>
      <family val="2"/>
      <charset val="238"/>
      <scheme val="minor"/>
    </font>
    <font>
      <sz val="11"/>
      <color rgb="FFFF0000"/>
      <name val="Arial"/>
      <family val="2"/>
      <charset val="238"/>
    </font>
    <font>
      <b/>
      <i/>
      <sz val="11"/>
      <name val="Arial"/>
      <family val="2"/>
      <charset val="238"/>
    </font>
    <font>
      <sz val="11"/>
      <color indexed="8"/>
      <name val="Arial"/>
      <family val="2"/>
      <charset val="238"/>
    </font>
    <font>
      <sz val="11"/>
      <color rgb="FFFF0000"/>
      <name val="Calibri"/>
      <family val="2"/>
      <charset val="238"/>
    </font>
    <font>
      <sz val="11"/>
      <color rgb="FFFF0000"/>
      <name val="Arial"/>
      <family val="2"/>
    </font>
    <font>
      <b/>
      <sz val="11"/>
      <color indexed="8"/>
      <name val="Arial"/>
      <family val="2"/>
      <charset val="238"/>
    </font>
    <font>
      <b/>
      <sz val="11"/>
      <name val="Arial"/>
      <family val="2"/>
    </font>
    <font>
      <sz val="11"/>
      <color indexed="8"/>
      <name val="Arial"/>
      <family val="2"/>
    </font>
    <font>
      <b/>
      <i/>
      <sz val="11"/>
      <color rgb="FFFF0000"/>
      <name val="Arial"/>
      <family val="2"/>
      <charset val="238"/>
    </font>
    <font>
      <b/>
      <i/>
      <sz val="11"/>
      <name val="Arial"/>
      <family val="2"/>
    </font>
    <font>
      <b/>
      <i/>
      <sz val="12"/>
      <name val="Arial"/>
      <family val="2"/>
      <charset val="238"/>
    </font>
    <font>
      <i/>
      <sz val="11"/>
      <name val="Arial"/>
      <family val="2"/>
    </font>
    <font>
      <b/>
      <sz val="11"/>
      <color indexed="8"/>
      <name val="Arial"/>
      <family val="2"/>
    </font>
    <font>
      <sz val="11"/>
      <color rgb="FF000000"/>
      <name val="Calibri"/>
      <family val="2"/>
      <charset val="238"/>
    </font>
    <font>
      <sz val="10"/>
      <color rgb="FFFF0000"/>
      <name val="Arial"/>
      <family val="2"/>
    </font>
    <font>
      <vertAlign val="superscript"/>
      <sz val="11"/>
      <name val="Arial"/>
      <family val="2"/>
      <charset val="238"/>
    </font>
    <font>
      <vertAlign val="superscript"/>
      <sz val="11"/>
      <name val="Arial"/>
      <family val="2"/>
    </font>
    <font>
      <b/>
      <sz val="10"/>
      <color rgb="FF00B050"/>
      <name val="Calibri"/>
      <family val="2"/>
      <scheme val="minor"/>
    </font>
    <font>
      <sz val="10"/>
      <color rgb="FF00B050"/>
      <name val="Calibri"/>
      <family val="2"/>
      <scheme val="minor"/>
    </font>
    <font>
      <b/>
      <sz val="10"/>
      <color indexed="10"/>
      <name val="Calibri"/>
      <family val="2"/>
      <scheme val="minor"/>
    </font>
    <font>
      <sz val="9"/>
      <name val="Calibri"/>
      <family val="2"/>
      <scheme val="minor"/>
    </font>
    <font>
      <b/>
      <sz val="10"/>
      <name val="Calibri"/>
      <family val="2"/>
      <scheme val="minor"/>
    </font>
    <font>
      <b/>
      <sz val="9"/>
      <color indexed="10"/>
      <name val="Calibri"/>
      <family val="2"/>
      <scheme val="minor"/>
    </font>
    <font>
      <sz val="9"/>
      <color indexed="17"/>
      <name val="Calibri"/>
      <family val="2"/>
      <scheme val="minor"/>
    </font>
    <font>
      <b/>
      <sz val="9"/>
      <name val="Calibri"/>
      <family val="2"/>
      <scheme val="minor"/>
    </font>
    <font>
      <sz val="10"/>
      <name val="Calibri"/>
      <family val="2"/>
    </font>
    <font>
      <b/>
      <sz val="9"/>
      <color indexed="16"/>
      <name val="Calibri"/>
      <family val="2"/>
      <scheme val="minor"/>
    </font>
    <font>
      <sz val="10"/>
      <color indexed="17"/>
      <name val="Calibri"/>
      <family val="2"/>
      <scheme val="minor"/>
    </font>
    <font>
      <b/>
      <sz val="12"/>
      <name val="Calibri"/>
      <family val="2"/>
      <scheme val="minor"/>
    </font>
    <font>
      <b/>
      <sz val="10"/>
      <color indexed="12"/>
      <name val="Calibri"/>
      <family val="2"/>
      <scheme val="minor"/>
    </font>
    <font>
      <b/>
      <sz val="12"/>
      <color theme="1"/>
      <name val="Calibri"/>
      <family val="2"/>
      <charset val="238"/>
      <scheme val="minor"/>
    </font>
    <font>
      <sz val="12"/>
      <color theme="1"/>
      <name val="Calibri"/>
      <family val="2"/>
      <charset val="238"/>
      <scheme val="minor"/>
    </font>
    <font>
      <b/>
      <sz val="12"/>
      <name val="Calibri"/>
      <family val="2"/>
      <charset val="238"/>
      <scheme val="minor"/>
    </font>
    <font>
      <sz val="12"/>
      <color rgb="FF000000"/>
      <name val="Calibri"/>
      <family val="2"/>
      <charset val="238"/>
      <scheme val="minor"/>
    </font>
    <font>
      <sz val="12"/>
      <name val="Calibri"/>
      <family val="2"/>
      <scheme val="minor"/>
    </font>
    <font>
      <sz val="12"/>
      <name val="Calibri"/>
      <family val="2"/>
      <charset val="238"/>
      <scheme val="minor"/>
    </font>
    <font>
      <b/>
      <sz val="9"/>
      <name val="Calibri"/>
      <family val="2"/>
      <charset val="238"/>
      <scheme val="minor"/>
    </font>
    <font>
      <b/>
      <sz val="10"/>
      <name val="Calibri"/>
      <family val="2"/>
      <charset val="238"/>
      <scheme val="minor"/>
    </font>
    <font>
      <b/>
      <sz val="12"/>
      <color rgb="FF000000"/>
      <name val="Calibri"/>
      <family val="2"/>
      <charset val="238"/>
      <scheme val="minor"/>
    </font>
    <font>
      <sz val="10"/>
      <name val="Calibri"/>
      <family val="2"/>
      <charset val="238"/>
      <scheme val="minor"/>
    </font>
    <font>
      <sz val="6"/>
      <name val="Arial"/>
      <family val="2"/>
      <charset val="238"/>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rgb="FF000000"/>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8" tint="0.59999389629810485"/>
        <bgColor indexed="31"/>
      </patternFill>
    </fill>
    <fill>
      <patternFill patternType="solid">
        <fgColor indexed="47"/>
        <bgColor indexed="64"/>
      </patternFill>
    </fill>
    <fill>
      <patternFill patternType="solid">
        <fgColor theme="0" tint="-0.14996795556505021"/>
        <bgColor indexed="64"/>
      </patternFill>
    </fill>
    <fill>
      <patternFill patternType="solid">
        <fgColor theme="4" tint="0.79998168889431442"/>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style="thin">
        <color theme="0" tint="-0.4999847407452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82">
    <xf numFmtId="0" fontId="0" fillId="0" borderId="0"/>
    <xf numFmtId="0" fontId="58" fillId="24"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60" fillId="48" borderId="0" applyNumberFormat="0" applyBorder="0" applyAlignment="0" applyProtection="0"/>
    <xf numFmtId="0" fontId="29" fillId="20" borderId="1" applyNumberFormat="0" applyAlignment="0" applyProtection="0"/>
    <xf numFmtId="0" fontId="61" fillId="49" borderId="17" applyNumberFormat="0" applyAlignment="0" applyProtection="0"/>
    <xf numFmtId="0" fontId="30" fillId="0" borderId="2" applyNumberFormat="0" applyFill="0" applyAlignment="0" applyProtection="0"/>
    <xf numFmtId="0" fontId="31" fillId="21" borderId="3" applyNumberFormat="0" applyAlignment="0" applyProtection="0"/>
    <xf numFmtId="0" fontId="62" fillId="50" borderId="18" applyNumberFormat="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167" fontId="16" fillId="0" borderId="0" applyFont="0" applyFill="0" applyBorder="0" applyAlignment="0" applyProtection="0"/>
    <xf numFmtId="41"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24"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5" fontId="16" fillId="0" borderId="0" applyFont="0" applyFill="0" applyBorder="0" applyAlignment="0" applyProtection="0"/>
    <xf numFmtId="166" fontId="9"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166" fontId="57" fillId="0" borderId="0" applyFont="0" applyFill="0" applyBorder="0" applyAlignment="0" applyProtection="0"/>
    <xf numFmtId="0" fontId="8" fillId="0" borderId="0"/>
    <xf numFmtId="0" fontId="8" fillId="0" borderId="0"/>
    <xf numFmtId="0" fontId="63" fillId="0" borderId="0" applyNumberFormat="0" applyFill="0" applyBorder="0" applyAlignment="0" applyProtection="0"/>
    <xf numFmtId="0" fontId="64" fillId="51" borderId="0" applyNumberFormat="0" applyBorder="0" applyAlignment="0" applyProtection="0"/>
    <xf numFmtId="0" fontId="65" fillId="0" borderId="19" applyNumberFormat="0" applyFill="0" applyAlignment="0" applyProtection="0"/>
    <xf numFmtId="0" fontId="66" fillId="0" borderId="20" applyNumberFormat="0" applyFill="0" applyAlignment="0" applyProtection="0"/>
    <xf numFmtId="0" fontId="67" fillId="0" borderId="21" applyNumberFormat="0" applyFill="0" applyAlignment="0" applyProtection="0"/>
    <xf numFmtId="0" fontId="67" fillId="0" borderId="0" applyNumberFormat="0" applyFill="0" applyBorder="0" applyAlignment="0" applyProtection="0"/>
    <xf numFmtId="0" fontId="69" fillId="52" borderId="17" applyNumberFormat="0" applyAlignment="0" applyProtection="0"/>
    <xf numFmtId="0" fontId="42" fillId="0" borderId="0">
      <alignment horizontal="right" vertical="top"/>
    </xf>
    <xf numFmtId="0" fontId="43" fillId="0" borderId="0">
      <alignment horizontal="justify" vertical="top" wrapText="1"/>
    </xf>
    <xf numFmtId="0" fontId="42" fillId="0" borderId="0">
      <alignment horizontal="left"/>
    </xf>
    <xf numFmtId="0" fontId="43" fillId="0" borderId="0">
      <alignment horizontal="right"/>
    </xf>
    <xf numFmtId="4" fontId="43" fillId="0" borderId="0">
      <alignment horizontal="right" wrapText="1"/>
    </xf>
    <xf numFmtId="0" fontId="43" fillId="0" borderId="0">
      <alignment horizontal="right"/>
    </xf>
    <xf numFmtId="4" fontId="43" fillId="0" borderId="0">
      <alignment horizontal="right"/>
    </xf>
    <xf numFmtId="0" fontId="70" fillId="0" borderId="22" applyNumberFormat="0" applyFill="0" applyAlignment="0" applyProtection="0"/>
    <xf numFmtId="0" fontId="71" fillId="53" borderId="0" applyNumberFormat="0" applyBorder="0" applyAlignment="0" applyProtection="0"/>
    <xf numFmtId="0" fontId="32" fillId="22" borderId="0" applyNumberFormat="0" applyBorder="0" applyAlignment="0" applyProtection="0"/>
    <xf numFmtId="0" fontId="46" fillId="0" borderId="0"/>
    <xf numFmtId="0" fontId="9" fillId="0" borderId="0"/>
    <xf numFmtId="0" fontId="9" fillId="0" borderId="0"/>
    <xf numFmtId="0" fontId="9" fillId="0" borderId="0"/>
    <xf numFmtId="0" fontId="9" fillId="0" borderId="0"/>
    <xf numFmtId="0" fontId="9" fillId="0" borderId="0"/>
    <xf numFmtId="0" fontId="16" fillId="0" borderId="0"/>
    <xf numFmtId="0" fontId="19" fillId="0" borderId="0"/>
    <xf numFmtId="0" fontId="9" fillId="0" borderId="0"/>
    <xf numFmtId="0" fontId="26" fillId="0" borderId="0"/>
    <xf numFmtId="0" fontId="9" fillId="0" borderId="0"/>
    <xf numFmtId="4" fontId="9" fillId="0" borderId="0">
      <alignment horizontal="justify" vertical="top"/>
    </xf>
    <xf numFmtId="0" fontId="9" fillId="0" borderId="0"/>
    <xf numFmtId="0" fontId="57" fillId="0" borderId="0"/>
    <xf numFmtId="0" fontId="57" fillId="0" borderId="0"/>
    <xf numFmtId="0" fontId="57" fillId="0" borderId="0"/>
    <xf numFmtId="0" fontId="57" fillId="0" borderId="0"/>
    <xf numFmtId="0" fontId="57" fillId="0" borderId="0"/>
    <xf numFmtId="0" fontId="9" fillId="0" borderId="0"/>
    <xf numFmtId="0" fontId="57" fillId="0" borderId="0"/>
    <xf numFmtId="0" fontId="9" fillId="0" borderId="0"/>
    <xf numFmtId="0" fontId="9" fillId="0" borderId="0"/>
    <xf numFmtId="0" fontId="9" fillId="0" borderId="0"/>
    <xf numFmtId="0" fontId="46" fillId="0" borderId="0"/>
    <xf numFmtId="0" fontId="20" fillId="0" borderId="0">
      <alignment horizontal="left" vertical="top"/>
    </xf>
    <xf numFmtId="0" fontId="46" fillId="0" borderId="0"/>
    <xf numFmtId="0" fontId="46" fillId="0" borderId="0"/>
    <xf numFmtId="4" fontId="44" fillId="0" borderId="0">
      <alignment horizontal="justify"/>
    </xf>
    <xf numFmtId="184" fontId="9" fillId="0" borderId="0"/>
    <xf numFmtId="0" fontId="9" fillId="0" borderId="0"/>
    <xf numFmtId="0" fontId="9" fillId="0" borderId="0"/>
    <xf numFmtId="0" fontId="9" fillId="0" borderId="0"/>
    <xf numFmtId="0" fontId="9" fillId="0" borderId="0"/>
    <xf numFmtId="0" fontId="9" fillId="0" borderId="0"/>
    <xf numFmtId="0" fontId="18" fillId="23" borderId="7" applyNumberFormat="0" applyFont="0" applyAlignment="0" applyProtection="0"/>
    <xf numFmtId="0" fontId="58" fillId="54" borderId="23" applyNumberFormat="0" applyFont="0" applyAlignment="0" applyProtection="0"/>
    <xf numFmtId="0" fontId="72" fillId="49" borderId="24" applyNumberFormat="0" applyAlignment="0" applyProtection="0"/>
    <xf numFmtId="9" fontId="9" fillId="0" borderId="0" applyFont="0" applyFill="0" applyBorder="0" applyAlignment="0" applyProtection="0"/>
    <xf numFmtId="0" fontId="45" fillId="0" borderId="0"/>
    <xf numFmtId="0" fontId="21" fillId="0" borderId="0"/>
    <xf numFmtId="0" fontId="21" fillId="0" borderId="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73" fillId="0" borderId="25" applyNumberFormat="0" applyFill="0" applyAlignment="0" applyProtection="0"/>
    <xf numFmtId="0" fontId="39" fillId="0" borderId="8" applyNumberFormat="0" applyFill="0" applyAlignment="0" applyProtection="0"/>
    <xf numFmtId="0" fontId="40" fillId="3" borderId="0" applyNumberFormat="0" applyBorder="0" applyAlignment="0" applyProtection="0"/>
    <xf numFmtId="0" fontId="41" fillId="4" borderId="0" applyNumberFormat="0" applyBorder="0" applyAlignment="0" applyProtection="0"/>
    <xf numFmtId="44" fontId="18" fillId="0" borderId="0" applyFont="0" applyFill="0" applyBorder="0" applyAlignment="0" applyProtection="0"/>
    <xf numFmtId="0" fontId="74" fillId="0" borderId="0" applyNumberForma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6" fontId="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170" fontId="9" fillId="0" borderId="0" applyFont="0" applyFill="0" applyBorder="0" applyAlignment="0" applyProtection="0"/>
    <xf numFmtId="0" fontId="7"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1" fillId="12"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9" borderId="0" applyNumberFormat="0" applyBorder="0" applyAlignment="0" applyProtection="0"/>
    <xf numFmtId="0" fontId="82" fillId="3" borderId="0" applyNumberFormat="0" applyBorder="0" applyAlignment="0" applyProtection="0"/>
    <xf numFmtId="0" fontId="83" fillId="20" borderId="1" applyNumberFormat="0" applyAlignment="0" applyProtection="0"/>
    <xf numFmtId="0" fontId="84" fillId="21" borderId="3" applyNumberFormat="0" applyAlignment="0" applyProtection="0"/>
    <xf numFmtId="167" fontId="9" fillId="0" borderId="0" applyFont="0" applyFill="0" applyBorder="0" applyAlignment="0" applyProtection="0"/>
    <xf numFmtId="167" fontId="9"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67"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6" fontId="8" fillId="0" borderId="0" applyFont="0" applyFill="0" applyBorder="0" applyAlignment="0" applyProtection="0"/>
    <xf numFmtId="0" fontId="85" fillId="0" borderId="0" applyNumberFormat="0" applyFill="0" applyBorder="0" applyAlignment="0" applyProtection="0"/>
    <xf numFmtId="0" fontId="86" fillId="4" borderId="0" applyNumberFormat="0" applyBorder="0" applyAlignment="0" applyProtection="0"/>
    <xf numFmtId="0" fontId="87" fillId="0" borderId="4" applyNumberFormat="0" applyFill="0" applyAlignment="0" applyProtection="0"/>
    <xf numFmtId="0" fontId="88" fillId="0" borderId="5" applyNumberFormat="0" applyFill="0" applyAlignment="0" applyProtection="0"/>
    <xf numFmtId="0" fontId="89" fillId="0" borderId="6" applyNumberFormat="0" applyFill="0" applyAlignment="0" applyProtection="0"/>
    <xf numFmtId="0" fontId="89" fillId="0" borderId="0" applyNumberFormat="0" applyFill="0" applyBorder="0" applyAlignment="0" applyProtection="0"/>
    <xf numFmtId="0" fontId="68" fillId="0" borderId="0" applyNumberFormat="0" applyFill="0" applyBorder="0" applyAlignment="0" applyProtection="0"/>
    <xf numFmtId="0" fontId="90" fillId="7" borderId="1" applyNumberFormat="0" applyAlignment="0" applyProtection="0"/>
    <xf numFmtId="0" fontId="90" fillId="20" borderId="1" applyNumberFormat="0" applyAlignment="0" applyProtection="0"/>
    <xf numFmtId="0" fontId="91" fillId="0" borderId="2" applyNumberFormat="0" applyFill="0" applyAlignment="0" applyProtection="0"/>
    <xf numFmtId="0" fontId="92" fillId="22" borderId="0" applyNumberFormat="0" applyBorder="0" applyAlignment="0" applyProtection="0"/>
    <xf numFmtId="0" fontId="9" fillId="0" borderId="0"/>
    <xf numFmtId="0" fontId="7" fillId="0" borderId="0"/>
    <xf numFmtId="0" fontId="9" fillId="0" borderId="0"/>
    <xf numFmtId="0" fontId="15" fillId="0" borderId="0"/>
    <xf numFmtId="0" fontId="15" fillId="0" borderId="0"/>
    <xf numFmtId="0" fontId="7" fillId="0" borderId="0"/>
    <xf numFmtId="0" fontId="97" fillId="0" borderId="0" applyNumberFormat="0" applyFill="0" applyBorder="0" applyAlignment="0" applyProtection="0"/>
    <xf numFmtId="0" fontId="8" fillId="0" borderId="0"/>
    <xf numFmtId="0" fontId="9" fillId="0" borderId="0"/>
    <xf numFmtId="0" fontId="99" fillId="0" borderId="0"/>
    <xf numFmtId="186" fontId="80" fillId="0" borderId="0"/>
    <xf numFmtId="0" fontId="9" fillId="0" borderId="0"/>
    <xf numFmtId="0" fontId="9" fillId="0" borderId="0"/>
    <xf numFmtId="0" fontId="18" fillId="0" borderId="0"/>
    <xf numFmtId="0" fontId="9" fillId="0" borderId="0"/>
    <xf numFmtId="0" fontId="9" fillId="0" borderId="0"/>
    <xf numFmtId="0" fontId="7" fillId="0" borderId="0"/>
    <xf numFmtId="0" fontId="7" fillId="0" borderId="0"/>
    <xf numFmtId="0" fontId="7" fillId="0" borderId="0"/>
    <xf numFmtId="0" fontId="18" fillId="0" borderId="0"/>
    <xf numFmtId="0" fontId="18" fillId="0" borderId="0"/>
    <xf numFmtId="0" fontId="7" fillId="0" borderId="0"/>
    <xf numFmtId="0" fontId="9" fillId="0" borderId="0"/>
    <xf numFmtId="0" fontId="15"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18" fillId="0" borderId="0"/>
    <xf numFmtId="0" fontId="9" fillId="0" borderId="0"/>
    <xf numFmtId="0" fontId="18" fillId="0" borderId="0"/>
    <xf numFmtId="0" fontId="18" fillId="0" borderId="0"/>
    <xf numFmtId="0" fontId="9" fillId="0" borderId="0"/>
    <xf numFmtId="0" fontId="18" fillId="0" borderId="0"/>
    <xf numFmtId="0" fontId="8" fillId="0" borderId="0"/>
    <xf numFmtId="0" fontId="9" fillId="0" borderId="0"/>
    <xf numFmtId="0" fontId="7" fillId="0" borderId="0"/>
    <xf numFmtId="0" fontId="100" fillId="0" borderId="0"/>
    <xf numFmtId="0" fontId="8" fillId="23" borderId="7" applyNumberFormat="0" applyFont="0" applyAlignment="0" applyProtection="0"/>
    <xf numFmtId="0" fontId="79" fillId="49" borderId="24" applyNumberFormat="0" applyAlignment="0" applyProtection="0"/>
    <xf numFmtId="0" fontId="93" fillId="20" borderId="27" applyNumberFormat="0" applyAlignment="0" applyProtection="0"/>
    <xf numFmtId="0" fontId="98" fillId="0" borderId="0"/>
    <xf numFmtId="0" fontId="94" fillId="0" borderId="0" applyNumberFormat="0" applyFill="0" applyBorder="0" applyAlignment="0" applyProtection="0"/>
    <xf numFmtId="0" fontId="95" fillId="0" borderId="8" applyNumberFormat="0" applyFill="0" applyAlignment="0" applyProtection="0"/>
    <xf numFmtId="0" fontId="96" fillId="0" borderId="0" applyNumberFormat="0" applyFill="0" applyBorder="0" applyAlignment="0" applyProtection="0"/>
    <xf numFmtId="170" fontId="27" fillId="0" borderId="0" applyFont="0" applyFill="0" applyBorder="0" applyAlignment="0" applyProtection="0"/>
    <xf numFmtId="0" fontId="9"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1" fillId="12"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9" fillId="23" borderId="7" applyNumberFormat="0" applyFont="0" applyAlignment="0" applyProtection="0"/>
    <xf numFmtId="40" fontId="10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86" fillId="4"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9" borderId="0" applyNumberFormat="0" applyBorder="0" applyAlignment="0" applyProtection="0"/>
    <xf numFmtId="0" fontId="93" fillId="20" borderId="27" applyNumberFormat="0" applyAlignment="0" applyProtection="0"/>
    <xf numFmtId="0" fontId="83" fillId="20" borderId="1" applyNumberFormat="0" applyAlignment="0" applyProtection="0"/>
    <xf numFmtId="0" fontId="82" fillId="3" borderId="0" applyNumberFormat="0" applyBorder="0" applyAlignment="0" applyProtection="0"/>
    <xf numFmtId="0" fontId="94" fillId="0" borderId="0" applyNumberFormat="0" applyFill="0" applyBorder="0" applyAlignment="0" applyProtection="0"/>
    <xf numFmtId="0" fontId="87" fillId="0" borderId="4" applyNumberFormat="0" applyFill="0" applyAlignment="0" applyProtection="0"/>
    <xf numFmtId="0" fontId="88" fillId="0" borderId="5" applyNumberFormat="0" applyFill="0" applyAlignment="0" applyProtection="0"/>
    <xf numFmtId="0" fontId="89" fillId="0" borderId="6" applyNumberFormat="0" applyFill="0" applyAlignment="0" applyProtection="0"/>
    <xf numFmtId="0" fontId="89" fillId="0" borderId="0" applyNumberFormat="0" applyFill="0" applyBorder="0" applyAlignment="0" applyProtection="0"/>
    <xf numFmtId="0" fontId="92" fillId="22" borderId="0" applyNumberFormat="0" applyBorder="0" applyAlignment="0" applyProtection="0"/>
    <xf numFmtId="0" fontId="18" fillId="0" borderId="0"/>
    <xf numFmtId="0" fontId="18" fillId="0" borderId="0"/>
    <xf numFmtId="0" fontId="7" fillId="0" borderId="0"/>
    <xf numFmtId="0" fontId="102" fillId="0" borderId="0"/>
    <xf numFmtId="0" fontId="91" fillId="0" borderId="2" applyNumberFormat="0" applyFill="0" applyAlignment="0" applyProtection="0"/>
    <xf numFmtId="0" fontId="84" fillId="21" borderId="3" applyNumberFormat="0" applyAlignment="0" applyProtection="0"/>
    <xf numFmtId="0" fontId="85" fillId="0" borderId="0" applyNumberFormat="0" applyFill="0" applyBorder="0" applyAlignment="0" applyProtection="0"/>
    <xf numFmtId="0" fontId="96" fillId="0" borderId="0" applyNumberFormat="0" applyFill="0" applyBorder="0" applyAlignment="0" applyProtection="0"/>
    <xf numFmtId="0" fontId="95" fillId="0" borderId="8" applyNumberFormat="0" applyFill="0" applyAlignment="0" applyProtection="0"/>
    <xf numFmtId="0" fontId="90" fillId="7" borderId="1" applyNumberFormat="0" applyAlignment="0" applyProtection="0"/>
    <xf numFmtId="175" fontId="9" fillId="0" borderId="0" applyFont="0" applyFill="0" applyBorder="0" applyAlignment="0" applyProtection="0"/>
    <xf numFmtId="175" fontId="9" fillId="0" borderId="0" applyFont="0" applyFill="0" applyBorder="0" applyAlignment="0" applyProtection="0"/>
    <xf numFmtId="167"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67" fontId="9" fillId="0" borderId="0" applyFont="0" applyFill="0" applyBorder="0" applyAlignment="0" applyProtection="0"/>
    <xf numFmtId="0" fontId="84" fillId="21" borderId="3" applyNumberFormat="0" applyAlignment="0" applyProtection="0"/>
    <xf numFmtId="0" fontId="83" fillId="20" borderId="1" applyNumberFormat="0" applyAlignment="0" applyProtection="0"/>
    <xf numFmtId="0" fontId="82" fillId="3" borderId="0" applyNumberFormat="0" applyBorder="0" applyAlignment="0" applyProtection="0"/>
    <xf numFmtId="0" fontId="81" fillId="19" borderId="0" applyNumberFormat="0" applyBorder="0" applyAlignment="0" applyProtection="0"/>
    <xf numFmtId="0" fontId="81" fillId="14" borderId="0" applyNumberFormat="0" applyBorder="0" applyAlignment="0" applyProtection="0"/>
    <xf numFmtId="0" fontId="81" fillId="13" borderId="0" applyNumberFormat="0" applyBorder="0" applyAlignment="0" applyProtection="0"/>
    <xf numFmtId="0" fontId="81" fillId="18" borderId="0" applyNumberFormat="0" applyBorder="0" applyAlignment="0" applyProtection="0"/>
    <xf numFmtId="0" fontId="81" fillId="17" borderId="0" applyNumberFormat="0" applyBorder="0" applyAlignment="0" applyProtection="0"/>
    <xf numFmtId="0" fontId="81" fillId="16" borderId="0" applyNumberFormat="0" applyBorder="0" applyAlignment="0" applyProtection="0"/>
    <xf numFmtId="0" fontId="81" fillId="15" borderId="0" applyNumberFormat="0" applyBorder="0" applyAlignment="0" applyProtection="0"/>
    <xf numFmtId="40" fontId="10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81" fillId="14" borderId="0" applyNumberFormat="0" applyBorder="0" applyAlignment="0" applyProtection="0"/>
    <xf numFmtId="0" fontId="81" fillId="13" borderId="0" applyNumberFormat="0" applyBorder="0" applyAlignment="0" applyProtection="0"/>
    <xf numFmtId="0" fontId="81" fillId="10" borderId="0" applyNumberFormat="0" applyBorder="0" applyAlignment="0" applyProtection="0"/>
    <xf numFmtId="0" fontId="81" fillId="9" borderId="0" applyNumberFormat="0" applyBorder="0" applyAlignment="0" applyProtection="0"/>
    <xf numFmtId="0" fontId="81"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3" borderId="0" applyNumberFormat="0" applyBorder="0" applyAlignment="0" applyProtection="0"/>
    <xf numFmtId="0" fontId="8" fillId="2" borderId="0" applyNumberFormat="0" applyBorder="0" applyAlignment="0" applyProtection="0"/>
    <xf numFmtId="0" fontId="18" fillId="0" borderId="0"/>
    <xf numFmtId="0" fontId="8" fillId="0" borderId="0"/>
    <xf numFmtId="0" fontId="85" fillId="0" borderId="0" applyNumberFormat="0" applyFill="0" applyBorder="0" applyAlignment="0" applyProtection="0"/>
    <xf numFmtId="0" fontId="86" fillId="4" borderId="0" applyNumberFormat="0" applyBorder="0" applyAlignment="0" applyProtection="0"/>
    <xf numFmtId="0" fontId="87" fillId="0" borderId="4" applyNumberFormat="0" applyFill="0" applyAlignment="0" applyProtection="0"/>
    <xf numFmtId="0" fontId="88" fillId="0" borderId="5" applyNumberFormat="0" applyFill="0" applyAlignment="0" applyProtection="0"/>
    <xf numFmtId="0" fontId="89" fillId="0" borderId="6" applyNumberFormat="0" applyFill="0" applyAlignment="0" applyProtection="0"/>
    <xf numFmtId="0" fontId="89" fillId="0" borderId="0" applyNumberFormat="0" applyFill="0" applyBorder="0" applyAlignment="0" applyProtection="0"/>
    <xf numFmtId="0" fontId="90" fillId="7" borderId="1" applyNumberFormat="0" applyAlignment="0" applyProtection="0"/>
    <xf numFmtId="0" fontId="91" fillId="0" borderId="2" applyNumberFormat="0" applyFill="0" applyAlignment="0" applyProtection="0"/>
    <xf numFmtId="0" fontId="92" fillId="22" borderId="0" applyNumberFormat="0" applyBorder="0" applyAlignment="0" applyProtection="0"/>
    <xf numFmtId="0" fontId="18" fillId="0" borderId="0"/>
    <xf numFmtId="0" fontId="9" fillId="0" borderId="0"/>
    <xf numFmtId="0" fontId="9" fillId="0" borderId="0"/>
    <xf numFmtId="0" fontId="15" fillId="0" borderId="0"/>
    <xf numFmtId="0" fontId="9" fillId="0" borderId="0"/>
    <xf numFmtId="0" fontId="18" fillId="0" borderId="0"/>
    <xf numFmtId="0" fontId="7" fillId="0" borderId="0"/>
    <xf numFmtId="0" fontId="9" fillId="0" borderId="0"/>
    <xf numFmtId="0" fontId="7"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8" fillId="23" borderId="7" applyNumberFormat="0" applyFont="0" applyAlignment="0" applyProtection="0"/>
    <xf numFmtId="0" fontId="103" fillId="0" borderId="0"/>
    <xf numFmtId="0" fontId="79" fillId="49" borderId="24" applyNumberFormat="0" applyAlignment="0" applyProtection="0"/>
    <xf numFmtId="0" fontId="98" fillId="0" borderId="0"/>
    <xf numFmtId="0" fontId="95" fillId="0" borderId="8" applyNumberFormat="0" applyFill="0" applyAlignment="0" applyProtection="0"/>
    <xf numFmtId="0" fontId="96" fillId="0" borderId="0" applyNumberFormat="0" applyFill="0" applyBorder="0" applyAlignment="0" applyProtection="0"/>
    <xf numFmtId="0" fontId="9" fillId="0" borderId="0"/>
    <xf numFmtId="0" fontId="9" fillId="0" borderId="0"/>
    <xf numFmtId="9" fontId="9" fillId="0" borderId="0" applyFont="0" applyFill="0" applyBorder="0" applyAlignment="0" applyProtection="0"/>
    <xf numFmtId="0" fontId="7" fillId="0" borderId="0"/>
    <xf numFmtId="0" fontId="18" fillId="0" borderId="0"/>
    <xf numFmtId="9" fontId="18" fillId="0" borderId="0" applyFont="0" applyFill="0" applyBorder="0" applyAlignment="0" applyProtection="0"/>
    <xf numFmtId="0" fontId="99" fillId="0" borderId="0"/>
    <xf numFmtId="0" fontId="6" fillId="0" borderId="0"/>
    <xf numFmtId="0" fontId="9" fillId="0" borderId="0"/>
    <xf numFmtId="0" fontId="5" fillId="0" borderId="0"/>
    <xf numFmtId="0" fontId="133" fillId="0" borderId="0"/>
    <xf numFmtId="0" fontId="8" fillId="0" borderId="0"/>
    <xf numFmtId="0" fontId="154" fillId="51" borderId="0" applyNumberFormat="0" applyBorder="0" applyAlignment="0" applyProtection="0"/>
    <xf numFmtId="0" fontId="155" fillId="53" borderId="0" applyNumberFormat="0" applyBorder="0" applyAlignment="0" applyProtection="0"/>
    <xf numFmtId="0" fontId="5" fillId="0" borderId="0"/>
    <xf numFmtId="0" fontId="154" fillId="51" borderId="0" applyNumberFormat="0" applyBorder="0" applyAlignment="0" applyProtection="0"/>
    <xf numFmtId="167" fontId="133" fillId="0" borderId="0" applyFont="0" applyFill="0" applyBorder="0" applyAlignment="0" applyProtection="0"/>
    <xf numFmtId="0" fontId="101" fillId="0" borderId="0"/>
    <xf numFmtId="0" fontId="156" fillId="0" borderId="0"/>
    <xf numFmtId="0" fontId="5" fillId="0" borderId="0"/>
    <xf numFmtId="0" fontId="4" fillId="0" borderId="0"/>
    <xf numFmtId="0" fontId="9" fillId="0" borderId="0"/>
    <xf numFmtId="0" fontId="172" fillId="0" borderId="0"/>
    <xf numFmtId="0" fontId="8" fillId="0" borderId="0"/>
    <xf numFmtId="0" fontId="3" fillId="0" borderId="0"/>
    <xf numFmtId="207" fontId="8" fillId="0" borderId="0" applyFill="0" applyBorder="0" applyAlignment="0" applyProtection="0"/>
    <xf numFmtId="0" fontId="9" fillId="0" borderId="0">
      <alignment vertical="center"/>
    </xf>
    <xf numFmtId="170" fontId="3" fillId="0" borderId="0" applyFont="0" applyFill="0" applyBorder="0" applyAlignment="0" applyProtection="0"/>
    <xf numFmtId="0" fontId="3" fillId="0" borderId="0"/>
    <xf numFmtId="170" fontId="3" fillId="0" borderId="0" applyFont="0" applyFill="0" applyBorder="0" applyAlignment="0" applyProtection="0"/>
    <xf numFmtId="0" fontId="18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protection locked="0"/>
    </xf>
    <xf numFmtId="0" fontId="2" fillId="0" borderId="0"/>
    <xf numFmtId="0" fontId="2" fillId="0" borderId="0"/>
    <xf numFmtId="0" fontId="9" fillId="0" borderId="0"/>
    <xf numFmtId="165" fontId="9"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1" fillId="12"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9" fillId="23" borderId="7" applyNumberFormat="0" applyFont="0" applyAlignment="0" applyProtection="0"/>
    <xf numFmtId="0" fontId="86" fillId="4"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9" borderId="0" applyNumberFormat="0" applyBorder="0" applyAlignment="0" applyProtection="0"/>
    <xf numFmtId="0" fontId="93" fillId="20" borderId="27" applyNumberFormat="0" applyAlignment="0" applyProtection="0"/>
    <xf numFmtId="0" fontId="83" fillId="20" borderId="1" applyNumberFormat="0" applyAlignment="0" applyProtection="0"/>
    <xf numFmtId="0" fontId="82" fillId="3" borderId="0" applyNumberFormat="0" applyBorder="0" applyAlignment="0" applyProtection="0"/>
    <xf numFmtId="0" fontId="94" fillId="0" borderId="0" applyNumberFormat="0" applyFill="0" applyBorder="0" applyAlignment="0" applyProtection="0"/>
    <xf numFmtId="0" fontId="87" fillId="0" borderId="4" applyNumberFormat="0" applyFill="0" applyAlignment="0" applyProtection="0"/>
    <xf numFmtId="0" fontId="88" fillId="0" borderId="5" applyNumberFormat="0" applyFill="0" applyAlignment="0" applyProtection="0"/>
    <xf numFmtId="0" fontId="89" fillId="0" borderId="6" applyNumberFormat="0" applyFill="0" applyAlignment="0" applyProtection="0"/>
    <xf numFmtId="0" fontId="89" fillId="0" borderId="0" applyNumberFormat="0" applyFill="0" applyBorder="0" applyAlignment="0" applyProtection="0"/>
    <xf numFmtId="0" fontId="92" fillId="22" borderId="0" applyNumberFormat="0" applyBorder="0" applyAlignment="0" applyProtection="0"/>
    <xf numFmtId="0" fontId="2" fillId="0" borderId="0"/>
    <xf numFmtId="0" fontId="91" fillId="0" borderId="2" applyNumberFormat="0" applyFill="0" applyAlignment="0" applyProtection="0"/>
    <xf numFmtId="0" fontId="84" fillId="21" borderId="3" applyNumberFormat="0" applyAlignment="0" applyProtection="0"/>
    <xf numFmtId="0" fontId="85" fillId="0" borderId="0" applyNumberFormat="0" applyFill="0" applyBorder="0" applyAlignment="0" applyProtection="0"/>
    <xf numFmtId="0" fontId="96" fillId="0" borderId="0" applyNumberFormat="0" applyFill="0" applyBorder="0" applyAlignment="0" applyProtection="0"/>
    <xf numFmtId="0" fontId="95" fillId="0" borderId="8" applyNumberFormat="0" applyFill="0" applyAlignment="0" applyProtection="0"/>
    <xf numFmtId="0" fontId="90" fillId="7" borderId="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7" fontId="1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9" fillId="0" borderId="0" applyFont="0" applyFill="0" applyBorder="0" applyAlignment="0" applyProtection="0"/>
    <xf numFmtId="167" fontId="9" fillId="0" borderId="0" applyFont="0" applyFill="0" applyBorder="0" applyAlignment="0" applyProtection="0"/>
    <xf numFmtId="0" fontId="1"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7" fontId="133"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0" fontId="1" fillId="0" borderId="0"/>
    <xf numFmtId="165" fontId="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69">
    <xf numFmtId="0" fontId="0" fillId="0" borderId="0" xfId="0"/>
    <xf numFmtId="0" fontId="10" fillId="0" borderId="0" xfId="0" applyFont="1"/>
    <xf numFmtId="4" fontId="10" fillId="0" borderId="0" xfId="0" applyNumberFormat="1" applyFont="1" applyAlignment="1">
      <alignment horizontal="left"/>
    </xf>
    <xf numFmtId="4" fontId="10" fillId="0" borderId="0" xfId="0" applyNumberFormat="1" applyFont="1"/>
    <xf numFmtId="4" fontId="10" fillId="0" borderId="0" xfId="0" applyNumberFormat="1" applyFont="1" applyAlignment="1">
      <alignment horizontal="right"/>
    </xf>
    <xf numFmtId="0" fontId="11" fillId="0" borderId="0" xfId="0" applyFont="1" applyAlignment="1">
      <alignment horizontal="center"/>
    </xf>
    <xf numFmtId="0" fontId="11" fillId="0" borderId="0" xfId="0" applyFont="1"/>
    <xf numFmtId="171" fontId="10" fillId="0" borderId="0" xfId="0" applyNumberFormat="1" applyFont="1"/>
    <xf numFmtId="0" fontId="12" fillId="0" borderId="0" xfId="0" applyFont="1" applyAlignment="1">
      <alignment horizontal="center" vertical="top"/>
    </xf>
    <xf numFmtId="0" fontId="10" fillId="0" borderId="0" xfId="0" applyFont="1" applyAlignment="1">
      <alignment vertical="top"/>
    </xf>
    <xf numFmtId="4" fontId="10" fillId="0" borderId="0" xfId="0" applyNumberFormat="1" applyFont="1" applyAlignment="1">
      <alignment vertical="top"/>
    </xf>
    <xf numFmtId="0" fontId="12" fillId="0" borderId="0" xfId="0" applyFont="1" applyAlignment="1">
      <alignment vertical="top"/>
    </xf>
    <xf numFmtId="0" fontId="14" fillId="0" borderId="0" xfId="0" applyFont="1"/>
    <xf numFmtId="4" fontId="14" fillId="0" borderId="0" xfId="0" applyNumberFormat="1" applyFont="1" applyAlignment="1">
      <alignment horizontal="right" vertical="top"/>
    </xf>
    <xf numFmtId="0" fontId="9" fillId="0" borderId="0" xfId="0" applyFont="1"/>
    <xf numFmtId="0" fontId="10" fillId="0" borderId="0" xfId="98" applyFont="1"/>
    <xf numFmtId="0" fontId="11" fillId="0" borderId="0" xfId="98" applyFont="1" applyAlignment="1">
      <alignment horizontal="center" vertical="top"/>
    </xf>
    <xf numFmtId="0" fontId="9" fillId="0" borderId="0" xfId="0" applyFont="1" applyAlignment="1">
      <alignment horizontal="right" vertical="top"/>
    </xf>
    <xf numFmtId="0" fontId="9" fillId="0" borderId="0" xfId="0" applyFont="1" applyAlignment="1">
      <alignment vertical="top"/>
    </xf>
    <xf numFmtId="49" fontId="9" fillId="0" borderId="0" xfId="0" applyNumberFormat="1" applyFont="1" applyAlignment="1">
      <alignment horizontal="right" vertical="top"/>
    </xf>
    <xf numFmtId="4" fontId="10" fillId="0" borderId="0" xfId="151" applyNumberFormat="1" applyFont="1" applyAlignment="1">
      <alignment horizontal="right"/>
    </xf>
    <xf numFmtId="0" fontId="11" fillId="0" borderId="0" xfId="98" applyFont="1" applyAlignment="1">
      <alignment horizontal="justify" vertical="top"/>
    </xf>
    <xf numFmtId="4" fontId="11" fillId="0" borderId="0" xfId="98" applyNumberFormat="1" applyFont="1" applyAlignment="1">
      <alignment horizontal="right"/>
    </xf>
    <xf numFmtId="0" fontId="11" fillId="0" borderId="0" xfId="98" applyFont="1"/>
    <xf numFmtId="4" fontId="9" fillId="0" borderId="0" xfId="0" applyNumberFormat="1" applyFont="1"/>
    <xf numFmtId="0" fontId="23" fillId="0" borderId="0" xfId="0" applyFont="1" applyAlignment="1">
      <alignment horizontal="justify" vertical="top" wrapText="1"/>
    </xf>
    <xf numFmtId="4" fontId="22" fillId="0" borderId="0" xfId="0" applyNumberFormat="1" applyFont="1"/>
    <xf numFmtId="0" fontId="22" fillId="0" borderId="0" xfId="0" applyFont="1"/>
    <xf numFmtId="0" fontId="13" fillId="0" borderId="0" xfId="0" applyFont="1" applyAlignment="1">
      <alignment vertical="top"/>
    </xf>
    <xf numFmtId="4" fontId="14" fillId="0" borderId="0" xfId="0" applyNumberFormat="1" applyFont="1"/>
    <xf numFmtId="4" fontId="10" fillId="0" borderId="0" xfId="98" applyNumberFormat="1" applyFont="1" applyAlignment="1">
      <alignment horizontal="right"/>
    </xf>
    <xf numFmtId="0" fontId="9" fillId="0" borderId="0" xfId="98"/>
    <xf numFmtId="172" fontId="13" fillId="0" borderId="0" xfId="0" applyNumberFormat="1" applyFont="1" applyAlignment="1">
      <alignment vertical="top"/>
    </xf>
    <xf numFmtId="0" fontId="22" fillId="0" borderId="0" xfId="0" applyFont="1" applyAlignment="1">
      <alignment horizontal="right"/>
    </xf>
    <xf numFmtId="4" fontId="9" fillId="0" borderId="0" xfId="0" applyNumberFormat="1" applyFont="1" applyAlignment="1">
      <alignment horizontal="right"/>
    </xf>
    <xf numFmtId="172" fontId="9" fillId="0" borderId="0" xfId="0" applyNumberFormat="1" applyFont="1"/>
    <xf numFmtId="2" fontId="48" fillId="0" borderId="0" xfId="0" applyNumberFormat="1" applyFont="1"/>
    <xf numFmtId="4" fontId="22" fillId="0" borderId="0" xfId="0" applyNumberFormat="1" applyFont="1" applyAlignment="1">
      <alignment horizontal="right"/>
    </xf>
    <xf numFmtId="172" fontId="22" fillId="0" borderId="0" xfId="0" applyNumberFormat="1" applyFont="1"/>
    <xf numFmtId="0" fontId="22" fillId="0" borderId="0" xfId="98" applyFont="1"/>
    <xf numFmtId="0" fontId="22" fillId="0" borderId="0" xfId="0" applyFont="1" applyAlignment="1">
      <alignment horizontal="justify" vertical="top"/>
    </xf>
    <xf numFmtId="172" fontId="22" fillId="0" borderId="0" xfId="102" applyNumberFormat="1" applyFont="1"/>
    <xf numFmtId="0" fontId="22" fillId="0" borderId="0" xfId="0" applyFont="1" applyAlignment="1">
      <alignment wrapText="1"/>
    </xf>
    <xf numFmtId="2" fontId="23" fillId="0" borderId="0" xfId="0" applyNumberFormat="1" applyFont="1" applyAlignment="1">
      <alignment wrapText="1"/>
    </xf>
    <xf numFmtId="4" fontId="22" fillId="0" borderId="0" xfId="0" applyNumberFormat="1" applyFont="1" applyAlignment="1">
      <alignment wrapText="1"/>
    </xf>
    <xf numFmtId="0" fontId="9" fillId="0" borderId="0" xfId="0" applyFont="1" applyAlignment="1">
      <alignment wrapText="1"/>
    </xf>
    <xf numFmtId="2" fontId="48" fillId="0" borderId="0" xfId="0" applyNumberFormat="1" applyFont="1" applyAlignment="1">
      <alignment wrapText="1"/>
    </xf>
    <xf numFmtId="0" fontId="9" fillId="0" borderId="0" xfId="0" applyFont="1" applyAlignment="1">
      <alignment horizontal="justify" vertical="top"/>
    </xf>
    <xf numFmtId="0" fontId="15" fillId="0" borderId="0" xfId="0" applyFont="1"/>
    <xf numFmtId="0" fontId="48" fillId="0" borderId="0" xfId="0" applyFont="1"/>
    <xf numFmtId="9" fontId="22" fillId="0" borderId="0" xfId="0" applyNumberFormat="1" applyFont="1" applyAlignment="1">
      <alignment horizontal="justify" vertical="top"/>
    </xf>
    <xf numFmtId="0" fontId="22" fillId="0" borderId="0" xfId="0" applyFont="1" applyAlignment="1">
      <alignment horizontal="justify" vertical="top" wrapText="1"/>
    </xf>
    <xf numFmtId="0" fontId="17" fillId="0" borderId="0" xfId="0" applyFont="1"/>
    <xf numFmtId="0" fontId="47" fillId="0" borderId="0" xfId="0" applyFont="1" applyAlignment="1">
      <alignment horizontal="justify" vertical="top"/>
    </xf>
    <xf numFmtId="4" fontId="17" fillId="0" borderId="0" xfId="0" applyNumberFormat="1" applyFont="1"/>
    <xf numFmtId="4" fontId="17" fillId="0" borderId="0" xfId="0" applyNumberFormat="1" applyFont="1" applyAlignment="1">
      <alignment horizontal="right"/>
    </xf>
    <xf numFmtId="172" fontId="17" fillId="0" borderId="0" xfId="0" applyNumberFormat="1" applyFont="1"/>
    <xf numFmtId="0" fontId="50" fillId="0" borderId="0" xfId="0" applyFont="1"/>
    <xf numFmtId="176" fontId="23" fillId="0" borderId="0" xfId="0" applyNumberFormat="1" applyFont="1" applyAlignment="1">
      <alignment horizontal="right" vertical="top"/>
    </xf>
    <xf numFmtId="176" fontId="47" fillId="0" borderId="0" xfId="0" applyNumberFormat="1" applyFont="1" applyAlignment="1">
      <alignment horizontal="right" vertical="top"/>
    </xf>
    <xf numFmtId="0" fontId="23" fillId="0" borderId="0" xfId="0" applyFont="1" applyAlignment="1">
      <alignment horizontal="right" vertical="top"/>
    </xf>
    <xf numFmtId="0" fontId="9" fillId="0" borderId="0" xfId="0" applyFont="1" applyAlignment="1">
      <alignment horizontal="right"/>
    </xf>
    <xf numFmtId="0" fontId="49" fillId="0" borderId="10" xfId="0" applyFont="1" applyBorder="1" applyAlignment="1">
      <alignment horizontal="right"/>
    </xf>
    <xf numFmtId="2" fontId="49" fillId="0" borderId="10" xfId="0" applyNumberFormat="1" applyFont="1" applyBorder="1" applyAlignment="1">
      <alignment horizontal="justify"/>
    </xf>
    <xf numFmtId="4" fontId="50" fillId="0" borderId="10" xfId="0" applyNumberFormat="1" applyFont="1" applyBorder="1"/>
    <xf numFmtId="4" fontId="50" fillId="0" borderId="10" xfId="0" applyNumberFormat="1" applyFont="1" applyBorder="1" applyAlignment="1">
      <alignment horizontal="right"/>
    </xf>
    <xf numFmtId="172" fontId="50" fillId="0" borderId="10" xfId="0" applyNumberFormat="1" applyFont="1" applyBorder="1"/>
    <xf numFmtId="0" fontId="49" fillId="0" borderId="0" xfId="0" applyFont="1" applyAlignment="1">
      <alignment horizontal="right"/>
    </xf>
    <xf numFmtId="4" fontId="50" fillId="0" borderId="0" xfId="0" applyNumberFormat="1" applyFont="1"/>
    <xf numFmtId="4" fontId="50" fillId="0" borderId="0" xfId="0" applyNumberFormat="1" applyFont="1" applyAlignment="1">
      <alignment horizontal="right"/>
    </xf>
    <xf numFmtId="172" fontId="50" fillId="0" borderId="0" xfId="0" applyNumberFormat="1" applyFont="1"/>
    <xf numFmtId="4" fontId="9" fillId="0" borderId="0" xfId="0" applyNumberFormat="1" applyFont="1" applyAlignment="1">
      <alignment horizontal="left"/>
    </xf>
    <xf numFmtId="171" fontId="9" fillId="0" borderId="0" xfId="0" applyNumberFormat="1" applyFont="1"/>
    <xf numFmtId="0" fontId="50" fillId="0" borderId="0" xfId="0" applyFont="1" applyAlignment="1">
      <alignment vertical="top"/>
    </xf>
    <xf numFmtId="0" fontId="75" fillId="0" borderId="26" xfId="0" applyFont="1" applyBorder="1" applyAlignment="1">
      <alignment horizontal="right" vertical="center"/>
    </xf>
    <xf numFmtId="0" fontId="75" fillId="0" borderId="26" xfId="0" applyFont="1" applyBorder="1" applyAlignment="1">
      <alignment vertical="center"/>
    </xf>
    <xf numFmtId="0" fontId="48" fillId="0" borderId="0" xfId="0" applyFont="1" applyAlignment="1">
      <alignment horizontal="right" vertical="top"/>
    </xf>
    <xf numFmtId="172" fontId="48" fillId="0" borderId="0" xfId="0" applyNumberFormat="1" applyFont="1"/>
    <xf numFmtId="0" fontId="48" fillId="0" borderId="0" xfId="0" applyFont="1" applyAlignment="1">
      <alignment vertical="top"/>
    </xf>
    <xf numFmtId="177" fontId="47" fillId="0" borderId="0" xfId="0" applyNumberFormat="1" applyFont="1" applyAlignment="1">
      <alignment horizontal="right" vertical="top"/>
    </xf>
    <xf numFmtId="4" fontId="9" fillId="0" borderId="0" xfId="0" applyNumberFormat="1" applyFont="1" applyAlignment="1">
      <alignment wrapText="1"/>
    </xf>
    <xf numFmtId="0" fontId="22" fillId="0" borderId="0" xfId="0" applyFont="1" applyAlignment="1">
      <alignment horizontal="right" wrapText="1"/>
    </xf>
    <xf numFmtId="183" fontId="23" fillId="0" borderId="0" xfId="0" applyNumberFormat="1" applyFont="1" applyAlignment="1">
      <alignment horizontal="right" vertical="top"/>
    </xf>
    <xf numFmtId="0" fontId="22" fillId="0" borderId="0" xfId="0" applyFont="1" applyAlignment="1">
      <alignment vertical="center"/>
    </xf>
    <xf numFmtId="0" fontId="22" fillId="0" borderId="0" xfId="98" applyFont="1" applyAlignment="1">
      <alignment horizontal="right" wrapText="1"/>
    </xf>
    <xf numFmtId="4" fontId="22" fillId="0" borderId="0" xfId="98" applyNumberFormat="1" applyFont="1" applyAlignment="1">
      <alignment wrapText="1"/>
    </xf>
    <xf numFmtId="4" fontId="22" fillId="0" borderId="0" xfId="98" applyNumberFormat="1" applyFont="1" applyAlignment="1">
      <alignment horizontal="right"/>
    </xf>
    <xf numFmtId="4" fontId="22" fillId="0" borderId="0" xfId="98" applyNumberFormat="1" applyFont="1"/>
    <xf numFmtId="0" fontId="51" fillId="0" borderId="0" xfId="0" applyFont="1" applyAlignment="1">
      <alignment horizontal="right"/>
    </xf>
    <xf numFmtId="2" fontId="51" fillId="0" borderId="0" xfId="0" applyNumberFormat="1" applyFont="1" applyAlignment="1">
      <alignment horizontal="justify"/>
    </xf>
    <xf numFmtId="4" fontId="52" fillId="0" borderId="0" xfId="0" applyNumberFormat="1" applyFont="1"/>
    <xf numFmtId="4" fontId="52" fillId="0" borderId="0" xfId="0" applyNumberFormat="1" applyFont="1" applyAlignment="1">
      <alignment horizontal="right"/>
    </xf>
    <xf numFmtId="172" fontId="52" fillId="0" borderId="0" xfId="0" applyNumberFormat="1" applyFont="1"/>
    <xf numFmtId="0" fontId="52" fillId="0" borderId="0" xfId="0" applyFont="1"/>
    <xf numFmtId="0" fontId="23" fillId="0" borderId="0" xfId="0" applyFont="1" applyAlignment="1">
      <alignment horizontal="center" vertical="top"/>
    </xf>
    <xf numFmtId="4" fontId="23" fillId="0" borderId="0" xfId="0" applyNumberFormat="1" applyFont="1"/>
    <xf numFmtId="178" fontId="23" fillId="0" borderId="0" xfId="0" applyNumberFormat="1" applyFont="1" applyAlignment="1">
      <alignment horizontal="center" vertical="top"/>
    </xf>
    <xf numFmtId="2" fontId="22" fillId="0" borderId="0" xfId="98" applyNumberFormat="1" applyFont="1" applyAlignment="1">
      <alignment horizontal="right"/>
    </xf>
    <xf numFmtId="2" fontId="23" fillId="0" borderId="0" xfId="98" applyNumberFormat="1" applyFont="1" applyAlignment="1">
      <alignment vertical="center"/>
    </xf>
    <xf numFmtId="0" fontId="22" fillId="0" borderId="0" xfId="98" applyFont="1" applyAlignment="1">
      <alignment horizontal="justify" vertical="top"/>
    </xf>
    <xf numFmtId="2" fontId="49" fillId="0" borderId="10" xfId="0" applyNumberFormat="1" applyFont="1" applyBorder="1" applyAlignment="1">
      <alignment horizontal="left"/>
    </xf>
    <xf numFmtId="0" fontId="22" fillId="0" borderId="0" xfId="0" applyFont="1" applyAlignment="1">
      <alignment horizontal="justify" vertical="center" wrapText="1"/>
    </xf>
    <xf numFmtId="179" fontId="47" fillId="0" borderId="0" xfId="0" applyNumberFormat="1" applyFont="1" applyAlignment="1">
      <alignment horizontal="right" vertical="top"/>
    </xf>
    <xf numFmtId="49" fontId="48" fillId="0" borderId="0" xfId="0" applyNumberFormat="1" applyFont="1" applyAlignment="1">
      <alignment horizontal="right" vertical="top"/>
    </xf>
    <xf numFmtId="0" fontId="9" fillId="0" borderId="0" xfId="0" applyFont="1" applyAlignment="1">
      <alignment horizontal="right" wrapText="1"/>
    </xf>
    <xf numFmtId="4" fontId="9" fillId="0" borderId="0" xfId="0" applyNumberFormat="1" applyFont="1" applyAlignment="1">
      <alignment horizontal="right" wrapText="1"/>
    </xf>
    <xf numFmtId="2" fontId="9" fillId="0" borderId="0" xfId="0" applyNumberFormat="1" applyFont="1" applyAlignment="1">
      <alignment horizontal="justify" vertical="justify" wrapText="1"/>
    </xf>
    <xf numFmtId="0" fontId="23" fillId="0" borderId="0" xfId="0" applyFont="1" applyAlignment="1">
      <alignment horizontal="justify" vertical="center" wrapText="1"/>
    </xf>
    <xf numFmtId="0" fontId="48" fillId="0" borderId="0" xfId="0" applyFont="1" applyAlignment="1">
      <alignment horizontal="right"/>
    </xf>
    <xf numFmtId="0" fontId="48" fillId="0" borderId="0" xfId="0" applyFont="1" applyAlignment="1">
      <alignment horizontal="left"/>
    </xf>
    <xf numFmtId="4" fontId="48" fillId="0" borderId="0" xfId="0" applyNumberFormat="1" applyFont="1"/>
    <xf numFmtId="4" fontId="48" fillId="0" borderId="0" xfId="0" applyNumberFormat="1" applyFont="1" applyAlignment="1">
      <alignment horizontal="right"/>
    </xf>
    <xf numFmtId="0" fontId="13" fillId="0" borderId="0" xfId="0" applyFont="1"/>
    <xf numFmtId="0" fontId="13" fillId="0" borderId="0" xfId="0" applyFont="1" applyAlignment="1">
      <alignment horizontal="left"/>
    </xf>
    <xf numFmtId="0" fontId="22" fillId="0" borderId="0" xfId="0" applyFont="1" applyAlignment="1">
      <alignment horizontal="right" vertical="top" wrapText="1"/>
    </xf>
    <xf numFmtId="0" fontId="10" fillId="0" borderId="0" xfId="98" applyFont="1" applyProtection="1">
      <protection locked="0"/>
    </xf>
    <xf numFmtId="2" fontId="51" fillId="0" borderId="10" xfId="0" applyNumberFormat="1" applyFont="1" applyBorder="1" applyAlignment="1">
      <alignment horizontal="left"/>
    </xf>
    <xf numFmtId="0" fontId="53" fillId="0" borderId="0" xfId="0" applyFont="1"/>
    <xf numFmtId="0" fontId="53" fillId="0" borderId="0" xfId="0" applyFont="1" applyAlignment="1">
      <alignment vertical="top"/>
    </xf>
    <xf numFmtId="172" fontId="53" fillId="0" borderId="0" xfId="0" applyNumberFormat="1" applyFont="1" applyAlignment="1">
      <alignment vertical="top"/>
    </xf>
    <xf numFmtId="0" fontId="47" fillId="0" borderId="0" xfId="0" applyFont="1" applyAlignment="1">
      <alignment horizontal="right"/>
    </xf>
    <xf numFmtId="4" fontId="49" fillId="0" borderId="10" xfId="0" applyNumberFormat="1" applyFont="1" applyBorder="1"/>
    <xf numFmtId="4" fontId="49" fillId="0" borderId="10" xfId="0" applyNumberFormat="1" applyFont="1" applyBorder="1" applyAlignment="1">
      <alignment horizontal="right"/>
    </xf>
    <xf numFmtId="172" fontId="49" fillId="0" borderId="10" xfId="0" applyNumberFormat="1" applyFont="1" applyBorder="1"/>
    <xf numFmtId="0" fontId="49" fillId="0" borderId="10" xfId="0" applyFont="1" applyBorder="1"/>
    <xf numFmtId="0" fontId="47" fillId="0" borderId="0" xfId="0" applyFont="1"/>
    <xf numFmtId="0" fontId="22" fillId="0" borderId="0" xfId="0" applyFont="1" applyAlignment="1">
      <alignment vertical="top"/>
    </xf>
    <xf numFmtId="0" fontId="10" fillId="0" borderId="0" xfId="0" applyFont="1" applyAlignment="1">
      <alignment horizontal="justify" vertical="top"/>
    </xf>
    <xf numFmtId="0" fontId="10" fillId="0" borderId="0" xfId="0" applyFont="1" applyAlignment="1">
      <alignment horizontal="right"/>
    </xf>
    <xf numFmtId="2" fontId="22" fillId="0" borderId="0" xfId="0" applyNumberFormat="1" applyFont="1" applyAlignment="1">
      <alignment horizontal="distributed" vertical="top" wrapText="1"/>
    </xf>
    <xf numFmtId="185" fontId="49" fillId="0" borderId="10" xfId="0" applyNumberFormat="1" applyFont="1" applyBorder="1" applyAlignment="1">
      <alignment horizontal="right" vertical="top"/>
    </xf>
    <xf numFmtId="2" fontId="49" fillId="0" borderId="10" xfId="0" applyNumberFormat="1" applyFont="1" applyBorder="1" applyAlignment="1">
      <alignment horizontal="justify" vertical="top"/>
    </xf>
    <xf numFmtId="4" fontId="50" fillId="0" borderId="10" xfId="0" applyNumberFormat="1" applyFont="1" applyBorder="1" applyAlignment="1">
      <alignment vertical="top"/>
    </xf>
    <xf numFmtId="4" fontId="50" fillId="0" borderId="10" xfId="0" applyNumberFormat="1" applyFont="1" applyBorder="1" applyAlignment="1">
      <alignment horizontal="right" vertical="top"/>
    </xf>
    <xf numFmtId="172" fontId="50" fillId="0" borderId="10" xfId="0" applyNumberFormat="1" applyFont="1" applyBorder="1" applyAlignment="1">
      <alignment vertical="top"/>
    </xf>
    <xf numFmtId="4" fontId="75" fillId="0" borderId="26" xfId="0" applyNumberFormat="1" applyFont="1" applyBorder="1" applyAlignment="1">
      <alignment horizontal="right" vertical="center"/>
    </xf>
    <xf numFmtId="172" fontId="75" fillId="0" borderId="26" xfId="0" applyNumberFormat="1" applyFont="1" applyBorder="1" applyAlignment="1">
      <alignment horizontal="right" vertical="center"/>
    </xf>
    <xf numFmtId="0" fontId="9" fillId="0" borderId="0" xfId="0" applyFont="1" applyAlignment="1">
      <alignment vertical="center"/>
    </xf>
    <xf numFmtId="2" fontId="48" fillId="0" borderId="0" xfId="0" applyNumberFormat="1" applyFont="1" applyAlignment="1">
      <alignment vertical="center"/>
    </xf>
    <xf numFmtId="49" fontId="54" fillId="0" borderId="0" xfId="0" applyNumberFormat="1" applyFont="1" applyAlignment="1">
      <alignment horizontal="right" vertical="top"/>
    </xf>
    <xf numFmtId="0" fontId="55" fillId="0" borderId="0" xfId="0" applyFont="1" applyAlignment="1">
      <alignment horizontal="center" wrapText="1"/>
    </xf>
    <xf numFmtId="4" fontId="55" fillId="0" borderId="0" xfId="0" applyNumberFormat="1" applyFont="1" applyAlignment="1">
      <alignment horizontal="center" wrapText="1"/>
    </xf>
    <xf numFmtId="4" fontId="55" fillId="0" borderId="0" xfId="0" applyNumberFormat="1" applyFont="1" applyAlignment="1" applyProtection="1">
      <alignment horizontal="center" wrapText="1"/>
      <protection locked="0"/>
    </xf>
    <xf numFmtId="172" fontId="55" fillId="0" borderId="0" xfId="0" applyNumberFormat="1" applyFont="1" applyAlignment="1">
      <alignment horizontal="center" wrapText="1"/>
    </xf>
    <xf numFmtId="4" fontId="9" fillId="0" borderId="0" xfId="0" applyNumberFormat="1" applyFont="1" applyAlignment="1">
      <alignment vertical="top"/>
    </xf>
    <xf numFmtId="4" fontId="15" fillId="0" borderId="0" xfId="0" applyNumberFormat="1" applyFont="1" applyAlignment="1">
      <alignment vertical="top"/>
    </xf>
    <xf numFmtId="0" fontId="15" fillId="0" borderId="0" xfId="0" applyFont="1" applyAlignment="1">
      <alignment vertical="top"/>
    </xf>
    <xf numFmtId="4" fontId="22" fillId="0" borderId="0" xfId="0" applyNumberFormat="1" applyFont="1" applyAlignment="1">
      <alignment horizontal="center" wrapText="1"/>
    </xf>
    <xf numFmtId="0" fontId="22" fillId="0" borderId="0" xfId="0" applyFont="1" applyAlignment="1" applyProtection="1">
      <alignment horizontal="justify" vertical="top" wrapText="1"/>
      <protection locked="0"/>
    </xf>
    <xf numFmtId="0" fontId="55" fillId="0" borderId="0" xfId="0" applyFont="1" applyAlignment="1">
      <alignment horizontal="right" wrapText="1"/>
    </xf>
    <xf numFmtId="0" fontId="55" fillId="0" borderId="0" xfId="0" applyFont="1" applyAlignment="1">
      <alignment horizontal="center" vertical="top" wrapText="1"/>
    </xf>
    <xf numFmtId="4" fontId="55" fillId="0" borderId="0" xfId="0" applyNumberFormat="1" applyFont="1" applyAlignment="1">
      <alignment horizontal="center" vertical="top" wrapText="1"/>
    </xf>
    <xf numFmtId="4" fontId="55" fillId="0" borderId="0" xfId="0" applyNumberFormat="1" applyFont="1" applyAlignment="1" applyProtection="1">
      <alignment horizontal="center" vertical="top" wrapText="1"/>
      <protection locked="0"/>
    </xf>
    <xf numFmtId="0" fontId="23" fillId="0" borderId="0" xfId="0" applyFont="1" applyAlignment="1">
      <alignment horizontal="justify" vertical="top"/>
    </xf>
    <xf numFmtId="2" fontId="49" fillId="0" borderId="0" xfId="0" applyNumberFormat="1" applyFont="1" applyAlignment="1">
      <alignment horizontal="left"/>
    </xf>
    <xf numFmtId="4" fontId="22" fillId="0" borderId="0" xfId="0" applyNumberFormat="1" applyFont="1" applyAlignment="1">
      <alignment horizontal="center"/>
    </xf>
    <xf numFmtId="0" fontId="55" fillId="0" borderId="0" xfId="0" applyFont="1" applyAlignment="1" applyProtection="1">
      <alignment horizontal="justify" vertical="top" wrapText="1"/>
      <protection locked="0"/>
    </xf>
    <xf numFmtId="173" fontId="23" fillId="0" borderId="0" xfId="98" applyNumberFormat="1" applyFont="1" applyAlignment="1">
      <alignment horizontal="right" vertical="top"/>
    </xf>
    <xf numFmtId="0" fontId="47" fillId="0" borderId="0" xfId="0" applyFont="1" applyAlignment="1">
      <alignment horizontal="justify" vertical="center"/>
    </xf>
    <xf numFmtId="0" fontId="55" fillId="0" borderId="0" xfId="0" applyFont="1" applyAlignment="1" applyProtection="1">
      <alignment horizontal="justify" vertical="top"/>
      <protection locked="0"/>
    </xf>
    <xf numFmtId="49" fontId="48" fillId="0" borderId="0" xfId="0" applyNumberFormat="1" applyFont="1" applyAlignment="1">
      <alignment horizontal="left" vertical="top"/>
    </xf>
    <xf numFmtId="4" fontId="10" fillId="0" borderId="0" xfId="0" applyNumberFormat="1" applyFont="1" applyAlignment="1" applyProtection="1">
      <alignment horizontal="right" vertical="top"/>
      <protection locked="0"/>
    </xf>
    <xf numFmtId="172" fontId="10" fillId="0" borderId="0" xfId="0" applyNumberFormat="1" applyFont="1" applyAlignment="1">
      <alignment horizontal="right" vertical="top"/>
    </xf>
    <xf numFmtId="4" fontId="11" fillId="0" borderId="0" xfId="0" applyNumberFormat="1" applyFont="1" applyAlignment="1" applyProtection="1">
      <alignment horizontal="right" vertical="top"/>
      <protection locked="0"/>
    </xf>
    <xf numFmtId="49" fontId="23" fillId="0" borderId="0" xfId="0" applyNumberFormat="1" applyFont="1" applyAlignment="1">
      <alignment horizontal="right" vertical="top"/>
    </xf>
    <xf numFmtId="0" fontId="22" fillId="0" borderId="0" xfId="0" applyFont="1" applyAlignment="1">
      <alignment horizontal="center"/>
    </xf>
    <xf numFmtId="174" fontId="18" fillId="0" borderId="0" xfId="98" applyNumberFormat="1" applyFont="1" applyAlignment="1">
      <alignment horizontal="right" vertical="top"/>
    </xf>
    <xf numFmtId="0" fontId="18" fillId="0" borderId="0" xfId="0" applyFont="1"/>
    <xf numFmtId="4" fontId="9" fillId="0" borderId="0" xfId="0" applyNumberFormat="1" applyFont="1" applyAlignment="1" applyProtection="1">
      <alignment horizontal="right"/>
      <protection locked="0"/>
    </xf>
    <xf numFmtId="174" fontId="23" fillId="0" borderId="0" xfId="98" applyNumberFormat="1" applyFont="1" applyAlignment="1">
      <alignment horizontal="center"/>
    </xf>
    <xf numFmtId="4" fontId="22" fillId="0" borderId="0" xfId="0" applyNumberFormat="1" applyFont="1" applyAlignment="1">
      <alignment horizontal="left"/>
    </xf>
    <xf numFmtId="174" fontId="22" fillId="0" borderId="0" xfId="98" applyNumberFormat="1" applyFont="1" applyAlignment="1">
      <alignment horizontal="right" vertical="top"/>
    </xf>
    <xf numFmtId="4" fontId="22" fillId="0" borderId="0" xfId="0" applyNumberFormat="1" applyFont="1" applyAlignment="1" applyProtection="1">
      <alignment horizontal="right"/>
      <protection locked="0"/>
    </xf>
    <xf numFmtId="0" fontId="22" fillId="0" borderId="0" xfId="98" applyFont="1" applyAlignment="1">
      <alignment horizontal="right" vertical="top"/>
    </xf>
    <xf numFmtId="0" fontId="22" fillId="0" borderId="0" xfId="0" applyFont="1" applyAlignment="1">
      <alignment horizontal="right" vertical="top"/>
    </xf>
    <xf numFmtId="0" fontId="11" fillId="0" borderId="0" xfId="98" applyFont="1" applyAlignment="1">
      <alignment horizontal="right" vertical="top"/>
    </xf>
    <xf numFmtId="0" fontId="10" fillId="0" borderId="0" xfId="98" applyFont="1" applyAlignment="1">
      <alignment horizontal="justify" vertical="top"/>
    </xf>
    <xf numFmtId="4" fontId="10" fillId="0" borderId="0" xfId="98" applyNumberFormat="1" applyFont="1" applyAlignment="1" applyProtection="1">
      <alignment horizontal="right"/>
      <protection locked="0"/>
    </xf>
    <xf numFmtId="0" fontId="23" fillId="0" borderId="0" xfId="98" applyFont="1" applyAlignment="1">
      <alignment horizontal="justify" vertical="top"/>
    </xf>
    <xf numFmtId="0" fontId="22" fillId="0" borderId="10" xfId="0" applyFont="1" applyBorder="1" applyAlignment="1">
      <alignment horizontal="right" wrapText="1"/>
    </xf>
    <xf numFmtId="4" fontId="22" fillId="0" borderId="10" xfId="0" applyNumberFormat="1" applyFont="1" applyBorder="1" applyAlignment="1">
      <alignment wrapText="1"/>
    </xf>
    <xf numFmtId="0" fontId="23" fillId="0" borderId="0" xfId="0" applyFont="1" applyAlignment="1">
      <alignment horizontal="right" wrapText="1"/>
    </xf>
    <xf numFmtId="4" fontId="23" fillId="0" borderId="0" xfId="0" applyNumberFormat="1" applyFont="1" applyAlignment="1">
      <alignment wrapText="1"/>
    </xf>
    <xf numFmtId="0" fontId="23" fillId="0" borderId="0" xfId="0" applyFont="1" applyAlignment="1">
      <alignment horizontal="justify" vertical="center"/>
    </xf>
    <xf numFmtId="4" fontId="76" fillId="0" borderId="0" xfId="0" applyNumberFormat="1" applyFont="1" applyAlignment="1">
      <alignment wrapText="1"/>
    </xf>
    <xf numFmtId="183" fontId="77" fillId="0" borderId="0" xfId="0" applyNumberFormat="1" applyFont="1" applyAlignment="1">
      <alignment horizontal="right" vertical="top"/>
    </xf>
    <xf numFmtId="0" fontId="78" fillId="0" borderId="0" xfId="0" applyFont="1" applyAlignment="1">
      <alignment vertical="top" wrapText="1"/>
    </xf>
    <xf numFmtId="172" fontId="47" fillId="0" borderId="0" xfId="0" applyNumberFormat="1" applyFont="1" applyAlignment="1">
      <alignment horizontal="right"/>
    </xf>
    <xf numFmtId="9" fontId="11" fillId="0" borderId="0" xfId="98" applyNumberFormat="1" applyFont="1" applyAlignment="1">
      <alignment horizontal="justify" vertical="top"/>
    </xf>
    <xf numFmtId="4" fontId="10" fillId="0" borderId="0" xfId="98" applyNumberFormat="1" applyFont="1"/>
    <xf numFmtId="0" fontId="22" fillId="0" borderId="0" xfId="0" applyFont="1" applyAlignment="1">
      <alignment vertical="top" wrapText="1"/>
    </xf>
    <xf numFmtId="0" fontId="23" fillId="0" borderId="0" xfId="0" applyFont="1"/>
    <xf numFmtId="4" fontId="22" fillId="0" borderId="0" xfId="0" applyNumberFormat="1" applyFont="1" applyAlignment="1" applyProtection="1">
      <alignment horizontal="center" wrapText="1"/>
      <protection locked="0"/>
    </xf>
    <xf numFmtId="9" fontId="23" fillId="0" borderId="0" xfId="0" applyNumberFormat="1" applyFont="1" applyAlignment="1">
      <alignment horizontal="justify" vertical="top"/>
    </xf>
    <xf numFmtId="171" fontId="22" fillId="0" borderId="0" xfId="0" applyNumberFormat="1" applyFont="1" applyAlignment="1">
      <alignment horizontal="right"/>
    </xf>
    <xf numFmtId="173" fontId="23" fillId="0" borderId="0" xfId="0" applyNumberFormat="1" applyFont="1" applyAlignment="1">
      <alignment horizontal="right" vertical="top"/>
    </xf>
    <xf numFmtId="0" fontId="22" fillId="0" borderId="0" xfId="0" applyFont="1" applyAlignment="1">
      <alignment horizontal="justify" vertical="justify" wrapText="1"/>
    </xf>
    <xf numFmtId="0" fontId="23" fillId="0" borderId="0" xfId="0" applyFont="1" applyAlignment="1">
      <alignment horizontal="right"/>
    </xf>
    <xf numFmtId="0" fontId="76" fillId="0" borderId="0" xfId="0" applyFont="1" applyAlignment="1">
      <alignment horizontal="right" wrapText="1"/>
    </xf>
    <xf numFmtId="4" fontId="9" fillId="0" borderId="0" xfId="151" applyNumberFormat="1" applyFont="1" applyAlignment="1">
      <alignment horizontal="right"/>
    </xf>
    <xf numFmtId="2" fontId="77" fillId="0" borderId="0" xfId="98" applyNumberFormat="1" applyFont="1" applyAlignment="1">
      <alignment horizontal="left"/>
    </xf>
    <xf numFmtId="2" fontId="49" fillId="55" borderId="10" xfId="0" applyNumberFormat="1" applyFont="1" applyFill="1" applyBorder="1" applyAlignment="1">
      <alignment horizontal="left"/>
    </xf>
    <xf numFmtId="4" fontId="50" fillId="55" borderId="10" xfId="0" applyNumberFormat="1" applyFont="1" applyFill="1" applyBorder="1"/>
    <xf numFmtId="4" fontId="50" fillId="55" borderId="10" xfId="0" applyNumberFormat="1" applyFont="1" applyFill="1" applyBorder="1" applyAlignment="1">
      <alignment horizontal="right"/>
    </xf>
    <xf numFmtId="0" fontId="49" fillId="55" borderId="10" xfId="0" applyFont="1" applyFill="1" applyBorder="1" applyAlignment="1">
      <alignment horizontal="right"/>
    </xf>
    <xf numFmtId="173" fontId="23" fillId="0" borderId="0" xfId="98" applyNumberFormat="1" applyFont="1" applyAlignment="1">
      <alignment horizontal="center" vertical="top"/>
    </xf>
    <xf numFmtId="0" fontId="22" fillId="0" borderId="0" xfId="98" applyFont="1" applyAlignment="1">
      <alignment horizontal="justify" vertical="top" wrapText="1"/>
    </xf>
    <xf numFmtId="0" fontId="23" fillId="0" borderId="0" xfId="422" applyFont="1" applyAlignment="1">
      <alignment horizontal="center" vertical="top"/>
    </xf>
    <xf numFmtId="4" fontId="22" fillId="0" borderId="0" xfId="422" applyNumberFormat="1" applyFont="1" applyAlignment="1">
      <alignment horizontal="center"/>
    </xf>
    <xf numFmtId="0" fontId="22" fillId="0" borderId="0" xfId="422" applyFont="1" applyAlignment="1">
      <alignment horizontal="right"/>
    </xf>
    <xf numFmtId="4" fontId="22" fillId="0" borderId="0" xfId="422" applyNumberFormat="1" applyFont="1" applyAlignment="1" applyProtection="1">
      <alignment horizontal="right"/>
      <protection locked="0"/>
    </xf>
    <xf numFmtId="172" fontId="22" fillId="0" borderId="0" xfId="422" applyNumberFormat="1" applyFont="1" applyAlignment="1">
      <alignment horizontal="right"/>
    </xf>
    <xf numFmtId="0" fontId="22" fillId="0" borderId="0" xfId="422" applyFont="1"/>
    <xf numFmtId="0" fontId="23" fillId="0" borderId="0" xfId="250" applyFont="1" applyAlignment="1">
      <alignment horizontal="justify" vertical="top"/>
    </xf>
    <xf numFmtId="4" fontId="22" fillId="0" borderId="0" xfId="422" applyNumberFormat="1" applyFont="1" applyAlignment="1">
      <alignment horizontal="right"/>
    </xf>
    <xf numFmtId="0" fontId="23" fillId="0" borderId="0" xfId="250" applyFont="1" applyAlignment="1">
      <alignment horizontal="justify" vertical="top" wrapText="1"/>
    </xf>
    <xf numFmtId="4" fontId="55" fillId="0" borderId="0" xfId="0" applyNumberFormat="1" applyFont="1" applyAlignment="1">
      <alignment horizontal="right" wrapText="1"/>
    </xf>
    <xf numFmtId="4" fontId="55" fillId="0" borderId="0" xfId="0" applyNumberFormat="1" applyFont="1" applyAlignment="1" applyProtection="1">
      <alignment horizontal="right" wrapText="1"/>
      <protection locked="0"/>
    </xf>
    <xf numFmtId="0" fontId="23" fillId="0" borderId="0" xfId="0" applyFont="1" applyAlignment="1" applyProtection="1">
      <alignment horizontal="justify" vertical="top"/>
      <protection locked="0"/>
    </xf>
    <xf numFmtId="0" fontId="10" fillId="0" borderId="0" xfId="0" applyFont="1" applyAlignment="1">
      <alignment wrapText="1"/>
    </xf>
    <xf numFmtId="4" fontId="58" fillId="0" borderId="0" xfId="109" applyNumberFormat="1" applyFont="1" applyAlignment="1">
      <alignment horizontal="center"/>
    </xf>
    <xf numFmtId="4" fontId="9" fillId="0" borderId="0" xfId="135" applyNumberFormat="1" applyFont="1" applyAlignment="1">
      <alignment horizontal="center"/>
    </xf>
    <xf numFmtId="0" fontId="54" fillId="0" borderId="0" xfId="0" applyFont="1" applyAlignment="1">
      <alignment horizontal="justify" vertical="top" wrapText="1"/>
    </xf>
    <xf numFmtId="0" fontId="54" fillId="0" borderId="0" xfId="0" applyFont="1" applyAlignment="1">
      <alignment horizontal="justify" vertical="center" wrapText="1"/>
    </xf>
    <xf numFmtId="0" fontId="55" fillId="0" borderId="0" xfId="0" applyFont="1" applyAlignment="1">
      <alignment horizontal="center"/>
    </xf>
    <xf numFmtId="4" fontId="55" fillId="0" borderId="0" xfId="0" applyNumberFormat="1" applyFont="1" applyAlignment="1">
      <alignment horizontal="center"/>
    </xf>
    <xf numFmtId="4" fontId="55" fillId="0" borderId="0" xfId="0" applyNumberFormat="1" applyFont="1" applyAlignment="1" applyProtection="1">
      <alignment horizontal="center"/>
      <protection locked="0"/>
    </xf>
    <xf numFmtId="172" fontId="55" fillId="0" borderId="0" xfId="0" applyNumberFormat="1" applyFont="1" applyAlignment="1">
      <alignment horizontal="center"/>
    </xf>
    <xf numFmtId="0" fontId="23" fillId="0" borderId="0" xfId="0" applyFont="1" applyAlignment="1" applyProtection="1">
      <alignment horizontal="justify" vertical="top" wrapText="1"/>
      <protection locked="0"/>
    </xf>
    <xf numFmtId="172" fontId="55" fillId="0" borderId="0" xfId="0" applyNumberFormat="1" applyFont="1" applyAlignment="1">
      <alignment horizontal="center" vertical="top"/>
    </xf>
    <xf numFmtId="49" fontId="22" fillId="0" borderId="0" xfId="0" applyNumberFormat="1" applyFont="1" applyAlignment="1">
      <alignment horizontal="right" vertical="top"/>
    </xf>
    <xf numFmtId="0" fontId="22" fillId="0" borderId="0" xfId="0" applyFont="1" applyAlignment="1">
      <alignment horizontal="center" vertical="top" wrapText="1"/>
    </xf>
    <xf numFmtId="4" fontId="22" fillId="0" borderId="0" xfId="0" applyNumberFormat="1" applyFont="1" applyAlignment="1">
      <alignment horizontal="center" vertical="top" wrapText="1"/>
    </xf>
    <xf numFmtId="4" fontId="22" fillId="0" borderId="0" xfId="0" applyNumberFormat="1" applyFont="1" applyAlignment="1" applyProtection="1">
      <alignment horizontal="center" vertical="top" wrapText="1"/>
      <protection locked="0"/>
    </xf>
    <xf numFmtId="172" fontId="22" fillId="0" borderId="0" xfId="0" applyNumberFormat="1" applyFont="1" applyAlignment="1">
      <alignment horizontal="center" vertical="top"/>
    </xf>
    <xf numFmtId="0" fontId="10" fillId="0" borderId="0" xfId="98" applyFont="1" applyAlignment="1">
      <alignment horizontal="justify" vertical="top" wrapText="1"/>
    </xf>
    <xf numFmtId="0" fontId="54" fillId="0" borderId="10" xfId="0" applyFont="1" applyBorder="1" applyAlignment="1">
      <alignment horizontal="justify" vertical="center" wrapText="1"/>
    </xf>
    <xf numFmtId="182" fontId="47" fillId="0" borderId="0" xfId="0" applyNumberFormat="1" applyFont="1" applyAlignment="1">
      <alignment horizontal="right" vertical="top"/>
    </xf>
    <xf numFmtId="0" fontId="49" fillId="55" borderId="10" xfId="0" applyFont="1" applyFill="1" applyBorder="1"/>
    <xf numFmtId="4" fontId="49" fillId="55" borderId="10" xfId="0" applyNumberFormat="1" applyFont="1" applyFill="1" applyBorder="1"/>
    <xf numFmtId="4" fontId="49" fillId="55" borderId="10" xfId="0" applyNumberFormat="1" applyFont="1" applyFill="1" applyBorder="1" applyAlignment="1">
      <alignment horizontal="right"/>
    </xf>
    <xf numFmtId="0" fontId="56" fillId="56" borderId="16" xfId="0" applyFont="1" applyFill="1" applyBorder="1" applyAlignment="1">
      <alignment horizontal="right"/>
    </xf>
    <xf numFmtId="0" fontId="51" fillId="56" borderId="14" xfId="0" applyFont="1" applyFill="1" applyBorder="1"/>
    <xf numFmtId="4" fontId="51" fillId="56" borderId="14" xfId="0" applyNumberFormat="1" applyFont="1" applyFill="1" applyBorder="1"/>
    <xf numFmtId="4" fontId="51" fillId="56" borderId="14" xfId="0" applyNumberFormat="1" applyFont="1" applyFill="1" applyBorder="1" applyAlignment="1">
      <alignment horizontal="right"/>
    </xf>
    <xf numFmtId="181" fontId="47" fillId="0" borderId="0" xfId="0" applyNumberFormat="1" applyFont="1" applyAlignment="1">
      <alignment horizontal="right" vertical="top" shrinkToFit="1"/>
    </xf>
    <xf numFmtId="183" fontId="48" fillId="0" borderId="0" xfId="0" applyNumberFormat="1" applyFont="1" applyAlignment="1">
      <alignment horizontal="right" vertical="top"/>
    </xf>
    <xf numFmtId="0" fontId="77" fillId="0" borderId="0" xfId="0" applyFont="1" applyAlignment="1">
      <alignment horizontal="justify" vertical="top" wrapText="1"/>
    </xf>
    <xf numFmtId="183" fontId="55" fillId="0" borderId="0" xfId="0" applyNumberFormat="1" applyFont="1" applyAlignment="1">
      <alignment horizontal="right" vertical="top"/>
    </xf>
    <xf numFmtId="0" fontId="54" fillId="0" borderId="0" xfId="0" applyFont="1" applyAlignment="1">
      <alignment horizontal="justify" vertical="top"/>
    </xf>
    <xf numFmtId="0" fontId="55" fillId="0" borderId="0" xfId="0" applyFont="1" applyAlignment="1">
      <alignment horizontal="right" vertical="top"/>
    </xf>
    <xf numFmtId="172" fontId="22" fillId="0" borderId="0" xfId="0" applyNumberFormat="1" applyFont="1" applyAlignment="1">
      <alignment horizontal="center" wrapText="1"/>
    </xf>
    <xf numFmtId="187" fontId="47" fillId="0" borderId="0" xfId="0" applyNumberFormat="1" applyFont="1" applyAlignment="1">
      <alignment horizontal="right" vertical="top"/>
    </xf>
    <xf numFmtId="0" fontId="54" fillId="0" borderId="0" xfId="0" applyFont="1" applyAlignment="1">
      <alignment vertical="top"/>
    </xf>
    <xf numFmtId="0" fontId="48" fillId="0" borderId="0" xfId="0" applyFont="1" applyAlignment="1">
      <alignment horizontal="justify" vertical="top"/>
    </xf>
    <xf numFmtId="49" fontId="55" fillId="0" borderId="0" xfId="0" applyNumberFormat="1" applyFont="1" applyAlignment="1">
      <alignment horizontal="right" vertical="top"/>
    </xf>
    <xf numFmtId="0" fontId="106" fillId="0" borderId="0" xfId="250" applyFont="1" applyAlignment="1">
      <alignment vertical="top"/>
    </xf>
    <xf numFmtId="9" fontId="23" fillId="0" borderId="0" xfId="0" applyNumberFormat="1" applyFont="1" applyAlignment="1">
      <alignment horizontal="justify" vertical="top" wrapText="1"/>
    </xf>
    <xf numFmtId="4" fontId="107" fillId="0" borderId="0" xfId="0" applyNumberFormat="1" applyFont="1" applyAlignment="1">
      <alignment horizontal="center" vertical="top"/>
    </xf>
    <xf numFmtId="4" fontId="0" fillId="0" borderId="0" xfId="0" applyNumberFormat="1" applyAlignment="1">
      <alignment horizontal="center"/>
    </xf>
    <xf numFmtId="4" fontId="17" fillId="0" borderId="0" xfId="250" applyNumberFormat="1" applyFont="1"/>
    <xf numFmtId="4" fontId="17" fillId="0" borderId="0" xfId="250" applyNumberFormat="1" applyFont="1" applyAlignment="1">
      <alignment horizontal="right"/>
    </xf>
    <xf numFmtId="0" fontId="17" fillId="0" borderId="0" xfId="250" applyFont="1"/>
    <xf numFmtId="0" fontId="55" fillId="0" borderId="0" xfId="250" applyFont="1" applyAlignment="1">
      <alignment horizontal="center"/>
    </xf>
    <xf numFmtId="4" fontId="55" fillId="0" borderId="0" xfId="250" applyNumberFormat="1" applyFont="1" applyAlignment="1">
      <alignment horizontal="center"/>
    </xf>
    <xf numFmtId="4" fontId="55" fillId="0" borderId="0" xfId="250" applyNumberFormat="1" applyFont="1" applyAlignment="1" applyProtection="1">
      <alignment horizontal="center"/>
      <protection locked="0"/>
    </xf>
    <xf numFmtId="4" fontId="15" fillId="0" borderId="0" xfId="250" applyNumberFormat="1" applyFont="1" applyAlignment="1">
      <alignment vertical="top"/>
    </xf>
    <xf numFmtId="0" fontId="15" fillId="0" borderId="0" xfId="250" applyFont="1" applyAlignment="1">
      <alignment vertical="top"/>
    </xf>
    <xf numFmtId="183" fontId="23" fillId="0" borderId="0" xfId="250" applyNumberFormat="1" applyFont="1" applyAlignment="1">
      <alignment horizontal="right" vertical="top"/>
    </xf>
    <xf numFmtId="0" fontId="23" fillId="0" borderId="0" xfId="250" applyFont="1" applyAlignment="1">
      <alignment horizontal="justify" vertical="center" wrapText="1"/>
    </xf>
    <xf numFmtId="4" fontId="22" fillId="0" borderId="0" xfId="250" applyNumberFormat="1" applyFont="1" applyAlignment="1">
      <alignment wrapText="1"/>
    </xf>
    <xf numFmtId="2" fontId="11" fillId="0" borderId="0" xfId="98" applyNumberFormat="1" applyFont="1"/>
    <xf numFmtId="0" fontId="109" fillId="0" borderId="0" xfId="0" applyFont="1" applyAlignment="1">
      <alignment vertical="center"/>
    </xf>
    <xf numFmtId="0" fontId="55" fillId="0" borderId="0" xfId="0" applyFont="1" applyAlignment="1">
      <alignment horizontal="justify" vertical="top" wrapText="1"/>
    </xf>
    <xf numFmtId="0" fontId="55" fillId="0" borderId="0" xfId="0" applyFont="1" applyAlignment="1">
      <alignment vertical="top"/>
    </xf>
    <xf numFmtId="187" fontId="23" fillId="0" borderId="0" xfId="0" applyNumberFormat="1" applyFont="1" applyAlignment="1">
      <alignment horizontal="right" vertical="top"/>
    </xf>
    <xf numFmtId="0" fontId="23" fillId="0" borderId="0" xfId="0" applyFont="1" applyAlignment="1">
      <alignment vertical="top"/>
    </xf>
    <xf numFmtId="0" fontId="110" fillId="0" borderId="0" xfId="0" applyFont="1" applyAlignment="1">
      <alignment vertical="center" wrapText="1"/>
    </xf>
    <xf numFmtId="0" fontId="55" fillId="0" borderId="0" xfId="250" applyFont="1" applyAlignment="1" applyProtection="1">
      <alignment horizontal="justify" vertical="top" wrapText="1"/>
      <protection locked="0"/>
    </xf>
    <xf numFmtId="0" fontId="49" fillId="55" borderId="0" xfId="0" applyFont="1" applyFill="1" applyAlignment="1">
      <alignment horizontal="right"/>
    </xf>
    <xf numFmtId="0" fontId="49" fillId="55" borderId="0" xfId="0" applyFont="1" applyFill="1"/>
    <xf numFmtId="4" fontId="49" fillId="55" borderId="0" xfId="0" applyNumberFormat="1" applyFont="1" applyFill="1"/>
    <xf numFmtId="4" fontId="49" fillId="55" borderId="0" xfId="0" applyNumberFormat="1" applyFont="1" applyFill="1" applyAlignment="1">
      <alignment horizontal="right"/>
    </xf>
    <xf numFmtId="172" fontId="47" fillId="55" borderId="0" xfId="0" applyNumberFormat="1" applyFont="1" applyFill="1"/>
    <xf numFmtId="0" fontId="49" fillId="0" borderId="0" xfId="0" applyFont="1"/>
    <xf numFmtId="4" fontId="49" fillId="0" borderId="0" xfId="0" applyNumberFormat="1" applyFont="1"/>
    <xf numFmtId="4" fontId="49" fillId="0" borderId="0" xfId="0" applyNumberFormat="1" applyFont="1" applyAlignment="1">
      <alignment horizontal="right"/>
    </xf>
    <xf numFmtId="172" fontId="47" fillId="0" borderId="0" xfId="0" applyNumberFormat="1" applyFont="1"/>
    <xf numFmtId="183" fontId="11" fillId="0" borderId="0" xfId="0" applyNumberFormat="1" applyFont="1" applyAlignment="1">
      <alignment horizontal="right" vertical="top"/>
    </xf>
    <xf numFmtId="0" fontId="11" fillId="0" borderId="0" xfId="0" applyFont="1" applyAlignment="1" applyProtection="1">
      <alignment horizontal="justify" vertical="top" wrapText="1"/>
      <protection locked="0"/>
    </xf>
    <xf numFmtId="0" fontId="10" fillId="0" borderId="0" xfId="0" applyFont="1" applyAlignment="1">
      <alignment horizontal="right" wrapText="1"/>
    </xf>
    <xf numFmtId="4" fontId="10" fillId="0" borderId="0" xfId="0" applyNumberFormat="1" applyFont="1" applyAlignment="1">
      <alignment wrapText="1"/>
    </xf>
    <xf numFmtId="49" fontId="11" fillId="0" borderId="0" xfId="0" applyNumberFormat="1" applyFont="1" applyAlignment="1">
      <alignment horizontal="right" vertical="top"/>
    </xf>
    <xf numFmtId="0" fontId="10" fillId="0" borderId="0" xfId="0" applyFont="1" applyAlignment="1" applyProtection="1">
      <alignment horizontal="justify" vertical="top"/>
      <protection locked="0"/>
    </xf>
    <xf numFmtId="172" fontId="10" fillId="0" borderId="0" xfId="0" applyNumberFormat="1" applyFont="1" applyAlignment="1">
      <alignment horizontal="right" wrapText="1"/>
    </xf>
    <xf numFmtId="0" fontId="15" fillId="0" borderId="0" xfId="426" applyFont="1" applyAlignment="1">
      <alignment vertical="top"/>
    </xf>
    <xf numFmtId="4" fontId="22" fillId="0" borderId="0" xfId="426" applyNumberFormat="1" applyFont="1" applyAlignment="1">
      <alignment horizontal="right"/>
    </xf>
    <xf numFmtId="0" fontId="10" fillId="0" borderId="0" xfId="98" applyFont="1" applyAlignment="1">
      <alignment horizontal="right" vertical="top"/>
    </xf>
    <xf numFmtId="0" fontId="23" fillId="0" borderId="0" xfId="98" applyFont="1" applyAlignment="1">
      <alignment horizontal="right" vertical="top"/>
    </xf>
    <xf numFmtId="0" fontId="10" fillId="0" borderId="0" xfId="98" applyFont="1" applyAlignment="1">
      <alignment vertical="top"/>
    </xf>
    <xf numFmtId="189" fontId="47" fillId="0" borderId="0" xfId="0" applyNumberFormat="1" applyFont="1" applyAlignment="1">
      <alignment horizontal="right" vertical="top" shrinkToFit="1"/>
    </xf>
    <xf numFmtId="0" fontId="23" fillId="0" borderId="0" xfId="0" applyFont="1" applyAlignment="1">
      <alignment horizontal="left" vertical="top"/>
    </xf>
    <xf numFmtId="176" fontId="55" fillId="0" borderId="0" xfId="0" applyNumberFormat="1" applyFont="1" applyAlignment="1">
      <alignment horizontal="right" vertical="top"/>
    </xf>
    <xf numFmtId="178" fontId="55" fillId="0" borderId="0" xfId="0" applyNumberFormat="1" applyFont="1" applyAlignment="1">
      <alignment horizontal="center" vertical="top"/>
    </xf>
    <xf numFmtId="4" fontId="22" fillId="0" borderId="0" xfId="0" applyNumberFormat="1" applyFont="1" applyAlignment="1">
      <alignment vertical="center"/>
    </xf>
    <xf numFmtId="183" fontId="54" fillId="0" borderId="0" xfId="0" applyNumberFormat="1" applyFont="1" applyAlignment="1">
      <alignment horizontal="right" vertical="top"/>
    </xf>
    <xf numFmtId="4" fontId="55" fillId="0" borderId="0" xfId="98" applyNumberFormat="1" applyFont="1"/>
    <xf numFmtId="172" fontId="55" fillId="0" borderId="0" xfId="102" applyNumberFormat="1" applyFont="1"/>
    <xf numFmtId="0" fontId="111" fillId="0" borderId="0" xfId="0" applyFont="1"/>
    <xf numFmtId="0" fontId="10" fillId="0" borderId="0" xfId="98" applyFont="1" applyAlignment="1">
      <alignment horizontal="right"/>
    </xf>
    <xf numFmtId="183" fontId="22" fillId="0" borderId="0" xfId="0" applyNumberFormat="1" applyFont="1" applyAlignment="1">
      <alignment horizontal="right" vertical="top"/>
    </xf>
    <xf numFmtId="2" fontId="22" fillId="0" borderId="0" xfId="98" applyNumberFormat="1" applyFont="1" applyAlignment="1">
      <alignment vertical="center"/>
    </xf>
    <xf numFmtId="9" fontId="22" fillId="0" borderId="0" xfId="427" applyFont="1" applyFill="1" applyAlignment="1">
      <alignment horizontal="right" vertical="top" wrapText="1"/>
    </xf>
    <xf numFmtId="9" fontId="22" fillId="0" borderId="0" xfId="427" applyFont="1" applyFill="1" applyAlignment="1">
      <alignment horizontal="justify" vertical="top" wrapText="1"/>
    </xf>
    <xf numFmtId="9" fontId="22" fillId="0" borderId="0" xfId="427" applyFont="1" applyAlignment="1">
      <alignment horizontal="justify" vertical="top" wrapText="1"/>
    </xf>
    <xf numFmtId="49" fontId="18" fillId="0" borderId="0" xfId="0" applyNumberFormat="1" applyFont="1" applyAlignment="1">
      <alignment horizontal="center" vertical="top"/>
    </xf>
    <xf numFmtId="0" fontId="9" fillId="0" borderId="0" xfId="0" applyFont="1" applyAlignment="1">
      <alignment horizontal="left" vertical="top" wrapText="1"/>
    </xf>
    <xf numFmtId="0" fontId="17" fillId="0" borderId="0" xfId="0" applyFont="1" applyAlignment="1">
      <alignment horizontal="left" vertical="top" wrapText="1" indent="15"/>
    </xf>
    <xf numFmtId="2" fontId="17" fillId="0" borderId="0" xfId="0" applyNumberFormat="1" applyFont="1" applyAlignment="1">
      <alignment horizontal="right" wrapText="1" indent="15"/>
    </xf>
    <xf numFmtId="0" fontId="55" fillId="0" borderId="0" xfId="0" applyFont="1" applyAlignment="1">
      <alignment horizontal="left" vertical="top" wrapText="1"/>
    </xf>
    <xf numFmtId="49" fontId="112" fillId="0" borderId="0" xfId="0" applyNumberFormat="1" applyFont="1" applyAlignment="1">
      <alignment horizontal="center"/>
    </xf>
    <xf numFmtId="2" fontId="17" fillId="0" borderId="0" xfId="0" applyNumberFormat="1" applyFont="1" applyAlignment="1">
      <alignment horizontal="right" wrapText="1"/>
    </xf>
    <xf numFmtId="0" fontId="11" fillId="0" borderId="0" xfId="0" applyFont="1" applyAlignment="1">
      <alignment horizontal="right" vertical="top"/>
    </xf>
    <xf numFmtId="10" fontId="10" fillId="0" borderId="0" xfId="98" applyNumberFormat="1" applyFont="1" applyAlignment="1">
      <alignment horizontal="justify" vertical="top" wrapText="1"/>
    </xf>
    <xf numFmtId="4" fontId="22" fillId="0" borderId="0" xfId="0" applyNumberFormat="1" applyFont="1" applyAlignment="1">
      <alignment horizontal="left" vertical="top"/>
    </xf>
    <xf numFmtId="4" fontId="22" fillId="0" borderId="0" xfId="0" applyNumberFormat="1" applyFont="1" applyAlignment="1">
      <alignment vertical="top"/>
    </xf>
    <xf numFmtId="0" fontId="54" fillId="0" borderId="0" xfId="0" applyFont="1" applyAlignment="1">
      <alignment horizontal="justify" vertical="center"/>
    </xf>
    <xf numFmtId="0" fontId="10" fillId="0" borderId="0" xfId="0" applyFont="1" applyAlignment="1">
      <alignment horizontal="right" vertical="top"/>
    </xf>
    <xf numFmtId="4" fontId="22" fillId="0" borderId="0" xfId="98" applyNumberFormat="1" applyFont="1" applyAlignment="1">
      <alignment horizontal="right" vertical="top"/>
    </xf>
    <xf numFmtId="4" fontId="22" fillId="0" borderId="0" xfId="98" applyNumberFormat="1" applyFont="1" applyAlignment="1">
      <alignment vertical="top"/>
    </xf>
    <xf numFmtId="172" fontId="22" fillId="0" borderId="0" xfId="98" applyNumberFormat="1" applyFont="1" applyAlignment="1">
      <alignment wrapText="1"/>
    </xf>
    <xf numFmtId="173" fontId="23" fillId="0" borderId="0" xfId="100" applyNumberFormat="1" applyFont="1" applyAlignment="1">
      <alignment horizontal="center" vertical="top"/>
    </xf>
    <xf numFmtId="0" fontId="22" fillId="0" borderId="0" xfId="100" applyFont="1" applyAlignment="1">
      <alignment horizontal="justify" vertical="top" wrapText="1"/>
    </xf>
    <xf numFmtId="0" fontId="22" fillId="0" borderId="0" xfId="100" applyFont="1" applyAlignment="1">
      <alignment horizontal="right" wrapText="1"/>
    </xf>
    <xf numFmtId="4" fontId="22" fillId="0" borderId="0" xfId="100" applyNumberFormat="1" applyFont="1" applyAlignment="1">
      <alignment wrapText="1"/>
    </xf>
    <xf numFmtId="172" fontId="22" fillId="0" borderId="0" xfId="100" applyNumberFormat="1" applyFont="1" applyAlignment="1">
      <alignment wrapText="1"/>
    </xf>
    <xf numFmtId="172" fontId="22" fillId="0" borderId="0" xfId="164" applyNumberFormat="1" applyFont="1"/>
    <xf numFmtId="0" fontId="23" fillId="0" borderId="0" xfId="98" applyFont="1" applyAlignment="1">
      <alignment horizontal="justify" vertical="top" wrapText="1"/>
    </xf>
    <xf numFmtId="0" fontId="23" fillId="0" borderId="0" xfId="0" applyFont="1" applyAlignment="1" applyProtection="1">
      <alignment horizontal="justify" vertical="center" wrapText="1"/>
      <protection locked="0"/>
    </xf>
    <xf numFmtId="0" fontId="54" fillId="0" borderId="0" xfId="98" applyFont="1" applyAlignment="1">
      <alignment horizontal="justify" vertical="top" wrapText="1"/>
    </xf>
    <xf numFmtId="0" fontId="22" fillId="0" borderId="0" xfId="0" applyFont="1" applyAlignment="1">
      <alignment horizontal="left"/>
    </xf>
    <xf numFmtId="4" fontId="22" fillId="0" borderId="0" xfId="0" applyNumberFormat="1" applyFont="1" applyAlignment="1">
      <alignment horizontal="right" wrapText="1"/>
    </xf>
    <xf numFmtId="0" fontId="22" fillId="0" borderId="0" xfId="98" applyFont="1" applyAlignment="1">
      <alignment horizontal="right" vertical="top" wrapText="1"/>
    </xf>
    <xf numFmtId="4" fontId="22" fillId="0" borderId="0" xfId="98" applyNumberFormat="1" applyFont="1" applyAlignment="1">
      <alignment vertical="top" wrapText="1"/>
    </xf>
    <xf numFmtId="0" fontId="22" fillId="0" borderId="0" xfId="0" applyFont="1" applyAlignment="1">
      <alignment horizontal="justify" vertical="center"/>
    </xf>
    <xf numFmtId="4" fontId="76" fillId="0" borderId="0" xfId="98" applyNumberFormat="1" applyFont="1" applyAlignment="1">
      <alignment wrapText="1"/>
    </xf>
    <xf numFmtId="0" fontId="47" fillId="0" borderId="0" xfId="98" applyFont="1" applyAlignment="1">
      <alignment horizontal="justify" vertical="top" wrapText="1"/>
    </xf>
    <xf numFmtId="0" fontId="55" fillId="0" borderId="0" xfId="0" applyFont="1" applyAlignment="1" applyProtection="1">
      <alignment horizontal="justify" vertical="center" wrapText="1"/>
      <protection locked="0"/>
    </xf>
    <xf numFmtId="0" fontId="22" fillId="0" borderId="0" xfId="98" quotePrefix="1" applyFont="1" applyAlignment="1">
      <alignment horizontal="justify" vertical="top" wrapText="1"/>
    </xf>
    <xf numFmtId="2" fontId="49" fillId="0" borderId="10" xfId="97" applyNumberFormat="1" applyFont="1" applyBorder="1" applyAlignment="1">
      <alignment horizontal="left"/>
    </xf>
    <xf numFmtId="0" fontId="50" fillId="0" borderId="0" xfId="97" applyFont="1"/>
    <xf numFmtId="0" fontId="49" fillId="0" borderId="0" xfId="97" applyFont="1" applyAlignment="1">
      <alignment horizontal="right"/>
    </xf>
    <xf numFmtId="2" fontId="49" fillId="0" borderId="0" xfId="97" applyNumberFormat="1" applyFont="1" applyAlignment="1">
      <alignment horizontal="left"/>
    </xf>
    <xf numFmtId="4" fontId="50" fillId="0" borderId="0" xfId="97" applyNumberFormat="1" applyFont="1"/>
    <xf numFmtId="4" fontId="50" fillId="0" borderId="0" xfId="97" applyNumberFormat="1" applyFont="1" applyAlignment="1">
      <alignment horizontal="right"/>
    </xf>
    <xf numFmtId="172" fontId="50" fillId="0" borderId="0" xfId="97" applyNumberFormat="1" applyFont="1"/>
    <xf numFmtId="0" fontId="23" fillId="0" borderId="0" xfId="98" applyFont="1" applyAlignment="1">
      <alignment horizontal="center" vertical="top"/>
    </xf>
    <xf numFmtId="0" fontId="47" fillId="0" borderId="0" xfId="98" applyFont="1" applyAlignment="1">
      <alignment vertical="top"/>
    </xf>
    <xf numFmtId="4" fontId="22" fillId="0" borderId="0" xfId="0" applyNumberFormat="1" applyFont="1" applyAlignment="1">
      <alignment horizontal="center" vertical="top"/>
    </xf>
    <xf numFmtId="4" fontId="22" fillId="0" borderId="0" xfId="151" applyNumberFormat="1" applyFont="1" applyFill="1" applyBorder="1" applyAlignment="1">
      <alignment horizontal="right" vertical="top"/>
    </xf>
    <xf numFmtId="0" fontId="22" fillId="0" borderId="0" xfId="0" applyFont="1" applyAlignment="1" applyProtection="1">
      <alignment vertical="top"/>
      <protection locked="0"/>
    </xf>
    <xf numFmtId="172" fontId="22" fillId="0" borderId="0" xfId="0" applyNumberFormat="1" applyFont="1" applyAlignment="1">
      <alignment vertical="top"/>
    </xf>
    <xf numFmtId="0" fontId="14" fillId="0" borderId="0" xfId="0" applyFont="1" applyAlignment="1">
      <alignment vertical="top"/>
    </xf>
    <xf numFmtId="49" fontId="22" fillId="0" borderId="0" xfId="98" applyNumberFormat="1" applyFont="1" applyAlignment="1">
      <alignment horizontal="right" vertical="top"/>
    </xf>
    <xf numFmtId="0" fontId="22" fillId="0" borderId="0" xfId="98" applyFont="1" applyAlignment="1">
      <alignment horizontal="center" vertical="top"/>
    </xf>
    <xf numFmtId="0" fontId="22" fillId="0" borderId="0" xfId="98" applyFont="1" applyAlignment="1" applyProtection="1">
      <alignment vertical="top"/>
      <protection locked="0"/>
    </xf>
    <xf numFmtId="172" fontId="22" fillId="0" borderId="0" xfId="98" applyNumberFormat="1" applyFont="1" applyAlignment="1">
      <alignment vertical="top"/>
    </xf>
    <xf numFmtId="4" fontId="22" fillId="0" borderId="0" xfId="151" applyNumberFormat="1" applyFont="1" applyFill="1" applyBorder="1" applyAlignment="1">
      <alignment horizontal="right"/>
    </xf>
    <xf numFmtId="0" fontId="23" fillId="0" borderId="0" xfId="98" applyFont="1" applyAlignment="1">
      <alignment horizontal="center"/>
    </xf>
    <xf numFmtId="4" fontId="22" fillId="0" borderId="0" xfId="98" applyNumberFormat="1" applyFont="1" applyAlignment="1">
      <alignment horizontal="center"/>
    </xf>
    <xf numFmtId="0" fontId="22" fillId="0" borderId="0" xfId="98" applyFont="1" applyProtection="1">
      <protection locked="0"/>
    </xf>
    <xf numFmtId="172" fontId="22" fillId="0" borderId="0" xfId="98" applyNumberFormat="1" applyFont="1"/>
    <xf numFmtId="176" fontId="23" fillId="0" borderId="0" xfId="97" applyNumberFormat="1" applyFont="1" applyAlignment="1">
      <alignment horizontal="right" vertical="top"/>
    </xf>
    <xf numFmtId="0" fontId="22" fillId="0" borderId="0" xfId="97" applyFont="1" applyAlignment="1">
      <alignment horizontal="justify" vertical="top"/>
    </xf>
    <xf numFmtId="4" fontId="22" fillId="0" borderId="0" xfId="97" applyNumberFormat="1" applyFont="1"/>
    <xf numFmtId="4" fontId="22" fillId="0" borderId="0" xfId="97" applyNumberFormat="1" applyFont="1" applyAlignment="1">
      <alignment horizontal="right"/>
    </xf>
    <xf numFmtId="172" fontId="22" fillId="0" borderId="0" xfId="97" applyNumberFormat="1" applyFont="1"/>
    <xf numFmtId="0" fontId="22" fillId="0" borderId="0" xfId="97" applyFont="1"/>
    <xf numFmtId="179" fontId="47" fillId="0" borderId="0" xfId="0" applyNumberFormat="1" applyFont="1" applyAlignment="1">
      <alignment horizontal="right" vertical="top" shrinkToFit="1"/>
    </xf>
    <xf numFmtId="9" fontId="55" fillId="0" borderId="0" xfId="0" applyNumberFormat="1" applyFont="1" applyAlignment="1">
      <alignment horizontal="justify" vertical="top" wrapText="1"/>
    </xf>
    <xf numFmtId="0" fontId="107" fillId="0" borderId="0" xfId="0" applyFont="1" applyAlignment="1">
      <alignment horizontal="center" vertical="top"/>
    </xf>
    <xf numFmtId="0" fontId="108" fillId="0" borderId="0" xfId="262" applyFont="1" applyAlignment="1">
      <alignment wrapText="1"/>
    </xf>
    <xf numFmtId="188" fontId="105" fillId="0" borderId="0" xfId="250" applyNumberFormat="1" applyFont="1" applyAlignment="1">
      <alignment horizontal="right" vertical="top"/>
    </xf>
    <xf numFmtId="0" fontId="9" fillId="0" borderId="0" xfId="97"/>
    <xf numFmtId="0" fontId="47" fillId="0" borderId="0" xfId="250" applyFont="1" applyAlignment="1">
      <alignment horizontal="justify" vertical="top"/>
    </xf>
    <xf numFmtId="172" fontId="17" fillId="0" borderId="0" xfId="250" applyNumberFormat="1" applyFont="1"/>
    <xf numFmtId="0" fontId="55" fillId="0" borderId="0" xfId="250" applyFont="1" applyAlignment="1" applyProtection="1">
      <alignment horizontal="justify" vertical="center" wrapText="1"/>
      <protection locked="0"/>
    </xf>
    <xf numFmtId="172" fontId="10" fillId="0" borderId="0" xfId="250" applyNumberFormat="1" applyFont="1" applyAlignment="1">
      <alignment horizontal="right" wrapText="1"/>
    </xf>
    <xf numFmtId="49" fontId="54" fillId="0" borderId="0" xfId="250" applyNumberFormat="1" applyFont="1" applyAlignment="1">
      <alignment horizontal="right" vertical="top"/>
    </xf>
    <xf numFmtId="0" fontId="23" fillId="0" borderId="0" xfId="250" applyFont="1" applyAlignment="1">
      <alignment horizontal="justify" vertical="center"/>
    </xf>
    <xf numFmtId="180" fontId="23" fillId="0" borderId="0" xfId="0" applyNumberFormat="1" applyFont="1" applyAlignment="1">
      <alignment horizontal="right" vertical="top" shrinkToFit="1"/>
    </xf>
    <xf numFmtId="0" fontId="23" fillId="0" borderId="0" xfId="0" applyFont="1" applyAlignment="1">
      <alignment vertical="center"/>
    </xf>
    <xf numFmtId="0" fontId="48" fillId="0" borderId="10" xfId="0" applyFont="1" applyBorder="1" applyAlignment="1">
      <alignment horizontal="right"/>
    </xf>
    <xf numFmtId="0" fontId="9" fillId="0" borderId="0" xfId="153" applyFont="1"/>
    <xf numFmtId="176" fontId="23" fillId="0" borderId="0" xfId="153" applyNumberFormat="1" applyFont="1" applyAlignment="1">
      <alignment horizontal="right" vertical="top"/>
    </xf>
    <xf numFmtId="0" fontId="22" fillId="0" borderId="0" xfId="153" applyFont="1" applyAlignment="1">
      <alignment horizontal="justify" vertical="top"/>
    </xf>
    <xf numFmtId="4" fontId="22" fillId="0" borderId="0" xfId="153" applyNumberFormat="1" applyFont="1"/>
    <xf numFmtId="4" fontId="22" fillId="0" borderId="0" xfId="153" applyNumberFormat="1" applyFont="1" applyAlignment="1">
      <alignment horizontal="right"/>
    </xf>
    <xf numFmtId="172" fontId="22" fillId="0" borderId="0" xfId="153" applyNumberFormat="1" applyFont="1"/>
    <xf numFmtId="0" fontId="22" fillId="0" borderId="0" xfId="153" applyFont="1"/>
    <xf numFmtId="0" fontId="49" fillId="0" borderId="10" xfId="153" applyFont="1" applyBorder="1" applyAlignment="1">
      <alignment horizontal="right"/>
    </xf>
    <xf numFmtId="2" fontId="49" fillId="0" borderId="10" xfId="153" applyNumberFormat="1" applyFont="1" applyBorder="1" applyAlignment="1">
      <alignment horizontal="left"/>
    </xf>
    <xf numFmtId="4" fontId="50" fillId="0" borderId="10" xfId="153" applyNumberFormat="1" applyFont="1" applyBorder="1"/>
    <xf numFmtId="4" fontId="50" fillId="0" borderId="10" xfId="153" applyNumberFormat="1" applyFont="1" applyBorder="1" applyAlignment="1">
      <alignment horizontal="right"/>
    </xf>
    <xf numFmtId="172" fontId="50" fillId="0" borderId="10" xfId="153" applyNumberFormat="1" applyFont="1" applyBorder="1"/>
    <xf numFmtId="0" fontId="50" fillId="0" borderId="0" xfId="153" applyFont="1"/>
    <xf numFmtId="0" fontId="49" fillId="0" borderId="0" xfId="153" applyFont="1" applyAlignment="1">
      <alignment horizontal="right"/>
    </xf>
    <xf numFmtId="2" fontId="49" fillId="0" borderId="0" xfId="153" applyNumberFormat="1" applyFont="1" applyAlignment="1">
      <alignment horizontal="left"/>
    </xf>
    <xf numFmtId="4" fontId="50" fillId="0" borderId="0" xfId="153" applyNumberFormat="1" applyFont="1"/>
    <xf numFmtId="4" fontId="50" fillId="0" borderId="0" xfId="153" applyNumberFormat="1" applyFont="1" applyAlignment="1">
      <alignment horizontal="right"/>
    </xf>
    <xf numFmtId="172" fontId="50" fillId="0" borderId="0" xfId="153" applyNumberFormat="1" applyFont="1"/>
    <xf numFmtId="0" fontId="22" fillId="0" borderId="0" xfId="153" applyFont="1" applyAlignment="1">
      <alignment horizontal="right" vertical="top" wrapText="1"/>
    </xf>
    <xf numFmtId="0" fontId="109" fillId="0" borderId="0" xfId="153" applyFont="1" applyAlignment="1">
      <alignment vertical="center"/>
    </xf>
    <xf numFmtId="0" fontId="22" fillId="0" borderId="0" xfId="153" applyFont="1" applyAlignment="1">
      <alignment horizontal="justify" vertical="top" wrapText="1"/>
    </xf>
    <xf numFmtId="0" fontId="22" fillId="0" borderId="0" xfId="153" applyFont="1" applyAlignment="1">
      <alignment horizontal="right" vertical="top"/>
    </xf>
    <xf numFmtId="0" fontId="23" fillId="0" borderId="0" xfId="153" applyFont="1" applyAlignment="1">
      <alignment horizontal="justify" vertical="top" wrapText="1"/>
    </xf>
    <xf numFmtId="178" fontId="23" fillId="0" borderId="0" xfId="153" applyNumberFormat="1" applyFont="1" applyAlignment="1">
      <alignment horizontal="center" vertical="top"/>
    </xf>
    <xf numFmtId="4" fontId="22" fillId="0" borderId="0" xfId="153" applyNumberFormat="1" applyFont="1" applyAlignment="1">
      <alignment wrapText="1"/>
    </xf>
    <xf numFmtId="4" fontId="9" fillId="0" borderId="0" xfId="153" applyNumberFormat="1" applyFont="1" applyAlignment="1">
      <alignment horizontal="right"/>
    </xf>
    <xf numFmtId="4" fontId="9" fillId="0" borderId="0" xfId="153" applyNumberFormat="1" applyFont="1"/>
    <xf numFmtId="0" fontId="48" fillId="0" borderId="0" xfId="153" applyFont="1" applyAlignment="1">
      <alignment horizontal="justify" vertical="top"/>
    </xf>
    <xf numFmtId="0" fontId="54" fillId="0" borderId="0" xfId="153" applyFont="1" applyAlignment="1">
      <alignment horizontal="justify" vertical="top" wrapText="1"/>
    </xf>
    <xf numFmtId="183" fontId="23" fillId="0" borderId="0" xfId="153" applyNumberFormat="1" applyFont="1" applyAlignment="1">
      <alignment horizontal="right" vertical="top"/>
    </xf>
    <xf numFmtId="0" fontId="22" fillId="0" borderId="0" xfId="153" applyFont="1" applyAlignment="1">
      <alignment horizontal="right" wrapText="1"/>
    </xf>
    <xf numFmtId="0" fontId="22" fillId="0" borderId="0" xfId="153" applyFont="1" applyAlignment="1">
      <alignment wrapText="1"/>
    </xf>
    <xf numFmtId="0" fontId="9" fillId="0" borderId="0" xfId="429" applyFont="1" applyAlignment="1">
      <alignment vertical="top" wrapText="1"/>
    </xf>
    <xf numFmtId="0" fontId="106" fillId="0" borderId="0" xfId="153" applyFont="1" applyAlignment="1">
      <alignment horizontal="justify" vertical="top"/>
    </xf>
    <xf numFmtId="0" fontId="55" fillId="0" borderId="0" xfId="153" applyFont="1" applyAlignment="1">
      <alignment horizontal="justify" vertical="top" wrapText="1"/>
    </xf>
    <xf numFmtId="0" fontId="11" fillId="0" borderId="0" xfId="153" applyFont="1" applyAlignment="1">
      <alignment horizontal="center"/>
    </xf>
    <xf numFmtId="4" fontId="10" fillId="0" borderId="0" xfId="153" applyNumberFormat="1" applyFont="1" applyAlignment="1">
      <alignment horizontal="right"/>
    </xf>
    <xf numFmtId="4" fontId="10" fillId="0" borderId="0" xfId="153" applyNumberFormat="1" applyFont="1"/>
    <xf numFmtId="0" fontId="10" fillId="0" borderId="0" xfId="153" applyFont="1"/>
    <xf numFmtId="0" fontId="10" fillId="0" borderId="0" xfId="153" applyFont="1" applyAlignment="1">
      <alignment horizontal="justify" vertical="top"/>
    </xf>
    <xf numFmtId="0" fontId="49" fillId="55" borderId="10" xfId="153" applyFont="1" applyFill="1" applyBorder="1" applyAlignment="1">
      <alignment horizontal="right"/>
    </xf>
    <xf numFmtId="2" fontId="49" fillId="55" borderId="10" xfId="153" applyNumberFormat="1" applyFont="1" applyFill="1" applyBorder="1" applyAlignment="1">
      <alignment horizontal="left"/>
    </xf>
    <xf numFmtId="4" fontId="50" fillId="55" borderId="10" xfId="153" applyNumberFormat="1" applyFont="1" applyFill="1" applyBorder="1" applyAlignment="1">
      <alignment horizontal="right"/>
    </xf>
    <xf numFmtId="4" fontId="50" fillId="55" borderId="10" xfId="153" applyNumberFormat="1" applyFont="1" applyFill="1" applyBorder="1"/>
    <xf numFmtId="172" fontId="9" fillId="0" borderId="0" xfId="153" applyNumberFormat="1" applyFont="1"/>
    <xf numFmtId="190" fontId="47" fillId="0" borderId="0" xfId="0" applyNumberFormat="1" applyFont="1" applyAlignment="1">
      <alignment horizontal="right" vertical="top" shrinkToFit="1"/>
    </xf>
    <xf numFmtId="0" fontId="21" fillId="0" borderId="0" xfId="97" applyFont="1" applyAlignment="1">
      <alignment horizontal="right" vertical="top"/>
    </xf>
    <xf numFmtId="0" fontId="21" fillId="0" borderId="0" xfId="97" applyFont="1" applyAlignment="1">
      <alignment wrapText="1"/>
    </xf>
    <xf numFmtId="0" fontId="21" fillId="0" borderId="0" xfId="97" applyFont="1" applyAlignment="1">
      <alignment horizontal="center" wrapText="1"/>
    </xf>
    <xf numFmtId="196" fontId="21" fillId="0" borderId="0" xfId="97" applyNumberFormat="1" applyFont="1" applyAlignment="1">
      <alignment wrapText="1"/>
    </xf>
    <xf numFmtId="192" fontId="9" fillId="0" borderId="0" xfId="97" applyNumberFormat="1"/>
    <xf numFmtId="0" fontId="48" fillId="55" borderId="10" xfId="0" applyFont="1" applyFill="1" applyBorder="1" applyAlignment="1">
      <alignment horizontal="right"/>
    </xf>
    <xf numFmtId="200" fontId="47" fillId="0" borderId="0" xfId="0" applyNumberFormat="1" applyFont="1" applyAlignment="1">
      <alignment horizontal="right" vertical="top" shrinkToFit="1"/>
    </xf>
    <xf numFmtId="201" fontId="47" fillId="0" borderId="0" xfId="0" applyNumberFormat="1" applyFont="1" applyAlignment="1">
      <alignment horizontal="right" vertical="top" shrinkToFit="1"/>
    </xf>
    <xf numFmtId="199" fontId="22" fillId="0" borderId="0" xfId="98" applyNumberFormat="1" applyFont="1" applyAlignment="1">
      <alignment horizontal="right" vertical="top"/>
    </xf>
    <xf numFmtId="10" fontId="22" fillId="0" borderId="0" xfId="98" applyNumberFormat="1" applyFont="1" applyAlignment="1">
      <alignment horizontal="justify" vertical="top" wrapText="1"/>
    </xf>
    <xf numFmtId="199" fontId="22" fillId="0" borderId="0" xfId="98" applyNumberFormat="1" applyFont="1"/>
    <xf numFmtId="10" fontId="22" fillId="0" borderId="0" xfId="98" applyNumberFormat="1" applyFont="1" applyAlignment="1">
      <alignment horizontal="justify" vertical="top"/>
    </xf>
    <xf numFmtId="172" fontId="22" fillId="0" borderId="0" xfId="98" applyNumberFormat="1" applyFont="1" applyAlignment="1">
      <alignment horizontal="justify"/>
    </xf>
    <xf numFmtId="199" fontId="23" fillId="0" borderId="0" xfId="98" applyNumberFormat="1" applyFont="1" applyAlignment="1">
      <alignment horizontal="right" vertical="top"/>
    </xf>
    <xf numFmtId="0" fontId="22" fillId="0" borderId="0" xfId="98" applyFont="1" applyAlignment="1">
      <alignment vertical="top"/>
    </xf>
    <xf numFmtId="0" fontId="9" fillId="0" borderId="0" xfId="98" applyAlignment="1">
      <alignment vertical="top"/>
    </xf>
    <xf numFmtId="10" fontId="23" fillId="0" borderId="0" xfId="98" applyNumberFormat="1" applyFont="1" applyAlignment="1">
      <alignment horizontal="justify" vertical="top"/>
    </xf>
    <xf numFmtId="0" fontId="14" fillId="0" borderId="0" xfId="98" applyFont="1"/>
    <xf numFmtId="10" fontId="113" fillId="0" borderId="0" xfId="98" applyNumberFormat="1" applyFont="1" applyAlignment="1">
      <alignment horizontal="justify" vertical="top"/>
    </xf>
    <xf numFmtId="1" fontId="22" fillId="0" borderId="0" xfId="0" quotePrefix="1" applyNumberFormat="1" applyFont="1" applyAlignment="1">
      <alignment horizontal="center" vertical="top"/>
    </xf>
    <xf numFmtId="172" fontId="22" fillId="0" borderId="0" xfId="0" quotePrefix="1" applyNumberFormat="1" applyFont="1" applyAlignment="1">
      <alignment horizontal="center" vertical="top" wrapText="1"/>
    </xf>
    <xf numFmtId="1" fontId="22" fillId="0" borderId="0" xfId="0" quotePrefix="1" applyNumberFormat="1" applyFont="1" applyAlignment="1">
      <alignment horizontal="center"/>
    </xf>
    <xf numFmtId="1" fontId="22" fillId="0" borderId="0" xfId="0" quotePrefix="1" applyNumberFormat="1" applyFont="1" applyAlignment="1">
      <alignment horizontal="center" wrapText="1"/>
    </xf>
    <xf numFmtId="172" fontId="22" fillId="0" borderId="0" xfId="0" quotePrefix="1" applyNumberFormat="1" applyFont="1" applyAlignment="1">
      <alignment horizontal="center" wrapText="1"/>
    </xf>
    <xf numFmtId="2" fontId="118" fillId="0" borderId="0" xfId="98" applyNumberFormat="1" applyFont="1" applyAlignment="1">
      <alignment horizontal="justify" vertical="top"/>
    </xf>
    <xf numFmtId="2" fontId="23" fillId="0" borderId="0" xfId="98" applyNumberFormat="1" applyFont="1" applyAlignment="1">
      <alignment horizontal="justify" vertical="top"/>
    </xf>
    <xf numFmtId="0" fontId="22" fillId="0" borderId="0" xfId="102" applyFont="1"/>
    <xf numFmtId="0" fontId="9" fillId="0" borderId="0" xfId="426" applyFont="1"/>
    <xf numFmtId="172" fontId="9" fillId="0" borderId="0" xfId="426" applyNumberFormat="1" applyFont="1"/>
    <xf numFmtId="4" fontId="10" fillId="0" borderId="0" xfId="426" applyNumberFormat="1" applyFont="1" applyAlignment="1">
      <alignment horizontal="right"/>
    </xf>
    <xf numFmtId="4" fontId="17" fillId="0" borderId="0" xfId="426" applyNumberFormat="1" applyFont="1" applyAlignment="1">
      <alignment horizontal="right"/>
    </xf>
    <xf numFmtId="0" fontId="22" fillId="0" borderId="0" xfId="426" applyFont="1" applyAlignment="1">
      <alignment horizontal="right" wrapText="1"/>
    </xf>
    <xf numFmtId="0" fontId="47" fillId="0" borderId="0" xfId="102" applyFont="1" applyAlignment="1">
      <alignment horizontal="justify" vertical="top"/>
    </xf>
    <xf numFmtId="0" fontId="47" fillId="55" borderId="10" xfId="0" applyFont="1" applyFill="1" applyBorder="1" applyAlignment="1">
      <alignment horizontal="right"/>
    </xf>
    <xf numFmtId="0" fontId="15" fillId="0" borderId="0" xfId="97" applyFont="1"/>
    <xf numFmtId="0" fontId="5" fillId="0" borderId="0" xfId="431"/>
    <xf numFmtId="0" fontId="121" fillId="0" borderId="0" xfId="97" applyFont="1" applyAlignment="1">
      <alignment vertical="center"/>
    </xf>
    <xf numFmtId="0" fontId="122" fillId="0" borderId="0" xfId="97" applyFont="1"/>
    <xf numFmtId="0" fontId="123" fillId="0" borderId="0" xfId="97" applyFont="1" applyAlignment="1">
      <alignment horizontal="right"/>
    </xf>
    <xf numFmtId="0" fontId="123" fillId="0" borderId="0" xfId="97" applyFont="1" applyAlignment="1">
      <alignment horizontal="center" vertical="center"/>
    </xf>
    <xf numFmtId="0" fontId="123" fillId="0" borderId="0" xfId="97" applyFont="1" applyAlignment="1">
      <alignment vertical="center"/>
    </xf>
    <xf numFmtId="0" fontId="124" fillId="0" borderId="0" xfId="97" applyFont="1" applyAlignment="1">
      <alignment horizontal="left"/>
    </xf>
    <xf numFmtId="0" fontId="125" fillId="0" borderId="0" xfId="97" applyFont="1" applyAlignment="1">
      <alignment horizontal="center"/>
    </xf>
    <xf numFmtId="0" fontId="126" fillId="0" borderId="0" xfId="97" applyFont="1"/>
    <xf numFmtId="0" fontId="128" fillId="0" borderId="0" xfId="97" applyFont="1"/>
    <xf numFmtId="0" fontId="127" fillId="0" borderId="0" xfId="97" applyFont="1"/>
    <xf numFmtId="0" fontId="129" fillId="0" borderId="0" xfId="97" applyFont="1" applyAlignment="1">
      <alignment horizontal="left"/>
    </xf>
    <xf numFmtId="0" fontId="123" fillId="0" borderId="0" xfId="97" applyFont="1"/>
    <xf numFmtId="0" fontId="130" fillId="0" borderId="0" xfId="97" applyFont="1"/>
    <xf numFmtId="0" fontId="129" fillId="0" borderId="0" xfId="97" applyFont="1"/>
    <xf numFmtId="0" fontId="132" fillId="0" borderId="0" xfId="97" applyFont="1"/>
    <xf numFmtId="49" fontId="127" fillId="0" borderId="0" xfId="97" applyNumberFormat="1" applyFont="1"/>
    <xf numFmtId="49" fontId="129" fillId="0" borderId="0" xfId="97" applyNumberFormat="1" applyFont="1"/>
    <xf numFmtId="0" fontId="123" fillId="0" borderId="0" xfId="97" applyFont="1" applyAlignment="1">
      <alignment horizontal="center"/>
    </xf>
    <xf numFmtId="0" fontId="122" fillId="0" borderId="0" xfId="97" applyFont="1" applyAlignment="1">
      <alignment horizontal="center"/>
    </xf>
    <xf numFmtId="0" fontId="134" fillId="0" borderId="0" xfId="432" applyFont="1" applyAlignment="1">
      <alignment horizontal="center" vertical="center" wrapText="1"/>
    </xf>
    <xf numFmtId="0" fontId="135" fillId="0" borderId="0" xfId="432" applyFont="1" applyAlignment="1">
      <alignment horizontal="left" vertical="center" wrapText="1"/>
    </xf>
    <xf numFmtId="0" fontId="135" fillId="0" borderId="0" xfId="432" applyFont="1" applyAlignment="1">
      <alignment horizontal="center" wrapText="1"/>
    </xf>
    <xf numFmtId="0" fontId="135" fillId="0" borderId="0" xfId="432" applyFont="1" applyAlignment="1">
      <alignment horizontal="center" vertical="center" wrapText="1"/>
    </xf>
    <xf numFmtId="0" fontId="134" fillId="0" borderId="0" xfId="432" applyFont="1" applyAlignment="1">
      <alignment horizontal="left" vertical="center" wrapText="1"/>
    </xf>
    <xf numFmtId="0" fontId="136" fillId="0" borderId="0" xfId="432" applyFont="1" applyAlignment="1">
      <alignment horizontal="center" vertical="center" wrapText="1"/>
    </xf>
    <xf numFmtId="0" fontId="137" fillId="0" borderId="0" xfId="432" applyFont="1" applyAlignment="1">
      <alignment horizontal="center" vertical="center" wrapText="1"/>
    </xf>
    <xf numFmtId="0" fontId="136" fillId="0" borderId="0" xfId="432" applyFont="1" applyAlignment="1">
      <alignment horizontal="right" vertical="center" wrapText="1"/>
    </xf>
    <xf numFmtId="0" fontId="136" fillId="0" borderId="0" xfId="432" applyFont="1" applyAlignment="1">
      <alignment horizontal="center" vertical="top" wrapText="1"/>
    </xf>
    <xf numFmtId="0" fontId="137" fillId="0" borderId="0" xfId="432" applyFont="1" applyAlignment="1">
      <alignment horizontal="center" vertical="top" wrapText="1"/>
    </xf>
    <xf numFmtId="0" fontId="137" fillId="0" borderId="0" xfId="432" applyFont="1" applyAlignment="1">
      <alignment horizontal="left" vertical="top" wrapText="1"/>
    </xf>
    <xf numFmtId="0" fontId="136" fillId="0" borderId="0" xfId="432" applyFont="1" applyAlignment="1">
      <alignment horizontal="right" vertical="top" wrapText="1"/>
    </xf>
    <xf numFmtId="0" fontId="137" fillId="0" borderId="0" xfId="432" applyFont="1" applyAlignment="1">
      <alignment horizontal="left" vertical="center" wrapText="1"/>
    </xf>
    <xf numFmtId="0" fontId="137" fillId="0" borderId="0" xfId="432" applyFont="1" applyAlignment="1">
      <alignment horizontal="center" wrapText="1"/>
    </xf>
    <xf numFmtId="0" fontId="140" fillId="0" borderId="0" xfId="97" applyFont="1" applyAlignment="1">
      <alignment vertical="top"/>
    </xf>
    <xf numFmtId="0" fontId="141" fillId="0" borderId="0" xfId="97" applyFont="1" applyAlignment="1">
      <alignment vertical="center"/>
    </xf>
    <xf numFmtId="0" fontId="142" fillId="0" borderId="0" xfId="97" applyFont="1"/>
    <xf numFmtId="0" fontId="142" fillId="0" borderId="0" xfId="97" applyFont="1" applyAlignment="1">
      <alignment horizontal="right"/>
    </xf>
    <xf numFmtId="0" fontId="140" fillId="0" borderId="0" xfId="97" applyFont="1" applyAlignment="1">
      <alignment horizontal="center" vertical="center"/>
    </xf>
    <xf numFmtId="0" fontId="140" fillId="0" borderId="0" xfId="97" applyFont="1" applyAlignment="1">
      <alignment vertical="center"/>
    </xf>
    <xf numFmtId="0" fontId="143" fillId="0" borderId="0" xfId="97" applyFont="1" applyAlignment="1">
      <alignment horizontal="center"/>
    </xf>
    <xf numFmtId="0" fontId="142" fillId="0" borderId="0" xfId="97" applyFont="1" applyAlignment="1">
      <alignment wrapText="1"/>
    </xf>
    <xf numFmtId="0" fontId="142" fillId="0" borderId="0" xfId="97" applyFont="1" applyAlignment="1">
      <alignment horizontal="center"/>
    </xf>
    <xf numFmtId="0" fontId="144" fillId="0" borderId="0" xfId="97" applyFont="1"/>
    <xf numFmtId="0" fontId="144" fillId="0" borderId="0" xfId="97" applyFont="1" applyAlignment="1">
      <alignment horizontal="center"/>
    </xf>
    <xf numFmtId="0" fontId="147" fillId="0" borderId="0" xfId="97" applyFont="1"/>
    <xf numFmtId="0" fontId="148" fillId="0" borderId="0" xfId="97" applyFont="1"/>
    <xf numFmtId="0" fontId="146" fillId="0" borderId="0" xfId="97" applyFont="1"/>
    <xf numFmtId="0" fontId="150" fillId="0" borderId="0" xfId="97" applyFont="1" applyAlignment="1">
      <alignment horizontal="center" wrapText="1"/>
    </xf>
    <xf numFmtId="0" fontId="140" fillId="0" borderId="0" xfId="97" applyFont="1" applyAlignment="1">
      <alignment horizontal="justify" vertical="center"/>
    </xf>
    <xf numFmtId="0" fontId="140" fillId="0" borderId="0" xfId="97" applyFont="1" applyAlignment="1">
      <alignment horizontal="right" vertical="center"/>
    </xf>
    <xf numFmtId="0" fontId="151" fillId="0" borderId="0" xfId="97" applyFont="1"/>
    <xf numFmtId="0" fontId="151" fillId="0" borderId="0" xfId="97" applyFont="1" applyAlignment="1">
      <alignment horizontal="right"/>
    </xf>
    <xf numFmtId="0" fontId="9" fillId="0" borderId="0" xfId="97" applyAlignment="1">
      <alignment horizontal="right"/>
    </xf>
    <xf numFmtId="0" fontId="152" fillId="0" borderId="0" xfId="97" applyFont="1"/>
    <xf numFmtId="0" fontId="152" fillId="0" borderId="0" xfId="97" applyFont="1" applyAlignment="1">
      <alignment horizontal="right"/>
    </xf>
    <xf numFmtId="0" fontId="149" fillId="0" borderId="0" xfId="97" applyFont="1"/>
    <xf numFmtId="0" fontId="75" fillId="0" borderId="26" xfId="0" applyFont="1" applyBorder="1" applyAlignment="1">
      <alignment horizontal="center" vertical="center"/>
    </xf>
    <xf numFmtId="4" fontId="75" fillId="0" borderId="26" xfId="0" applyNumberFormat="1" applyFont="1" applyBorder="1" applyAlignment="1">
      <alignment horizontal="center" vertical="center"/>
    </xf>
    <xf numFmtId="172" fontId="75" fillId="0" borderId="26" xfId="0" applyNumberFormat="1" applyFont="1" applyBorder="1" applyAlignment="1">
      <alignment horizontal="center" vertical="center"/>
    </xf>
    <xf numFmtId="2" fontId="48" fillId="0" borderId="0" xfId="0" applyNumberFormat="1" applyFont="1" applyAlignment="1">
      <alignment horizontal="left"/>
    </xf>
    <xf numFmtId="180" fontId="47" fillId="0" borderId="0" xfId="0" applyNumberFormat="1" applyFont="1" applyAlignment="1">
      <alignment horizontal="right" vertical="top"/>
    </xf>
    <xf numFmtId="193" fontId="47" fillId="0" borderId="0" xfId="0" applyNumberFormat="1" applyFont="1" applyAlignment="1">
      <alignment horizontal="right" vertical="top"/>
    </xf>
    <xf numFmtId="195" fontId="47" fillId="0" borderId="0" xfId="0" applyNumberFormat="1" applyFont="1" applyAlignment="1">
      <alignment horizontal="right" vertical="top" shrinkToFit="1"/>
    </xf>
    <xf numFmtId="197" fontId="47" fillId="0" borderId="0" xfId="153" applyNumberFormat="1" applyFont="1" applyAlignment="1">
      <alignment horizontal="right" vertical="top"/>
    </xf>
    <xf numFmtId="2" fontId="49" fillId="0" borderId="10" xfId="0" applyNumberFormat="1" applyFont="1" applyBorder="1" applyAlignment="1">
      <alignment horizontal="left" vertical="center"/>
    </xf>
    <xf numFmtId="202" fontId="23" fillId="0" borderId="0" xfId="98" applyNumberFormat="1" applyFont="1" applyAlignment="1">
      <alignment horizontal="center" vertical="top" shrinkToFit="1"/>
    </xf>
    <xf numFmtId="190" fontId="47" fillId="0" borderId="0" xfId="0" applyNumberFormat="1" applyFont="1" applyAlignment="1">
      <alignment horizontal="right" vertical="top"/>
    </xf>
    <xf numFmtId="203" fontId="47" fillId="0" borderId="0" xfId="0" applyNumberFormat="1" applyFont="1" applyAlignment="1">
      <alignment horizontal="right" vertical="top"/>
    </xf>
    <xf numFmtId="2" fontId="47" fillId="0" borderId="0" xfId="0" applyNumberFormat="1" applyFont="1"/>
    <xf numFmtId="4" fontId="15" fillId="0" borderId="0" xfId="0" applyNumberFormat="1" applyFont="1" applyAlignment="1">
      <alignment vertical="top" wrapText="1"/>
    </xf>
    <xf numFmtId="0" fontId="76" fillId="0" borderId="0" xfId="98" applyFont="1" applyAlignment="1">
      <alignment horizontal="right" wrapText="1"/>
    </xf>
    <xf numFmtId="0" fontId="22" fillId="0" borderId="0" xfId="0" applyFont="1" applyAlignment="1">
      <alignment vertical="center" wrapText="1"/>
    </xf>
    <xf numFmtId="49" fontId="74" fillId="0" borderId="0" xfId="97" applyNumberFormat="1" applyFont="1" applyAlignment="1">
      <alignment horizontal="right" vertical="top"/>
    </xf>
    <xf numFmtId="0" fontId="74" fillId="0" borderId="0" xfId="97" applyFont="1" applyAlignment="1">
      <alignment horizontal="justify" vertical="top" wrapText="1"/>
    </xf>
    <xf numFmtId="0" fontId="74" fillId="0" borderId="0" xfId="97" applyFont="1" applyAlignment="1">
      <alignment horizontal="center" wrapText="1"/>
    </xf>
    <xf numFmtId="192" fontId="74" fillId="0" borderId="0" xfId="97" applyNumberFormat="1" applyFont="1"/>
    <xf numFmtId="0" fontId="77" fillId="0" borderId="0" xfId="0" applyFont="1" applyAlignment="1">
      <alignment horizontal="right" vertical="top"/>
    </xf>
    <xf numFmtId="0" fontId="76" fillId="0" borderId="0" xfId="0" applyFont="1" applyAlignment="1">
      <alignment horizontal="justify" vertical="center" wrapText="1"/>
    </xf>
    <xf numFmtId="0" fontId="76" fillId="0" borderId="0" xfId="0" applyFont="1" applyAlignment="1">
      <alignment wrapText="1"/>
    </xf>
    <xf numFmtId="0" fontId="9" fillId="0" borderId="0" xfId="97" applyAlignment="1">
      <alignment vertical="center"/>
    </xf>
    <xf numFmtId="2" fontId="47" fillId="0" borderId="10" xfId="0" applyNumberFormat="1" applyFont="1" applyBorder="1" applyAlignment="1">
      <alignment horizontal="left"/>
    </xf>
    <xf numFmtId="4" fontId="22" fillId="59" borderId="0" xfId="98" applyNumberFormat="1" applyFont="1" applyFill="1" applyAlignment="1">
      <alignment wrapText="1"/>
    </xf>
    <xf numFmtId="0" fontId="22" fillId="0" borderId="0" xfId="250" applyFont="1" applyAlignment="1" applyProtection="1">
      <alignment horizontal="justify" vertical="top" wrapText="1"/>
      <protection locked="0"/>
    </xf>
    <xf numFmtId="0" fontId="22" fillId="0" borderId="0" xfId="250" applyFont="1" applyAlignment="1">
      <alignment horizontal="center"/>
    </xf>
    <xf numFmtId="4" fontId="22" fillId="0" borderId="0" xfId="250" applyNumberFormat="1" applyFont="1" applyAlignment="1">
      <alignment horizontal="center"/>
    </xf>
    <xf numFmtId="4" fontId="22" fillId="0" borderId="0" xfId="250" applyNumberFormat="1" applyFont="1" applyAlignment="1" applyProtection="1">
      <alignment horizontal="center"/>
      <protection locked="0"/>
    </xf>
    <xf numFmtId="49" fontId="23" fillId="0" borderId="0" xfId="250" applyNumberFormat="1" applyFont="1" applyAlignment="1">
      <alignment horizontal="right" vertical="top"/>
    </xf>
    <xf numFmtId="0" fontId="22" fillId="0" borderId="0" xfId="250" applyFont="1" applyAlignment="1" applyProtection="1">
      <alignment horizontal="justify" vertical="center" wrapText="1"/>
      <protection locked="0"/>
    </xf>
    <xf numFmtId="204" fontId="47" fillId="0" borderId="0" xfId="0" applyNumberFormat="1" applyFont="1" applyAlignment="1">
      <alignment horizontal="right" vertical="top" shrinkToFit="1"/>
    </xf>
    <xf numFmtId="49" fontId="9" fillId="0" borderId="0" xfId="97" applyNumberFormat="1" applyAlignment="1">
      <alignment horizontal="right" vertical="top"/>
    </xf>
    <xf numFmtId="0" fontId="9" fillId="0" borderId="0" xfId="97" applyAlignment="1">
      <alignment horizontal="center" wrapText="1"/>
    </xf>
    <xf numFmtId="0" fontId="9" fillId="0" borderId="0" xfId="97" applyAlignment="1">
      <alignment horizontal="justify" vertical="top" wrapText="1"/>
    </xf>
    <xf numFmtId="0" fontId="9" fillId="0" borderId="0" xfId="97" applyAlignment="1">
      <alignment horizontal="justify" vertical="top"/>
    </xf>
    <xf numFmtId="0" fontId="161" fillId="0" borderId="0" xfId="0" applyFont="1" applyAlignment="1">
      <alignment horizontal="justify" vertical="top"/>
    </xf>
    <xf numFmtId="4" fontId="112" fillId="0" borderId="0" xfId="0" applyNumberFormat="1" applyFont="1" applyAlignment="1">
      <alignment horizontal="right"/>
    </xf>
    <xf numFmtId="4" fontId="112" fillId="0" borderId="0" xfId="0" applyNumberFormat="1" applyFont="1"/>
    <xf numFmtId="173" fontId="54" fillId="0" borderId="0" xfId="98" applyNumberFormat="1" applyFont="1" applyAlignment="1">
      <alignment horizontal="center" vertical="top"/>
    </xf>
    <xf numFmtId="0" fontId="55" fillId="0" borderId="0" xfId="98" applyFont="1" applyAlignment="1">
      <alignment horizontal="justify" vertical="top" wrapText="1"/>
    </xf>
    <xf numFmtId="0" fontId="55" fillId="0" borderId="0" xfId="98" applyFont="1" applyAlignment="1">
      <alignment horizontal="right" vertical="top" wrapText="1"/>
    </xf>
    <xf numFmtId="4" fontId="55" fillId="0" borderId="0" xfId="98" applyNumberFormat="1" applyFont="1" applyAlignment="1">
      <alignment vertical="top" wrapText="1"/>
    </xf>
    <xf numFmtId="0" fontId="55" fillId="0" borderId="0" xfId="98" applyFont="1" applyAlignment="1">
      <alignment horizontal="right" wrapText="1"/>
    </xf>
    <xf numFmtId="4" fontId="55" fillId="0" borderId="0" xfId="98" applyNumberFormat="1" applyFont="1" applyAlignment="1">
      <alignment wrapText="1"/>
    </xf>
    <xf numFmtId="2" fontId="51" fillId="0" borderId="0" xfId="0" applyNumberFormat="1" applyFont="1" applyAlignment="1">
      <alignment horizontal="left" vertical="center"/>
    </xf>
    <xf numFmtId="0" fontId="47" fillId="0" borderId="0" xfId="97" applyFont="1" applyAlignment="1">
      <alignment horizontal="justify" vertical="top"/>
    </xf>
    <xf numFmtId="0" fontId="22" fillId="0" borderId="0" xfId="97" applyFont="1" applyAlignment="1">
      <alignment horizontal="right" wrapText="1"/>
    </xf>
    <xf numFmtId="4" fontId="22" fillId="0" borderId="0" xfId="97" applyNumberFormat="1" applyFont="1" applyAlignment="1">
      <alignment wrapText="1"/>
    </xf>
    <xf numFmtId="0" fontId="22" fillId="0" borderId="0" xfId="97" applyFont="1" applyAlignment="1">
      <alignment wrapText="1"/>
    </xf>
    <xf numFmtId="2" fontId="23" fillId="0" borderId="0" xfId="97" applyNumberFormat="1" applyFont="1" applyAlignment="1">
      <alignment wrapText="1"/>
    </xf>
    <xf numFmtId="4" fontId="22" fillId="0" borderId="0" xfId="0" applyNumberFormat="1" applyFont="1" applyAlignment="1" applyProtection="1">
      <alignment horizontal="right" wrapText="1"/>
      <protection locked="0"/>
    </xf>
    <xf numFmtId="0" fontId="128" fillId="0" borderId="0" xfId="97" applyFont="1" applyAlignment="1">
      <alignment horizontal="left" vertical="top" wrapText="1"/>
    </xf>
    <xf numFmtId="49" fontId="127" fillId="59" borderId="0" xfId="97" applyNumberFormat="1" applyFont="1" applyFill="1"/>
    <xf numFmtId="0" fontId="153" fillId="0" borderId="0" xfId="97" applyFont="1"/>
    <xf numFmtId="166" fontId="119" fillId="0" borderId="0" xfId="169" applyNumberFormat="1" applyFont="1" applyAlignment="1">
      <alignment horizontal="right"/>
    </xf>
    <xf numFmtId="4" fontId="22" fillId="0" borderId="0" xfId="0" applyNumberFormat="1" applyFont="1" applyAlignment="1">
      <alignment vertical="top" wrapText="1"/>
    </xf>
    <xf numFmtId="2" fontId="23" fillId="0" borderId="0" xfId="0" applyNumberFormat="1" applyFont="1" applyAlignment="1">
      <alignment vertical="top" wrapText="1"/>
    </xf>
    <xf numFmtId="0" fontId="23" fillId="0" borderId="0" xfId="98" applyFont="1" applyAlignment="1">
      <alignment horizontal="right"/>
    </xf>
    <xf numFmtId="4" fontId="23" fillId="0" borderId="0" xfId="151" applyNumberFormat="1" applyFont="1" applyFill="1" applyAlignment="1">
      <alignment horizontal="right"/>
    </xf>
    <xf numFmtId="4" fontId="23" fillId="0" borderId="0" xfId="0" applyNumberFormat="1" applyFont="1" applyAlignment="1">
      <alignment horizontal="right"/>
    </xf>
    <xf numFmtId="172" fontId="23" fillId="0" borderId="0" xfId="102" applyNumberFormat="1" applyFont="1"/>
    <xf numFmtId="4" fontId="23" fillId="0" borderId="0" xfId="151" applyNumberFormat="1" applyFont="1" applyAlignment="1">
      <alignment horizontal="right"/>
    </xf>
    <xf numFmtId="172" fontId="23" fillId="0" borderId="0" xfId="102" applyNumberFormat="1" applyFont="1" applyAlignment="1">
      <alignment horizontal="right"/>
    </xf>
    <xf numFmtId="0" fontId="47" fillId="0" borderId="0" xfId="0" applyFont="1" applyAlignment="1">
      <alignment horizontal="justify" vertical="top" wrapText="1"/>
    </xf>
    <xf numFmtId="183" fontId="23" fillId="0" borderId="0" xfId="0" applyNumberFormat="1" applyFont="1" applyAlignment="1">
      <alignment horizontal="right"/>
    </xf>
    <xf numFmtId="0" fontId="162" fillId="0" borderId="0" xfId="0" applyFont="1" applyAlignment="1">
      <alignment vertical="center" wrapText="1"/>
    </xf>
    <xf numFmtId="4" fontId="17" fillId="0" borderId="0" xfId="97" applyNumberFormat="1" applyFont="1" applyAlignment="1">
      <alignment horizontal="right"/>
    </xf>
    <xf numFmtId="4" fontId="17" fillId="0" borderId="0" xfId="97" applyNumberFormat="1" applyFont="1"/>
    <xf numFmtId="4" fontId="17" fillId="0" borderId="0" xfId="98" applyNumberFormat="1" applyFont="1"/>
    <xf numFmtId="176" fontId="161" fillId="0" borderId="0" xfId="0" applyNumberFormat="1" applyFont="1" applyAlignment="1">
      <alignment horizontal="right" vertical="top"/>
    </xf>
    <xf numFmtId="0" fontId="48" fillId="0" borderId="0" xfId="0" applyFont="1" applyAlignment="1">
      <alignment horizontal="right" vertical="top" wrapText="1"/>
    </xf>
    <xf numFmtId="0" fontId="9" fillId="0" borderId="0" xfId="0" applyFont="1" applyAlignment="1">
      <alignment horizontal="justify" vertical="top" wrapText="1"/>
    </xf>
    <xf numFmtId="0" fontId="48" fillId="0" borderId="0" xfId="0" applyFont="1" applyAlignment="1">
      <alignment wrapText="1"/>
    </xf>
    <xf numFmtId="173" fontId="23" fillId="0" borderId="0" xfId="0" applyNumberFormat="1" applyFont="1" applyAlignment="1">
      <alignment horizontal="center" vertical="top"/>
    </xf>
    <xf numFmtId="2" fontId="23" fillId="0" borderId="0" xfId="0" applyNumberFormat="1" applyFont="1"/>
    <xf numFmtId="0" fontId="22" fillId="0" borderId="0" xfId="0" applyFont="1" applyAlignment="1">
      <alignment horizontal="justify" wrapText="1"/>
    </xf>
    <xf numFmtId="0" fontId="54" fillId="0" borderId="0" xfId="0" applyFont="1"/>
    <xf numFmtId="173" fontId="22" fillId="0" borderId="0" xfId="0" applyNumberFormat="1" applyFont="1" applyAlignment="1">
      <alignment horizontal="center" vertical="top"/>
    </xf>
    <xf numFmtId="4" fontId="11" fillId="0" borderId="0" xfId="0" applyNumberFormat="1" applyFont="1"/>
    <xf numFmtId="2" fontId="22" fillId="0" borderId="0" xfId="98" applyNumberFormat="1" applyFont="1"/>
    <xf numFmtId="4" fontId="158" fillId="0" borderId="0" xfId="0" applyNumberFormat="1" applyFont="1" applyAlignment="1">
      <alignment horizontal="center"/>
    </xf>
    <xf numFmtId="4" fontId="163" fillId="0" borderId="0" xfId="0" applyNumberFormat="1" applyFont="1" applyAlignment="1">
      <alignment horizontal="right"/>
    </xf>
    <xf numFmtId="4" fontId="163" fillId="0" borderId="0" xfId="0" applyNumberFormat="1" applyFont="1"/>
    <xf numFmtId="178" fontId="13" fillId="0" borderId="0" xfId="0" applyNumberFormat="1" applyFont="1" applyAlignment="1">
      <alignment horizontal="center" vertical="top"/>
    </xf>
    <xf numFmtId="2" fontId="15" fillId="0" borderId="0" xfId="98" applyNumberFormat="1" applyFont="1" applyAlignment="1">
      <alignment horizontal="right"/>
    </xf>
    <xf numFmtId="2" fontId="15" fillId="0" borderId="0" xfId="98" applyNumberFormat="1" applyFont="1" applyAlignment="1" applyProtection="1">
      <alignment horizontal="center"/>
      <protection locked="0"/>
    </xf>
    <xf numFmtId="0" fontId="22" fillId="0" borderId="0" xfId="98" applyFont="1" applyAlignment="1">
      <alignment horizontal="center"/>
    </xf>
    <xf numFmtId="9" fontId="22" fillId="0" borderId="0" xfId="98" applyNumberFormat="1" applyFont="1" applyAlignment="1">
      <alignment horizontal="justify" vertical="top"/>
    </xf>
    <xf numFmtId="0" fontId="17" fillId="0" borderId="0" xfId="97" applyFont="1"/>
    <xf numFmtId="178" fontId="23" fillId="0" borderId="0" xfId="97" applyNumberFormat="1" applyFont="1" applyAlignment="1">
      <alignment horizontal="center" vertical="top"/>
    </xf>
    <xf numFmtId="0" fontId="22" fillId="0" borderId="0" xfId="97" applyFont="1" applyAlignment="1">
      <alignment horizontal="justify" vertical="top" wrapText="1"/>
    </xf>
    <xf numFmtId="183" fontId="23" fillId="0" borderId="0" xfId="97" applyNumberFormat="1" applyFont="1" applyAlignment="1">
      <alignment horizontal="right" vertical="top"/>
    </xf>
    <xf numFmtId="0" fontId="23" fillId="0" borderId="0" xfId="97" applyFont="1" applyAlignment="1">
      <alignment horizontal="justify" vertical="top" wrapText="1"/>
    </xf>
    <xf numFmtId="9" fontId="22" fillId="0" borderId="0" xfId="0" applyNumberFormat="1" applyFont="1" applyAlignment="1">
      <alignment horizontal="justify" vertical="top" wrapText="1"/>
    </xf>
    <xf numFmtId="0" fontId="163" fillId="0" borderId="0" xfId="0" applyFont="1" applyAlignment="1">
      <alignment horizontal="justify" vertical="top"/>
    </xf>
    <xf numFmtId="0" fontId="15" fillId="0" borderId="0" xfId="0" applyFont="1" applyAlignment="1">
      <alignment horizontal="left" vertical="top" wrapText="1"/>
    </xf>
    <xf numFmtId="4" fontId="15" fillId="0" borderId="0" xfId="0" applyNumberFormat="1" applyFont="1" applyAlignment="1">
      <alignment horizontal="right" wrapText="1"/>
    </xf>
    <xf numFmtId="0" fontId="15" fillId="0" borderId="0" xfId="0" applyFont="1" applyAlignment="1">
      <alignment wrapText="1"/>
    </xf>
    <xf numFmtId="183" fontId="23" fillId="0" borderId="0" xfId="0" applyNumberFormat="1" applyFont="1" applyAlignment="1">
      <alignment horizontal="right" vertical="center"/>
    </xf>
    <xf numFmtId="0" fontId="22" fillId="0" borderId="0" xfId="0" applyFont="1" applyAlignment="1">
      <alignment horizontal="right" vertical="center" wrapText="1"/>
    </xf>
    <xf numFmtId="4" fontId="22" fillId="0" borderId="0" xfId="0" applyNumberFormat="1" applyFont="1" applyAlignment="1">
      <alignment vertical="center" wrapText="1"/>
    </xf>
    <xf numFmtId="0" fontId="77" fillId="0" borderId="0" xfId="0" applyFont="1" applyAlignment="1">
      <alignment horizontal="center" wrapText="1"/>
    </xf>
    <xf numFmtId="2" fontId="23" fillId="0" borderId="0" xfId="98" applyNumberFormat="1" applyFont="1" applyAlignment="1">
      <alignment horizontal="left"/>
    </xf>
    <xf numFmtId="0" fontId="23" fillId="0" borderId="0" xfId="0" applyFont="1" applyAlignment="1">
      <alignment horizontal="left"/>
    </xf>
    <xf numFmtId="0" fontId="116" fillId="0" borderId="0" xfId="0" applyFont="1" applyAlignment="1">
      <alignment horizontal="justify" vertical="top"/>
    </xf>
    <xf numFmtId="0" fontId="22" fillId="0" borderId="0" xfId="0" applyFont="1" applyAlignment="1">
      <alignment horizontal="left" vertical="top"/>
    </xf>
    <xf numFmtId="0" fontId="23" fillId="0" borderId="10" xfId="0" applyFont="1" applyBorder="1" applyAlignment="1">
      <alignment horizontal="justify" vertical="top" wrapText="1"/>
    </xf>
    <xf numFmtId="4" fontId="22" fillId="0" borderId="10" xfId="0" applyNumberFormat="1" applyFont="1" applyBorder="1" applyAlignment="1">
      <alignment horizontal="right" wrapText="1"/>
    </xf>
    <xf numFmtId="0" fontId="22" fillId="0" borderId="0" xfId="0" applyFont="1" applyAlignment="1">
      <alignment horizontal="left" vertical="center"/>
    </xf>
    <xf numFmtId="178" fontId="47" fillId="0" borderId="0" xfId="0" applyNumberFormat="1" applyFont="1" applyAlignment="1">
      <alignment horizontal="right" vertical="top"/>
    </xf>
    <xf numFmtId="0" fontId="54" fillId="0" borderId="0" xfId="0" applyFont="1" applyAlignment="1">
      <alignment horizontal="left" vertical="center" wrapText="1"/>
    </xf>
    <xf numFmtId="0" fontId="165" fillId="0" borderId="0" xfId="0" applyFont="1" applyAlignment="1">
      <alignment horizontal="left" vertical="top"/>
    </xf>
    <xf numFmtId="0" fontId="165" fillId="0" borderId="0" xfId="0" applyFont="1" applyAlignment="1">
      <alignment horizontal="left" vertical="top" wrapText="1"/>
    </xf>
    <xf numFmtId="0" fontId="165" fillId="0" borderId="0" xfId="0" applyFont="1" applyAlignment="1">
      <alignment horizontal="center" wrapText="1"/>
    </xf>
    <xf numFmtId="4" fontId="165" fillId="0" borderId="0" xfId="0" applyNumberFormat="1" applyFont="1" applyAlignment="1">
      <alignment horizontal="right" wrapText="1"/>
    </xf>
    <xf numFmtId="205" fontId="164" fillId="0" borderId="0" xfId="0" applyNumberFormat="1" applyFont="1" applyAlignment="1">
      <alignment horizontal="center" vertical="top"/>
    </xf>
    <xf numFmtId="194" fontId="47" fillId="0" borderId="0" xfId="0" applyNumberFormat="1" applyFont="1" applyAlignment="1">
      <alignment horizontal="right" vertical="top"/>
    </xf>
    <xf numFmtId="198" fontId="47" fillId="0" borderId="0" xfId="0" applyNumberFormat="1" applyFont="1" applyAlignment="1">
      <alignment horizontal="right" vertical="top"/>
    </xf>
    <xf numFmtId="0" fontId="48" fillId="0" borderId="0" xfId="0" applyFont="1" applyAlignment="1">
      <alignment horizontal="justify" vertical="top" wrapText="1"/>
    </xf>
    <xf numFmtId="191" fontId="23" fillId="0" borderId="0" xfId="0" applyNumberFormat="1" applyFont="1" applyAlignment="1">
      <alignment horizontal="right" vertical="top"/>
    </xf>
    <xf numFmtId="172" fontId="75" fillId="0" borderId="0" xfId="0" applyNumberFormat="1" applyFont="1" applyAlignment="1">
      <alignment horizontal="center" vertical="center"/>
    </xf>
    <xf numFmtId="172" fontId="48" fillId="55" borderId="0" xfId="0" applyNumberFormat="1" applyFont="1" applyFill="1"/>
    <xf numFmtId="0" fontId="47" fillId="0" borderId="0" xfId="0" applyFont="1" applyAlignment="1">
      <alignment vertical="top" wrapText="1"/>
    </xf>
    <xf numFmtId="4" fontId="166" fillId="0" borderId="0" xfId="0" applyNumberFormat="1" applyFont="1" applyAlignment="1">
      <alignment horizontal="right"/>
    </xf>
    <xf numFmtId="204" fontId="161" fillId="0" borderId="0" xfId="0" applyNumberFormat="1" applyFont="1" applyAlignment="1">
      <alignment horizontal="right" vertical="top" shrinkToFit="1"/>
    </xf>
    <xf numFmtId="0" fontId="55" fillId="0" borderId="0" xfId="0" applyFont="1" applyAlignment="1">
      <alignment horizontal="justify" vertical="center" wrapText="1"/>
    </xf>
    <xf numFmtId="0" fontId="54" fillId="0" borderId="0" xfId="0" applyFont="1" applyAlignment="1">
      <alignment horizontal="right" vertical="top"/>
    </xf>
    <xf numFmtId="0" fontId="48" fillId="0" borderId="0" xfId="0" applyFont="1" applyAlignment="1">
      <alignment vertical="top" wrapText="1"/>
    </xf>
    <xf numFmtId="0" fontId="157" fillId="0" borderId="0" xfId="97" applyFont="1" applyAlignment="1">
      <alignment wrapText="1"/>
    </xf>
    <xf numFmtId="0" fontId="149" fillId="0" borderId="0" xfId="97" applyFont="1" applyAlignment="1">
      <alignment wrapText="1"/>
    </xf>
    <xf numFmtId="2" fontId="151" fillId="0" borderId="28" xfId="436" applyNumberFormat="1" applyFont="1" applyBorder="1" applyAlignment="1">
      <alignment horizontal="justify" vertical="top" wrapText="1"/>
    </xf>
    <xf numFmtId="2" fontId="127" fillId="0" borderId="28" xfId="436" applyNumberFormat="1" applyFont="1" applyBorder="1" applyAlignment="1">
      <alignment horizontal="justify" vertical="top" wrapText="1"/>
    </xf>
    <xf numFmtId="0" fontId="151" fillId="0" borderId="32" xfId="0" applyFont="1" applyBorder="1" applyAlignment="1">
      <alignment horizontal="right" vertical="top" textRotation="90" wrapText="1"/>
    </xf>
    <xf numFmtId="0" fontId="151" fillId="0" borderId="33" xfId="0" applyFont="1" applyBorder="1" applyAlignment="1">
      <alignment horizontal="left" vertical="center" textRotation="90" wrapText="1"/>
    </xf>
    <xf numFmtId="0" fontId="151" fillId="0" borderId="33" xfId="0" applyFont="1" applyBorder="1" applyAlignment="1">
      <alignment horizontal="center" vertical="center" wrapText="1"/>
    </xf>
    <xf numFmtId="1" fontId="151" fillId="0" borderId="32" xfId="0" applyNumberFormat="1" applyFont="1" applyBorder="1" applyAlignment="1">
      <alignment horizontal="center" vertical="center" textRotation="90" wrapText="1"/>
    </xf>
    <xf numFmtId="0" fontId="151" fillId="0" borderId="32" xfId="0" applyFont="1" applyBorder="1" applyAlignment="1">
      <alignment horizontal="center" vertical="center" textRotation="90" wrapText="1"/>
    </xf>
    <xf numFmtId="0" fontId="151" fillId="0" borderId="0" xfId="0" applyFont="1" applyAlignment="1">
      <alignment horizontal="right" vertical="top"/>
    </xf>
    <xf numFmtId="0" fontId="151" fillId="0" borderId="0" xfId="0" applyFont="1" applyAlignment="1">
      <alignment horizontal="left" vertical="center"/>
    </xf>
    <xf numFmtId="0" fontId="151" fillId="0" borderId="0" xfId="0" applyFont="1" applyAlignment="1">
      <alignment horizontal="center" vertical="center" wrapText="1"/>
    </xf>
    <xf numFmtId="1" fontId="151" fillId="0" borderId="0" xfId="0" applyNumberFormat="1" applyFont="1" applyAlignment="1">
      <alignment horizontal="center" vertical="center" textRotation="90" wrapText="1"/>
    </xf>
    <xf numFmtId="0" fontId="151" fillId="0" borderId="0" xfId="0" applyFont="1" applyAlignment="1">
      <alignment horizontal="center" vertical="center" textRotation="90" wrapText="1"/>
    </xf>
    <xf numFmtId="0" fontId="127" fillId="0" borderId="0" xfId="0" applyFont="1" applyAlignment="1">
      <alignment horizontal="right" vertical="top"/>
    </xf>
    <xf numFmtId="0" fontId="127" fillId="0" borderId="0" xfId="0" applyFont="1" applyAlignment="1">
      <alignment horizontal="left" vertical="top"/>
    </xf>
    <xf numFmtId="0" fontId="127" fillId="0" borderId="0" xfId="443" applyFont="1" applyAlignment="1">
      <alignment horizontal="justify" vertical="top" wrapText="1"/>
    </xf>
    <xf numFmtId="0" fontId="127" fillId="0" borderId="0" xfId="0" applyFont="1" applyAlignment="1">
      <alignment horizontal="center"/>
    </xf>
    <xf numFmtId="4" fontId="127" fillId="0" borderId="0" xfId="0" applyNumberFormat="1" applyFont="1" applyAlignment="1">
      <alignment horizontal="right" wrapText="1"/>
    </xf>
    <xf numFmtId="2" fontId="127" fillId="0" borderId="0" xfId="436" applyNumberFormat="1" applyFont="1" applyAlignment="1">
      <alignment horizontal="justify" vertical="top" wrapText="1"/>
    </xf>
    <xf numFmtId="0" fontId="127" fillId="0" borderId="0" xfId="443" applyFont="1" applyAlignment="1">
      <alignment horizontal="center"/>
    </xf>
    <xf numFmtId="0" fontId="127" fillId="0" borderId="34" xfId="0" applyFont="1" applyBorder="1" applyAlignment="1">
      <alignment horizontal="right" vertical="top" wrapText="1"/>
    </xf>
    <xf numFmtId="0" fontId="127" fillId="0" borderId="35" xfId="0" applyFont="1" applyBorder="1" applyAlignment="1">
      <alignment horizontal="left" vertical="top" wrapText="1"/>
    </xf>
    <xf numFmtId="0" fontId="127" fillId="0" borderId="35" xfId="0" applyFont="1" applyBorder="1" applyAlignment="1">
      <alignment vertical="center" wrapText="1"/>
    </xf>
    <xf numFmtId="206" fontId="127" fillId="22" borderId="34" xfId="342" applyNumberFormat="1" applyFont="1" applyBorder="1" applyAlignment="1" applyProtection="1">
      <alignment horizontal="center" vertical="center" wrapText="1"/>
    </xf>
    <xf numFmtId="0" fontId="151" fillId="0" borderId="32" xfId="0" applyFont="1" applyBorder="1" applyAlignment="1">
      <alignment horizontal="right" vertical="center" textRotation="90" wrapText="1"/>
    </xf>
    <xf numFmtId="0" fontId="151" fillId="0" borderId="0" xfId="0" applyFont="1" applyAlignment="1">
      <alignment horizontal="right" vertical="center"/>
    </xf>
    <xf numFmtId="0" fontId="127" fillId="0" borderId="0" xfId="0" applyFont="1" applyAlignment="1">
      <alignment horizontal="justify" vertical="top"/>
    </xf>
    <xf numFmtId="0" fontId="127" fillId="0" borderId="0" xfId="0" applyFont="1" applyAlignment="1" applyProtection="1">
      <alignment horizontal="left" vertical="center" wrapText="1"/>
      <protection locked="0"/>
    </xf>
    <xf numFmtId="0" fontId="169" fillId="0" borderId="0" xfId="0" applyFont="1" applyAlignment="1">
      <alignment horizontal="center"/>
    </xf>
    <xf numFmtId="0" fontId="169" fillId="0" borderId="0" xfId="0" applyFont="1" applyAlignment="1">
      <alignment horizontal="left" vertical="top" wrapText="1"/>
    </xf>
    <xf numFmtId="0" fontId="127" fillId="0" borderId="0" xfId="0" applyFont="1" applyAlignment="1" applyProtection="1">
      <alignment horizontal="left" vertical="top" wrapText="1"/>
      <protection locked="0"/>
    </xf>
    <xf numFmtId="0" fontId="127" fillId="0" borderId="0" xfId="0" applyFont="1" applyAlignment="1">
      <alignment horizontal="left" vertical="top" wrapText="1"/>
    </xf>
    <xf numFmtId="0" fontId="127" fillId="0" borderId="0" xfId="0" applyFont="1" applyAlignment="1">
      <alignment vertical="top" wrapText="1"/>
    </xf>
    <xf numFmtId="1" fontId="127" fillId="0" borderId="0" xfId="0" applyNumberFormat="1" applyFont="1" applyAlignment="1">
      <alignment horizontal="center" wrapText="1"/>
    </xf>
    <xf numFmtId="0" fontId="127" fillId="0" borderId="0" xfId="0" applyFont="1" applyAlignment="1">
      <alignment horizontal="right" vertical="center"/>
    </xf>
    <xf numFmtId="2" fontId="127" fillId="0" borderId="0" xfId="0" applyNumberFormat="1" applyFont="1" applyAlignment="1" applyProtection="1">
      <alignment horizontal="left" vertical="top" wrapText="1"/>
      <protection locked="0"/>
    </xf>
    <xf numFmtId="0" fontId="127" fillId="0" borderId="0" xfId="443" applyFont="1" applyAlignment="1">
      <alignment horizontal="justify" vertical="top"/>
    </xf>
    <xf numFmtId="0" fontId="171" fillId="0" borderId="0" xfId="443" applyFont="1" applyAlignment="1">
      <alignment horizontal="justify" vertical="top" wrapText="1"/>
    </xf>
    <xf numFmtId="0" fontId="151" fillId="0" borderId="9" xfId="0" applyFont="1" applyBorder="1" applyAlignment="1">
      <alignment horizontal="center" vertical="center" wrapText="1"/>
    </xf>
    <xf numFmtId="1" fontId="151" fillId="0" borderId="9" xfId="0" applyNumberFormat="1" applyFont="1" applyBorder="1" applyAlignment="1">
      <alignment horizontal="center" vertical="center" textRotation="90" wrapText="1"/>
    </xf>
    <xf numFmtId="0" fontId="151" fillId="0" borderId="9" xfId="0" applyFont="1" applyBorder="1" applyAlignment="1">
      <alignment horizontal="center" vertical="center" textRotation="90" wrapText="1"/>
    </xf>
    <xf numFmtId="1" fontId="127" fillId="0" borderId="0" xfId="0" applyNumberFormat="1" applyFont="1" applyAlignment="1">
      <alignment horizontal="center"/>
    </xf>
    <xf numFmtId="0" fontId="127" fillId="0" borderId="37" xfId="0" applyFont="1" applyBorder="1" applyAlignment="1" applyProtection="1">
      <alignment horizontal="right" vertical="top" wrapText="1"/>
      <protection locked="0"/>
    </xf>
    <xf numFmtId="0" fontId="151" fillId="0" borderId="0" xfId="0" applyFont="1" applyAlignment="1">
      <alignment vertical="top" wrapText="1"/>
    </xf>
    <xf numFmtId="0" fontId="127" fillId="0" borderId="0" xfId="0" applyFont="1" applyAlignment="1">
      <alignment horizontal="center" wrapText="1"/>
    </xf>
    <xf numFmtId="2" fontId="127" fillId="0" borderId="0" xfId="0" applyNumberFormat="1" applyFont="1" applyAlignment="1" applyProtection="1">
      <alignment horizontal="center" wrapText="1"/>
      <protection locked="0"/>
    </xf>
    <xf numFmtId="2" fontId="127" fillId="0" borderId="36" xfId="0" applyNumberFormat="1" applyFont="1" applyBorder="1" applyAlignment="1" applyProtection="1">
      <alignment horizontal="center" wrapText="1"/>
      <protection locked="0"/>
    </xf>
    <xf numFmtId="0" fontId="127" fillId="0" borderId="0" xfId="0" applyFont="1" applyAlignment="1" applyProtection="1">
      <alignment vertical="top" wrapText="1"/>
      <protection locked="0"/>
    </xf>
    <xf numFmtId="1" fontId="127" fillId="0" borderId="0" xfId="0" applyNumberFormat="1" applyFont="1" applyAlignment="1" applyProtection="1">
      <alignment horizontal="center" wrapText="1"/>
      <protection locked="0"/>
    </xf>
    <xf numFmtId="0" fontId="127" fillId="0" borderId="0" xfId="0" applyFont="1" applyAlignment="1" applyProtection="1">
      <alignment horizontal="center" wrapText="1"/>
      <protection locked="0"/>
    </xf>
    <xf numFmtId="0" fontId="151" fillId="0" borderId="0" xfId="0" applyFont="1" applyAlignment="1" applyProtection="1">
      <alignment horizontal="right" vertical="top" wrapText="1"/>
      <protection locked="0"/>
    </xf>
    <xf numFmtId="0" fontId="127" fillId="0" borderId="37" xfId="0" applyFont="1" applyBorder="1" applyAlignment="1" applyProtection="1">
      <alignment horizontal="right" vertical="center" wrapText="1"/>
      <protection locked="0"/>
    </xf>
    <xf numFmtId="0" fontId="3" fillId="0" borderId="0" xfId="431" applyFont="1"/>
    <xf numFmtId="0" fontId="3" fillId="0" borderId="0" xfId="446"/>
    <xf numFmtId="0" fontId="15" fillId="0" borderId="0" xfId="445" applyFont="1" applyAlignment="1">
      <alignment horizontal="center" vertical="top" wrapText="1"/>
    </xf>
    <xf numFmtId="0" fontId="15" fillId="0" borderId="0" xfId="446" applyFont="1" applyAlignment="1">
      <alignment horizontal="justify" vertical="top" wrapText="1"/>
    </xf>
    <xf numFmtId="0" fontId="175" fillId="0" borderId="0" xfId="446" applyFont="1" applyAlignment="1">
      <alignment horizontal="center"/>
    </xf>
    <xf numFmtId="2" fontId="15" fillId="0" borderId="0" xfId="446" applyNumberFormat="1" applyFont="1" applyAlignment="1">
      <alignment horizontal="justify" wrapText="1"/>
    </xf>
    <xf numFmtId="4" fontId="15" fillId="0" borderId="0" xfId="447" applyNumberFormat="1" applyFont="1" applyFill="1" applyBorder="1" applyAlignment="1" applyProtection="1">
      <alignment horizontal="right"/>
    </xf>
    <xf numFmtId="4" fontId="176" fillId="0" borderId="0" xfId="447" applyNumberFormat="1" applyFont="1" applyFill="1" applyBorder="1" applyAlignment="1" applyProtection="1">
      <alignment horizontal="right"/>
    </xf>
    <xf numFmtId="0" fontId="177" fillId="0" borderId="11" xfId="445" quotePrefix="1" applyFont="1" applyBorder="1" applyAlignment="1">
      <alignment horizontal="center" vertical="center" wrapText="1"/>
    </xf>
    <xf numFmtId="0" fontId="177" fillId="0" borderId="12" xfId="445" applyFont="1" applyBorder="1" applyAlignment="1">
      <alignment vertical="center" wrapText="1"/>
    </xf>
    <xf numFmtId="0" fontId="177" fillId="0" borderId="12" xfId="445" applyFont="1" applyBorder="1" applyAlignment="1">
      <alignment horizontal="center" vertical="center" wrapText="1"/>
    </xf>
    <xf numFmtId="4" fontId="177" fillId="0" borderId="12" xfId="445" applyNumberFormat="1" applyFont="1" applyBorder="1" applyAlignment="1">
      <alignment horizontal="center" vertical="center" wrapText="1"/>
    </xf>
    <xf numFmtId="4" fontId="177" fillId="0" borderId="13" xfId="445" applyNumberFormat="1" applyFont="1" applyBorder="1" applyAlignment="1">
      <alignment horizontal="right" vertical="center" wrapText="1"/>
    </xf>
    <xf numFmtId="0" fontId="174" fillId="0" borderId="0" xfId="446" applyFont="1"/>
    <xf numFmtId="0" fontId="175" fillId="0" borderId="0" xfId="446" applyFont="1"/>
    <xf numFmtId="49" fontId="15" fillId="0" borderId="0" xfId="445" applyNumberFormat="1" applyFont="1" applyAlignment="1">
      <alignment horizontal="center" wrapText="1"/>
    </xf>
    <xf numFmtId="2" fontId="15" fillId="0" borderId="0" xfId="445" applyNumberFormat="1" applyFont="1" applyAlignment="1">
      <alignment horizontal="right" vertical="center" wrapText="1"/>
    </xf>
    <xf numFmtId="2" fontId="176" fillId="0" borderId="0" xfId="445" applyNumberFormat="1" applyFont="1" applyAlignment="1">
      <alignment horizontal="right" vertical="center" wrapText="1"/>
    </xf>
    <xf numFmtId="0" fontId="15" fillId="0" borderId="0" xfId="445" applyFont="1" applyAlignment="1">
      <alignment vertical="top" wrapText="1"/>
    </xf>
    <xf numFmtId="4" fontId="44" fillId="0" borderId="0" xfId="447" applyNumberFormat="1" applyFont="1" applyFill="1" applyBorder="1" applyAlignment="1" applyProtection="1">
      <alignment horizontal="right"/>
    </xf>
    <xf numFmtId="4" fontId="180" fillId="0" borderId="0" xfId="445" applyNumberFormat="1" applyFont="1"/>
    <xf numFmtId="0" fontId="44" fillId="0" borderId="0" xfId="446" applyFont="1" applyAlignment="1">
      <alignment horizontal="justify" vertical="top" wrapText="1"/>
    </xf>
    <xf numFmtId="0" fontId="179" fillId="0" borderId="0" xfId="445" applyFont="1"/>
    <xf numFmtId="0" fontId="177" fillId="0" borderId="0" xfId="445" applyFont="1" applyAlignment="1">
      <alignment vertical="center" wrapText="1"/>
    </xf>
    <xf numFmtId="0" fontId="177" fillId="0" borderId="0" xfId="445" applyFont="1" applyAlignment="1">
      <alignment horizontal="center" vertical="center" wrapText="1"/>
    </xf>
    <xf numFmtId="4" fontId="177" fillId="0" borderId="0" xfId="445" applyNumberFormat="1" applyFont="1" applyAlignment="1">
      <alignment horizontal="center" vertical="center" wrapText="1"/>
    </xf>
    <xf numFmtId="4" fontId="177" fillId="0" borderId="0" xfId="445" applyNumberFormat="1" applyFont="1" applyAlignment="1">
      <alignment horizontal="right" vertical="center" wrapText="1"/>
    </xf>
    <xf numFmtId="0" fontId="15" fillId="0" borderId="0" xfId="445" applyFont="1" applyAlignment="1">
      <alignment horizontal="justify" vertical="top" wrapText="1"/>
    </xf>
    <xf numFmtId="0" fontId="44" fillId="0" borderId="0" xfId="445" applyFont="1" applyAlignment="1">
      <alignment horizontal="center" vertical="center" wrapText="1"/>
    </xf>
    <xf numFmtId="4" fontId="15" fillId="0" borderId="0" xfId="446" applyNumberFormat="1" applyFont="1" applyAlignment="1">
      <alignment horizontal="right"/>
    </xf>
    <xf numFmtId="4" fontId="18" fillId="0" borderId="0" xfId="445" applyNumberFormat="1" applyFont="1"/>
    <xf numFmtId="4" fontId="44" fillId="0" borderId="0" xfId="446" applyNumberFormat="1" applyFont="1" applyAlignment="1">
      <alignment horizontal="right"/>
    </xf>
    <xf numFmtId="0" fontId="129" fillId="0" borderId="0" xfId="445" applyFont="1"/>
    <xf numFmtId="4" fontId="44" fillId="0" borderId="0" xfId="445" applyNumberFormat="1" applyFont="1"/>
    <xf numFmtId="0" fontId="44" fillId="0" borderId="0" xfId="445" applyFont="1" applyAlignment="1">
      <alignment horizontal="justify" vertical="top" wrapText="1"/>
    </xf>
    <xf numFmtId="0" fontId="184" fillId="0" borderId="11" xfId="445" quotePrefix="1" applyFont="1" applyBorder="1" applyAlignment="1">
      <alignment horizontal="center" vertical="center" wrapText="1"/>
    </xf>
    <xf numFmtId="4" fontId="176" fillId="0" borderId="0" xfId="445" applyNumberFormat="1" applyFont="1" applyAlignment="1">
      <alignment horizontal="right" vertical="center" wrapText="1"/>
    </xf>
    <xf numFmtId="3" fontId="180" fillId="0" borderId="0" xfId="445" applyNumberFormat="1" applyFont="1"/>
    <xf numFmtId="0" fontId="184" fillId="0" borderId="0" xfId="445" quotePrefix="1" applyFont="1" applyAlignment="1">
      <alignment horizontal="center" vertical="center" wrapText="1"/>
    </xf>
    <xf numFmtId="0" fontId="184" fillId="0" borderId="0" xfId="445" applyFont="1" applyAlignment="1">
      <alignment horizontal="center" vertical="center" wrapText="1"/>
    </xf>
    <xf numFmtId="4" fontId="184" fillId="0" borderId="0" xfId="445" applyNumberFormat="1" applyFont="1" applyAlignment="1">
      <alignment horizontal="center" vertical="center" wrapText="1"/>
    </xf>
    <xf numFmtId="0" fontId="15" fillId="0" borderId="0" xfId="445" quotePrefix="1" applyFont="1" applyAlignment="1">
      <alignment horizontal="center" vertical="top"/>
    </xf>
    <xf numFmtId="0" fontId="15" fillId="0" borderId="0" xfId="445" applyFont="1" applyAlignment="1">
      <alignment horizontal="center" vertical="center" wrapText="1"/>
    </xf>
    <xf numFmtId="0" fontId="44" fillId="0" borderId="0" xfId="445" applyFont="1" applyAlignment="1">
      <alignment vertical="top" wrapText="1"/>
    </xf>
    <xf numFmtId="4" fontId="9" fillId="0" borderId="0" xfId="447" applyNumberFormat="1" applyFont="1" applyFill="1" applyBorder="1" applyAlignment="1" applyProtection="1">
      <alignment horizontal="right"/>
    </xf>
    <xf numFmtId="4" fontId="15" fillId="0" borderId="0" xfId="445" applyNumberFormat="1" applyFont="1" applyAlignment="1">
      <alignment horizontal="right" vertical="center" wrapText="1"/>
    </xf>
    <xf numFmtId="3" fontId="44" fillId="0" borderId="0" xfId="445" applyNumberFormat="1" applyFont="1"/>
    <xf numFmtId="0" fontId="185" fillId="0" borderId="0" xfId="445" applyFont="1" applyAlignment="1">
      <alignment vertical="top" wrapText="1"/>
    </xf>
    <xf numFmtId="0" fontId="185" fillId="0" borderId="0" xfId="445" applyFont="1" applyAlignment="1">
      <alignment horizontal="right" vertical="top" wrapText="1"/>
    </xf>
    <xf numFmtId="4" fontId="164" fillId="0" borderId="0" xfId="445" applyNumberFormat="1" applyFont="1"/>
    <xf numFmtId="0" fontId="177" fillId="0" borderId="0" xfId="445" applyFont="1" applyAlignment="1">
      <alignment vertical="top" wrapText="1"/>
    </xf>
    <xf numFmtId="0" fontId="15" fillId="0" borderId="0" xfId="445" applyFont="1"/>
    <xf numFmtId="4" fontId="177" fillId="0" borderId="0" xfId="445" applyNumberFormat="1" applyFont="1" applyAlignment="1">
      <alignment horizontal="right"/>
    </xf>
    <xf numFmtId="10" fontId="164" fillId="0" borderId="0" xfId="445" applyNumberFormat="1" applyFont="1"/>
    <xf numFmtId="0" fontId="128" fillId="0" borderId="0" xfId="445" applyFont="1" applyAlignment="1">
      <alignment vertical="top" wrapText="1"/>
    </xf>
    <xf numFmtId="0" fontId="184" fillId="0" borderId="12" xfId="445" applyFont="1" applyBorder="1" applyAlignment="1">
      <alignment horizontal="center" vertical="center" wrapText="1"/>
    </xf>
    <xf numFmtId="4" fontId="184" fillId="0" borderId="12" xfId="445" applyNumberFormat="1" applyFont="1" applyBorder="1" applyAlignment="1">
      <alignment horizontal="center" vertical="center" wrapText="1"/>
    </xf>
    <xf numFmtId="3" fontId="15" fillId="0" borderId="0" xfId="446" applyNumberFormat="1" applyFont="1" applyAlignment="1">
      <alignment horizontal="right"/>
    </xf>
    <xf numFmtId="0" fontId="178" fillId="0" borderId="0" xfId="445" quotePrefix="1" applyFont="1" applyAlignment="1">
      <alignment horizontal="center" vertical="top"/>
    </xf>
    <xf numFmtId="0" fontId="8" fillId="0" borderId="0" xfId="445"/>
    <xf numFmtId="0" fontId="178" fillId="0" borderId="0" xfId="445" applyFont="1" applyAlignment="1">
      <alignment vertical="top"/>
    </xf>
    <xf numFmtId="0" fontId="183" fillId="0" borderId="0" xfId="445" applyFont="1" applyAlignment="1">
      <alignment horizontal="center" wrapText="1"/>
    </xf>
    <xf numFmtId="3" fontId="15" fillId="0" borderId="0" xfId="447" applyNumberFormat="1" applyFont="1" applyFill="1" applyBorder="1" applyAlignment="1" applyProtection="1">
      <alignment horizontal="right"/>
    </xf>
    <xf numFmtId="0" fontId="9" fillId="0" borderId="0" xfId="450" applyFont="1" applyAlignment="1">
      <alignment horizontal="left" vertical="top" wrapText="1"/>
    </xf>
    <xf numFmtId="4" fontId="74" fillId="0" borderId="0" xfId="450" applyNumberFormat="1" applyFont="1" applyAlignment="1">
      <alignment horizontal="left" wrapText="1"/>
    </xf>
    <xf numFmtId="4" fontId="9" fillId="0" borderId="0" xfId="450" applyNumberFormat="1" applyFont="1" applyAlignment="1">
      <alignment wrapText="1"/>
    </xf>
    <xf numFmtId="170" fontId="9" fillId="0" borderId="0" xfId="451" applyFont="1" applyFill="1" applyBorder="1" applyAlignment="1">
      <alignment horizontal="right" wrapText="1"/>
    </xf>
    <xf numFmtId="0" fontId="173" fillId="0" borderId="12" xfId="445" applyFont="1" applyBorder="1" applyAlignment="1">
      <alignment vertical="center" wrapText="1"/>
    </xf>
    <xf numFmtId="0" fontId="18" fillId="0" borderId="0" xfId="445" applyFont="1" applyAlignment="1">
      <alignment horizontal="center" wrapText="1"/>
    </xf>
    <xf numFmtId="0" fontId="54" fillId="0" borderId="10" xfId="446" applyFont="1" applyBorder="1" applyAlignment="1">
      <alignment horizontal="left" vertical="center"/>
    </xf>
    <xf numFmtId="2" fontId="175" fillId="0" borderId="0" xfId="446" applyNumberFormat="1" applyFont="1" applyAlignment="1">
      <alignment horizontal="center"/>
    </xf>
    <xf numFmtId="0" fontId="129" fillId="0" borderId="0" xfId="445" applyFont="1" applyAlignment="1">
      <alignment horizontal="right"/>
    </xf>
    <xf numFmtId="0" fontId="15" fillId="0" borderId="0" xfId="445" quotePrefix="1" applyFont="1" applyAlignment="1">
      <alignment horizontal="justify" vertical="top" wrapText="1"/>
    </xf>
    <xf numFmtId="0" fontId="177" fillId="0" borderId="0" xfId="445" quotePrefix="1" applyFont="1" applyAlignment="1">
      <alignment horizontal="center" vertical="center" wrapText="1"/>
    </xf>
    <xf numFmtId="4" fontId="180" fillId="0" borderId="0" xfId="447" applyNumberFormat="1" applyFont="1" applyFill="1" applyBorder="1" applyAlignment="1" applyProtection="1">
      <alignment horizontal="right"/>
    </xf>
    <xf numFmtId="0" fontId="173" fillId="0" borderId="0" xfId="445" applyFont="1" applyAlignment="1">
      <alignment horizontal="center" vertical="center" wrapText="1"/>
    </xf>
    <xf numFmtId="4" fontId="173" fillId="0" borderId="0" xfId="445" applyNumberFormat="1" applyFont="1" applyAlignment="1">
      <alignment horizontal="center" vertical="center" wrapText="1"/>
    </xf>
    <xf numFmtId="0" fontId="178" fillId="0" borderId="0" xfId="445" applyFont="1" applyAlignment="1">
      <alignment vertical="center" wrapText="1"/>
    </xf>
    <xf numFmtId="4" fontId="178" fillId="0" borderId="0" xfId="445" applyNumberFormat="1" applyFont="1" applyAlignment="1">
      <alignment horizontal="right" vertical="center" wrapText="1"/>
    </xf>
    <xf numFmtId="0" fontId="179" fillId="0" borderId="0" xfId="445" applyFont="1" applyAlignment="1">
      <alignment horizontal="right"/>
    </xf>
    <xf numFmtId="0" fontId="178" fillId="0" borderId="0" xfId="445" applyFont="1" applyAlignment="1">
      <alignment horizontal="center" vertical="center" wrapText="1"/>
    </xf>
    <xf numFmtId="0" fontId="178" fillId="0" borderId="0" xfId="445" applyFont="1" applyAlignment="1">
      <alignment horizontal="left" vertical="top"/>
    </xf>
    <xf numFmtId="0" fontId="178" fillId="0" borderId="0" xfId="445" applyFont="1" applyAlignment="1">
      <alignment horizontal="left" vertical="top" wrapText="1"/>
    </xf>
    <xf numFmtId="2" fontId="178" fillId="0" borderId="0" xfId="445" applyNumberFormat="1" applyFont="1" applyAlignment="1">
      <alignment horizontal="right" vertical="center" wrapText="1"/>
    </xf>
    <xf numFmtId="0" fontId="178" fillId="0" borderId="0" xfId="445" applyFont="1" applyAlignment="1">
      <alignment horizontal="center" vertical="top" wrapText="1"/>
    </xf>
    <xf numFmtId="0" fontId="173" fillId="0" borderId="0" xfId="445" quotePrefix="1" applyFont="1" applyAlignment="1">
      <alignment horizontal="center" vertical="center" wrapText="1"/>
    </xf>
    <xf numFmtId="4" fontId="173" fillId="0" borderId="0" xfId="445" applyNumberFormat="1" applyFont="1" applyAlignment="1">
      <alignment horizontal="right" vertical="center" wrapText="1"/>
    </xf>
    <xf numFmtId="0" fontId="173" fillId="0" borderId="11" xfId="445" quotePrefix="1" applyFont="1" applyBorder="1" applyAlignment="1">
      <alignment horizontal="center" vertical="center" wrapText="1"/>
    </xf>
    <xf numFmtId="0" fontId="173" fillId="0" borderId="12" xfId="445" applyFont="1" applyBorder="1" applyAlignment="1">
      <alignment horizontal="center" vertical="center" wrapText="1"/>
    </xf>
    <xf numFmtId="4" fontId="173" fillId="0" borderId="12" xfId="445" applyNumberFormat="1" applyFont="1" applyBorder="1" applyAlignment="1">
      <alignment horizontal="center" vertical="center" wrapText="1"/>
    </xf>
    <xf numFmtId="4" fontId="173" fillId="0" borderId="13" xfId="445" applyNumberFormat="1" applyFont="1" applyBorder="1" applyAlignment="1">
      <alignment horizontal="right" vertical="center" wrapText="1"/>
    </xf>
    <xf numFmtId="3" fontId="44" fillId="0" borderId="0" xfId="445" applyNumberFormat="1" applyFont="1" applyAlignment="1">
      <alignment horizontal="right"/>
    </xf>
    <xf numFmtId="0" fontId="176" fillId="0" borderId="0" xfId="445" quotePrefix="1" applyFont="1" applyAlignment="1">
      <alignment horizontal="center" vertical="top"/>
    </xf>
    <xf numFmtId="0" fontId="186" fillId="61" borderId="38" xfId="445" applyFont="1" applyFill="1" applyBorder="1" applyAlignment="1">
      <alignment horizontal="center" vertical="center" wrapText="1"/>
    </xf>
    <xf numFmtId="0" fontId="186" fillId="61" borderId="38" xfId="445" applyFont="1" applyFill="1" applyBorder="1" applyAlignment="1">
      <alignment vertical="center" wrapText="1"/>
    </xf>
    <xf numFmtId="4" fontId="186" fillId="61" borderId="38" xfId="445" applyNumberFormat="1" applyFont="1" applyFill="1" applyBorder="1" applyAlignment="1">
      <alignment horizontal="center" vertical="center" wrapText="1"/>
    </xf>
    <xf numFmtId="0" fontId="177" fillId="60" borderId="11" xfId="445" quotePrefix="1" applyFont="1" applyFill="1" applyBorder="1" applyAlignment="1">
      <alignment horizontal="center" vertical="center" wrapText="1"/>
    </xf>
    <xf numFmtId="0" fontId="177" fillId="60" borderId="12" xfId="445" applyFont="1" applyFill="1" applyBorder="1" applyAlignment="1">
      <alignment vertical="center" wrapText="1"/>
    </xf>
    <xf numFmtId="0" fontId="177" fillId="60" borderId="12" xfId="445" applyFont="1" applyFill="1" applyBorder="1" applyAlignment="1">
      <alignment horizontal="center" vertical="center" wrapText="1"/>
    </xf>
    <xf numFmtId="4" fontId="177" fillId="60" borderId="12" xfId="445" applyNumberFormat="1" applyFont="1" applyFill="1" applyBorder="1" applyAlignment="1">
      <alignment horizontal="center" vertical="center" wrapText="1"/>
    </xf>
    <xf numFmtId="4" fontId="177" fillId="60" borderId="13" xfId="445" applyNumberFormat="1" applyFont="1" applyFill="1" applyBorder="1" applyAlignment="1">
      <alignment horizontal="center" vertical="center" wrapText="1"/>
    </xf>
    <xf numFmtId="0" fontId="173" fillId="60" borderId="11" xfId="445" quotePrefix="1" applyFont="1" applyFill="1" applyBorder="1" applyAlignment="1">
      <alignment horizontal="center" vertical="center" wrapText="1"/>
    </xf>
    <xf numFmtId="0" fontId="173" fillId="60" borderId="12" xfId="445" applyFont="1" applyFill="1" applyBorder="1" applyAlignment="1">
      <alignment vertical="center" wrapText="1"/>
    </xf>
    <xf numFmtId="0" fontId="173" fillId="60" borderId="12" xfId="445" applyFont="1" applyFill="1" applyBorder="1" applyAlignment="1">
      <alignment horizontal="center" vertical="center" wrapText="1"/>
    </xf>
    <xf numFmtId="4" fontId="184" fillId="60" borderId="12" xfId="445" applyNumberFormat="1" applyFont="1" applyFill="1" applyBorder="1" applyAlignment="1">
      <alignment horizontal="center" vertical="center" wrapText="1"/>
    </xf>
    <xf numFmtId="4" fontId="173" fillId="60" borderId="12" xfId="445" applyNumberFormat="1" applyFont="1" applyFill="1" applyBorder="1" applyAlignment="1">
      <alignment horizontal="center" vertical="center" wrapText="1"/>
    </xf>
    <xf numFmtId="4" fontId="173" fillId="60" borderId="13" xfId="445" applyNumberFormat="1" applyFont="1" applyFill="1" applyBorder="1" applyAlignment="1">
      <alignment horizontal="center" vertical="center" wrapText="1"/>
    </xf>
    <xf numFmtId="0" fontId="173" fillId="0" borderId="0" xfId="445" applyFont="1" applyAlignment="1">
      <alignment vertical="center" wrapText="1"/>
    </xf>
    <xf numFmtId="0" fontId="178" fillId="0" borderId="0" xfId="445" quotePrefix="1" applyFont="1" applyAlignment="1">
      <alignment horizontal="left" vertical="top"/>
    </xf>
    <xf numFmtId="4" fontId="188" fillId="0" borderId="0" xfId="445" applyNumberFormat="1" applyFont="1" applyAlignment="1">
      <alignment wrapText="1"/>
    </xf>
    <xf numFmtId="0" fontId="15" fillId="0" borderId="0" xfId="445" quotePrefix="1" applyFont="1" applyAlignment="1">
      <alignment horizontal="left" vertical="top"/>
    </xf>
    <xf numFmtId="3" fontId="15" fillId="0" borderId="0" xfId="445" applyNumberFormat="1" applyFont="1" applyAlignment="1">
      <alignment horizontal="right" vertical="center" wrapText="1"/>
    </xf>
    <xf numFmtId="0" fontId="187" fillId="0" borderId="0" xfId="445" applyFont="1" applyAlignment="1">
      <alignment horizontal="justify" vertical="top" wrapText="1"/>
    </xf>
    <xf numFmtId="1" fontId="15" fillId="0" borderId="0" xfId="445" applyNumberFormat="1" applyFont="1" applyAlignment="1">
      <alignment horizontal="right" vertical="center" wrapText="1"/>
    </xf>
    <xf numFmtId="1" fontId="177" fillId="0" borderId="0" xfId="445" applyNumberFormat="1" applyFont="1" applyAlignment="1">
      <alignment horizontal="center" vertical="center" wrapText="1"/>
    </xf>
    <xf numFmtId="1" fontId="176" fillId="0" borderId="0" xfId="445" applyNumberFormat="1" applyFont="1" applyAlignment="1">
      <alignment horizontal="right" vertical="center" wrapText="1"/>
    </xf>
    <xf numFmtId="0" fontId="173" fillId="60" borderId="12" xfId="445" quotePrefix="1" applyFont="1" applyFill="1" applyBorder="1" applyAlignment="1">
      <alignment horizontal="center" vertical="center" wrapText="1"/>
    </xf>
    <xf numFmtId="0" fontId="173" fillId="60" borderId="13" xfId="445" quotePrefix="1" applyFont="1" applyFill="1" applyBorder="1" applyAlignment="1">
      <alignment horizontal="center" vertical="center" wrapText="1"/>
    </xf>
    <xf numFmtId="49" fontId="9" fillId="0" borderId="0" xfId="445" applyNumberFormat="1" applyFont="1" applyAlignment="1">
      <alignment horizontal="center" wrapText="1"/>
    </xf>
    <xf numFmtId="4" fontId="190" fillId="0" borderId="0" xfId="445" applyNumberFormat="1" applyFont="1"/>
    <xf numFmtId="3" fontId="44" fillId="0" borderId="0" xfId="446" applyNumberFormat="1" applyFont="1" applyAlignment="1">
      <alignment horizontal="right"/>
    </xf>
    <xf numFmtId="0" fontId="15" fillId="0" borderId="0" xfId="445" applyFont="1" applyAlignment="1">
      <alignment horizontal="center" wrapText="1"/>
    </xf>
    <xf numFmtId="49" fontId="15" fillId="0" borderId="0" xfId="446" applyNumberFormat="1" applyFont="1" applyAlignment="1">
      <alignment horizontal="center" wrapText="1"/>
    </xf>
    <xf numFmtId="0" fontId="15" fillId="0" borderId="0" xfId="448" applyFont="1" applyAlignment="1">
      <alignment horizontal="justify" vertical="top" wrapText="1" shrinkToFit="1"/>
    </xf>
    <xf numFmtId="0" fontId="186" fillId="0" borderId="0" xfId="445" applyFont="1" applyAlignment="1">
      <alignment horizontal="center" vertical="center" wrapText="1"/>
    </xf>
    <xf numFmtId="0" fontId="15" fillId="0" borderId="0" xfId="445" applyFont="1" applyAlignment="1">
      <alignment horizontal="left" vertical="top"/>
    </xf>
    <xf numFmtId="0" fontId="185" fillId="0" borderId="0" xfId="445" quotePrefix="1" applyFont="1" applyAlignment="1">
      <alignment horizontal="right" vertical="top" wrapText="1"/>
    </xf>
    <xf numFmtId="0" fontId="185" fillId="0" borderId="10" xfId="445" quotePrefix="1" applyFont="1" applyBorder="1" applyAlignment="1">
      <alignment horizontal="right" vertical="top" wrapText="1"/>
    </xf>
    <xf numFmtId="0" fontId="177" fillId="0" borderId="10" xfId="445" applyFont="1" applyBorder="1" applyAlignment="1">
      <alignment vertical="top" wrapText="1"/>
    </xf>
    <xf numFmtId="4" fontId="188" fillId="0" borderId="10" xfId="445" applyNumberFormat="1" applyFont="1" applyBorder="1" applyAlignment="1">
      <alignment vertical="top" wrapText="1"/>
    </xf>
    <xf numFmtId="0" fontId="9" fillId="0" borderId="41" xfId="0" applyFont="1" applyBorder="1" applyAlignment="1">
      <alignment wrapText="1"/>
    </xf>
    <xf numFmtId="0" fontId="9" fillId="0" borderId="41" xfId="0" applyFont="1" applyBorder="1" applyAlignment="1">
      <alignment horizontal="left" vertical="center" wrapText="1"/>
    </xf>
    <xf numFmtId="0" fontId="44" fillId="0" borderId="0" xfId="0" applyFont="1" applyAlignment="1">
      <alignment horizontal="justify" vertical="top" wrapText="1"/>
    </xf>
    <xf numFmtId="0" fontId="15" fillId="0" borderId="0" xfId="0" applyFont="1" applyAlignment="1">
      <alignment horizontal="justify" vertical="top" wrapText="1"/>
    </xf>
    <xf numFmtId="0" fontId="135" fillId="0" borderId="0" xfId="0" applyFont="1"/>
    <xf numFmtId="4" fontId="44" fillId="0" borderId="0" xfId="0" applyNumberFormat="1" applyFont="1" applyAlignment="1">
      <alignment horizontal="right"/>
    </xf>
    <xf numFmtId="0" fontId="187" fillId="0" borderId="0" xfId="0" applyFont="1" applyAlignment="1">
      <alignment horizontal="justify" vertical="top" wrapText="1"/>
    </xf>
    <xf numFmtId="4" fontId="15" fillId="0" borderId="0" xfId="0" applyNumberFormat="1" applyFont="1" applyAlignment="1">
      <alignment horizontal="right"/>
    </xf>
    <xf numFmtId="3" fontId="44" fillId="0" borderId="0" xfId="0" applyNumberFormat="1" applyFont="1" applyAlignment="1">
      <alignment horizontal="right"/>
    </xf>
    <xf numFmtId="49" fontId="0" fillId="0" borderId="0" xfId="0" applyNumberFormat="1"/>
    <xf numFmtId="49" fontId="9" fillId="0" borderId="0" xfId="0" applyNumberFormat="1" applyFont="1" applyAlignment="1">
      <alignment wrapText="1"/>
    </xf>
    <xf numFmtId="49" fontId="9" fillId="0" borderId="0" xfId="0" applyNumberFormat="1" applyFont="1" applyAlignment="1">
      <alignment horizontal="left" vertical="center" wrapText="1"/>
    </xf>
    <xf numFmtId="49" fontId="48" fillId="0" borderId="0" xfId="0" applyNumberFormat="1" applyFont="1" applyAlignment="1">
      <alignment wrapText="1"/>
    </xf>
    <xf numFmtId="0" fontId="108" fillId="0" borderId="0" xfId="454" applyFont="1"/>
    <xf numFmtId="164" fontId="108" fillId="0" borderId="0" xfId="428" applyNumberFormat="1" applyFont="1" applyAlignment="1">
      <alignment horizontal="right"/>
    </xf>
    <xf numFmtId="164" fontId="108" fillId="0" borderId="10" xfId="428" applyNumberFormat="1" applyFont="1" applyBorder="1" applyAlignment="1">
      <alignment horizontal="right"/>
    </xf>
    <xf numFmtId="0" fontId="200" fillId="0" borderId="0" xfId="454" applyFont="1"/>
    <xf numFmtId="164" fontId="108" fillId="0" borderId="0" xfId="454" applyNumberFormat="1" applyFont="1" applyProtection="1">
      <protection locked="0"/>
    </xf>
    <xf numFmtId="164" fontId="108" fillId="0" borderId="10" xfId="454" applyNumberFormat="1" applyFont="1" applyBorder="1" applyProtection="1">
      <protection locked="0"/>
    </xf>
    <xf numFmtId="164" fontId="108" fillId="0" borderId="0" xfId="454" applyNumberFormat="1" applyFont="1"/>
    <xf numFmtId="164" fontId="108" fillId="0" borderId="0" xfId="456" applyNumberFormat="1" applyFont="1"/>
    <xf numFmtId="164" fontId="108" fillId="0" borderId="0" xfId="456" applyNumberFormat="1" applyFont="1" applyProtection="1">
      <protection locked="0"/>
    </xf>
    <xf numFmtId="164" fontId="197" fillId="0" borderId="0" xfId="454" applyNumberFormat="1" applyFont="1" applyAlignment="1">
      <alignment vertical="center"/>
    </xf>
    <xf numFmtId="164" fontId="197" fillId="0" borderId="0" xfId="456" applyNumberFormat="1" applyFont="1" applyAlignment="1">
      <alignment vertical="center"/>
    </xf>
    <xf numFmtId="164" fontId="108" fillId="0" borderId="0" xfId="454" applyNumberFormat="1" applyFont="1" applyAlignment="1">
      <alignment horizontal="right"/>
    </xf>
    <xf numFmtId="0" fontId="197" fillId="0" borderId="0" xfId="454" applyFont="1"/>
    <xf numFmtId="164" fontId="197" fillId="0" borderId="0" xfId="454" applyNumberFormat="1" applyFont="1"/>
    <xf numFmtId="164" fontId="197" fillId="0" borderId="40" xfId="454" applyNumberFormat="1" applyFont="1" applyBorder="1"/>
    <xf numFmtId="164" fontId="197" fillId="0" borderId="39" xfId="454" applyNumberFormat="1" applyFont="1" applyBorder="1"/>
    <xf numFmtId="9" fontId="108" fillId="0" borderId="0" xfId="454" applyNumberFormat="1" applyFont="1"/>
    <xf numFmtId="0" fontId="193" fillId="0" borderId="0" xfId="454" applyFont="1"/>
    <xf numFmtId="49" fontId="197" fillId="0" borderId="0" xfId="454" applyNumberFormat="1" applyFont="1"/>
    <xf numFmtId="0" fontId="206" fillId="0" borderId="0" xfId="0" applyFont="1" applyAlignment="1">
      <alignment horizontal="left"/>
    </xf>
    <xf numFmtId="4" fontId="207" fillId="0" borderId="0" xfId="0" applyNumberFormat="1" applyFont="1" applyAlignment="1">
      <alignment horizontal="right"/>
    </xf>
    <xf numFmtId="0" fontId="206" fillId="0" borderId="0" xfId="0" applyFont="1" applyAlignment="1">
      <alignment horizontal="right"/>
    </xf>
    <xf numFmtId="4" fontId="206" fillId="0" borderId="0" xfId="0" applyNumberFormat="1" applyFont="1" applyAlignment="1">
      <alignment horizontal="center"/>
    </xf>
    <xf numFmtId="2" fontId="206" fillId="0" borderId="0" xfId="0" applyNumberFormat="1" applyFont="1" applyAlignment="1">
      <alignment horizontal="right"/>
    </xf>
    <xf numFmtId="4" fontId="207" fillId="0" borderId="9" xfId="0" applyNumberFormat="1" applyFont="1" applyBorder="1" applyAlignment="1">
      <alignment horizontal="right"/>
    </xf>
    <xf numFmtId="0" fontId="22" fillId="0" borderId="0" xfId="458" applyFont="1" applyAlignment="1">
      <alignment horizontal="justify" vertical="top" wrapText="1"/>
    </xf>
    <xf numFmtId="0" fontId="23" fillId="0" borderId="0" xfId="458" applyFont="1" applyAlignment="1">
      <alignment horizontal="justify" vertical="center" wrapText="1"/>
    </xf>
    <xf numFmtId="0" fontId="23" fillId="0" borderId="0" xfId="458" applyFont="1" applyAlignment="1">
      <alignment horizontal="justify" vertical="top" wrapText="1"/>
    </xf>
    <xf numFmtId="0" fontId="23" fillId="0" borderId="0" xfId="459" applyFont="1" applyAlignment="1" applyProtection="1">
      <alignment horizontal="justify" vertical="top" wrapText="1"/>
    </xf>
    <xf numFmtId="0" fontId="49" fillId="64" borderId="10" xfId="0" applyFont="1" applyFill="1" applyBorder="1" applyAlignment="1">
      <alignment horizontal="right"/>
    </xf>
    <xf numFmtId="2" fontId="49" fillId="64" borderId="10" xfId="0" applyNumberFormat="1" applyFont="1" applyFill="1" applyBorder="1" applyAlignment="1">
      <alignment horizontal="left"/>
    </xf>
    <xf numFmtId="4" fontId="50" fillId="64" borderId="10" xfId="0" applyNumberFormat="1" applyFont="1" applyFill="1" applyBorder="1" applyAlignment="1">
      <alignment horizontal="right"/>
    </xf>
    <xf numFmtId="4" fontId="50" fillId="64" borderId="10" xfId="0" applyNumberFormat="1" applyFont="1" applyFill="1" applyBorder="1"/>
    <xf numFmtId="2" fontId="151" fillId="0" borderId="0" xfId="436" applyNumberFormat="1" applyFont="1" applyAlignment="1">
      <alignment horizontal="justify" vertical="top" wrapText="1"/>
    </xf>
    <xf numFmtId="172" fontId="11" fillId="0" borderId="0" xfId="98" applyNumberFormat="1" applyFont="1"/>
    <xf numFmtId="0" fontId="22" fillId="0" borderId="0" xfId="0" applyFont="1" applyAlignment="1" applyProtection="1">
      <alignment horizontal="justify" vertical="top"/>
      <protection locked="0"/>
    </xf>
    <xf numFmtId="2" fontId="127" fillId="0" borderId="0" xfId="0" applyNumberFormat="1" applyFont="1" applyAlignment="1">
      <alignment horizontal="right" wrapText="1"/>
    </xf>
    <xf numFmtId="2" fontId="127" fillId="0" borderId="36" xfId="0" applyNumberFormat="1" applyFont="1" applyBorder="1" applyAlignment="1">
      <alignment horizontal="right" wrapText="1"/>
    </xf>
    <xf numFmtId="2" fontId="0" fillId="0" borderId="0" xfId="0" applyNumberFormat="1" applyAlignment="1">
      <alignment horizontal="right"/>
    </xf>
    <xf numFmtId="2" fontId="170" fillId="0" borderId="0" xfId="0" applyNumberFormat="1" applyFont="1" applyAlignment="1" applyProtection="1">
      <alignment horizontal="right" wrapText="1"/>
      <protection locked="0"/>
    </xf>
    <xf numFmtId="206" fontId="127" fillId="22" borderId="34" xfId="342" applyNumberFormat="1" applyFont="1" applyBorder="1" applyAlignment="1" applyProtection="1">
      <alignment horizontal="right" vertical="center" wrapText="1"/>
    </xf>
    <xf numFmtId="2" fontId="127" fillId="0" borderId="36" xfId="0" applyNumberFormat="1" applyFont="1" applyBorder="1" applyAlignment="1" applyProtection="1">
      <alignment horizontal="right" wrapText="1"/>
      <protection locked="0"/>
    </xf>
    <xf numFmtId="2" fontId="127" fillId="0" borderId="36" xfId="0" applyNumberFormat="1" applyFont="1" applyBorder="1" applyAlignment="1" applyProtection="1">
      <alignment horizontal="right" vertical="center" wrapText="1"/>
      <protection locked="0"/>
    </xf>
    <xf numFmtId="209" fontId="22" fillId="0" borderId="0" xfId="102" applyNumberFormat="1" applyFont="1"/>
    <xf numFmtId="209" fontId="48" fillId="55" borderId="10" xfId="0" applyNumberFormat="1" applyFont="1" applyFill="1" applyBorder="1"/>
    <xf numFmtId="209" fontId="22" fillId="0" borderId="10" xfId="102" applyNumberFormat="1" applyFont="1" applyBorder="1"/>
    <xf numFmtId="209" fontId="13" fillId="0" borderId="0" xfId="0" applyNumberFormat="1" applyFont="1" applyAlignment="1">
      <alignment horizontal="right"/>
    </xf>
    <xf numFmtId="209" fontId="47" fillId="55" borderId="10" xfId="0" applyNumberFormat="1" applyFont="1" applyFill="1" applyBorder="1"/>
    <xf numFmtId="209" fontId="48" fillId="55" borderId="10" xfId="153" applyNumberFormat="1" applyFont="1" applyFill="1" applyBorder="1"/>
    <xf numFmtId="209" fontId="48" fillId="64" borderId="10" xfId="0" applyNumberFormat="1" applyFont="1" applyFill="1" applyBorder="1"/>
    <xf numFmtId="209" fontId="120" fillId="0" borderId="0" xfId="169" applyNumberFormat="1" applyFont="1" applyAlignment="1">
      <alignment horizontal="right"/>
    </xf>
    <xf numFmtId="209" fontId="48" fillId="0" borderId="0" xfId="0" applyNumberFormat="1" applyFont="1"/>
    <xf numFmtId="209" fontId="47" fillId="0" borderId="0" xfId="0" applyNumberFormat="1" applyFont="1"/>
    <xf numFmtId="209" fontId="47" fillId="56" borderId="15" xfId="0" applyNumberFormat="1" applyFont="1" applyFill="1" applyBorder="1"/>
    <xf numFmtId="209" fontId="47" fillId="0" borderId="0" xfId="0" applyNumberFormat="1" applyFont="1" applyAlignment="1">
      <alignment horizontal="right"/>
    </xf>
    <xf numFmtId="0" fontId="197" fillId="0" borderId="0" xfId="454" applyFont="1" applyAlignment="1">
      <alignment horizontal="center"/>
    </xf>
    <xf numFmtId="210" fontId="210" fillId="0" borderId="0" xfId="428" applyNumberFormat="1" applyFont="1" applyAlignment="1">
      <alignment horizontal="right"/>
    </xf>
    <xf numFmtId="0" fontId="193" fillId="62" borderId="0" xfId="454" applyFont="1" applyFill="1" applyAlignment="1">
      <alignment horizontal="center" vertical="center"/>
    </xf>
    <xf numFmtId="0" fontId="193" fillId="62" borderId="0" xfId="454" applyFont="1" applyFill="1" applyAlignment="1">
      <alignment vertical="center"/>
    </xf>
    <xf numFmtId="0" fontId="194" fillId="62" borderId="0" xfId="454" applyFont="1" applyFill="1" applyAlignment="1">
      <alignment vertical="center"/>
    </xf>
    <xf numFmtId="0" fontId="194" fillId="62" borderId="0" xfId="454" applyFont="1" applyFill="1" applyAlignment="1">
      <alignment horizontal="center" vertical="center"/>
    </xf>
    <xf numFmtId="0" fontId="194" fillId="62" borderId="0" xfId="454" applyFont="1" applyFill="1"/>
    <xf numFmtId="0" fontId="195" fillId="0" borderId="0" xfId="454" applyFont="1" applyAlignment="1">
      <alignment horizontal="center" vertical="center"/>
    </xf>
    <xf numFmtId="0" fontId="193" fillId="0" borderId="0" xfId="454" applyFont="1" applyAlignment="1">
      <alignment vertical="center"/>
    </xf>
    <xf numFmtId="0" fontId="108" fillId="0" borderId="0" xfId="454" applyFont="1" applyAlignment="1">
      <alignment horizontal="center" vertical="center"/>
    </xf>
    <xf numFmtId="0" fontId="108" fillId="0" borderId="0" xfId="454" applyFont="1" applyAlignment="1">
      <alignment vertical="center"/>
    </xf>
    <xf numFmtId="0" fontId="196" fillId="0" borderId="0" xfId="454" applyFont="1" applyAlignment="1">
      <alignment horizontal="center" vertical="top"/>
    </xf>
    <xf numFmtId="49" fontId="194" fillId="0" borderId="0" xfId="454" applyNumberFormat="1" applyFont="1" applyAlignment="1">
      <alignment horizontal="center" vertical="top"/>
    </xf>
    <xf numFmtId="0" fontId="108" fillId="0" borderId="0" xfId="454" applyFont="1" applyAlignment="1">
      <alignment horizontal="center"/>
    </xf>
    <xf numFmtId="192" fontId="108" fillId="0" borderId="0" xfId="428" applyNumberFormat="1" applyFont="1" applyAlignment="1" applyProtection="1">
      <alignment horizontal="right"/>
      <protection locked="0"/>
    </xf>
    <xf numFmtId="0" fontId="108" fillId="0" borderId="10" xfId="454" applyFont="1" applyBorder="1"/>
    <xf numFmtId="0" fontId="108" fillId="0" borderId="10" xfId="454" applyFont="1" applyBorder="1" applyAlignment="1">
      <alignment horizontal="center"/>
    </xf>
    <xf numFmtId="192" fontId="108" fillId="0" borderId="10" xfId="428" applyNumberFormat="1" applyFont="1" applyBorder="1" applyAlignment="1" applyProtection="1">
      <alignment horizontal="right"/>
      <protection locked="0"/>
    </xf>
    <xf numFmtId="4" fontId="108" fillId="0" borderId="0" xfId="454" applyNumberFormat="1" applyFont="1" applyProtection="1">
      <protection locked="0"/>
    </xf>
    <xf numFmtId="0" fontId="135" fillId="0" borderId="11" xfId="454" applyFont="1" applyBorder="1" applyAlignment="1">
      <alignment horizontal="center"/>
    </xf>
    <xf numFmtId="0" fontId="135" fillId="0" borderId="12" xfId="454" applyFont="1" applyBorder="1" applyAlignment="1">
      <alignment horizontal="center"/>
    </xf>
    <xf numFmtId="0" fontId="194" fillId="0" borderId="12" xfId="454" applyFont="1" applyBorder="1" applyAlignment="1">
      <alignment horizontal="center"/>
    </xf>
    <xf numFmtId="49" fontId="197" fillId="0" borderId="12" xfId="454" applyNumberFormat="1" applyFont="1" applyBorder="1" applyAlignment="1">
      <alignment horizontal="left"/>
    </xf>
    <xf numFmtId="0" fontId="108" fillId="0" borderId="12" xfId="455" applyFont="1" applyBorder="1" applyAlignment="1">
      <alignment horizontal="left"/>
    </xf>
    <xf numFmtId="0" fontId="108" fillId="0" borderId="12" xfId="454" applyFont="1" applyBorder="1" applyAlignment="1">
      <alignment horizontal="center"/>
    </xf>
    <xf numFmtId="192" fontId="108" fillId="0" borderId="12" xfId="454" applyNumberFormat="1" applyFont="1" applyBorder="1" applyProtection="1">
      <protection locked="0"/>
    </xf>
    <xf numFmtId="0" fontId="194" fillId="0" borderId="0" xfId="454" applyFont="1" applyAlignment="1">
      <alignment horizontal="center"/>
    </xf>
    <xf numFmtId="0" fontId="193" fillId="0" borderId="0" xfId="454" applyFont="1" applyAlignment="1">
      <alignment horizontal="center" vertical="center"/>
    </xf>
    <xf numFmtId="0" fontId="195" fillId="0" borderId="0" xfId="454" applyFont="1" applyAlignment="1">
      <alignment horizontal="left" vertical="top" wrapText="1"/>
    </xf>
    <xf numFmtId="0" fontId="198" fillId="0" borderId="0" xfId="454" applyFont="1" applyAlignment="1">
      <alignment horizontal="center"/>
    </xf>
    <xf numFmtId="0" fontId="193" fillId="0" borderId="0" xfId="454" applyFont="1" applyAlignment="1">
      <alignment horizontal="center"/>
    </xf>
    <xf numFmtId="192" fontId="108" fillId="0" borderId="0" xfId="428" applyNumberFormat="1" applyFont="1" applyAlignment="1">
      <alignment horizontal="right"/>
    </xf>
    <xf numFmtId="192" fontId="108" fillId="0" borderId="0" xfId="454" applyNumberFormat="1" applyFont="1" applyProtection="1">
      <protection locked="0"/>
    </xf>
    <xf numFmtId="0" fontId="108" fillId="0" borderId="0" xfId="454" applyFont="1" applyProtection="1">
      <protection locked="0"/>
    </xf>
    <xf numFmtId="0" fontId="108" fillId="0" borderId="12" xfId="455" applyFont="1" applyBorder="1" applyAlignment="1">
      <alignment horizontal="center"/>
    </xf>
    <xf numFmtId="192" fontId="108" fillId="0" borderId="12" xfId="454" applyNumberFormat="1" applyFont="1" applyBorder="1"/>
    <xf numFmtId="0" fontId="200" fillId="0" borderId="0" xfId="454" applyFont="1" applyAlignment="1">
      <alignment horizontal="center"/>
    </xf>
    <xf numFmtId="49" fontId="202" fillId="0" borderId="0" xfId="454" applyNumberFormat="1" applyFont="1" applyAlignment="1">
      <alignment horizontal="left"/>
    </xf>
    <xf numFmtId="0" fontId="108" fillId="0" borderId="0" xfId="455" applyFont="1" applyAlignment="1">
      <alignment horizontal="center"/>
    </xf>
    <xf numFmtId="192" fontId="108" fillId="0" borderId="0" xfId="454" applyNumberFormat="1" applyFont="1"/>
    <xf numFmtId="49" fontId="108" fillId="0" borderId="0" xfId="454" applyNumberFormat="1" applyFont="1" applyAlignment="1">
      <alignment horizontal="center" vertical="top"/>
    </xf>
    <xf numFmtId="0" fontId="134" fillId="0" borderId="12" xfId="454" applyFont="1" applyBorder="1" applyAlignment="1">
      <alignment horizontal="center" vertical="center"/>
    </xf>
    <xf numFmtId="0" fontId="193" fillId="0" borderId="12" xfId="454" applyFont="1" applyBorder="1" applyAlignment="1">
      <alignment horizontal="center" vertical="center"/>
    </xf>
    <xf numFmtId="0" fontId="197" fillId="0" borderId="12" xfId="454" applyFont="1" applyBorder="1" applyAlignment="1">
      <alignment vertical="center"/>
    </xf>
    <xf numFmtId="4" fontId="108" fillId="0" borderId="12" xfId="454" applyNumberFormat="1" applyFont="1" applyBorder="1" applyAlignment="1">
      <alignment horizontal="center"/>
    </xf>
    <xf numFmtId="0" fontId="108" fillId="0" borderId="9" xfId="454" applyFont="1" applyBorder="1"/>
    <xf numFmtId="0" fontId="194" fillId="0" borderId="9" xfId="454" applyFont="1" applyBorder="1" applyAlignment="1">
      <alignment horizontal="center"/>
    </xf>
    <xf numFmtId="49" fontId="194" fillId="0" borderId="0" xfId="456" applyNumberFormat="1" applyFont="1" applyAlignment="1">
      <alignment horizontal="center" vertical="top"/>
    </xf>
    <xf numFmtId="0" fontId="108" fillId="0" borderId="0" xfId="456" applyFont="1"/>
    <xf numFmtId="4" fontId="108" fillId="0" borderId="0" xfId="456" applyNumberFormat="1" applyFont="1" applyAlignment="1">
      <alignment horizontal="center"/>
    </xf>
    <xf numFmtId="0" fontId="108" fillId="0" borderId="0" xfId="456" applyFont="1" applyProtection="1">
      <protection locked="0"/>
    </xf>
    <xf numFmtId="49" fontId="108" fillId="0" borderId="0" xfId="456" applyNumberFormat="1" applyFont="1" applyAlignment="1">
      <alignment horizontal="left"/>
    </xf>
    <xf numFmtId="0" fontId="108" fillId="0" borderId="0" xfId="456" applyFont="1" applyAlignment="1">
      <alignment horizontal="center"/>
    </xf>
    <xf numFmtId="192" fontId="108" fillId="0" borderId="0" xfId="456" applyNumberFormat="1" applyFont="1" applyProtection="1">
      <protection locked="0"/>
    </xf>
    <xf numFmtId="3" fontId="108" fillId="0" borderId="12" xfId="454" applyNumberFormat="1" applyFont="1" applyBorder="1" applyAlignment="1">
      <alignment horizontal="center"/>
    </xf>
    <xf numFmtId="0" fontId="193" fillId="62" borderId="0" xfId="456" applyFont="1" applyFill="1" applyAlignment="1">
      <alignment horizontal="center" vertical="center"/>
    </xf>
    <xf numFmtId="0" fontId="194" fillId="62" borderId="0" xfId="456" applyFont="1" applyFill="1" applyAlignment="1">
      <alignment vertical="center"/>
    </xf>
    <xf numFmtId="0" fontId="194" fillId="62" borderId="0" xfId="456" applyFont="1" applyFill="1" applyAlignment="1">
      <alignment horizontal="center" vertical="center"/>
    </xf>
    <xf numFmtId="0" fontId="200" fillId="0" borderId="0" xfId="456" applyFont="1" applyAlignment="1">
      <alignment horizontal="center"/>
    </xf>
    <xf numFmtId="0" fontId="193" fillId="0" borderId="0" xfId="456" applyFont="1" applyAlignment="1">
      <alignment horizontal="center"/>
    </xf>
    <xf numFmtId="0" fontId="196" fillId="0" borderId="0" xfId="456" applyFont="1" applyAlignment="1">
      <alignment horizontal="center" vertical="top"/>
    </xf>
    <xf numFmtId="0" fontId="200" fillId="0" borderId="0" xfId="454" applyFont="1" applyAlignment="1">
      <alignment horizontal="center" vertical="center"/>
    </xf>
    <xf numFmtId="49" fontId="196" fillId="0" borderId="0" xfId="454" applyNumberFormat="1" applyFont="1" applyAlignment="1">
      <alignment horizontal="left" wrapText="1"/>
    </xf>
    <xf numFmtId="0" fontId="134" fillId="0" borderId="0" xfId="454" applyFont="1" applyAlignment="1">
      <alignment horizontal="center" vertical="center"/>
    </xf>
    <xf numFmtId="0" fontId="197" fillId="0" borderId="0" xfId="454" applyFont="1" applyAlignment="1">
      <alignment vertical="center"/>
    </xf>
    <xf numFmtId="3" fontId="108" fillId="0" borderId="0" xfId="454" applyNumberFormat="1" applyFont="1" applyAlignment="1">
      <alignment horizontal="center"/>
    </xf>
    <xf numFmtId="0" fontId="196" fillId="0" borderId="0" xfId="456" applyFont="1" applyAlignment="1">
      <alignment horizontal="center"/>
    </xf>
    <xf numFmtId="0" fontId="194" fillId="0" borderId="0" xfId="456" applyFont="1" applyAlignment="1">
      <alignment horizontal="center"/>
    </xf>
    <xf numFmtId="49" fontId="196" fillId="0" borderId="0" xfId="456" applyNumberFormat="1" applyFont="1" applyAlignment="1">
      <alignment horizontal="left"/>
    </xf>
    <xf numFmtId="0" fontId="134" fillId="0" borderId="12" xfId="456" applyFont="1" applyBorder="1" applyAlignment="1">
      <alignment horizontal="center" vertical="center"/>
    </xf>
    <xf numFmtId="0" fontId="193" fillId="0" borderId="12" xfId="456" applyFont="1" applyBorder="1" applyAlignment="1">
      <alignment horizontal="center" vertical="center"/>
    </xf>
    <xf numFmtId="0" fontId="197" fillId="0" borderId="12" xfId="456" applyFont="1" applyBorder="1" applyAlignment="1">
      <alignment vertical="center"/>
    </xf>
    <xf numFmtId="4" fontId="108" fillId="0" borderId="12" xfId="456" applyNumberFormat="1" applyFont="1" applyBorder="1" applyAlignment="1">
      <alignment horizontal="center"/>
    </xf>
    <xf numFmtId="0" fontId="200" fillId="0" borderId="0" xfId="456" applyFont="1" applyAlignment="1">
      <alignment horizontal="center" vertical="center"/>
    </xf>
    <xf numFmtId="0" fontId="193" fillId="0" borderId="0" xfId="456" applyFont="1" applyAlignment="1">
      <alignment horizontal="center" vertical="center"/>
    </xf>
    <xf numFmtId="0" fontId="197" fillId="0" borderId="0" xfId="456" applyFont="1" applyAlignment="1">
      <alignment vertical="center"/>
    </xf>
    <xf numFmtId="0" fontId="204" fillId="0" borderId="37" xfId="454" applyFont="1" applyBorder="1" applyAlignment="1">
      <alignment horizontal="center" vertical="center"/>
    </xf>
    <xf numFmtId="0" fontId="204" fillId="0" borderId="0" xfId="454" applyFont="1" applyAlignment="1">
      <alignment horizontal="center" vertical="center"/>
    </xf>
    <xf numFmtId="0" fontId="204" fillId="0" borderId="0" xfId="454" applyFont="1" applyAlignment="1">
      <alignment horizontal="center"/>
    </xf>
    <xf numFmtId="0" fontId="108" fillId="0" borderId="36" xfId="454" applyFont="1" applyBorder="1"/>
    <xf numFmtId="0" fontId="195" fillId="0" borderId="0" xfId="454" applyFont="1" applyAlignment="1">
      <alignment horizontal="right"/>
    </xf>
    <xf numFmtId="0" fontId="205" fillId="0" borderId="0" xfId="454" applyFont="1" applyAlignment="1">
      <alignment horizontal="center"/>
    </xf>
    <xf numFmtId="0" fontId="195" fillId="0" borderId="0" xfId="454" applyFont="1" applyAlignment="1">
      <alignment horizontal="center"/>
    </xf>
    <xf numFmtId="0" fontId="108" fillId="0" borderId="0" xfId="454" applyFont="1" applyAlignment="1">
      <alignment horizontal="right"/>
    </xf>
    <xf numFmtId="0" fontId="197" fillId="0" borderId="0" xfId="454" applyFont="1" applyAlignment="1">
      <alignment horizontal="right"/>
    </xf>
    <xf numFmtId="0" fontId="108" fillId="0" borderId="40" xfId="454" applyFont="1" applyBorder="1" applyAlignment="1">
      <alignment horizontal="center"/>
    </xf>
    <xf numFmtId="0" fontId="108" fillId="0" borderId="40" xfId="454" applyFont="1" applyBorder="1"/>
    <xf numFmtId="0" fontId="194" fillId="0" borderId="40" xfId="454" applyFont="1" applyBorder="1"/>
    <xf numFmtId="0" fontId="194" fillId="0" borderId="0" xfId="454" applyFont="1"/>
    <xf numFmtId="49" fontId="119" fillId="0" borderId="40" xfId="454" applyNumberFormat="1" applyFont="1" applyBorder="1" applyAlignment="1">
      <alignment horizontal="center" textRotation="90"/>
    </xf>
    <xf numFmtId="49" fontId="194" fillId="0" borderId="40" xfId="454" applyNumberFormat="1" applyFont="1" applyBorder="1" applyAlignment="1">
      <alignment horizontal="center" textRotation="90"/>
    </xf>
    <xf numFmtId="49" fontId="119" fillId="0" borderId="40" xfId="454" applyNumberFormat="1" applyFont="1" applyBorder="1" applyAlignment="1">
      <alignment horizontal="center" vertical="center"/>
    </xf>
    <xf numFmtId="49" fontId="108" fillId="0" borderId="40" xfId="454" applyNumberFormat="1" applyFont="1" applyBorder="1" applyAlignment="1">
      <alignment horizontal="center" textRotation="90"/>
    </xf>
    <xf numFmtId="49" fontId="108" fillId="0" borderId="40" xfId="454" applyNumberFormat="1" applyFont="1" applyBorder="1" applyAlignment="1">
      <alignment horizontal="center" vertical="center"/>
    </xf>
    <xf numFmtId="49" fontId="108" fillId="0" borderId="40" xfId="454" applyNumberFormat="1" applyFont="1" applyBorder="1" applyAlignment="1">
      <alignment horizontal="center" vertical="center" wrapText="1"/>
    </xf>
    <xf numFmtId="49" fontId="119" fillId="0" borderId="0" xfId="454" applyNumberFormat="1" applyFont="1" applyAlignment="1">
      <alignment horizontal="center" textRotation="90"/>
    </xf>
    <xf numFmtId="49" fontId="194" fillId="0" borderId="0" xfId="454" applyNumberFormat="1" applyFont="1" applyAlignment="1">
      <alignment horizontal="center" textRotation="90"/>
    </xf>
    <xf numFmtId="49" fontId="119" fillId="0" borderId="0" xfId="454" applyNumberFormat="1" applyFont="1" applyAlignment="1">
      <alignment horizontal="center" vertical="center"/>
    </xf>
    <xf numFmtId="49" fontId="108" fillId="0" borderId="0" xfId="454" applyNumberFormat="1" applyFont="1" applyAlignment="1">
      <alignment horizontal="center" textRotation="90"/>
    </xf>
    <xf numFmtId="49" fontId="108" fillId="0" borderId="0" xfId="454" applyNumberFormat="1" applyFont="1" applyAlignment="1">
      <alignment horizontal="center" vertical="center"/>
    </xf>
    <xf numFmtId="49" fontId="108" fillId="0" borderId="0" xfId="454" applyNumberFormat="1" applyFont="1" applyAlignment="1">
      <alignment horizontal="center" vertical="center" wrapText="1"/>
    </xf>
    <xf numFmtId="4" fontId="129" fillId="0" borderId="0" xfId="0" applyNumberFormat="1" applyFont="1"/>
    <xf numFmtId="4" fontId="108" fillId="0" borderId="0" xfId="454" applyNumberFormat="1" applyFont="1"/>
    <xf numFmtId="0" fontId="197" fillId="0" borderId="40" xfId="454" applyFont="1" applyBorder="1"/>
    <xf numFmtId="0" fontId="193" fillId="0" borderId="40" xfId="454" applyFont="1" applyBorder="1"/>
    <xf numFmtId="9" fontId="108" fillId="0" borderId="40" xfId="454" applyNumberFormat="1" applyFont="1" applyBorder="1"/>
    <xf numFmtId="49" fontId="194" fillId="62" borderId="0" xfId="454" applyNumberFormat="1" applyFont="1" applyFill="1" applyAlignment="1">
      <alignment vertical="center"/>
    </xf>
    <xf numFmtId="49" fontId="196" fillId="0" borderId="0" xfId="454" applyNumberFormat="1" applyFont="1" applyAlignment="1">
      <alignment vertical="center"/>
    </xf>
    <xf numFmtId="49" fontId="108" fillId="0" borderId="0" xfId="454" applyNumberFormat="1" applyFont="1" applyAlignment="1">
      <alignment vertical="top" wrapText="1"/>
    </xf>
    <xf numFmtId="49" fontId="196" fillId="0" borderId="0" xfId="454" applyNumberFormat="1" applyFont="1" applyAlignment="1">
      <alignment vertical="top" wrapText="1"/>
    </xf>
    <xf numFmtId="49" fontId="108" fillId="0" borderId="0" xfId="454" applyNumberFormat="1" applyFont="1" applyAlignment="1">
      <alignment horizontal="justify" vertical="top" wrapText="1"/>
    </xf>
    <xf numFmtId="49" fontId="108" fillId="0" borderId="0" xfId="0" applyNumberFormat="1" applyFont="1" applyAlignment="1">
      <alignment horizontal="justify" vertical="top" wrapText="1"/>
    </xf>
    <xf numFmtId="49" fontId="108" fillId="0" borderId="10" xfId="454" applyNumberFormat="1" applyFont="1" applyBorder="1" applyAlignment="1">
      <alignment horizontal="justify" vertical="top" wrapText="1"/>
    </xf>
    <xf numFmtId="49" fontId="196" fillId="0" borderId="0" xfId="454" applyNumberFormat="1" applyFont="1" applyAlignment="1">
      <alignment horizontal="justify" vertical="top"/>
    </xf>
    <xf numFmtId="49" fontId="108" fillId="0" borderId="0" xfId="454" applyNumberFormat="1" applyFont="1" applyAlignment="1">
      <alignment horizontal="justify" vertical="top"/>
    </xf>
    <xf numFmtId="49" fontId="108" fillId="0" borderId="0" xfId="454" applyNumberFormat="1" applyFont="1"/>
    <xf numFmtId="49" fontId="195" fillId="0" borderId="0" xfId="454" applyNumberFormat="1" applyFont="1" applyAlignment="1">
      <alignment horizontal="left" vertical="top" wrapText="1"/>
    </xf>
    <xf numFmtId="49" fontId="195" fillId="0" borderId="0" xfId="454" applyNumberFormat="1" applyFont="1"/>
    <xf numFmtId="49" fontId="199" fillId="0" borderId="0" xfId="454" applyNumberFormat="1" applyFont="1" applyAlignment="1">
      <alignment horizontal="justify" vertical="top" wrapText="1"/>
    </xf>
    <xf numFmtId="49" fontId="197" fillId="0" borderId="0" xfId="454" applyNumberFormat="1" applyFont="1" applyAlignment="1">
      <alignment vertical="top" wrapText="1"/>
    </xf>
    <xf numFmtId="49" fontId="196" fillId="0" borderId="0" xfId="454" applyNumberFormat="1" applyFont="1" applyAlignment="1">
      <alignment horizontal="justify" vertical="top" wrapText="1"/>
    </xf>
    <xf numFmtId="49" fontId="193" fillId="62" borderId="0" xfId="454" applyNumberFormat="1" applyFont="1" applyFill="1" applyAlignment="1">
      <alignment vertical="center"/>
    </xf>
    <xf numFmtId="49" fontId="200" fillId="0" borderId="0" xfId="454" applyNumberFormat="1" applyFont="1"/>
    <xf numFmtId="49" fontId="108" fillId="0" borderId="0" xfId="0" applyNumberFormat="1" applyFont="1" applyAlignment="1">
      <alignment wrapText="1"/>
    </xf>
    <xf numFmtId="49" fontId="108" fillId="0" borderId="0" xfId="0" applyNumberFormat="1" applyFont="1" applyAlignment="1">
      <alignment vertical="top" wrapText="1"/>
    </xf>
    <xf numFmtId="49" fontId="195" fillId="0" borderId="0" xfId="454" applyNumberFormat="1" applyFont="1" applyAlignment="1">
      <alignment vertical="center"/>
    </xf>
    <xf numFmtId="49" fontId="203" fillId="0" borderId="0" xfId="454" applyNumberFormat="1" applyFont="1" applyAlignment="1">
      <alignment horizontal="justify" vertical="top" wrapText="1"/>
    </xf>
    <xf numFmtId="49" fontId="197" fillId="0" borderId="12" xfId="454" applyNumberFormat="1" applyFont="1" applyBorder="1" applyAlignment="1">
      <alignment vertical="center"/>
    </xf>
    <xf numFmtId="49" fontId="108" fillId="0" borderId="9" xfId="454" applyNumberFormat="1" applyFont="1" applyBorder="1"/>
    <xf numFmtId="49" fontId="108" fillId="0" borderId="0" xfId="456" applyNumberFormat="1" applyFont="1" applyAlignment="1">
      <alignment horizontal="justify" vertical="top" wrapText="1"/>
    </xf>
    <xf numFmtId="49" fontId="193" fillId="62" borderId="0" xfId="456" applyNumberFormat="1" applyFont="1" applyFill="1" applyAlignment="1">
      <alignment vertical="center"/>
    </xf>
    <xf numFmtId="49" fontId="200" fillId="0" borderId="0" xfId="456" applyNumberFormat="1" applyFont="1"/>
    <xf numFmtId="49" fontId="108" fillId="0" borderId="0" xfId="456" applyNumberFormat="1" applyFont="1" applyAlignment="1">
      <alignment horizontal="justify" vertical="top"/>
    </xf>
    <xf numFmtId="49" fontId="197" fillId="0" borderId="0" xfId="454" applyNumberFormat="1" applyFont="1" applyAlignment="1">
      <alignment vertical="center"/>
    </xf>
    <xf numFmtId="49" fontId="134" fillId="0" borderId="0" xfId="454" applyNumberFormat="1" applyFont="1" applyAlignment="1">
      <alignment vertical="center"/>
    </xf>
    <xf numFmtId="49" fontId="196" fillId="0" borderId="0" xfId="456" applyNumberFormat="1" applyFont="1" applyAlignment="1">
      <alignment horizontal="justify" vertical="top"/>
    </xf>
    <xf numFmtId="49" fontId="196" fillId="0" borderId="0" xfId="456" applyNumberFormat="1" applyFont="1"/>
    <xf numFmtId="49" fontId="197" fillId="0" borderId="12" xfId="456" applyNumberFormat="1" applyFont="1" applyBorder="1" applyAlignment="1">
      <alignment vertical="center"/>
    </xf>
    <xf numFmtId="49" fontId="200" fillId="0" borderId="0" xfId="456" applyNumberFormat="1" applyFont="1" applyAlignment="1">
      <alignment vertical="center"/>
    </xf>
    <xf numFmtId="49" fontId="204" fillId="0" borderId="0" xfId="454" applyNumberFormat="1" applyFont="1" applyAlignment="1">
      <alignment horizontal="left" vertical="center"/>
    </xf>
    <xf numFmtId="49" fontId="195" fillId="0" borderId="0" xfId="454" applyNumberFormat="1" applyFont="1" applyAlignment="1">
      <alignment horizontal="left"/>
    </xf>
    <xf numFmtId="49" fontId="108" fillId="0" borderId="0" xfId="454" applyNumberFormat="1" applyFont="1" applyAlignment="1">
      <alignment horizontal="left"/>
    </xf>
    <xf numFmtId="49" fontId="108" fillId="0" borderId="40" xfId="454" applyNumberFormat="1" applyFont="1" applyBorder="1"/>
    <xf numFmtId="49" fontId="146" fillId="0" borderId="0" xfId="0" applyNumberFormat="1" applyFont="1" applyAlignment="1">
      <alignment horizontal="left" vertical="top" wrapText="1"/>
    </xf>
    <xf numFmtId="49" fontId="197" fillId="0" borderId="40" xfId="454" applyNumberFormat="1" applyFont="1" applyBorder="1"/>
    <xf numFmtId="0" fontId="207" fillId="0" borderId="0" xfId="0" applyFont="1"/>
    <xf numFmtId="0" fontId="207" fillId="0" borderId="0" xfId="0" applyFont="1" applyAlignment="1">
      <alignment horizontal="center"/>
    </xf>
    <xf numFmtId="4" fontId="207" fillId="0" borderId="0" xfId="0" applyNumberFormat="1" applyFont="1" applyAlignment="1">
      <alignment horizontal="center"/>
    </xf>
    <xf numFmtId="2" fontId="207" fillId="0" borderId="0" xfId="0" applyNumberFormat="1" applyFont="1" applyAlignment="1">
      <alignment horizontal="right"/>
    </xf>
    <xf numFmtId="0" fontId="208" fillId="0" borderId="0" xfId="457" applyFont="1" applyAlignment="1">
      <alignment horizontal="left" vertical="top" wrapText="1"/>
    </xf>
    <xf numFmtId="0" fontId="209" fillId="0" borderId="0" xfId="457" applyFont="1" applyAlignment="1">
      <alignment vertical="top" wrapText="1"/>
    </xf>
    <xf numFmtId="3" fontId="207" fillId="0" borderId="0" xfId="0" applyNumberFormat="1" applyFont="1" applyAlignment="1">
      <alignment horizontal="center"/>
    </xf>
    <xf numFmtId="0" fontId="206" fillId="0" borderId="0" xfId="98" applyFont="1" applyAlignment="1">
      <alignment horizontal="left" vertical="top"/>
    </xf>
    <xf numFmtId="0" fontId="211" fillId="0" borderId="0" xfId="98" applyFont="1" applyAlignment="1">
      <alignment vertical="top" wrapText="1"/>
    </xf>
    <xf numFmtId="0" fontId="207" fillId="0" borderId="0" xfId="0" applyFont="1" applyAlignment="1">
      <alignment vertical="top" wrapText="1"/>
    </xf>
    <xf numFmtId="49" fontId="208" fillId="0" borderId="0" xfId="0" applyNumberFormat="1" applyFont="1" applyAlignment="1">
      <alignment vertical="top" wrapText="1"/>
    </xf>
    <xf numFmtId="208" fontId="211" fillId="0" borderId="0" xfId="0" applyNumberFormat="1" applyFont="1" applyAlignment="1">
      <alignment horizontal="left" vertical="top" wrapText="1"/>
    </xf>
    <xf numFmtId="2" fontId="211" fillId="0" borderId="0" xfId="0" applyNumberFormat="1" applyFont="1" applyAlignment="1" applyProtection="1">
      <alignment horizontal="right"/>
      <protection locked="0"/>
    </xf>
    <xf numFmtId="208" fontId="211" fillId="0" borderId="0" xfId="0" applyNumberFormat="1" applyFont="1" applyAlignment="1">
      <alignment horizontal="center"/>
    </xf>
    <xf numFmtId="4" fontId="211" fillId="0" borderId="0" xfId="0" applyNumberFormat="1" applyFont="1" applyAlignment="1">
      <alignment horizontal="center"/>
    </xf>
    <xf numFmtId="4" fontId="211" fillId="0" borderId="0" xfId="0" applyNumberFormat="1" applyFont="1" applyAlignment="1" applyProtection="1">
      <alignment horizontal="right"/>
      <protection locked="0"/>
    </xf>
    <xf numFmtId="0" fontId="208" fillId="0" borderId="0" xfId="0" applyFont="1" applyAlignment="1">
      <alignment horizontal="center" vertical="top" wrapText="1"/>
    </xf>
    <xf numFmtId="0" fontId="211" fillId="0" borderId="0" xfId="0" applyFont="1" applyAlignment="1">
      <alignment horizontal="left" vertical="top" wrapText="1"/>
    </xf>
    <xf numFmtId="0" fontId="211" fillId="0" borderId="0" xfId="0" applyFont="1" applyAlignment="1">
      <alignment horizontal="center" wrapText="1"/>
    </xf>
    <xf numFmtId="2" fontId="211" fillId="0" borderId="0" xfId="0" applyNumberFormat="1" applyFont="1" applyAlignment="1">
      <alignment horizontal="right"/>
    </xf>
    <xf numFmtId="0" fontId="208" fillId="0" borderId="0" xfId="0" applyFont="1" applyAlignment="1">
      <alignment horizontal="right" vertical="top" wrapText="1"/>
    </xf>
    <xf numFmtId="0" fontId="211" fillId="0" borderId="0" xfId="0" applyFont="1" applyAlignment="1">
      <alignment horizontal="justify" vertical="top" wrapText="1"/>
    </xf>
    <xf numFmtId="208" fontId="208" fillId="0" borderId="0" xfId="0" applyNumberFormat="1" applyFont="1" applyAlignment="1">
      <alignment horizontal="center" vertical="top" wrapText="1"/>
    </xf>
    <xf numFmtId="208" fontId="211" fillId="0" borderId="0" xfId="0" applyNumberFormat="1" applyFont="1" applyAlignment="1">
      <alignment horizontal="justify" vertical="top"/>
    </xf>
    <xf numFmtId="4" fontId="211" fillId="0" borderId="0" xfId="0" applyNumberFormat="1" applyFont="1" applyAlignment="1">
      <alignment horizontal="center" vertical="top"/>
    </xf>
    <xf numFmtId="2" fontId="211" fillId="0" borderId="0" xfId="0" applyNumberFormat="1" applyFont="1" applyAlignment="1">
      <alignment horizontal="right" vertical="top"/>
    </xf>
    <xf numFmtId="0" fontId="206" fillId="0" borderId="0" xfId="0" applyFont="1" applyAlignment="1">
      <alignment horizontal="left" vertical="top"/>
    </xf>
    <xf numFmtId="0" fontId="211" fillId="0" borderId="0" xfId="0" applyFont="1" applyAlignment="1">
      <alignment horizontal="center"/>
    </xf>
    <xf numFmtId="0" fontId="206" fillId="0" borderId="0" xfId="0" applyFont="1" applyAlignment="1">
      <alignment horizontal="right" vertical="top"/>
    </xf>
    <xf numFmtId="0" fontId="207" fillId="0" borderId="0" xfId="0" applyFont="1" applyAlignment="1">
      <alignment horizontal="left" vertical="top" wrapText="1"/>
    </xf>
    <xf numFmtId="0" fontId="207" fillId="0" borderId="0" xfId="98" applyFont="1" applyAlignment="1">
      <alignment vertical="top" wrapText="1"/>
    </xf>
    <xf numFmtId="49" fontId="212" fillId="0" borderId="0" xfId="454" applyNumberFormat="1" applyFont="1" applyAlignment="1">
      <alignment horizontal="justify" vertical="top"/>
    </xf>
    <xf numFmtId="0" fontId="213" fillId="0" borderId="0" xfId="454" applyFont="1"/>
    <xf numFmtId="0" fontId="213" fillId="0" borderId="0" xfId="454" applyFont="1" applyAlignment="1">
      <alignment horizontal="center"/>
    </xf>
    <xf numFmtId="4" fontId="213" fillId="0" borderId="0" xfId="454" applyNumberFormat="1" applyFont="1" applyProtection="1">
      <protection locked="0"/>
    </xf>
    <xf numFmtId="49" fontId="213" fillId="0" borderId="0" xfId="454" applyNumberFormat="1" applyFont="1" applyAlignment="1">
      <alignment horizontal="justify" vertical="top" wrapText="1"/>
    </xf>
    <xf numFmtId="49" fontId="213" fillId="0" borderId="0" xfId="456" applyNumberFormat="1" applyFont="1" applyAlignment="1">
      <alignment horizontal="justify" vertical="top"/>
    </xf>
    <xf numFmtId="0" fontId="214" fillId="0" borderId="0" xfId="457" applyFont="1" applyAlignment="1">
      <alignment vertical="top" wrapText="1"/>
    </xf>
    <xf numFmtId="168" fontId="213" fillId="0" borderId="0" xfId="428" applyNumberFormat="1" applyFont="1" applyAlignment="1">
      <alignment horizontal="right"/>
    </xf>
    <xf numFmtId="168" fontId="108" fillId="0" borderId="0" xfId="428" applyNumberFormat="1" applyFont="1" applyAlignment="1">
      <alignment horizontal="right"/>
    </xf>
    <xf numFmtId="168" fontId="197" fillId="0" borderId="12" xfId="428" applyNumberFormat="1" applyFont="1" applyBorder="1" applyAlignment="1">
      <alignment horizontal="right"/>
    </xf>
    <xf numFmtId="168" fontId="197" fillId="0" borderId="12" xfId="454" applyNumberFormat="1" applyFont="1" applyBorder="1" applyAlignment="1">
      <alignment vertical="center"/>
    </xf>
    <xf numFmtId="168" fontId="197" fillId="0" borderId="12" xfId="456" applyNumberFormat="1" applyFont="1" applyBorder="1" applyAlignment="1">
      <alignment vertical="center"/>
    </xf>
    <xf numFmtId="168" fontId="108" fillId="0" borderId="0" xfId="454" applyNumberFormat="1" applyFont="1" applyAlignment="1">
      <alignment horizontal="right"/>
    </xf>
    <xf numFmtId="168" fontId="108" fillId="0" borderId="40" xfId="454" applyNumberFormat="1" applyFont="1" applyBorder="1" applyAlignment="1">
      <alignment horizontal="right"/>
    </xf>
    <xf numFmtId="168" fontId="197" fillId="0" borderId="0" xfId="454" applyNumberFormat="1" applyFont="1"/>
    <xf numFmtId="168" fontId="129" fillId="0" borderId="0" xfId="0" applyNumberFormat="1" applyFont="1"/>
    <xf numFmtId="168" fontId="126" fillId="0" borderId="40" xfId="0" applyNumberFormat="1" applyFont="1" applyBorder="1" applyAlignment="1">
      <alignment horizontal="right" vertical="top" wrapText="1"/>
    </xf>
    <xf numFmtId="0" fontId="123" fillId="0" borderId="0" xfId="97" applyFont="1" applyAlignment="1">
      <alignment wrapText="1"/>
    </xf>
    <xf numFmtId="0" fontId="15" fillId="0" borderId="0" xfId="97" applyFont="1" applyAlignment="1">
      <alignment wrapText="1"/>
    </xf>
    <xf numFmtId="0" fontId="129" fillId="0" borderId="0" xfId="97" applyFont="1" applyAlignment="1">
      <alignment horizontal="left"/>
    </xf>
    <xf numFmtId="0" fontId="131" fillId="0" borderId="0" xfId="97" applyFont="1" applyAlignment="1">
      <alignment horizontal="center" wrapText="1"/>
    </xf>
    <xf numFmtId="0" fontId="127" fillId="0" borderId="0" xfId="97" applyFont="1" applyAlignment="1">
      <alignment horizontal="left" vertical="justify" wrapText="1"/>
    </xf>
    <xf numFmtId="0" fontId="129" fillId="0" borderId="0" xfId="97" applyFont="1" applyAlignment="1">
      <alignment horizontal="left" vertical="center" wrapText="1"/>
    </xf>
    <xf numFmtId="49" fontId="129" fillId="0" borderId="0" xfId="97" applyNumberFormat="1" applyFont="1" applyAlignment="1">
      <alignment horizontal="left"/>
    </xf>
    <xf numFmtId="0" fontId="151" fillId="0" borderId="0" xfId="97" applyFont="1" applyAlignment="1">
      <alignment horizontal="left"/>
    </xf>
    <xf numFmtId="0" fontId="129" fillId="0" borderId="0" xfId="97" applyFont="1" applyAlignment="1">
      <alignment horizontal="left" vertical="top" wrapText="1"/>
    </xf>
    <xf numFmtId="0" fontId="129" fillId="0" borderId="0" xfId="97" applyFont="1"/>
    <xf numFmtId="0" fontId="137" fillId="57" borderId="0" xfId="432" applyFont="1" applyFill="1" applyAlignment="1">
      <alignment horizontal="left" vertical="center" wrapText="1"/>
    </xf>
    <xf numFmtId="0" fontId="137" fillId="0" borderId="0" xfId="432" applyFont="1" applyAlignment="1">
      <alignment horizontal="left" vertical="center" wrapText="1"/>
    </xf>
    <xf numFmtId="0" fontId="137" fillId="57" borderId="0" xfId="432" applyFont="1" applyFill="1" applyAlignment="1">
      <alignment horizontal="left" vertical="top" wrapText="1"/>
    </xf>
    <xf numFmtId="0" fontId="136" fillId="0" borderId="0" xfId="432" applyFont="1" applyAlignment="1">
      <alignment horizontal="left" vertical="center" wrapText="1"/>
    </xf>
    <xf numFmtId="0" fontId="137" fillId="0" borderId="0" xfId="432" applyFont="1" applyAlignment="1">
      <alignment horizontal="left" vertical="top" wrapText="1"/>
    </xf>
    <xf numFmtId="0" fontId="137" fillId="58" borderId="0" xfId="432" applyFont="1" applyFill="1" applyAlignment="1">
      <alignment horizontal="left" vertical="top" wrapText="1"/>
    </xf>
    <xf numFmtId="0" fontId="136" fillId="0" borderId="0" xfId="432" applyFont="1" applyAlignment="1">
      <alignment horizontal="left" vertical="top" wrapText="1"/>
    </xf>
    <xf numFmtId="0" fontId="145" fillId="0" borderId="0" xfId="97" applyFont="1" applyAlignment="1">
      <alignment horizontal="center"/>
    </xf>
    <xf numFmtId="0" fontId="129" fillId="0" borderId="0" xfId="97" applyFont="1" applyAlignment="1">
      <alignment horizontal="center" wrapText="1"/>
    </xf>
    <xf numFmtId="0" fontId="129" fillId="0" borderId="0" xfId="97" applyFont="1" applyAlignment="1">
      <alignment horizontal="left" wrapText="1"/>
    </xf>
    <xf numFmtId="0" fontId="48" fillId="0" borderId="0" xfId="0" applyFont="1" applyAlignment="1">
      <alignment horizontal="center" vertical="top" wrapText="1"/>
    </xf>
    <xf numFmtId="0" fontId="157" fillId="59" borderId="0" xfId="97" applyFont="1" applyFill="1" applyAlignment="1">
      <alignment horizontal="center" wrapText="1"/>
    </xf>
    <xf numFmtId="0" fontId="149" fillId="59" borderId="0" xfId="97" applyFont="1" applyFill="1" applyAlignment="1">
      <alignment horizontal="center" wrapText="1"/>
    </xf>
    <xf numFmtId="0" fontId="146" fillId="0" borderId="0" xfId="97" applyFont="1"/>
    <xf numFmtId="0" fontId="150" fillId="0" borderId="0" xfId="97" applyFont="1" applyAlignment="1">
      <alignment horizontal="center" wrapText="1"/>
    </xf>
    <xf numFmtId="0" fontId="157" fillId="0" borderId="0" xfId="97" applyFont="1" applyAlignment="1">
      <alignment horizontal="center" wrapText="1"/>
    </xf>
    <xf numFmtId="0" fontId="149" fillId="0" borderId="0" xfId="97" applyFont="1" applyAlignment="1">
      <alignment horizontal="center" wrapText="1"/>
    </xf>
    <xf numFmtId="0" fontId="76" fillId="0" borderId="0" xfId="0" applyFont="1" applyAlignment="1">
      <alignment horizontal="center" vertical="center" wrapText="1"/>
    </xf>
    <xf numFmtId="0" fontId="22" fillId="0" borderId="0" xfId="0" applyFont="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horizontal="center" vertical="center"/>
    </xf>
    <xf numFmtId="0" fontId="153" fillId="0" borderId="0" xfId="97" applyFont="1" applyAlignment="1">
      <alignment horizontal="center"/>
    </xf>
    <xf numFmtId="0" fontId="151" fillId="0" borderId="0" xfId="0" applyFont="1" applyAlignment="1" applyProtection="1">
      <alignment horizontal="right" vertical="top" wrapText="1"/>
      <protection locked="0"/>
    </xf>
    <xf numFmtId="2" fontId="168" fillId="51" borderId="29" xfId="437" applyNumberFormat="1" applyFont="1" applyBorder="1" applyAlignment="1" applyProtection="1">
      <alignment horizontal="center" vertical="center" wrapText="1"/>
    </xf>
    <xf numFmtId="2" fontId="168" fillId="51" borderId="30" xfId="437" applyNumberFormat="1" applyFont="1" applyBorder="1" applyAlignment="1" applyProtection="1">
      <alignment horizontal="center" vertical="center" wrapText="1"/>
    </xf>
    <xf numFmtId="2" fontId="168" fillId="51" borderId="31" xfId="437" applyNumberFormat="1" applyFont="1" applyBorder="1" applyAlignment="1" applyProtection="1">
      <alignment horizontal="center" vertical="center" wrapText="1"/>
    </xf>
    <xf numFmtId="1" fontId="151" fillId="22" borderId="34" xfId="342" applyNumberFormat="1" applyFont="1" applyBorder="1" applyAlignment="1" applyProtection="1">
      <alignment horizontal="center" vertical="center" wrapText="1"/>
    </xf>
    <xf numFmtId="0" fontId="127" fillId="0" borderId="0" xfId="0" applyFont="1" applyAlignment="1" applyProtection="1">
      <alignment horizontal="left" vertical="top" wrapText="1"/>
      <protection locked="0"/>
    </xf>
    <xf numFmtId="0" fontId="108" fillId="0" borderId="0" xfId="0" applyFont="1" applyAlignment="1">
      <alignment horizontal="left" vertical="top" wrapText="1"/>
    </xf>
    <xf numFmtId="0" fontId="193" fillId="62" borderId="0" xfId="454" applyFont="1" applyFill="1" applyAlignment="1">
      <alignment horizontal="left" vertical="top" wrapText="1"/>
    </xf>
    <xf numFmtId="0" fontId="197" fillId="0" borderId="0" xfId="454" applyFont="1" applyAlignment="1">
      <alignment horizontal="left"/>
    </xf>
    <xf numFmtId="0" fontId="108" fillId="0" borderId="0" xfId="0" applyFont="1" applyAlignment="1">
      <alignment vertical="top" wrapText="1"/>
    </xf>
    <xf numFmtId="0" fontId="197" fillId="0" borderId="0" xfId="454" applyFont="1" applyAlignment="1">
      <alignment horizontal="center"/>
    </xf>
    <xf numFmtId="0" fontId="108" fillId="0" borderId="0" xfId="454" applyFont="1" applyAlignment="1">
      <alignment horizontal="left" vertical="top" wrapText="1"/>
    </xf>
    <xf numFmtId="0" fontId="197" fillId="62" borderId="37" xfId="454" applyFont="1" applyFill="1" applyBorder="1" applyAlignment="1">
      <alignment horizontal="center" vertical="center"/>
    </xf>
    <xf numFmtId="0" fontId="197" fillId="62" borderId="0" xfId="454" applyFont="1" applyFill="1" applyAlignment="1">
      <alignment horizontal="center" vertical="center"/>
    </xf>
    <xf numFmtId="0" fontId="197" fillId="62" borderId="36" xfId="454" applyFont="1" applyFill="1" applyBorder="1" applyAlignment="1">
      <alignment horizontal="center" vertical="center"/>
    </xf>
    <xf numFmtId="0" fontId="206" fillId="63" borderId="42" xfId="0" applyFont="1" applyFill="1" applyBorder="1" applyAlignment="1">
      <alignment horizontal="center" vertical="center" wrapText="1"/>
    </xf>
    <xf numFmtId="0" fontId="206" fillId="63" borderId="9" xfId="0" applyFont="1" applyFill="1" applyBorder="1" applyAlignment="1">
      <alignment horizontal="center" vertical="center" wrapText="1"/>
    </xf>
    <xf numFmtId="0" fontId="206" fillId="63" borderId="43" xfId="0" applyFont="1" applyFill="1" applyBorder="1" applyAlignment="1">
      <alignment horizontal="center" vertical="center" wrapText="1"/>
    </xf>
    <xf numFmtId="0" fontId="206" fillId="63" borderId="37" xfId="0" applyFont="1" applyFill="1" applyBorder="1" applyAlignment="1">
      <alignment horizontal="center" vertical="center" wrapText="1"/>
    </xf>
    <xf numFmtId="0" fontId="206" fillId="63" borderId="0" xfId="0" applyFont="1" applyFill="1" applyAlignment="1">
      <alignment horizontal="center" vertical="center" wrapText="1"/>
    </xf>
    <xf numFmtId="0" fontId="206" fillId="63" borderId="36" xfId="0" applyFont="1" applyFill="1" applyBorder="1" applyAlignment="1">
      <alignment horizontal="center" vertical="center" wrapText="1"/>
    </xf>
    <xf numFmtId="0" fontId="206" fillId="63" borderId="44" xfId="0" applyFont="1" applyFill="1" applyBorder="1" applyAlignment="1">
      <alignment horizontal="center" vertical="center" wrapText="1"/>
    </xf>
    <xf numFmtId="0" fontId="206" fillId="63" borderId="10" xfId="0" applyFont="1" applyFill="1" applyBorder="1" applyAlignment="1">
      <alignment horizontal="center" vertical="center" wrapText="1"/>
    </xf>
    <xf numFmtId="0" fontId="206" fillId="63" borderId="45" xfId="0" applyFont="1" applyFill="1" applyBorder="1" applyAlignment="1">
      <alignment horizontal="center" vertical="center" wrapText="1"/>
    </xf>
    <xf numFmtId="0" fontId="206" fillId="0" borderId="9" xfId="0" applyFont="1" applyBorder="1" applyAlignment="1">
      <alignment horizontal="right"/>
    </xf>
    <xf numFmtId="0" fontId="215" fillId="0" borderId="0" xfId="0" applyFont="1" applyAlignment="1">
      <alignment wrapText="1"/>
    </xf>
    <xf numFmtId="4" fontId="215" fillId="0" borderId="0" xfId="0" applyNumberFormat="1" applyFont="1" applyAlignment="1">
      <alignment horizontal="right" vertical="center"/>
    </xf>
    <xf numFmtId="4" fontId="215" fillId="0" borderId="0" xfId="0" applyNumberFormat="1" applyFont="1" applyAlignment="1">
      <alignment horizontal="center" vertical="top"/>
    </xf>
    <xf numFmtId="0" fontId="216" fillId="0" borderId="26" xfId="0" applyFont="1" applyBorder="1" applyAlignment="1">
      <alignment horizontal="right" vertical="center"/>
    </xf>
    <xf numFmtId="0" fontId="216" fillId="0" borderId="26" xfId="0" applyFont="1" applyBorder="1" applyAlignment="1">
      <alignment vertical="center"/>
    </xf>
    <xf numFmtId="0" fontId="216" fillId="0" borderId="26" xfId="0" applyFont="1" applyBorder="1" applyAlignment="1">
      <alignment horizontal="center" vertical="center"/>
    </xf>
    <xf numFmtId="4" fontId="216" fillId="0" borderId="26" xfId="0" applyNumberFormat="1" applyFont="1" applyBorder="1" applyAlignment="1">
      <alignment horizontal="center" vertical="center"/>
    </xf>
  </cellXfs>
  <cellStyles count="682">
    <cellStyle name="20% - Accent1 2" xfId="1" xr:uid="{00000000-0005-0000-0000-000000000000}"/>
    <cellStyle name="20% - Accent1 2 2" xfId="203" xr:uid="{00000000-0005-0000-0000-000001000000}"/>
    <cellStyle name="20% - Accent1 2 3" xfId="388" xr:uid="{00000000-0005-0000-0000-000002000000}"/>
    <cellStyle name="20% - Accent2 2" xfId="2" xr:uid="{00000000-0005-0000-0000-000003000000}"/>
    <cellStyle name="20% - Accent2 2 2" xfId="204" xr:uid="{00000000-0005-0000-0000-000004000000}"/>
    <cellStyle name="20% - Accent2 2 3" xfId="387" xr:uid="{00000000-0005-0000-0000-000005000000}"/>
    <cellStyle name="20% - Accent3 2" xfId="3" xr:uid="{00000000-0005-0000-0000-000006000000}"/>
    <cellStyle name="20% - Accent3 2 2" xfId="205" xr:uid="{00000000-0005-0000-0000-000007000000}"/>
    <cellStyle name="20% - Accent3 2 3" xfId="386" xr:uid="{00000000-0005-0000-0000-000008000000}"/>
    <cellStyle name="20% - Accent4 2" xfId="4" xr:uid="{00000000-0005-0000-0000-000009000000}"/>
    <cellStyle name="20% - Accent4 2 2" xfId="206" xr:uid="{00000000-0005-0000-0000-00000A000000}"/>
    <cellStyle name="20% - Accent4 2 3" xfId="385" xr:uid="{00000000-0005-0000-0000-00000B000000}"/>
    <cellStyle name="20% - Accent5 2" xfId="5" xr:uid="{00000000-0005-0000-0000-00000C000000}"/>
    <cellStyle name="20% - Accent5 2 2" xfId="207" xr:uid="{00000000-0005-0000-0000-00000D000000}"/>
    <cellStyle name="20% - Accent5 2 3" xfId="384" xr:uid="{00000000-0005-0000-0000-00000E000000}"/>
    <cellStyle name="20% - Accent6 2" xfId="6" xr:uid="{00000000-0005-0000-0000-00000F000000}"/>
    <cellStyle name="20% - Accent6 2 2" xfId="208" xr:uid="{00000000-0005-0000-0000-000010000000}"/>
    <cellStyle name="20% - Accent6 2 3" xfId="383" xr:uid="{00000000-0005-0000-0000-000011000000}"/>
    <cellStyle name="20% - Accent6 3" xfId="209" xr:uid="{00000000-0005-0000-0000-000012000000}"/>
    <cellStyle name="20% - Colore 1" xfId="7" xr:uid="{00000000-0005-0000-0000-000013000000}"/>
    <cellStyle name="20% - Colore 2" xfId="8" xr:uid="{00000000-0005-0000-0000-000014000000}"/>
    <cellStyle name="20% - Colore 3" xfId="9" xr:uid="{00000000-0005-0000-0000-000015000000}"/>
    <cellStyle name="20% - Colore 4" xfId="10" xr:uid="{00000000-0005-0000-0000-000016000000}"/>
    <cellStyle name="20% - Colore 5" xfId="11" xr:uid="{00000000-0005-0000-0000-000017000000}"/>
    <cellStyle name="20% - Colore 6" xfId="12" xr:uid="{00000000-0005-0000-0000-000018000000}"/>
    <cellStyle name="20% - Isticanje1" xfId="305" xr:uid="{00000000-0005-0000-0000-000019000000}"/>
    <cellStyle name="20% - Isticanje1 2" xfId="509" xr:uid="{00000000-0005-0000-0000-00001A000000}"/>
    <cellStyle name="20% - Isticanje2" xfId="306" xr:uid="{00000000-0005-0000-0000-00001B000000}"/>
    <cellStyle name="20% - Isticanje2 2" xfId="510" xr:uid="{00000000-0005-0000-0000-00001C000000}"/>
    <cellStyle name="20% - Isticanje3" xfId="307" xr:uid="{00000000-0005-0000-0000-00001D000000}"/>
    <cellStyle name="20% - Isticanje3 2" xfId="511" xr:uid="{00000000-0005-0000-0000-00001E000000}"/>
    <cellStyle name="20% - Isticanje4" xfId="308" xr:uid="{00000000-0005-0000-0000-00001F000000}"/>
    <cellStyle name="20% - Isticanje4 2" xfId="512" xr:uid="{00000000-0005-0000-0000-000020000000}"/>
    <cellStyle name="20% - Isticanje5" xfId="309" xr:uid="{00000000-0005-0000-0000-000021000000}"/>
    <cellStyle name="20% - Isticanje5 2" xfId="513" xr:uid="{00000000-0005-0000-0000-000022000000}"/>
    <cellStyle name="20% - Isticanje6" xfId="310" xr:uid="{00000000-0005-0000-0000-000023000000}"/>
    <cellStyle name="20% - Isticanje6 2" xfId="514" xr:uid="{00000000-0005-0000-0000-000024000000}"/>
    <cellStyle name="40% - Accent1 2" xfId="13" xr:uid="{00000000-0005-0000-0000-000025000000}"/>
    <cellStyle name="40% - Accent1 2 2" xfId="210" xr:uid="{00000000-0005-0000-0000-000026000000}"/>
    <cellStyle name="40% - Accent1 2 3" xfId="382" xr:uid="{00000000-0005-0000-0000-000027000000}"/>
    <cellStyle name="40% - Accent2 2" xfId="14" xr:uid="{00000000-0005-0000-0000-000028000000}"/>
    <cellStyle name="40% - Accent2 2 2" xfId="211" xr:uid="{00000000-0005-0000-0000-000029000000}"/>
    <cellStyle name="40% - Accent2 2 3" xfId="381" xr:uid="{00000000-0005-0000-0000-00002A000000}"/>
    <cellStyle name="40% - Accent3 2" xfId="15" xr:uid="{00000000-0005-0000-0000-00002B000000}"/>
    <cellStyle name="40% - Accent3 2 2" xfId="212" xr:uid="{00000000-0005-0000-0000-00002C000000}"/>
    <cellStyle name="40% - Accent3 2 3" xfId="380" xr:uid="{00000000-0005-0000-0000-00002D000000}"/>
    <cellStyle name="40% - Accent4 2" xfId="16" xr:uid="{00000000-0005-0000-0000-00002E000000}"/>
    <cellStyle name="40% - Accent4 2 2" xfId="213" xr:uid="{00000000-0005-0000-0000-00002F000000}"/>
    <cellStyle name="40% - Accent4 2 3" xfId="379" xr:uid="{00000000-0005-0000-0000-000030000000}"/>
    <cellStyle name="40% - Accent5 2" xfId="17" xr:uid="{00000000-0005-0000-0000-000031000000}"/>
    <cellStyle name="40% - Accent5 2 2" xfId="214" xr:uid="{00000000-0005-0000-0000-000032000000}"/>
    <cellStyle name="40% - Accent5 2 3" xfId="378" xr:uid="{00000000-0005-0000-0000-000033000000}"/>
    <cellStyle name="40% - Accent6 2" xfId="18" xr:uid="{00000000-0005-0000-0000-000034000000}"/>
    <cellStyle name="40% - Accent6 2 2" xfId="215" xr:uid="{00000000-0005-0000-0000-000035000000}"/>
    <cellStyle name="40% - Accent6 2 3" xfId="377" xr:uid="{00000000-0005-0000-0000-000036000000}"/>
    <cellStyle name="40% - Colore 1" xfId="19" xr:uid="{00000000-0005-0000-0000-000037000000}"/>
    <cellStyle name="40% - Colore 2" xfId="20" xr:uid="{00000000-0005-0000-0000-000038000000}"/>
    <cellStyle name="40% - Colore 3" xfId="21" xr:uid="{00000000-0005-0000-0000-000039000000}"/>
    <cellStyle name="40% - Colore 4" xfId="22" xr:uid="{00000000-0005-0000-0000-00003A000000}"/>
    <cellStyle name="40% - Colore 5" xfId="23" xr:uid="{00000000-0005-0000-0000-00003B000000}"/>
    <cellStyle name="40% - Colore 6" xfId="24" xr:uid="{00000000-0005-0000-0000-00003C000000}"/>
    <cellStyle name="40% - Isticanje2" xfId="311" xr:uid="{00000000-0005-0000-0000-00003D000000}"/>
    <cellStyle name="40% - Isticanje2 2" xfId="515" xr:uid="{00000000-0005-0000-0000-00003E000000}"/>
    <cellStyle name="40% - Isticanje3" xfId="312" xr:uid="{00000000-0005-0000-0000-00003F000000}"/>
    <cellStyle name="40% - Isticanje3 2" xfId="516" xr:uid="{00000000-0005-0000-0000-000040000000}"/>
    <cellStyle name="40% - Isticanje4" xfId="313" xr:uid="{00000000-0005-0000-0000-000041000000}"/>
    <cellStyle name="40% - Isticanje4 2" xfId="517" xr:uid="{00000000-0005-0000-0000-000042000000}"/>
    <cellStyle name="40% - Isticanje5" xfId="314" xr:uid="{00000000-0005-0000-0000-000043000000}"/>
    <cellStyle name="40% - Isticanje5 2" xfId="518" xr:uid="{00000000-0005-0000-0000-000044000000}"/>
    <cellStyle name="40% - Isticanje6" xfId="315" xr:uid="{00000000-0005-0000-0000-000045000000}"/>
    <cellStyle name="40% - Isticanje6 2" xfId="519" xr:uid="{00000000-0005-0000-0000-000046000000}"/>
    <cellStyle name="40% - Naglasak1" xfId="316" xr:uid="{00000000-0005-0000-0000-000047000000}"/>
    <cellStyle name="60% - Accent1 2" xfId="25" xr:uid="{00000000-0005-0000-0000-000048000000}"/>
    <cellStyle name="60% - Accent1 2 2" xfId="216" xr:uid="{00000000-0005-0000-0000-000049000000}"/>
    <cellStyle name="60% - Accent1 2 3" xfId="376" xr:uid="{00000000-0005-0000-0000-00004A000000}"/>
    <cellStyle name="60% - Accent2 2" xfId="26" xr:uid="{00000000-0005-0000-0000-00004B000000}"/>
    <cellStyle name="60% - Accent2 2 2" xfId="217" xr:uid="{00000000-0005-0000-0000-00004C000000}"/>
    <cellStyle name="60% - Accent2 2 3" xfId="375" xr:uid="{00000000-0005-0000-0000-00004D000000}"/>
    <cellStyle name="60% - Accent3 2" xfId="27" xr:uid="{00000000-0005-0000-0000-00004E000000}"/>
    <cellStyle name="60% - Accent3 2 2" xfId="218" xr:uid="{00000000-0005-0000-0000-00004F000000}"/>
    <cellStyle name="60% - Accent3 2 3" xfId="374" xr:uid="{00000000-0005-0000-0000-000050000000}"/>
    <cellStyle name="60% - Accent4 2" xfId="28" xr:uid="{00000000-0005-0000-0000-000051000000}"/>
    <cellStyle name="60% - Accent4 2 2" xfId="219" xr:uid="{00000000-0005-0000-0000-000052000000}"/>
    <cellStyle name="60% - Accent4 2 3" xfId="373" xr:uid="{00000000-0005-0000-0000-000053000000}"/>
    <cellStyle name="60% - Accent5 2" xfId="29" xr:uid="{00000000-0005-0000-0000-000054000000}"/>
    <cellStyle name="60% - Accent5 2 2" xfId="220" xr:uid="{00000000-0005-0000-0000-000055000000}"/>
    <cellStyle name="60% - Accent5 2 3" xfId="372" xr:uid="{00000000-0005-0000-0000-000056000000}"/>
    <cellStyle name="60% - Accent6 2" xfId="30" xr:uid="{00000000-0005-0000-0000-000057000000}"/>
    <cellStyle name="60% - Accent6 2 2" xfId="221" xr:uid="{00000000-0005-0000-0000-000058000000}"/>
    <cellStyle name="60% - Accent6 2 3" xfId="368" xr:uid="{00000000-0005-0000-0000-000059000000}"/>
    <cellStyle name="60% - Colore 1" xfId="31" xr:uid="{00000000-0005-0000-0000-00005A000000}"/>
    <cellStyle name="60% - Colore 2" xfId="32" xr:uid="{00000000-0005-0000-0000-00005B000000}"/>
    <cellStyle name="60% - Colore 3" xfId="33" xr:uid="{00000000-0005-0000-0000-00005C000000}"/>
    <cellStyle name="60% - Colore 4" xfId="34" xr:uid="{00000000-0005-0000-0000-00005D000000}"/>
    <cellStyle name="60% - Colore 5" xfId="35" xr:uid="{00000000-0005-0000-0000-00005E000000}"/>
    <cellStyle name="60% - Colore 6" xfId="36" xr:uid="{00000000-0005-0000-0000-00005F000000}"/>
    <cellStyle name="60% - Isticanje1" xfId="317" xr:uid="{00000000-0005-0000-0000-000060000000}"/>
    <cellStyle name="60% - Isticanje1 2" xfId="520" xr:uid="{00000000-0005-0000-0000-000061000000}"/>
    <cellStyle name="60% - Isticanje2" xfId="318" xr:uid="{00000000-0005-0000-0000-000062000000}"/>
    <cellStyle name="60% - Isticanje2 2" xfId="521" xr:uid="{00000000-0005-0000-0000-000063000000}"/>
    <cellStyle name="60% - Isticanje3" xfId="319" xr:uid="{00000000-0005-0000-0000-000064000000}"/>
    <cellStyle name="60% - Isticanje3 2" xfId="522" xr:uid="{00000000-0005-0000-0000-000065000000}"/>
    <cellStyle name="60% - Isticanje4" xfId="320" xr:uid="{00000000-0005-0000-0000-000066000000}"/>
    <cellStyle name="60% - Isticanje4 2" xfId="523" xr:uid="{00000000-0005-0000-0000-000067000000}"/>
    <cellStyle name="60% - Isticanje5" xfId="321" xr:uid="{00000000-0005-0000-0000-000068000000}"/>
    <cellStyle name="60% - Isticanje5 2" xfId="524" xr:uid="{00000000-0005-0000-0000-000069000000}"/>
    <cellStyle name="60% - Isticanje6" xfId="322" xr:uid="{00000000-0005-0000-0000-00006A000000}"/>
    <cellStyle name="60% - Isticanje6 2" xfId="525" xr:uid="{00000000-0005-0000-0000-00006B000000}"/>
    <cellStyle name="Accent1 2" xfId="37" xr:uid="{00000000-0005-0000-0000-00006C000000}"/>
    <cellStyle name="Accent1 2 2" xfId="222" xr:uid="{00000000-0005-0000-0000-00006D000000}"/>
    <cellStyle name="Accent1 2 3" xfId="367" xr:uid="{00000000-0005-0000-0000-00006E000000}"/>
    <cellStyle name="Accent2 2" xfId="38" xr:uid="{00000000-0005-0000-0000-00006F000000}"/>
    <cellStyle name="Accent2 2 2" xfId="223" xr:uid="{00000000-0005-0000-0000-000070000000}"/>
    <cellStyle name="Accent2 2 3" xfId="366" xr:uid="{00000000-0005-0000-0000-000071000000}"/>
    <cellStyle name="Accent3 2" xfId="39" xr:uid="{00000000-0005-0000-0000-000072000000}"/>
    <cellStyle name="Accent3 2 2" xfId="224" xr:uid="{00000000-0005-0000-0000-000073000000}"/>
    <cellStyle name="Accent3 2 3" xfId="365" xr:uid="{00000000-0005-0000-0000-000074000000}"/>
    <cellStyle name="Accent4 2" xfId="40" xr:uid="{00000000-0005-0000-0000-000075000000}"/>
    <cellStyle name="Accent4 2 2" xfId="225" xr:uid="{00000000-0005-0000-0000-000076000000}"/>
    <cellStyle name="Accent4 2 3" xfId="364" xr:uid="{00000000-0005-0000-0000-000077000000}"/>
    <cellStyle name="Accent5 2" xfId="41" xr:uid="{00000000-0005-0000-0000-000078000000}"/>
    <cellStyle name="Accent5 2 2" xfId="226" xr:uid="{00000000-0005-0000-0000-000079000000}"/>
    <cellStyle name="Accent5 2 3" xfId="363" xr:uid="{00000000-0005-0000-0000-00007A000000}"/>
    <cellStyle name="Accent6 2" xfId="42" xr:uid="{00000000-0005-0000-0000-00007B000000}"/>
    <cellStyle name="Accent6 2 2" xfId="227" xr:uid="{00000000-0005-0000-0000-00007C000000}"/>
    <cellStyle name="Accent6 2 3" xfId="362" xr:uid="{00000000-0005-0000-0000-00007D000000}"/>
    <cellStyle name="Bad 2" xfId="43" xr:uid="{00000000-0005-0000-0000-00007E000000}"/>
    <cellStyle name="Bad 2 2" xfId="228" xr:uid="{00000000-0005-0000-0000-00007F000000}"/>
    <cellStyle name="Bad 2 3" xfId="361" xr:uid="{00000000-0005-0000-0000-000080000000}"/>
    <cellStyle name="Bilješka" xfId="323" xr:uid="{00000000-0005-0000-0000-000081000000}"/>
    <cellStyle name="Bilješka 2" xfId="526" xr:uid="{00000000-0005-0000-0000-000082000000}"/>
    <cellStyle name="Calcolo" xfId="44" xr:uid="{00000000-0005-0000-0000-000083000000}"/>
    <cellStyle name="Calculation 2" xfId="45" xr:uid="{00000000-0005-0000-0000-000084000000}"/>
    <cellStyle name="Calculation 2 2" xfId="229" xr:uid="{00000000-0005-0000-0000-000085000000}"/>
    <cellStyle name="Calculation 2 3" xfId="360" xr:uid="{00000000-0005-0000-0000-000086000000}"/>
    <cellStyle name="Cella collegata" xfId="46" xr:uid="{00000000-0005-0000-0000-000087000000}"/>
    <cellStyle name="Cella da controllare" xfId="47" xr:uid="{00000000-0005-0000-0000-000088000000}"/>
    <cellStyle name="Check Cell 2" xfId="48" xr:uid="{00000000-0005-0000-0000-000089000000}"/>
    <cellStyle name="Check Cell 2 2" xfId="230" xr:uid="{00000000-0005-0000-0000-00008A000000}"/>
    <cellStyle name="Check Cell 2 3" xfId="359" xr:uid="{00000000-0005-0000-0000-00008B000000}"/>
    <cellStyle name="Colore 1" xfId="49" xr:uid="{00000000-0005-0000-0000-00008C000000}"/>
    <cellStyle name="Colore 2" xfId="50" xr:uid="{00000000-0005-0000-0000-00008D000000}"/>
    <cellStyle name="Colore 3" xfId="51" xr:uid="{00000000-0005-0000-0000-00008E000000}"/>
    <cellStyle name="Colore 4" xfId="52" xr:uid="{00000000-0005-0000-0000-00008F000000}"/>
    <cellStyle name="Colore 5" xfId="53" xr:uid="{00000000-0005-0000-0000-000090000000}"/>
    <cellStyle name="Colore 6" xfId="54" xr:uid="{00000000-0005-0000-0000-000091000000}"/>
    <cellStyle name="Comma 2" xfId="55" xr:uid="{00000000-0005-0000-0000-000092000000}"/>
    <cellStyle name="Comma 2 2" xfId="56" xr:uid="{00000000-0005-0000-0000-000093000000}"/>
    <cellStyle name="Comma 2 2 2" xfId="232" xr:uid="{00000000-0005-0000-0000-000094000000}"/>
    <cellStyle name="Comma 2 2 2 2" xfId="597" xr:uid="{372C57A4-CBE4-4120-9BB0-24ED153F6E6E}"/>
    <cellStyle name="Comma 2 2 3" xfId="325" xr:uid="{00000000-0005-0000-0000-000095000000}"/>
    <cellStyle name="Comma 2 2 3 2" xfId="607" xr:uid="{91BE97A9-9DDD-4807-AE66-A0A21FC5BD36}"/>
    <cellStyle name="Comma 2 2 4" xfId="370" xr:uid="{00000000-0005-0000-0000-000096000000}"/>
    <cellStyle name="Comma 2 2 4 2" xfId="612" xr:uid="{0A865638-E97F-4A91-BC0D-D43624090948}"/>
    <cellStyle name="Comma 2 2 5" xfId="171" xr:uid="{00000000-0005-0000-0000-000097000000}"/>
    <cellStyle name="Comma 2 2 6" xfId="463" xr:uid="{00000000-0005-0000-0000-000098000000}"/>
    <cellStyle name="Comma 2 2 6 2" xfId="630" xr:uid="{B505F882-333A-4CD2-AEED-296CDD539E86}"/>
    <cellStyle name="Comma 2 3" xfId="57" xr:uid="{00000000-0005-0000-0000-000099000000}"/>
    <cellStyle name="Comma 2 3 2" xfId="172" xr:uid="{00000000-0005-0000-0000-00009A000000}"/>
    <cellStyle name="Comma 2 4" xfId="231" xr:uid="{00000000-0005-0000-0000-00009B000000}"/>
    <cellStyle name="Comma 2 4 2" xfId="596" xr:uid="{C5BB47A0-29A1-4CDE-A3B6-A24C70205095}"/>
    <cellStyle name="Comma 2 5" xfId="324" xr:uid="{00000000-0005-0000-0000-00009C000000}"/>
    <cellStyle name="Comma 2 6" xfId="369" xr:uid="{00000000-0005-0000-0000-00009D000000}"/>
    <cellStyle name="Comma 2 7" xfId="358" xr:uid="{00000000-0005-0000-0000-00009E000000}"/>
    <cellStyle name="Comma 2 7 2" xfId="611" xr:uid="{46FEFBCC-2FD1-4EFB-8778-9D62761A7D7A}"/>
    <cellStyle name="Comma 2 8" xfId="556" xr:uid="{60EB99E5-9F63-4F58-8709-5D7AF82C7DE2}"/>
    <cellStyle name="Comma 3" xfId="58" xr:uid="{00000000-0005-0000-0000-00009F000000}"/>
    <cellStyle name="Comma 3 2" xfId="233" xr:uid="{00000000-0005-0000-0000-0000A0000000}"/>
    <cellStyle name="Comma 3 3" xfId="326" xr:uid="{00000000-0005-0000-0000-0000A1000000}"/>
    <cellStyle name="Comma 3 3 2" xfId="608" xr:uid="{5BB476EB-F112-4E76-ADDA-9DA0A02F4F75}"/>
    <cellStyle name="Comma 3 4" xfId="371" xr:uid="{00000000-0005-0000-0000-0000A2000000}"/>
    <cellStyle name="Comma 3 4 2" xfId="613" xr:uid="{36FAE04D-A566-485C-86DA-814B08E4169D}"/>
    <cellStyle name="Comma 3 5" xfId="357" xr:uid="{00000000-0005-0000-0000-0000A3000000}"/>
    <cellStyle name="Comma 3 6" xfId="173" xr:uid="{00000000-0005-0000-0000-0000A4000000}"/>
    <cellStyle name="Comma 3 7" xfId="451" xr:uid="{00000000-0005-0000-0000-0000A5000000}"/>
    <cellStyle name="Comma 3 7 2" xfId="626" xr:uid="{5DF3FB90-9486-4543-B7DB-D61F0B34B7F4}"/>
    <cellStyle name="Comma 4" xfId="59" xr:uid="{00000000-0005-0000-0000-0000A6000000}"/>
    <cellStyle name="Comma 4 2" xfId="60" xr:uid="{00000000-0005-0000-0000-0000A7000000}"/>
    <cellStyle name="Comma 4 2 2" xfId="61" xr:uid="{00000000-0005-0000-0000-0000A8000000}"/>
    <cellStyle name="Comma 4 2 2 2" xfId="176" xr:uid="{00000000-0005-0000-0000-0000A9000000}"/>
    <cellStyle name="Comma 4 2 3" xfId="175" xr:uid="{00000000-0005-0000-0000-0000AA000000}"/>
    <cellStyle name="Comma 4 3" xfId="62" xr:uid="{00000000-0005-0000-0000-0000AB000000}"/>
    <cellStyle name="Comma 4 3 2" xfId="177" xr:uid="{00000000-0005-0000-0000-0000AC000000}"/>
    <cellStyle name="Comma 4 4" xfId="234" xr:uid="{00000000-0005-0000-0000-0000AD000000}"/>
    <cellStyle name="Comma 4 5" xfId="356" xr:uid="{00000000-0005-0000-0000-0000AE000000}"/>
    <cellStyle name="Comma 4 6" xfId="174" xr:uid="{00000000-0005-0000-0000-0000AF000000}"/>
    <cellStyle name="Comma 5" xfId="63" xr:uid="{00000000-0005-0000-0000-0000B0000000}"/>
    <cellStyle name="Comma 5 2" xfId="64" xr:uid="{00000000-0005-0000-0000-0000B1000000}"/>
    <cellStyle name="Comma 5 2 2" xfId="65" xr:uid="{00000000-0005-0000-0000-0000B2000000}"/>
    <cellStyle name="Comma 5 2 2 2" xfId="180" xr:uid="{00000000-0005-0000-0000-0000B3000000}"/>
    <cellStyle name="Comma 5 2 2 2 2" xfId="485" xr:uid="{00000000-0005-0000-0000-0000B4000000}"/>
    <cellStyle name="Comma 5 2 2 2 2 2" xfId="651" xr:uid="{F4F327A8-3DE1-4BD3-9260-A5F793960F4D}"/>
    <cellStyle name="Comma 5 2 2 2 3" xfId="578" xr:uid="{CA39E254-0687-43D5-8936-949FA891F757}"/>
    <cellStyle name="Comma 5 2 2 3" xfId="466" xr:uid="{00000000-0005-0000-0000-0000B5000000}"/>
    <cellStyle name="Comma 5 2 2 3 2" xfId="633" xr:uid="{9ED2A81D-1EB2-4E7D-822F-176F9FD927D2}"/>
    <cellStyle name="Comma 5 2 2 4" xfId="559" xr:uid="{57A6BE90-7C90-4C68-B288-130327E0108B}"/>
    <cellStyle name="Comma 5 2 3" xfId="66" xr:uid="{00000000-0005-0000-0000-0000B6000000}"/>
    <cellStyle name="Comma 5 2 3 2" xfId="181" xr:uid="{00000000-0005-0000-0000-0000B7000000}"/>
    <cellStyle name="Comma 5 2 3 2 2" xfId="486" xr:uid="{00000000-0005-0000-0000-0000B8000000}"/>
    <cellStyle name="Comma 5 2 3 2 2 2" xfId="652" xr:uid="{42B51C9C-3D78-418D-8E81-FB383CA717C7}"/>
    <cellStyle name="Comma 5 2 3 2 3" xfId="579" xr:uid="{506965E9-AB45-4B86-A374-981D71EBB977}"/>
    <cellStyle name="Comma 5 2 3 3" xfId="467" xr:uid="{00000000-0005-0000-0000-0000B9000000}"/>
    <cellStyle name="Comma 5 2 3 3 2" xfId="634" xr:uid="{C94557DE-66F7-4983-A552-218015A4A7E8}"/>
    <cellStyle name="Comma 5 2 3 4" xfId="560" xr:uid="{52BA8C13-95BC-410B-89D3-BE94ACDAF8D4}"/>
    <cellStyle name="Comma 5 2 4" xfId="179" xr:uid="{00000000-0005-0000-0000-0000BA000000}"/>
    <cellStyle name="Comma 5 2 4 2" xfId="484" xr:uid="{00000000-0005-0000-0000-0000BB000000}"/>
    <cellStyle name="Comma 5 2 4 2 2" xfId="650" xr:uid="{E31C6274-07B2-4CB6-8874-EBC81A1CC3DE}"/>
    <cellStyle name="Comma 5 2 4 3" xfId="577" xr:uid="{1F278DAA-55B8-4447-9331-000A459A28C6}"/>
    <cellStyle name="Comma 5 2 5" xfId="465" xr:uid="{00000000-0005-0000-0000-0000BC000000}"/>
    <cellStyle name="Comma 5 2 5 2" xfId="632" xr:uid="{639753AF-5FC4-4F23-8EDF-7072F6B04E8B}"/>
    <cellStyle name="Comma 5 2 6" xfId="558" xr:uid="{B0B68ED8-1403-4E37-A040-E3B9A1E0F98F}"/>
    <cellStyle name="Comma 5 3" xfId="67" xr:uid="{00000000-0005-0000-0000-0000BD000000}"/>
    <cellStyle name="Comma 5 3 2" xfId="182" xr:uid="{00000000-0005-0000-0000-0000BE000000}"/>
    <cellStyle name="Comma 5 3 2 2" xfId="487" xr:uid="{00000000-0005-0000-0000-0000BF000000}"/>
    <cellStyle name="Comma 5 3 2 2 2" xfId="653" xr:uid="{8F438E26-D231-4FE8-9B94-9F9A4EED3EEB}"/>
    <cellStyle name="Comma 5 3 2 3" xfId="580" xr:uid="{2EF3413C-C85C-44D5-B4FE-917F5A24F22B}"/>
    <cellStyle name="Comma 5 3 3" xfId="468" xr:uid="{00000000-0005-0000-0000-0000C0000000}"/>
    <cellStyle name="Comma 5 3 3 2" xfId="635" xr:uid="{4DC592A3-0530-4939-A22E-319234BA2F77}"/>
    <cellStyle name="Comma 5 3 4" xfId="561" xr:uid="{F14124DA-7DA9-4C50-BFF7-180EA7F44731}"/>
    <cellStyle name="Comma 5 4" xfId="68" xr:uid="{00000000-0005-0000-0000-0000C1000000}"/>
    <cellStyle name="Comma 5 4 2" xfId="183" xr:uid="{00000000-0005-0000-0000-0000C2000000}"/>
    <cellStyle name="Comma 5 4 2 2" xfId="488" xr:uid="{00000000-0005-0000-0000-0000C3000000}"/>
    <cellStyle name="Comma 5 4 2 2 2" xfId="654" xr:uid="{63C27604-022C-4EAE-8B2D-E47E6C4E545F}"/>
    <cellStyle name="Comma 5 4 2 3" xfId="581" xr:uid="{61914BD6-8591-430A-87CD-4A9CA0319D9B}"/>
    <cellStyle name="Comma 5 4 3" xfId="469" xr:uid="{00000000-0005-0000-0000-0000C4000000}"/>
    <cellStyle name="Comma 5 4 3 2" xfId="636" xr:uid="{2F6D2277-CDED-47C9-8E61-0703535D9433}"/>
    <cellStyle name="Comma 5 4 4" xfId="562" xr:uid="{4E705518-AB0C-48A7-83C4-F926A0379F0A}"/>
    <cellStyle name="Comma 5 5" xfId="235" xr:uid="{00000000-0005-0000-0000-0000C5000000}"/>
    <cellStyle name="Comma 5 5 2" xfId="598" xr:uid="{007BCB37-106C-4501-BD13-DADA585A835D}"/>
    <cellStyle name="Comma 5 6" xfId="355" xr:uid="{00000000-0005-0000-0000-0000C6000000}"/>
    <cellStyle name="Comma 5 6 2" xfId="610" xr:uid="{92778A00-9323-43D2-80FE-0386F77071CA}"/>
    <cellStyle name="Comma 5 7" xfId="178" xr:uid="{00000000-0005-0000-0000-0000C7000000}"/>
    <cellStyle name="Comma 5 7 2" xfId="483" xr:uid="{00000000-0005-0000-0000-0000C8000000}"/>
    <cellStyle name="Comma 5 7 2 2" xfId="649" xr:uid="{A3D4B4A6-3039-4EB0-94D9-2C2A6A0CD85D}"/>
    <cellStyle name="Comma 5 7 3" xfId="576" xr:uid="{13F5A0B9-AD8F-4021-9DA3-12B6595F7B0E}"/>
    <cellStyle name="Comma 5 8" xfId="464" xr:uid="{00000000-0005-0000-0000-0000C9000000}"/>
    <cellStyle name="Comma 5 8 2" xfId="631" xr:uid="{E8978F48-8BA4-4236-B20B-C390165FE0FE}"/>
    <cellStyle name="Comma 5 9" xfId="557" xr:uid="{5E66FF7C-F157-4E45-8959-139DDDB9ABC6}"/>
    <cellStyle name="Comma 6" xfId="152" xr:uid="{00000000-0005-0000-0000-0000CA000000}"/>
    <cellStyle name="Comma_troškovnik ARHITEKTURA OBJEKT" xfId="447" xr:uid="{00000000-0005-0000-0000-0000CB000000}"/>
    <cellStyle name="Currency 2" xfId="69" xr:uid="{00000000-0005-0000-0000-0000CC000000}"/>
    <cellStyle name="Currency 2 2" xfId="236" xr:uid="{00000000-0005-0000-0000-0000CD000000}"/>
    <cellStyle name="Currency 2 3" xfId="354" xr:uid="{00000000-0005-0000-0000-0000CE000000}"/>
    <cellStyle name="Currency 3" xfId="70" xr:uid="{00000000-0005-0000-0000-0000CF000000}"/>
    <cellStyle name="Currency 3 2" xfId="237" xr:uid="{00000000-0005-0000-0000-0000D0000000}"/>
    <cellStyle name="Currency 3 3" xfId="353" xr:uid="{00000000-0005-0000-0000-0000D1000000}"/>
    <cellStyle name="Currency 3 4" xfId="184" xr:uid="{00000000-0005-0000-0000-0000D2000000}"/>
    <cellStyle name="Currency 3 4 2" xfId="582" xr:uid="{10DAB5E3-8A0E-4916-ACBB-64BA71572DF4}"/>
    <cellStyle name="Currency 3 5" xfId="563" xr:uid="{F877F9FC-5A81-4B86-8C20-C6F14952A726}"/>
    <cellStyle name="Currency 4" xfId="71" xr:uid="{00000000-0005-0000-0000-0000D3000000}"/>
    <cellStyle name="Currency 4 2" xfId="72" xr:uid="{00000000-0005-0000-0000-0000D4000000}"/>
    <cellStyle name="Currency 4 2 2" xfId="73" xr:uid="{00000000-0005-0000-0000-0000D5000000}"/>
    <cellStyle name="Currency 4 2 2 2" xfId="187" xr:uid="{00000000-0005-0000-0000-0000D6000000}"/>
    <cellStyle name="Currency 4 2 2 2 2" xfId="491" xr:uid="{00000000-0005-0000-0000-0000D7000000}"/>
    <cellStyle name="Currency 4 2 2 2 2 2" xfId="657" xr:uid="{0AAE61C5-8150-48C3-91C8-9C622D24C928}"/>
    <cellStyle name="Currency 4 2 2 2 3" xfId="585" xr:uid="{DA0ABD6A-E571-449F-970E-C0DC3452827A}"/>
    <cellStyle name="Currency 4 2 2 3" xfId="472" xr:uid="{00000000-0005-0000-0000-0000D8000000}"/>
    <cellStyle name="Currency 4 2 2 3 2" xfId="639" xr:uid="{5DF0C0A1-56B4-497E-A1BD-25E330BB5CF0}"/>
    <cellStyle name="Currency 4 2 2 4" xfId="566" xr:uid="{F4840B57-5762-492A-A3F1-15EFA61D3E7E}"/>
    <cellStyle name="Currency 4 2 3" xfId="74" xr:uid="{00000000-0005-0000-0000-0000D9000000}"/>
    <cellStyle name="Currency 4 2 3 2" xfId="188" xr:uid="{00000000-0005-0000-0000-0000DA000000}"/>
    <cellStyle name="Currency 4 2 3 2 2" xfId="492" xr:uid="{00000000-0005-0000-0000-0000DB000000}"/>
    <cellStyle name="Currency 4 2 3 2 2 2" xfId="658" xr:uid="{26C7B597-3DA8-4495-B216-A5B89E4D99CC}"/>
    <cellStyle name="Currency 4 2 3 2 3" xfId="586" xr:uid="{15A8D4A9-E7FA-4D1D-AAE3-E0FB8B6105F6}"/>
    <cellStyle name="Currency 4 2 3 3" xfId="473" xr:uid="{00000000-0005-0000-0000-0000DC000000}"/>
    <cellStyle name="Currency 4 2 3 3 2" xfId="640" xr:uid="{13654167-479C-46A6-8519-11B42FF27187}"/>
    <cellStyle name="Currency 4 2 3 4" xfId="567" xr:uid="{82DBF467-C84C-4ABB-A9A5-EF2D6D521FC5}"/>
    <cellStyle name="Currency 4 2 4" xfId="186" xr:uid="{00000000-0005-0000-0000-0000DD000000}"/>
    <cellStyle name="Currency 4 2 4 2" xfId="490" xr:uid="{00000000-0005-0000-0000-0000DE000000}"/>
    <cellStyle name="Currency 4 2 4 2 2" xfId="656" xr:uid="{427CB9EB-62D7-4D64-A1EF-9255A03A8A91}"/>
    <cellStyle name="Currency 4 2 4 3" xfId="584" xr:uid="{4FC480CF-DDAD-41A4-A967-E20166FC4A02}"/>
    <cellStyle name="Currency 4 2 5" xfId="471" xr:uid="{00000000-0005-0000-0000-0000DF000000}"/>
    <cellStyle name="Currency 4 2 5 2" xfId="638" xr:uid="{19A4B932-8474-474B-BC88-A62E0103D35D}"/>
    <cellStyle name="Currency 4 2 6" xfId="565" xr:uid="{BEE9D611-5390-4659-95DD-AF184167A002}"/>
    <cellStyle name="Currency 4 3" xfId="75" xr:uid="{00000000-0005-0000-0000-0000E0000000}"/>
    <cellStyle name="Currency 4 3 2" xfId="189" xr:uid="{00000000-0005-0000-0000-0000E1000000}"/>
    <cellStyle name="Currency 4 3 2 2" xfId="493" xr:uid="{00000000-0005-0000-0000-0000E2000000}"/>
    <cellStyle name="Currency 4 3 2 2 2" xfId="659" xr:uid="{262CB035-1747-454C-9343-3CBE433CE414}"/>
    <cellStyle name="Currency 4 3 2 3" xfId="587" xr:uid="{7405A2EC-4775-4935-BB85-E58A55F1500D}"/>
    <cellStyle name="Currency 4 3 3" xfId="474" xr:uid="{00000000-0005-0000-0000-0000E3000000}"/>
    <cellStyle name="Currency 4 3 3 2" xfId="641" xr:uid="{7ABB0697-540B-431E-A966-51B2D9CDF56D}"/>
    <cellStyle name="Currency 4 3 4" xfId="568" xr:uid="{8AA7BE2D-495F-4346-AC28-D539E935E88C}"/>
    <cellStyle name="Currency 4 4" xfId="76" xr:uid="{00000000-0005-0000-0000-0000E4000000}"/>
    <cellStyle name="Currency 4 4 2" xfId="190" xr:uid="{00000000-0005-0000-0000-0000E5000000}"/>
    <cellStyle name="Currency 4 4 2 2" xfId="494" xr:uid="{00000000-0005-0000-0000-0000E6000000}"/>
    <cellStyle name="Currency 4 4 2 2 2" xfId="660" xr:uid="{9F37DBE2-F48B-4D38-B4C6-216B530F24A8}"/>
    <cellStyle name="Currency 4 4 2 3" xfId="588" xr:uid="{E54F74EE-5E68-407A-85A9-5FC1BC5973EE}"/>
    <cellStyle name="Currency 4 4 3" xfId="475" xr:uid="{00000000-0005-0000-0000-0000E7000000}"/>
    <cellStyle name="Currency 4 4 3 2" xfId="642" xr:uid="{AB6CD952-CECB-4D94-ABDF-9C2FCDCF58CA}"/>
    <cellStyle name="Currency 4 4 4" xfId="569" xr:uid="{3F14DB99-6DCE-431D-86AA-6F9C9E101955}"/>
    <cellStyle name="Currency 4 5" xfId="238" xr:uid="{00000000-0005-0000-0000-0000E8000000}"/>
    <cellStyle name="Currency 4 5 2" xfId="599" xr:uid="{102C1C31-49FA-4E77-AC3B-29F1BAD797D8}"/>
    <cellStyle name="Currency 4 6" xfId="185" xr:uid="{00000000-0005-0000-0000-0000E9000000}"/>
    <cellStyle name="Currency 4 6 2" xfId="489" xr:uid="{00000000-0005-0000-0000-0000EA000000}"/>
    <cellStyle name="Currency 4 6 2 2" xfId="655" xr:uid="{9047017E-F0FF-4C2A-AC24-3C92C138DA4E}"/>
    <cellStyle name="Currency 4 6 3" xfId="583" xr:uid="{AE234D5A-1088-4D50-A11A-432DE83833A9}"/>
    <cellStyle name="Currency 4 7" xfId="470" xr:uid="{00000000-0005-0000-0000-0000EB000000}"/>
    <cellStyle name="Currency 4 7 2" xfId="637" xr:uid="{A25D89CC-09AF-4E88-936C-BB2752A5BF14}"/>
    <cellStyle name="Currency 4 8" xfId="564" xr:uid="{7054C080-5CF2-4FF0-92BF-8ABA5F562729}"/>
    <cellStyle name="Dobro" xfId="327" xr:uid="{00000000-0005-0000-0000-0000EC000000}"/>
    <cellStyle name="Dobro 2" xfId="437" xr:uid="{00000000-0005-0000-0000-0000ED000000}"/>
    <cellStyle name="Dobro 3" xfId="527" xr:uid="{00000000-0005-0000-0000-0000EE000000}"/>
    <cellStyle name="Excel Built-in Normal" xfId="77" xr:uid="{00000000-0005-0000-0000-0000EF000000}"/>
    <cellStyle name="Excel Built-in Normal 1" xfId="78" xr:uid="{00000000-0005-0000-0000-0000F0000000}"/>
    <cellStyle name="Explanatory Text 2" xfId="79" xr:uid="{00000000-0005-0000-0000-0000F1000000}"/>
    <cellStyle name="Explanatory Text 2 2" xfId="239" xr:uid="{00000000-0005-0000-0000-0000F2000000}"/>
    <cellStyle name="Explanatory Text 2 3" xfId="391" xr:uid="{00000000-0005-0000-0000-0000F3000000}"/>
    <cellStyle name="Good" xfId="434" xr:uid="{00000000-0005-0000-0000-0000F4000000}"/>
    <cellStyle name="Good 2" xfId="80" xr:uid="{00000000-0005-0000-0000-0000F5000000}"/>
    <cellStyle name="Good 2 2" xfId="240" xr:uid="{00000000-0005-0000-0000-0000F6000000}"/>
    <cellStyle name="Good 2 3" xfId="392" xr:uid="{00000000-0005-0000-0000-0000F7000000}"/>
    <cellStyle name="Heading 1 2" xfId="81" xr:uid="{00000000-0005-0000-0000-0000F8000000}"/>
    <cellStyle name="Heading 1 2 2" xfId="241" xr:uid="{00000000-0005-0000-0000-0000F9000000}"/>
    <cellStyle name="Heading 1 2 3" xfId="393" xr:uid="{00000000-0005-0000-0000-0000FA000000}"/>
    <cellStyle name="Heading 2 2" xfId="82" xr:uid="{00000000-0005-0000-0000-0000FB000000}"/>
    <cellStyle name="Heading 2 2 2" xfId="242" xr:uid="{00000000-0005-0000-0000-0000FC000000}"/>
    <cellStyle name="Heading 2 2 3" xfId="394" xr:uid="{00000000-0005-0000-0000-0000FD000000}"/>
    <cellStyle name="Heading 3 2" xfId="83" xr:uid="{00000000-0005-0000-0000-0000FE000000}"/>
    <cellStyle name="Heading 3 2 2" xfId="243" xr:uid="{00000000-0005-0000-0000-0000FF000000}"/>
    <cellStyle name="Heading 3 2 3" xfId="395" xr:uid="{00000000-0005-0000-0000-000000010000}"/>
    <cellStyle name="Heading 4 2" xfId="84" xr:uid="{00000000-0005-0000-0000-000001010000}"/>
    <cellStyle name="Heading 4 2 2" xfId="244" xr:uid="{00000000-0005-0000-0000-000002010000}"/>
    <cellStyle name="Heading 4 2 3" xfId="396" xr:uid="{00000000-0005-0000-0000-000003010000}"/>
    <cellStyle name="Hyperlink 2" xfId="245" xr:uid="{00000000-0005-0000-0000-000005010000}"/>
    <cellStyle name="Input 2" xfId="85" xr:uid="{00000000-0005-0000-0000-000006010000}"/>
    <cellStyle name="Input 2 2" xfId="246" xr:uid="{00000000-0005-0000-0000-000007010000}"/>
    <cellStyle name="Input 2 3" xfId="397" xr:uid="{00000000-0005-0000-0000-000008010000}"/>
    <cellStyle name="Input 3" xfId="247" xr:uid="{00000000-0005-0000-0000-000009010000}"/>
    <cellStyle name="Isticanje1" xfId="328" xr:uid="{00000000-0005-0000-0000-00000A010000}"/>
    <cellStyle name="Isticanje1 2" xfId="528" xr:uid="{00000000-0005-0000-0000-00000B010000}"/>
    <cellStyle name="Isticanje2" xfId="329" xr:uid="{00000000-0005-0000-0000-00000C010000}"/>
    <cellStyle name="Isticanje2 2" xfId="529" xr:uid="{00000000-0005-0000-0000-00000D010000}"/>
    <cellStyle name="Isticanje3" xfId="330" xr:uid="{00000000-0005-0000-0000-00000E010000}"/>
    <cellStyle name="Isticanje3 2" xfId="530" xr:uid="{00000000-0005-0000-0000-00000F010000}"/>
    <cellStyle name="Isticanje4" xfId="331" xr:uid="{00000000-0005-0000-0000-000010010000}"/>
    <cellStyle name="Isticanje4 2" xfId="531" xr:uid="{00000000-0005-0000-0000-000011010000}"/>
    <cellStyle name="Isticanje5" xfId="332" xr:uid="{00000000-0005-0000-0000-000012010000}"/>
    <cellStyle name="Isticanje5 2" xfId="532" xr:uid="{00000000-0005-0000-0000-000013010000}"/>
    <cellStyle name="Isticanje6" xfId="333" xr:uid="{00000000-0005-0000-0000-000014010000}"/>
    <cellStyle name="Isticanje6 2" xfId="533" xr:uid="{00000000-0005-0000-0000-000015010000}"/>
    <cellStyle name="Izlaz" xfId="334" xr:uid="{00000000-0005-0000-0000-000016010000}"/>
    <cellStyle name="Izlaz 2" xfId="534" xr:uid="{00000000-0005-0000-0000-000017010000}"/>
    <cellStyle name="Izračun" xfId="335" xr:uid="{00000000-0005-0000-0000-000018010000}"/>
    <cellStyle name="Izračun 2" xfId="535" xr:uid="{00000000-0005-0000-0000-000019010000}"/>
    <cellStyle name="kolona A" xfId="86" xr:uid="{00000000-0005-0000-0000-00001A010000}"/>
    <cellStyle name="kolona B" xfId="87" xr:uid="{00000000-0005-0000-0000-00001B010000}"/>
    <cellStyle name="kolona C" xfId="88" xr:uid="{00000000-0005-0000-0000-00001C010000}"/>
    <cellStyle name="kolona E" xfId="89" xr:uid="{00000000-0005-0000-0000-00001D010000}"/>
    <cellStyle name="kolona F" xfId="90" xr:uid="{00000000-0005-0000-0000-00001E010000}"/>
    <cellStyle name="kolona G" xfId="91" xr:uid="{00000000-0005-0000-0000-00001F010000}"/>
    <cellStyle name="kolona H" xfId="92" xr:uid="{00000000-0005-0000-0000-000020010000}"/>
    <cellStyle name="Linked Cell 2" xfId="93" xr:uid="{00000000-0005-0000-0000-000021010000}"/>
    <cellStyle name="Linked Cell 2 2" xfId="248" xr:uid="{00000000-0005-0000-0000-000022010000}"/>
    <cellStyle name="Linked Cell 2 3" xfId="398" xr:uid="{00000000-0005-0000-0000-000023010000}"/>
    <cellStyle name="Loše" xfId="336" xr:uid="{00000000-0005-0000-0000-000024010000}"/>
    <cellStyle name="Loše 2" xfId="536" xr:uid="{00000000-0005-0000-0000-000025010000}"/>
    <cellStyle name="Naslov" xfId="337" xr:uid="{00000000-0005-0000-0000-000026010000}"/>
    <cellStyle name="Naslov 1" xfId="338" xr:uid="{00000000-0005-0000-0000-000027010000}"/>
    <cellStyle name="Naslov 1 2" xfId="538" xr:uid="{00000000-0005-0000-0000-000028010000}"/>
    <cellStyle name="Naslov 2" xfId="339" xr:uid="{00000000-0005-0000-0000-000029010000}"/>
    <cellStyle name="Naslov 2 2" xfId="539" xr:uid="{00000000-0005-0000-0000-00002A010000}"/>
    <cellStyle name="Naslov 3" xfId="340" xr:uid="{00000000-0005-0000-0000-00002B010000}"/>
    <cellStyle name="Naslov 3 2" xfId="540" xr:uid="{00000000-0005-0000-0000-00002C010000}"/>
    <cellStyle name="Naslov 4" xfId="341" xr:uid="{00000000-0005-0000-0000-00002D010000}"/>
    <cellStyle name="Naslov 4 2" xfId="541" xr:uid="{00000000-0005-0000-0000-00002E010000}"/>
    <cellStyle name="Naslov 5" xfId="537" xr:uid="{00000000-0005-0000-0000-00002F010000}"/>
    <cellStyle name="Neutral 2" xfId="94" xr:uid="{00000000-0005-0000-0000-000030010000}"/>
    <cellStyle name="Neutral 2 2" xfId="249" xr:uid="{00000000-0005-0000-0000-000031010000}"/>
    <cellStyle name="Neutral 2 3" xfId="399" xr:uid="{00000000-0005-0000-0000-000032010000}"/>
    <cellStyle name="Neutrale" xfId="95" xr:uid="{00000000-0005-0000-0000-000033010000}"/>
    <cellStyle name="Neutralno" xfId="342" xr:uid="{00000000-0005-0000-0000-000034010000}"/>
    <cellStyle name="Neutralno 2" xfId="435" xr:uid="{00000000-0005-0000-0000-000035010000}"/>
    <cellStyle name="Neutralno 3" xfId="542" xr:uid="{00000000-0005-0000-0000-000036010000}"/>
    <cellStyle name="Normal" xfId="0" builtinId="0"/>
    <cellStyle name="Normal 10" xfId="96" xr:uid="{00000000-0005-0000-0000-000038010000}"/>
    <cellStyle name="Normal 10 2" xfId="153" xr:uid="{00000000-0005-0000-0000-000039010000}"/>
    <cellStyle name="Normal 10 2 2" xfId="250" xr:uid="{00000000-0005-0000-0000-00003A010000}"/>
    <cellStyle name="Normal 10 2 3" xfId="401" xr:uid="{00000000-0005-0000-0000-00003B010000}"/>
    <cellStyle name="Normal 10 3" xfId="400" xr:uid="{00000000-0005-0000-0000-00003C010000}"/>
    <cellStyle name="Normal 10 4" xfId="191" xr:uid="{00000000-0005-0000-0000-00003D010000}"/>
    <cellStyle name="Normal 100" xfId="251" xr:uid="{00000000-0005-0000-0000-00003E010000}"/>
    <cellStyle name="Normal 100 2" xfId="502" xr:uid="{00000000-0005-0000-0000-00003F010000}"/>
    <cellStyle name="Normal 100 2 2" xfId="668" xr:uid="{405652E2-94C2-4719-8A07-3C5298B6A0E3}"/>
    <cellStyle name="Normal 100 3" xfId="600" xr:uid="{B9646200-2259-4D66-B98D-0446BF33F94D}"/>
    <cellStyle name="Normal 11" xfId="154" xr:uid="{00000000-0005-0000-0000-000040010000}"/>
    <cellStyle name="Normal 11 2" xfId="252" xr:uid="{00000000-0005-0000-0000-000041010000}"/>
    <cellStyle name="Normal 11 3" xfId="402" xr:uid="{00000000-0005-0000-0000-000042010000}"/>
    <cellStyle name="Normal 11 4" xfId="432" xr:uid="{00000000-0005-0000-0000-000043010000}"/>
    <cellStyle name="Normal 12" xfId="97" xr:uid="{00000000-0005-0000-0000-000044010000}"/>
    <cellStyle name="Normal 12 10" xfId="430" xr:uid="{00000000-0005-0000-0000-000045010000}"/>
    <cellStyle name="Normal 12 2" xfId="155" xr:uid="{00000000-0005-0000-0000-000046010000}"/>
    <cellStyle name="Normal 12 2 2" xfId="253" xr:uid="{00000000-0005-0000-0000-000047010000}"/>
    <cellStyle name="Normal 12 3" xfId="403" xr:uid="{00000000-0005-0000-0000-000048010000}"/>
    <cellStyle name="Normal 13" xfId="156" xr:uid="{00000000-0005-0000-0000-000049010000}"/>
    <cellStyle name="Normal 13 2" xfId="254" xr:uid="{00000000-0005-0000-0000-00004A010000}"/>
    <cellStyle name="Normal 14" xfId="157" xr:uid="{00000000-0005-0000-0000-00004B010000}"/>
    <cellStyle name="Normal 14 2" xfId="255" xr:uid="{00000000-0005-0000-0000-00004C010000}"/>
    <cellStyle name="Normal 14 2 2" xfId="439" xr:uid="{00000000-0005-0000-0000-00004D010000}"/>
    <cellStyle name="Normal 14 2 3" xfId="503" xr:uid="{00000000-0005-0000-0000-00004E010000}"/>
    <cellStyle name="Normal 14 2 3 2" xfId="669" xr:uid="{391025A2-2604-40BB-B25F-EB6EEC88C749}"/>
    <cellStyle name="Normal 14 2 4" xfId="601" xr:uid="{A4C7B3A1-A524-4B7C-8FAF-C161CEFCF376}"/>
    <cellStyle name="Normal 15" xfId="158" xr:uid="{00000000-0005-0000-0000-00004F010000}"/>
    <cellStyle name="Normal 15 2" xfId="256" xr:uid="{00000000-0005-0000-0000-000050010000}"/>
    <cellStyle name="Normal 16" xfId="159" xr:uid="{00000000-0005-0000-0000-000051010000}"/>
    <cellStyle name="Normal 16 2" xfId="404" xr:uid="{00000000-0005-0000-0000-000052010000}"/>
    <cellStyle name="Normal 16 3" xfId="257" xr:uid="{00000000-0005-0000-0000-000053010000}"/>
    <cellStyle name="Normal 17" xfId="160" xr:uid="{00000000-0005-0000-0000-000054010000}"/>
    <cellStyle name="Normal 17 2" xfId="258" xr:uid="{00000000-0005-0000-0000-000055010000}"/>
    <cellStyle name="Normal 18" xfId="161" xr:uid="{00000000-0005-0000-0000-000056010000}"/>
    <cellStyle name="Normal 18 2" xfId="259" xr:uid="{00000000-0005-0000-0000-000057010000}"/>
    <cellStyle name="Normal 19" xfId="162" xr:uid="{00000000-0005-0000-0000-000058010000}"/>
    <cellStyle name="Normal 19 2" xfId="426" xr:uid="{00000000-0005-0000-0000-000059010000}"/>
    <cellStyle name="Normal 2" xfId="98" xr:uid="{00000000-0005-0000-0000-00005A010000}"/>
    <cellStyle name="Normal 2 17" xfId="436" xr:uid="{00000000-0005-0000-0000-00005B010000}"/>
    <cellStyle name="Normal 2 17 2" xfId="553" xr:uid="{00000000-0005-0000-0000-00005C010000}"/>
    <cellStyle name="Normal 2 17 2 2" xfId="679" xr:uid="{BF6B495D-4676-4E81-936F-EC246F5F8A75}"/>
    <cellStyle name="Normal 2 17 3" xfId="619" xr:uid="{D3772C83-6DD0-4780-A6DD-061840F0B14B}"/>
    <cellStyle name="Normal 2 2" xfId="99" xr:uid="{00000000-0005-0000-0000-00005D010000}"/>
    <cellStyle name="Normal 2 2 2" xfId="261" xr:uid="{00000000-0005-0000-0000-00005E010000}"/>
    <cellStyle name="Normal 2 2 3" xfId="344" xr:uid="{00000000-0005-0000-0000-00005F010000}"/>
    <cellStyle name="Normal 2 2 4" xfId="389" xr:uid="{00000000-0005-0000-0000-000060010000}"/>
    <cellStyle name="Normal 2 3" xfId="100" xr:uid="{00000000-0005-0000-0000-000061010000}"/>
    <cellStyle name="Normal 2 3 10" xfId="303" xr:uid="{00000000-0005-0000-0000-000062010000}"/>
    <cellStyle name="Normal 2 4" xfId="163" xr:uid="{00000000-0005-0000-0000-000063010000}"/>
    <cellStyle name="Normal 2 4 2" xfId="260" xr:uid="{00000000-0005-0000-0000-000064010000}"/>
    <cellStyle name="Normal 2 5" xfId="262" xr:uid="{00000000-0005-0000-0000-000065010000}"/>
    <cellStyle name="Normal 2 5 2" xfId="405" xr:uid="{00000000-0005-0000-0000-000066010000}"/>
    <cellStyle name="Normal 2 6" xfId="433" xr:uid="{00000000-0005-0000-0000-000067010000}"/>
    <cellStyle name="Normal 2 7" xfId="476" xr:uid="{00000000-0005-0000-0000-000068010000}"/>
    <cellStyle name="Normal 2 8" xfId="459" xr:uid="{00000000-0005-0000-0000-000069010000}"/>
    <cellStyle name="Normal 2_02 HEP-SERVER_2.faza_sb_za _klimaproing_STABILIZACIJA" xfId="101" xr:uid="{00000000-0005-0000-0000-00006A010000}"/>
    <cellStyle name="Normal 20" xfId="343" xr:uid="{00000000-0005-0000-0000-00006B010000}"/>
    <cellStyle name="Normal 21" xfId="390" xr:uid="{00000000-0005-0000-0000-00006C010000}"/>
    <cellStyle name="Normal 22" xfId="458" xr:uid="{00000000-0005-0000-0000-00006D010000}"/>
    <cellStyle name="Normal 22 2" xfId="627" xr:uid="{9E18822D-D51D-4A25-A19F-D09152462423}"/>
    <cellStyle name="Normal 25" xfId="263" xr:uid="{00000000-0005-0000-0000-00006E010000}"/>
    <cellStyle name="Normal 3" xfId="102" xr:uid="{00000000-0005-0000-0000-00006F010000}"/>
    <cellStyle name="Normal 3 2" xfId="103" xr:uid="{00000000-0005-0000-0000-000070010000}"/>
    <cellStyle name="Normal 3 2 2" xfId="265" xr:uid="{00000000-0005-0000-0000-000071010000}"/>
    <cellStyle name="Normal 3 2 3" xfId="407" xr:uid="{00000000-0005-0000-0000-000072010000}"/>
    <cellStyle name="Normal 3 3" xfId="104" xr:uid="{00000000-0005-0000-0000-000073010000}"/>
    <cellStyle name="Normal 3 32" xfId="422" xr:uid="{00000000-0005-0000-0000-000074010000}"/>
    <cellStyle name="Normal 3 4" xfId="164" xr:uid="{00000000-0005-0000-0000-000075010000}"/>
    <cellStyle name="Normal 3 4 2" xfId="266" xr:uid="{00000000-0005-0000-0000-000076010000}"/>
    <cellStyle name="Normal 3 4 2 2" xfId="504" xr:uid="{00000000-0005-0000-0000-000077010000}"/>
    <cellStyle name="Normal 3 4 2 2 2" xfId="670" xr:uid="{946C7D34-C45B-46B5-B3C6-F67C87F2DF3C}"/>
    <cellStyle name="Normal 3 4 2 3" xfId="602" xr:uid="{1F5352F5-57CA-48F7-B398-AE53C81E8E60}"/>
    <cellStyle name="Normal 3 4 3" xfId="264" xr:uid="{00000000-0005-0000-0000-000078010000}"/>
    <cellStyle name="Normal 3 5" xfId="406" xr:uid="{00000000-0005-0000-0000-000079010000}"/>
    <cellStyle name="Normal 3 5 2" xfId="550" xr:uid="{00000000-0005-0000-0000-00007A010000}"/>
    <cellStyle name="Normal 3 5 2 2" xfId="676" xr:uid="{CED43712-4EFA-4F56-BFAB-26258710E426}"/>
    <cellStyle name="Normal 3 5 3" xfId="614" xr:uid="{B81264B5-53B4-4AB0-83B3-6DAB6C05AF06}"/>
    <cellStyle name="Normal 3 50" xfId="345" xr:uid="{00000000-0005-0000-0000-00007B010000}"/>
    <cellStyle name="Normal 3 50 2" xfId="267" xr:uid="{00000000-0005-0000-0000-00007C010000}"/>
    <cellStyle name="Normal 3 50 2 2" xfId="505" xr:uid="{00000000-0005-0000-0000-00007D010000}"/>
    <cellStyle name="Normal 3 50 2 2 2" xfId="671" xr:uid="{89CD8771-7C1C-4DD6-85D8-61E9D7553E83}"/>
    <cellStyle name="Normal 3 50 2 3" xfId="603" xr:uid="{AAC0E407-0396-4E40-89C3-BED96F0498B7}"/>
    <cellStyle name="Normal 3 50 3" xfId="543" xr:uid="{00000000-0005-0000-0000-00007E010000}"/>
    <cellStyle name="Normal 3 50 3 2" xfId="675" xr:uid="{2BD5A246-779F-47BD-B9D5-0571D5657ECB}"/>
    <cellStyle name="Normal 3 50 4" xfId="609" xr:uid="{8B4B80EA-556B-4345-A66C-02BF6EBAC476}"/>
    <cellStyle name="Normal 3 51 2" xfId="268" xr:uid="{00000000-0005-0000-0000-00007F010000}"/>
    <cellStyle name="Normal 3 51 2 2" xfId="506" xr:uid="{00000000-0005-0000-0000-000080010000}"/>
    <cellStyle name="Normal 3 51 2 2 2" xfId="672" xr:uid="{BB3536D0-92F6-45F6-904A-4E099EA16497}"/>
    <cellStyle name="Normal 3 51 2 3" xfId="604" xr:uid="{1D23FDEC-2C86-4CE5-BA05-505971B6152F}"/>
    <cellStyle name="Normal 3 6" xfId="441" xr:uid="{00000000-0005-0000-0000-000081010000}"/>
    <cellStyle name="Normal 3 6 2" xfId="554" xr:uid="{00000000-0005-0000-0000-000082010000}"/>
    <cellStyle name="Normal 3 6 2 2" xfId="680" xr:uid="{AC085C38-2533-441A-B5BC-2AE6782BE5B3}"/>
    <cellStyle name="Normal 3 6 3" xfId="621" xr:uid="{3CE04A57-64E2-4AC1-8BA4-4E2DDF3329EE}"/>
    <cellStyle name="Normal 3 7" xfId="450" xr:uid="{00000000-0005-0000-0000-000083010000}"/>
    <cellStyle name="Normal 3 7 2" xfId="625" xr:uid="{881B4F29-200B-4B04-BADC-CFA7B1D1A9E6}"/>
    <cellStyle name="Normal 34 10" xfId="269" xr:uid="{00000000-0005-0000-0000-000084010000}"/>
    <cellStyle name="Normal 35 10" xfId="270" xr:uid="{00000000-0005-0000-0000-000085010000}"/>
    <cellStyle name="Normal 37" xfId="304" xr:uid="{00000000-0005-0000-0000-000086010000}"/>
    <cellStyle name="Normal 38" xfId="346" xr:uid="{00000000-0005-0000-0000-000087010000}"/>
    <cellStyle name="Normal 4" xfId="105" xr:uid="{00000000-0005-0000-0000-000088010000}"/>
    <cellStyle name="Normal 4 10" xfId="106" xr:uid="{00000000-0005-0000-0000-000089010000}"/>
    <cellStyle name="Normal 4 2" xfId="107" xr:uid="{00000000-0005-0000-0000-00008A010000}"/>
    <cellStyle name="Normal 4 2 2" xfId="272" xr:uid="{00000000-0005-0000-0000-00008B010000}"/>
    <cellStyle name="Normal 4 2 3" xfId="409" xr:uid="{00000000-0005-0000-0000-00008C010000}"/>
    <cellStyle name="Normal 4 3" xfId="165" xr:uid="{00000000-0005-0000-0000-00008D010000}"/>
    <cellStyle name="Normal 4 3 2" xfId="271" xr:uid="{00000000-0005-0000-0000-00008E010000}"/>
    <cellStyle name="Normal 4 3 2 2" xfId="507" xr:uid="{00000000-0005-0000-0000-00008F010000}"/>
    <cellStyle name="Normal 4 3 2 2 2" xfId="673" xr:uid="{8456EBCC-C081-4BD2-8B39-11363A488137}"/>
    <cellStyle name="Normal 4 3 2 3" xfId="605" xr:uid="{A7C03F72-4E43-4588-8683-5C9157D17BC8}"/>
    <cellStyle name="Normal 4 4" xfId="408" xr:uid="{00000000-0005-0000-0000-000090010000}"/>
    <cellStyle name="Normal 4 4 2" xfId="551" xr:uid="{00000000-0005-0000-0000-000091010000}"/>
    <cellStyle name="Normal 4 4 2 2" xfId="677" xr:uid="{83597275-72AA-428C-951B-CBF9CA6F8E36}"/>
    <cellStyle name="Normal 4 4 3" xfId="615" xr:uid="{DB543A4E-8570-4C8F-9823-E064CD3E3688}"/>
    <cellStyle name="Normal 42 18" xfId="108" xr:uid="{00000000-0005-0000-0000-000092010000}"/>
    <cellStyle name="Normal 5" xfId="109" xr:uid="{00000000-0005-0000-0000-000093010000}"/>
    <cellStyle name="Normal 5 10" xfId="477" xr:uid="{00000000-0005-0000-0000-000094010000}"/>
    <cellStyle name="Normal 5 10 2" xfId="643" xr:uid="{609B6314-F4AE-46D0-88CF-8C37A3EF10A7}"/>
    <cellStyle name="Normal 5 11" xfId="570" xr:uid="{7017CD46-8DC1-4D60-8EAF-F08E32C38AB5}"/>
    <cellStyle name="Normal 5 2" xfId="110" xr:uid="{00000000-0005-0000-0000-000095010000}"/>
    <cellStyle name="Normal 5 2 2" xfId="111" xr:uid="{00000000-0005-0000-0000-000096010000}"/>
    <cellStyle name="Normal 5 2 2 2" xfId="194" xr:uid="{00000000-0005-0000-0000-000097010000}"/>
    <cellStyle name="Normal 5 2 2 2 2" xfId="497" xr:uid="{00000000-0005-0000-0000-000098010000}"/>
    <cellStyle name="Normal 5 2 2 2 2 2" xfId="663" xr:uid="{15EB3F45-E16F-4077-A041-9856CC3C9EBC}"/>
    <cellStyle name="Normal 5 2 2 2 3" xfId="591" xr:uid="{FD1A2577-D8EE-4C5A-ADA3-F05492B9FACA}"/>
    <cellStyle name="Normal 5 2 2 3" xfId="479" xr:uid="{00000000-0005-0000-0000-000099010000}"/>
    <cellStyle name="Normal 5 2 2 3 2" xfId="645" xr:uid="{6C7F727F-BE58-4E7E-9300-48DF82C3786A}"/>
    <cellStyle name="Normal 5 2 2 4" xfId="572" xr:uid="{12029EB7-AFE9-4FF4-BEB9-4D2CA53A0D0A}"/>
    <cellStyle name="Normal 5 2 3" xfId="112" xr:uid="{00000000-0005-0000-0000-00009A010000}"/>
    <cellStyle name="Normal 5 2 3 2" xfId="195" xr:uid="{00000000-0005-0000-0000-00009B010000}"/>
    <cellStyle name="Normal 5 2 3 2 2" xfId="498" xr:uid="{00000000-0005-0000-0000-00009C010000}"/>
    <cellStyle name="Normal 5 2 3 2 2 2" xfId="664" xr:uid="{A707944F-5503-4FDF-ADD2-EF8AA096774D}"/>
    <cellStyle name="Normal 5 2 3 2 3" xfId="592" xr:uid="{8A1A77A8-7EBE-4E81-A9C5-A9FF17CFE8BA}"/>
    <cellStyle name="Normal 5 2 3 3" xfId="480" xr:uid="{00000000-0005-0000-0000-00009D010000}"/>
    <cellStyle name="Normal 5 2 3 3 2" xfId="646" xr:uid="{727CA8F8-C315-4AFC-B8CA-622AECC31A07}"/>
    <cellStyle name="Normal 5 2 3 4" xfId="573" xr:uid="{C9F29D44-2804-48EC-9121-5B7E6F7636AC}"/>
    <cellStyle name="Normal 5 2 4" xfId="274" xr:uid="{00000000-0005-0000-0000-00009E010000}"/>
    <cellStyle name="Normal 5 2 5" xfId="411" xr:uid="{00000000-0005-0000-0000-00009F010000}"/>
    <cellStyle name="Normal 5 2 6" xfId="193" xr:uid="{00000000-0005-0000-0000-0000A0010000}"/>
    <cellStyle name="Normal 5 2 6 2" xfId="496" xr:uid="{00000000-0005-0000-0000-0000A1010000}"/>
    <cellStyle name="Normal 5 2 6 2 2" xfId="662" xr:uid="{1B5613A2-5D5D-492A-BE32-F5A7B8B03CB1}"/>
    <cellStyle name="Normal 5 2 6 3" xfId="590" xr:uid="{27BD06F0-40AC-4065-B1BE-8CEE210B60A5}"/>
    <cellStyle name="Normal 5 2 7" xfId="478" xr:uid="{00000000-0005-0000-0000-0000A2010000}"/>
    <cellStyle name="Normal 5 2 7 2" xfId="644" xr:uid="{041CA960-4DB5-4952-B63F-17D501D0360D}"/>
    <cellStyle name="Normal 5 2 8" xfId="571" xr:uid="{1FEC60D3-B6CA-4319-90D3-C27D1A3EE64F}"/>
    <cellStyle name="Normal 5 3" xfId="113" xr:uid="{00000000-0005-0000-0000-0000A3010000}"/>
    <cellStyle name="Normal 5 3 2" xfId="196" xr:uid="{00000000-0005-0000-0000-0000A4010000}"/>
    <cellStyle name="Normal 5 3 2 2" xfId="499" xr:uid="{00000000-0005-0000-0000-0000A5010000}"/>
    <cellStyle name="Normal 5 3 2 2 2" xfId="665" xr:uid="{E75AF2A1-CE0C-4091-8AC4-25FEEE0AAC18}"/>
    <cellStyle name="Normal 5 3 2 3" xfId="593" xr:uid="{85D95517-4C42-4783-B09C-A94692758F24}"/>
    <cellStyle name="Normal 5 3 3" xfId="481" xr:uid="{00000000-0005-0000-0000-0000A6010000}"/>
    <cellStyle name="Normal 5 3 3 2" xfId="647" xr:uid="{90543CE0-1A6A-444D-8F30-5D30C7641B0C}"/>
    <cellStyle name="Normal 5 3 4" xfId="574" xr:uid="{BF15535D-9F06-49D9-8946-5BAE4C37B52C}"/>
    <cellStyle name="Normal 5 35" xfId="114" xr:uid="{00000000-0005-0000-0000-0000A7010000}"/>
    <cellStyle name="Normal 5 4" xfId="115" xr:uid="{00000000-0005-0000-0000-0000A8010000}"/>
    <cellStyle name="Normal 5 4 2" xfId="197" xr:uid="{00000000-0005-0000-0000-0000A9010000}"/>
    <cellStyle name="Normal 5 4 2 2" xfId="500" xr:uid="{00000000-0005-0000-0000-0000AA010000}"/>
    <cellStyle name="Normal 5 4 2 2 2" xfId="666" xr:uid="{91E4ACEA-665A-499A-A092-EA852A549ABD}"/>
    <cellStyle name="Normal 5 4 2 3" xfId="594" xr:uid="{FE675B2D-9AD1-4BF0-9832-0BC590DECC44}"/>
    <cellStyle name="Normal 5 4 3" xfId="482" xr:uid="{00000000-0005-0000-0000-0000AB010000}"/>
    <cellStyle name="Normal 5 4 3 2" xfId="648" xr:uid="{7B16E1B5-3E17-484F-8D32-82AFE575D5D8}"/>
    <cellStyle name="Normal 5 4 4" xfId="575" xr:uid="{1DA9A4BE-BE13-4BF2-B8FF-823A6EBF0BFC}"/>
    <cellStyle name="Normal 5 47" xfId="116" xr:uid="{00000000-0005-0000-0000-0000AC010000}"/>
    <cellStyle name="Normal 5 5" xfId="166" xr:uid="{00000000-0005-0000-0000-0000AD010000}"/>
    <cellStyle name="Normal 5 5 2" xfId="425" xr:uid="{00000000-0005-0000-0000-0000AE010000}"/>
    <cellStyle name="Normal 5 5 2 2" xfId="552" xr:uid="{00000000-0005-0000-0000-0000AF010000}"/>
    <cellStyle name="Normal 5 5 2 2 2" xfId="678" xr:uid="{04F21970-FB0B-4253-8F42-86C725239C2E}"/>
    <cellStyle name="Normal 5 5 2 3" xfId="616" xr:uid="{BDBED5F5-D4F3-4826-91B6-5B9F60FCF25E}"/>
    <cellStyle name="Normal 5 5 3" xfId="202" xr:uid="{00000000-0005-0000-0000-0000B0010000}"/>
    <cellStyle name="Normal 5 5 3 2" xfId="501" xr:uid="{00000000-0005-0000-0000-0000B1010000}"/>
    <cellStyle name="Normal 5 5 3 2 2" xfId="667" xr:uid="{9A9D4EF8-B95E-44E0-8325-B0C3434B8050}"/>
    <cellStyle name="Normal 5 5 3 3" xfId="595" xr:uid="{AD83195F-B66D-4022-8919-E0B907B66C24}"/>
    <cellStyle name="Normal 5 58" xfId="117" xr:uid="{00000000-0005-0000-0000-0000B2010000}"/>
    <cellStyle name="Normal 5 6" xfId="273" xr:uid="{00000000-0005-0000-0000-0000B3010000}"/>
    <cellStyle name="Normal 5 66" xfId="118" xr:uid="{00000000-0005-0000-0000-0000B4010000}"/>
    <cellStyle name="Normal 5 7" xfId="410" xr:uid="{00000000-0005-0000-0000-0000B5010000}"/>
    <cellStyle name="Normal 5 8" xfId="192" xr:uid="{00000000-0005-0000-0000-0000B6010000}"/>
    <cellStyle name="Normal 5 8 2" xfId="495" xr:uid="{00000000-0005-0000-0000-0000B7010000}"/>
    <cellStyle name="Normal 5 8 2 2" xfId="661" xr:uid="{E760EE20-F7D2-4470-857A-07582A42EA93}"/>
    <cellStyle name="Normal 5 8 3" xfId="589" xr:uid="{459EBB72-3CE7-4600-A1A2-4D2190AC81A7}"/>
    <cellStyle name="Normal 5 9" xfId="429" xr:uid="{00000000-0005-0000-0000-0000B8010000}"/>
    <cellStyle name="Normal 5 9 2" xfId="461" xr:uid="{00000000-0005-0000-0000-0000B9010000}"/>
    <cellStyle name="Normal 5 9 2 2" xfId="629" xr:uid="{C3528628-F587-44DC-A9A3-23CCC20262EB}"/>
    <cellStyle name="Normal 5 9 3" xfId="617" xr:uid="{B8735662-AC20-4775-8345-73683F377F01}"/>
    <cellStyle name="Normal 6" xfId="119" xr:uid="{00000000-0005-0000-0000-0000BA010000}"/>
    <cellStyle name="Normal 6 2" xfId="167" xr:uid="{00000000-0005-0000-0000-0000BB010000}"/>
    <cellStyle name="Normal 6 2 2" xfId="275" xr:uid="{00000000-0005-0000-0000-0000BC010000}"/>
    <cellStyle name="Normal 6 3" xfId="412" xr:uid="{00000000-0005-0000-0000-0000BD010000}"/>
    <cellStyle name="Normal 6 4" xfId="198" xr:uid="{00000000-0005-0000-0000-0000BE010000}"/>
    <cellStyle name="Normal 68" xfId="276" xr:uid="{00000000-0005-0000-0000-0000BF010000}"/>
    <cellStyle name="Normal 68 2" xfId="277" xr:uid="{00000000-0005-0000-0000-0000C0010000}"/>
    <cellStyle name="Normal 69" xfId="278" xr:uid="{00000000-0005-0000-0000-0000C1010000}"/>
    <cellStyle name="Normal 69 2" xfId="279" xr:uid="{00000000-0005-0000-0000-0000C2010000}"/>
    <cellStyle name="Normal 69 3" xfId="440" xr:uid="{00000000-0005-0000-0000-0000C3010000}"/>
    <cellStyle name="Normal 7" xfId="120" xr:uid="{00000000-0005-0000-0000-0000C4010000}"/>
    <cellStyle name="Normal 7 2" xfId="168" xr:uid="{00000000-0005-0000-0000-0000C5010000}"/>
    <cellStyle name="Normal 7 2 2" xfId="280" xr:uid="{00000000-0005-0000-0000-0000C6010000}"/>
    <cellStyle name="Normal 7 3" xfId="413" xr:uid="{00000000-0005-0000-0000-0000C7010000}"/>
    <cellStyle name="Normal 70" xfId="281" xr:uid="{00000000-0005-0000-0000-0000C8010000}"/>
    <cellStyle name="Normal 70 2" xfId="282" xr:uid="{00000000-0005-0000-0000-0000C9010000}"/>
    <cellStyle name="Normal 72" xfId="283" xr:uid="{00000000-0005-0000-0000-0000CA010000}"/>
    <cellStyle name="Normal 72 2" xfId="284" xr:uid="{00000000-0005-0000-0000-0000CB010000}"/>
    <cellStyle name="Normal 73" xfId="285" xr:uid="{00000000-0005-0000-0000-0000CC010000}"/>
    <cellStyle name="Normal 73 2" xfId="286" xr:uid="{00000000-0005-0000-0000-0000CD010000}"/>
    <cellStyle name="Normal 76" xfId="287" xr:uid="{00000000-0005-0000-0000-0000CE010000}"/>
    <cellStyle name="Normal 77" xfId="288" xr:uid="{00000000-0005-0000-0000-0000CF010000}"/>
    <cellStyle name="Normal 8" xfId="121" xr:uid="{00000000-0005-0000-0000-0000D0010000}"/>
    <cellStyle name="Normal 8 2" xfId="169" xr:uid="{00000000-0005-0000-0000-0000D1010000}"/>
    <cellStyle name="Normal 8 2 2" xfId="289" xr:uid="{00000000-0005-0000-0000-0000D2010000}"/>
    <cellStyle name="Normal 8 3" xfId="414" xr:uid="{00000000-0005-0000-0000-0000D3010000}"/>
    <cellStyle name="Normal 8 4" xfId="199" xr:uid="{00000000-0005-0000-0000-0000D4010000}"/>
    <cellStyle name="Normal 8 5" xfId="445" xr:uid="{00000000-0005-0000-0000-0000D5010000}"/>
    <cellStyle name="Normal 80" xfId="290" xr:uid="{00000000-0005-0000-0000-0000D6010000}"/>
    <cellStyle name="Normal 87 3" xfId="291" xr:uid="{00000000-0005-0000-0000-0000D7010000}"/>
    <cellStyle name="Normal 9" xfId="122" xr:uid="{00000000-0005-0000-0000-0000D8010000}"/>
    <cellStyle name="Normal 9 2" xfId="170" xr:uid="{00000000-0005-0000-0000-0000D9010000}"/>
    <cellStyle name="Normal 9 2 2" xfId="292" xr:uid="{00000000-0005-0000-0000-0000DA010000}"/>
    <cellStyle name="Normal 9 3" xfId="415" xr:uid="{00000000-0005-0000-0000-0000DB010000}"/>
    <cellStyle name="Normal 9 4" xfId="200" xr:uid="{00000000-0005-0000-0000-0000DC010000}"/>
    <cellStyle name="Normal 96" xfId="293" xr:uid="{00000000-0005-0000-0000-0000DD010000}"/>
    <cellStyle name="Normal 96 2" xfId="508" xr:uid="{00000000-0005-0000-0000-0000DE010000}"/>
    <cellStyle name="Normal 96 2 2" xfId="674" xr:uid="{A894ACA3-78D7-490B-9DE9-2F09B41DFABD}"/>
    <cellStyle name="Normal 96 3" xfId="606" xr:uid="{122CCA35-85E6-459C-B3FD-7139ADC06E08}"/>
    <cellStyle name="Normal 98" xfId="294" xr:uid="{00000000-0005-0000-0000-0000DF010000}"/>
    <cellStyle name="Normal_3. SIT    EI elektro - DEPADANS" xfId="456" xr:uid="{00000000-0005-0000-0000-0000E0010000}"/>
    <cellStyle name="Normal_3. SIT    EIelektro- HOTEL -SOBE" xfId="454" xr:uid="{00000000-0005-0000-0000-0000E1010000}"/>
    <cellStyle name="Normal_ka_kod" xfId="448" xr:uid="{00000000-0005-0000-0000-0000E2010000}"/>
    <cellStyle name="Normal_Sheet1" xfId="457" xr:uid="{00000000-0005-0000-0000-0000E3010000}"/>
    <cellStyle name="Normal_TROŠKOVNIK - KAM - ŽUTO" xfId="428" xr:uid="{00000000-0005-0000-0000-0000E5010000}"/>
    <cellStyle name="Normal_TROSKOVNIK-revizija2" xfId="443" xr:uid="{00000000-0005-0000-0000-0000E4010000}"/>
    <cellStyle name="Normal_TT-V-K-resto-BBAZEN-e mail" xfId="455" xr:uid="{00000000-0005-0000-0000-0000E6010000}"/>
    <cellStyle name="Normal3" xfId="123" xr:uid="{00000000-0005-0000-0000-0000E7010000}"/>
    <cellStyle name="Normalno 15" xfId="124" xr:uid="{00000000-0005-0000-0000-0000E8010000}"/>
    <cellStyle name="Normalno 2" xfId="125" xr:uid="{00000000-0005-0000-0000-0000E9010000}"/>
    <cellStyle name="Normalno 2 2" xfId="423" xr:uid="{00000000-0005-0000-0000-0000EA010000}"/>
    <cellStyle name="Normalno 2 3" xfId="446" xr:uid="{00000000-0005-0000-0000-0000EB010000}"/>
    <cellStyle name="Normalno 2 3 2" xfId="623" xr:uid="{8EC1E0CD-13B2-4DAE-8FE8-EB0DAA33E2DF}"/>
    <cellStyle name="Normalno 3" xfId="126" xr:uid="{00000000-0005-0000-0000-0000EC010000}"/>
    <cellStyle name="Normalno 3 2" xfId="452" xr:uid="{00000000-0005-0000-0000-0000ED010000}"/>
    <cellStyle name="Normalno 4" xfId="127" xr:uid="{00000000-0005-0000-0000-0000EE010000}"/>
    <cellStyle name="Normalno 5" xfId="128" xr:uid="{00000000-0005-0000-0000-0000EF010000}"/>
    <cellStyle name="Normalno 5 2" xfId="129" xr:uid="{00000000-0005-0000-0000-0000F0010000}"/>
    <cellStyle name="Normalno 6" xfId="431" xr:uid="{00000000-0005-0000-0000-0000F1010000}"/>
    <cellStyle name="Normalno 6 2" xfId="460" xr:uid="{00000000-0005-0000-0000-0000F2010000}"/>
    <cellStyle name="Normalno 6 2 2" xfId="628" xr:uid="{D314CE0F-1D8C-49FF-ADC7-F45043E72FBB}"/>
    <cellStyle name="Normalno 6 3" xfId="618" xr:uid="{2E3BE043-F6F1-42B9-A352-B5DE7F2D8EFB}"/>
    <cellStyle name="Normalno 7" xfId="442" xr:uid="{00000000-0005-0000-0000-0000F3010000}"/>
    <cellStyle name="Normalno 7 2" xfId="555" xr:uid="{00000000-0005-0000-0000-0000F4010000}"/>
    <cellStyle name="Normalno 7 2 2" xfId="681" xr:uid="{1B5F1902-0F81-41EF-BC92-7198D85E2611}"/>
    <cellStyle name="Normalno 7 3" xfId="622" xr:uid="{645BF6A4-7727-494B-89D3-C53D5D02415A}"/>
    <cellStyle name="Normalno 8" xfId="444" xr:uid="{00000000-0005-0000-0000-0000F5010000}"/>
    <cellStyle name="Normalno 8 2" xfId="462" xr:uid="{00000000-0005-0000-0000-0000F6010000}"/>
    <cellStyle name="Nota" xfId="130" xr:uid="{00000000-0005-0000-0000-0000F7010000}"/>
    <cellStyle name="Note 2" xfId="131" xr:uid="{00000000-0005-0000-0000-0000F8010000}"/>
    <cellStyle name="Note 2 2" xfId="295" xr:uid="{00000000-0005-0000-0000-0000F9010000}"/>
    <cellStyle name="Note 2 3" xfId="416" xr:uid="{00000000-0005-0000-0000-0000FA010000}"/>
    <cellStyle name="Obično_A.9. BoQ Slatina Čađavica" xfId="417" xr:uid="{00000000-0005-0000-0000-0000FB010000}"/>
    <cellStyle name="Output 2" xfId="132" xr:uid="{00000000-0005-0000-0000-0000FC010000}"/>
    <cellStyle name="Output 2 2" xfId="296" xr:uid="{00000000-0005-0000-0000-0000FD010000}"/>
    <cellStyle name="Output 2 3" xfId="418" xr:uid="{00000000-0005-0000-0000-0000FE010000}"/>
    <cellStyle name="Output 3" xfId="297" xr:uid="{00000000-0005-0000-0000-0000FF010000}"/>
    <cellStyle name="Percent 2" xfId="133" xr:uid="{00000000-0005-0000-0000-000000020000}"/>
    <cellStyle name="Percent 3" xfId="427" xr:uid="{00000000-0005-0000-0000-000001020000}"/>
    <cellStyle name="Postotak 2" xfId="424" xr:uid="{00000000-0005-0000-0000-000002020000}"/>
    <cellStyle name="Povezana ćelija" xfId="347" xr:uid="{00000000-0005-0000-0000-000003020000}"/>
    <cellStyle name="Povezana ćelija 2" xfId="544" xr:uid="{00000000-0005-0000-0000-000004020000}"/>
    <cellStyle name="Provjera ćelije" xfId="348" xr:uid="{00000000-0005-0000-0000-000005020000}"/>
    <cellStyle name="Provjera ćelije 2" xfId="545" xr:uid="{00000000-0005-0000-0000-000006020000}"/>
    <cellStyle name="Standard_Tabelle1" xfId="134" xr:uid="{00000000-0005-0000-0000-000007020000}"/>
    <cellStyle name="Stil 1" xfId="135" xr:uid="{00000000-0005-0000-0000-000008020000}"/>
    <cellStyle name="Style 1" xfId="136" xr:uid="{00000000-0005-0000-0000-000009020000}"/>
    <cellStyle name="Style 1 2" xfId="298" xr:uid="{00000000-0005-0000-0000-00000A020000}"/>
    <cellStyle name="Style 1 3" xfId="419" xr:uid="{00000000-0005-0000-0000-00000B020000}"/>
    <cellStyle name="Tekst objašnjenja" xfId="349" xr:uid="{00000000-0005-0000-0000-00000C020000}"/>
    <cellStyle name="Tekst objašnjenja 2" xfId="453" xr:uid="{00000000-0005-0000-0000-00000D020000}"/>
    <cellStyle name="Tekst objašnjenja 2 2" xfId="546" xr:uid="{00000000-0005-0000-0000-00000E020000}"/>
    <cellStyle name="Tekst upozorenja" xfId="350" xr:uid="{00000000-0005-0000-0000-00000F020000}"/>
    <cellStyle name="Tekst upozorenja 2" xfId="547" xr:uid="{00000000-0005-0000-0000-000010020000}"/>
    <cellStyle name="Testo avviso" xfId="137" xr:uid="{00000000-0005-0000-0000-000011020000}"/>
    <cellStyle name="Testo descrittivo" xfId="138" xr:uid="{00000000-0005-0000-0000-000012020000}"/>
    <cellStyle name="Title 2" xfId="299" xr:uid="{00000000-0005-0000-0000-000013020000}"/>
    <cellStyle name="Titolo" xfId="139" xr:uid="{00000000-0005-0000-0000-000014020000}"/>
    <cellStyle name="Titolo 1" xfId="140" xr:uid="{00000000-0005-0000-0000-000015020000}"/>
    <cellStyle name="Titolo 2" xfId="141" xr:uid="{00000000-0005-0000-0000-000016020000}"/>
    <cellStyle name="Titolo 3" xfId="142" xr:uid="{00000000-0005-0000-0000-000017020000}"/>
    <cellStyle name="Titolo 4" xfId="143" xr:uid="{00000000-0005-0000-0000-000018020000}"/>
    <cellStyle name="Total 2" xfId="144" xr:uid="{00000000-0005-0000-0000-000019020000}"/>
    <cellStyle name="Total 2 2" xfId="300" xr:uid="{00000000-0005-0000-0000-00001A020000}"/>
    <cellStyle name="Total 2 3" xfId="420" xr:uid="{00000000-0005-0000-0000-00001B020000}"/>
    <cellStyle name="Totale" xfId="145" xr:uid="{00000000-0005-0000-0000-00001C020000}"/>
    <cellStyle name="Ukupni zbroj" xfId="351" xr:uid="{00000000-0005-0000-0000-00001D020000}"/>
    <cellStyle name="Ukupni zbroj 2" xfId="548" xr:uid="{00000000-0005-0000-0000-00001E020000}"/>
    <cellStyle name="Unos" xfId="352" xr:uid="{00000000-0005-0000-0000-00001F020000}"/>
    <cellStyle name="Unos 2" xfId="549" xr:uid="{00000000-0005-0000-0000-000020020000}"/>
    <cellStyle name="Valore non valido" xfId="146" xr:uid="{00000000-0005-0000-0000-000021020000}"/>
    <cellStyle name="Valore valido" xfId="147" xr:uid="{00000000-0005-0000-0000-000022020000}"/>
    <cellStyle name="Valuta 2" xfId="148" xr:uid="{00000000-0005-0000-0000-000023020000}"/>
    <cellStyle name="Warning Text 2" xfId="149" xr:uid="{00000000-0005-0000-0000-000024020000}"/>
    <cellStyle name="Warning Text 2 2" xfId="301" xr:uid="{00000000-0005-0000-0000-000025020000}"/>
    <cellStyle name="Warning Text 2 3" xfId="421" xr:uid="{00000000-0005-0000-0000-000026020000}"/>
    <cellStyle name="Zarez 2" xfId="150" xr:uid="{00000000-0005-0000-0000-000027020000}"/>
    <cellStyle name="Zarez 2 2" xfId="302" xr:uid="{00000000-0005-0000-0000-000028020000}"/>
    <cellStyle name="Zarez 2 3" xfId="201" xr:uid="{00000000-0005-0000-0000-000029020000}"/>
    <cellStyle name="Zarez 2 4" xfId="438" xr:uid="{00000000-0005-0000-0000-00002A020000}"/>
    <cellStyle name="Zarez 2 4 2" xfId="620" xr:uid="{E7ACBD20-53C1-4FDD-A620-0260DB174AB6}"/>
    <cellStyle name="Zarez 2 5" xfId="449" xr:uid="{00000000-0005-0000-0000-00002B020000}"/>
    <cellStyle name="Zarez 2 5 2" xfId="624" xr:uid="{B4F8AA65-A967-44D8-8C09-627066EEDFBA}"/>
    <cellStyle name="Zarez_SUSTAV HIDROIZOLACIJE - TROŠKOVNIK - KLAKA" xfId="151" xr:uid="{00000000-0005-0000-0000-00002C020000}"/>
  </cellStyles>
  <dxfs count="31">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0</xdr:col>
      <xdr:colOff>2418896</xdr:colOff>
      <xdr:row>3</xdr:row>
      <xdr:rowOff>135660</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418896" cy="583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782" y="381002"/>
          <a:ext cx="1750218" cy="5834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7951</xdr:colOff>
          <xdr:row>6</xdr:row>
          <xdr:rowOff>0</xdr:rowOff>
        </xdr:from>
        <xdr:to>
          <xdr:col>5</xdr:col>
          <xdr:colOff>413468</xdr:colOff>
          <xdr:row>62</xdr:row>
          <xdr:rowOff>31805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485030</xdr:colOff>
          <xdr:row>61</xdr:row>
          <xdr:rowOff>111318</xdr:rowOff>
        </xdr:from>
        <xdr:to>
          <xdr:col>5</xdr:col>
          <xdr:colOff>381663</xdr:colOff>
          <xdr:row>89</xdr:row>
          <xdr:rowOff>254442</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7951</xdr:colOff>
          <xdr:row>91</xdr:row>
          <xdr:rowOff>47708</xdr:rowOff>
        </xdr:from>
        <xdr:to>
          <xdr:col>5</xdr:col>
          <xdr:colOff>143123</xdr:colOff>
          <xdr:row>97</xdr:row>
          <xdr:rowOff>7951</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31805</xdr:colOff>
          <xdr:row>98</xdr:row>
          <xdr:rowOff>47708</xdr:rowOff>
        </xdr:from>
        <xdr:to>
          <xdr:col>5</xdr:col>
          <xdr:colOff>151075</xdr:colOff>
          <xdr:row>100</xdr:row>
          <xdr:rowOff>182880</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7951</xdr:colOff>
          <xdr:row>102</xdr:row>
          <xdr:rowOff>47708</xdr:rowOff>
        </xdr:from>
        <xdr:to>
          <xdr:col>5</xdr:col>
          <xdr:colOff>143123</xdr:colOff>
          <xdr:row>108</xdr:row>
          <xdr:rowOff>143123</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7951</xdr:colOff>
          <xdr:row>110</xdr:row>
          <xdr:rowOff>47708</xdr:rowOff>
        </xdr:from>
        <xdr:to>
          <xdr:col>5</xdr:col>
          <xdr:colOff>143123</xdr:colOff>
          <xdr:row>115</xdr:row>
          <xdr:rowOff>143123</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31805</xdr:colOff>
          <xdr:row>117</xdr:row>
          <xdr:rowOff>47708</xdr:rowOff>
        </xdr:from>
        <xdr:to>
          <xdr:col>5</xdr:col>
          <xdr:colOff>445273</xdr:colOff>
          <xdr:row>119</xdr:row>
          <xdr:rowOff>143123</xdr:rowOff>
        </xdr:to>
        <xdr:sp macro="" textlink="">
          <xdr:nvSpPr>
            <xdr:cNvPr id="2056" name="Object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31805</xdr:colOff>
          <xdr:row>130</xdr:row>
          <xdr:rowOff>47708</xdr:rowOff>
        </xdr:from>
        <xdr:to>
          <xdr:col>5</xdr:col>
          <xdr:colOff>198783</xdr:colOff>
          <xdr:row>138</xdr:row>
          <xdr:rowOff>31805</xdr:rowOff>
        </xdr:to>
        <xdr:sp macro="" textlink="">
          <xdr:nvSpPr>
            <xdr:cNvPr id="2059" name="Object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31805</xdr:colOff>
          <xdr:row>139</xdr:row>
          <xdr:rowOff>47708</xdr:rowOff>
        </xdr:from>
        <xdr:to>
          <xdr:col>5</xdr:col>
          <xdr:colOff>222637</xdr:colOff>
          <xdr:row>142</xdr:row>
          <xdr:rowOff>103367</xdr:rowOff>
        </xdr:to>
        <xdr:sp macro="" textlink="">
          <xdr:nvSpPr>
            <xdr:cNvPr id="2060" name="Object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31805</xdr:colOff>
          <xdr:row>141</xdr:row>
          <xdr:rowOff>127221</xdr:rowOff>
        </xdr:from>
        <xdr:to>
          <xdr:col>5</xdr:col>
          <xdr:colOff>222637</xdr:colOff>
          <xdr:row>163</xdr:row>
          <xdr:rowOff>103367</xdr:rowOff>
        </xdr:to>
        <xdr:sp macro="" textlink="">
          <xdr:nvSpPr>
            <xdr:cNvPr id="2062" name="Object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7951</xdr:colOff>
          <xdr:row>121</xdr:row>
          <xdr:rowOff>47708</xdr:rowOff>
        </xdr:from>
        <xdr:to>
          <xdr:col>5</xdr:col>
          <xdr:colOff>445273</xdr:colOff>
          <xdr:row>128</xdr:row>
          <xdr:rowOff>143123</xdr:rowOff>
        </xdr:to>
        <xdr:sp macro="" textlink="">
          <xdr:nvSpPr>
            <xdr:cNvPr id="2063" name="Object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159026</xdr:colOff>
          <xdr:row>164</xdr:row>
          <xdr:rowOff>63610</xdr:rowOff>
        </xdr:from>
        <xdr:to>
          <xdr:col>5</xdr:col>
          <xdr:colOff>222637</xdr:colOff>
          <xdr:row>167</xdr:row>
          <xdr:rowOff>103367</xdr:rowOff>
        </xdr:to>
        <xdr:sp macro="" textlink="">
          <xdr:nvSpPr>
            <xdr:cNvPr id="2064" name="Object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1" y="381002"/>
          <a:ext cx="1747836" cy="5786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1" y="381002"/>
          <a:ext cx="1747836" cy="5786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1" y="381002"/>
          <a:ext cx="1747836" cy="5786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174</xdr:row>
      <xdr:rowOff>0</xdr:rowOff>
    </xdr:from>
    <xdr:to>
      <xdr:col>4</xdr:col>
      <xdr:colOff>9525</xdr:colOff>
      <xdr:row>174</xdr:row>
      <xdr:rowOff>9525</xdr:rowOff>
    </xdr:to>
    <xdr:sp macro="" textlink="">
      <xdr:nvSpPr>
        <xdr:cNvPr id="2" name="AutoShape 1" descr="http%3a%2f%2fsdc">
          <a:extLst>
            <a:ext uri="{FF2B5EF4-FFF2-40B4-BE49-F238E27FC236}">
              <a16:creationId xmlns:a16="http://schemas.microsoft.com/office/drawing/2014/main" id="{00000000-0008-0000-2500-000002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3" name="AutoShape 2" descr="http%3a%2f%2fsdc">
          <a:extLst>
            <a:ext uri="{FF2B5EF4-FFF2-40B4-BE49-F238E27FC236}">
              <a16:creationId xmlns:a16="http://schemas.microsoft.com/office/drawing/2014/main" id="{00000000-0008-0000-2500-000003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4" name="AutoShape 35" descr="http%3a%2f%2fsdc">
          <a:extLst>
            <a:ext uri="{FF2B5EF4-FFF2-40B4-BE49-F238E27FC236}">
              <a16:creationId xmlns:a16="http://schemas.microsoft.com/office/drawing/2014/main" id="{00000000-0008-0000-2500-000004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5" name="AutoShape 36" descr="http%3a%2f%2fsdc">
          <a:extLst>
            <a:ext uri="{FF2B5EF4-FFF2-40B4-BE49-F238E27FC236}">
              <a16:creationId xmlns:a16="http://schemas.microsoft.com/office/drawing/2014/main" id="{00000000-0008-0000-2500-000005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6" name="AutoShape 1" descr="http%3a%2f%2fsdc">
          <a:extLst>
            <a:ext uri="{FF2B5EF4-FFF2-40B4-BE49-F238E27FC236}">
              <a16:creationId xmlns:a16="http://schemas.microsoft.com/office/drawing/2014/main" id="{00000000-0008-0000-2500-000006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7" name="AutoShape 2" descr="http%3a%2f%2fsdc">
          <a:extLst>
            <a:ext uri="{FF2B5EF4-FFF2-40B4-BE49-F238E27FC236}">
              <a16:creationId xmlns:a16="http://schemas.microsoft.com/office/drawing/2014/main" id="{00000000-0008-0000-2500-000007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8" name="AutoShape 35" descr="http%3a%2f%2fsdc">
          <a:extLst>
            <a:ext uri="{FF2B5EF4-FFF2-40B4-BE49-F238E27FC236}">
              <a16:creationId xmlns:a16="http://schemas.microsoft.com/office/drawing/2014/main" id="{00000000-0008-0000-2500-000008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9" name="AutoShape 36" descr="http%3a%2f%2fsdc">
          <a:extLst>
            <a:ext uri="{FF2B5EF4-FFF2-40B4-BE49-F238E27FC236}">
              <a16:creationId xmlns:a16="http://schemas.microsoft.com/office/drawing/2014/main" id="{00000000-0008-0000-2500-000009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0" name="AutoShape 1" descr="http%3a%2f%2fsdc">
          <a:extLst>
            <a:ext uri="{FF2B5EF4-FFF2-40B4-BE49-F238E27FC236}">
              <a16:creationId xmlns:a16="http://schemas.microsoft.com/office/drawing/2014/main" id="{00000000-0008-0000-2500-00000A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1" name="AutoShape 2" descr="http%3a%2f%2fsdc">
          <a:extLst>
            <a:ext uri="{FF2B5EF4-FFF2-40B4-BE49-F238E27FC236}">
              <a16:creationId xmlns:a16="http://schemas.microsoft.com/office/drawing/2014/main" id="{00000000-0008-0000-2500-00000B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2" name="AutoShape 35" descr="http%3a%2f%2fsdc">
          <a:extLst>
            <a:ext uri="{FF2B5EF4-FFF2-40B4-BE49-F238E27FC236}">
              <a16:creationId xmlns:a16="http://schemas.microsoft.com/office/drawing/2014/main" id="{00000000-0008-0000-2500-00000C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3" name="AutoShape 36" descr="http%3a%2f%2fsdc">
          <a:extLst>
            <a:ext uri="{FF2B5EF4-FFF2-40B4-BE49-F238E27FC236}">
              <a16:creationId xmlns:a16="http://schemas.microsoft.com/office/drawing/2014/main" id="{00000000-0008-0000-2500-00000D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4" name="AutoShape 1" descr="http%3a%2f%2fsdc">
          <a:extLst>
            <a:ext uri="{FF2B5EF4-FFF2-40B4-BE49-F238E27FC236}">
              <a16:creationId xmlns:a16="http://schemas.microsoft.com/office/drawing/2014/main" id="{00000000-0008-0000-2500-00000E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5" name="AutoShape 2" descr="http%3a%2f%2fsdc">
          <a:extLst>
            <a:ext uri="{FF2B5EF4-FFF2-40B4-BE49-F238E27FC236}">
              <a16:creationId xmlns:a16="http://schemas.microsoft.com/office/drawing/2014/main" id="{00000000-0008-0000-2500-00000F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6" name="AutoShape 35" descr="http%3a%2f%2fsdc">
          <a:extLst>
            <a:ext uri="{FF2B5EF4-FFF2-40B4-BE49-F238E27FC236}">
              <a16:creationId xmlns:a16="http://schemas.microsoft.com/office/drawing/2014/main" id="{00000000-0008-0000-2500-000010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7" name="AutoShape 36" descr="http%3a%2f%2fsdc">
          <a:extLst>
            <a:ext uri="{FF2B5EF4-FFF2-40B4-BE49-F238E27FC236}">
              <a16:creationId xmlns:a16="http://schemas.microsoft.com/office/drawing/2014/main" id="{00000000-0008-0000-2500-000011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18" name="AutoShape 1" descr="http%3a%2f%2fsdc">
          <a:extLst>
            <a:ext uri="{FF2B5EF4-FFF2-40B4-BE49-F238E27FC236}">
              <a16:creationId xmlns:a16="http://schemas.microsoft.com/office/drawing/2014/main" id="{00000000-0008-0000-2500-000012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19" name="AutoShape 2" descr="http%3a%2f%2fsdc">
          <a:extLst>
            <a:ext uri="{FF2B5EF4-FFF2-40B4-BE49-F238E27FC236}">
              <a16:creationId xmlns:a16="http://schemas.microsoft.com/office/drawing/2014/main" id="{00000000-0008-0000-2500-000013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0" name="AutoShape 35" descr="http%3a%2f%2fsdc">
          <a:extLst>
            <a:ext uri="{FF2B5EF4-FFF2-40B4-BE49-F238E27FC236}">
              <a16:creationId xmlns:a16="http://schemas.microsoft.com/office/drawing/2014/main" id="{00000000-0008-0000-2500-000014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1" name="AutoShape 36" descr="http%3a%2f%2fsdc">
          <a:extLst>
            <a:ext uri="{FF2B5EF4-FFF2-40B4-BE49-F238E27FC236}">
              <a16:creationId xmlns:a16="http://schemas.microsoft.com/office/drawing/2014/main" id="{00000000-0008-0000-2500-000015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2" name="AutoShape 1" descr="http%3a%2f%2fsdc">
          <a:extLst>
            <a:ext uri="{FF2B5EF4-FFF2-40B4-BE49-F238E27FC236}">
              <a16:creationId xmlns:a16="http://schemas.microsoft.com/office/drawing/2014/main" id="{00000000-0008-0000-2500-000016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3" name="AutoShape 2" descr="http%3a%2f%2fsdc">
          <a:extLst>
            <a:ext uri="{FF2B5EF4-FFF2-40B4-BE49-F238E27FC236}">
              <a16:creationId xmlns:a16="http://schemas.microsoft.com/office/drawing/2014/main" id="{00000000-0008-0000-2500-000017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4" name="AutoShape 35" descr="http%3a%2f%2fsdc">
          <a:extLst>
            <a:ext uri="{FF2B5EF4-FFF2-40B4-BE49-F238E27FC236}">
              <a16:creationId xmlns:a16="http://schemas.microsoft.com/office/drawing/2014/main" id="{00000000-0008-0000-2500-000018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5" name="AutoShape 36" descr="http%3a%2f%2fsdc">
          <a:extLst>
            <a:ext uri="{FF2B5EF4-FFF2-40B4-BE49-F238E27FC236}">
              <a16:creationId xmlns:a16="http://schemas.microsoft.com/office/drawing/2014/main" id="{00000000-0008-0000-2500-000019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6" name="AutoShape 1" descr="http%3a%2f%2fsdc">
          <a:extLst>
            <a:ext uri="{FF2B5EF4-FFF2-40B4-BE49-F238E27FC236}">
              <a16:creationId xmlns:a16="http://schemas.microsoft.com/office/drawing/2014/main" id="{00000000-0008-0000-2500-00001A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7" name="AutoShape 2" descr="http%3a%2f%2fsdc">
          <a:extLst>
            <a:ext uri="{FF2B5EF4-FFF2-40B4-BE49-F238E27FC236}">
              <a16:creationId xmlns:a16="http://schemas.microsoft.com/office/drawing/2014/main" id="{00000000-0008-0000-2500-00001B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8" name="AutoShape 35" descr="http%3a%2f%2fsdc">
          <a:extLst>
            <a:ext uri="{FF2B5EF4-FFF2-40B4-BE49-F238E27FC236}">
              <a16:creationId xmlns:a16="http://schemas.microsoft.com/office/drawing/2014/main" id="{00000000-0008-0000-2500-00001C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9" name="AutoShape 36" descr="http%3a%2f%2fsdc">
          <a:extLst>
            <a:ext uri="{FF2B5EF4-FFF2-40B4-BE49-F238E27FC236}">
              <a16:creationId xmlns:a16="http://schemas.microsoft.com/office/drawing/2014/main" id="{00000000-0008-0000-2500-00001D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30" name="AutoShape 1" descr="http%3a%2f%2fsdc">
          <a:extLst>
            <a:ext uri="{FF2B5EF4-FFF2-40B4-BE49-F238E27FC236}">
              <a16:creationId xmlns:a16="http://schemas.microsoft.com/office/drawing/2014/main" id="{00000000-0008-0000-2500-00001E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31" name="AutoShape 2" descr="http%3a%2f%2fsdc">
          <a:extLst>
            <a:ext uri="{FF2B5EF4-FFF2-40B4-BE49-F238E27FC236}">
              <a16:creationId xmlns:a16="http://schemas.microsoft.com/office/drawing/2014/main" id="{00000000-0008-0000-2500-00001F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32" name="AutoShape 35" descr="http%3a%2f%2fsdc">
          <a:extLst>
            <a:ext uri="{FF2B5EF4-FFF2-40B4-BE49-F238E27FC236}">
              <a16:creationId xmlns:a16="http://schemas.microsoft.com/office/drawing/2014/main" id="{00000000-0008-0000-2500-000020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33" name="AutoShape 36" descr="http%3a%2f%2fsdc">
          <a:extLst>
            <a:ext uri="{FF2B5EF4-FFF2-40B4-BE49-F238E27FC236}">
              <a16:creationId xmlns:a16="http://schemas.microsoft.com/office/drawing/2014/main" id="{00000000-0008-0000-2500-000021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4" name="AutoShape 1" descr="http%3a%2f%2fsdc">
          <a:extLst>
            <a:ext uri="{FF2B5EF4-FFF2-40B4-BE49-F238E27FC236}">
              <a16:creationId xmlns:a16="http://schemas.microsoft.com/office/drawing/2014/main" id="{00000000-0008-0000-2500-000022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5" name="AutoShape 2" descr="http%3a%2f%2fsdc">
          <a:extLst>
            <a:ext uri="{FF2B5EF4-FFF2-40B4-BE49-F238E27FC236}">
              <a16:creationId xmlns:a16="http://schemas.microsoft.com/office/drawing/2014/main" id="{00000000-0008-0000-2500-000023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6" name="AutoShape 35" descr="http%3a%2f%2fsdc">
          <a:extLst>
            <a:ext uri="{FF2B5EF4-FFF2-40B4-BE49-F238E27FC236}">
              <a16:creationId xmlns:a16="http://schemas.microsoft.com/office/drawing/2014/main" id="{00000000-0008-0000-2500-000024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7" name="AutoShape 36" descr="http%3a%2f%2fsdc">
          <a:extLst>
            <a:ext uri="{FF2B5EF4-FFF2-40B4-BE49-F238E27FC236}">
              <a16:creationId xmlns:a16="http://schemas.microsoft.com/office/drawing/2014/main" id="{00000000-0008-0000-2500-000025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8" name="AutoShape 1" descr="http%3a%2f%2fsdc">
          <a:extLst>
            <a:ext uri="{FF2B5EF4-FFF2-40B4-BE49-F238E27FC236}">
              <a16:creationId xmlns:a16="http://schemas.microsoft.com/office/drawing/2014/main" id="{00000000-0008-0000-2500-000026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9" name="AutoShape 2" descr="http%3a%2f%2fsdc">
          <a:extLst>
            <a:ext uri="{FF2B5EF4-FFF2-40B4-BE49-F238E27FC236}">
              <a16:creationId xmlns:a16="http://schemas.microsoft.com/office/drawing/2014/main" id="{00000000-0008-0000-2500-000027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0" name="AutoShape 35" descr="http%3a%2f%2fsdc">
          <a:extLst>
            <a:ext uri="{FF2B5EF4-FFF2-40B4-BE49-F238E27FC236}">
              <a16:creationId xmlns:a16="http://schemas.microsoft.com/office/drawing/2014/main" id="{00000000-0008-0000-2500-000028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1" name="AutoShape 36" descr="http%3a%2f%2fsdc">
          <a:extLst>
            <a:ext uri="{FF2B5EF4-FFF2-40B4-BE49-F238E27FC236}">
              <a16:creationId xmlns:a16="http://schemas.microsoft.com/office/drawing/2014/main" id="{00000000-0008-0000-2500-000029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2" name="AutoShape 1" descr="http%3a%2f%2fsdc">
          <a:extLst>
            <a:ext uri="{FF2B5EF4-FFF2-40B4-BE49-F238E27FC236}">
              <a16:creationId xmlns:a16="http://schemas.microsoft.com/office/drawing/2014/main" id="{00000000-0008-0000-2500-00002A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3" name="AutoShape 2" descr="http%3a%2f%2fsdc">
          <a:extLst>
            <a:ext uri="{FF2B5EF4-FFF2-40B4-BE49-F238E27FC236}">
              <a16:creationId xmlns:a16="http://schemas.microsoft.com/office/drawing/2014/main" id="{00000000-0008-0000-2500-00002B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4" name="AutoShape 35" descr="http%3a%2f%2fsdc">
          <a:extLst>
            <a:ext uri="{FF2B5EF4-FFF2-40B4-BE49-F238E27FC236}">
              <a16:creationId xmlns:a16="http://schemas.microsoft.com/office/drawing/2014/main" id="{00000000-0008-0000-2500-00002C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5" name="AutoShape 36" descr="http%3a%2f%2fsdc">
          <a:extLst>
            <a:ext uri="{FF2B5EF4-FFF2-40B4-BE49-F238E27FC236}">
              <a16:creationId xmlns:a16="http://schemas.microsoft.com/office/drawing/2014/main" id="{00000000-0008-0000-2500-00002D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6" name="AutoShape 1" descr="http%3a%2f%2fsdc">
          <a:extLst>
            <a:ext uri="{FF2B5EF4-FFF2-40B4-BE49-F238E27FC236}">
              <a16:creationId xmlns:a16="http://schemas.microsoft.com/office/drawing/2014/main" id="{00000000-0008-0000-2500-00002E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7" name="AutoShape 2" descr="http%3a%2f%2fsdc">
          <a:extLst>
            <a:ext uri="{FF2B5EF4-FFF2-40B4-BE49-F238E27FC236}">
              <a16:creationId xmlns:a16="http://schemas.microsoft.com/office/drawing/2014/main" id="{00000000-0008-0000-2500-00002F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8" name="AutoShape 35" descr="http%3a%2f%2fsdc">
          <a:extLst>
            <a:ext uri="{FF2B5EF4-FFF2-40B4-BE49-F238E27FC236}">
              <a16:creationId xmlns:a16="http://schemas.microsoft.com/office/drawing/2014/main" id="{00000000-0008-0000-2500-000030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9" name="AutoShape 36" descr="http%3a%2f%2fsdc">
          <a:extLst>
            <a:ext uri="{FF2B5EF4-FFF2-40B4-BE49-F238E27FC236}">
              <a16:creationId xmlns:a16="http://schemas.microsoft.com/office/drawing/2014/main" id="{00000000-0008-0000-2500-000031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0" name="AutoShape 1" descr="http%3a%2f%2fsdc">
          <a:extLst>
            <a:ext uri="{FF2B5EF4-FFF2-40B4-BE49-F238E27FC236}">
              <a16:creationId xmlns:a16="http://schemas.microsoft.com/office/drawing/2014/main" id="{00000000-0008-0000-2500-000032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1" name="AutoShape 2" descr="http%3a%2f%2fsdc">
          <a:extLst>
            <a:ext uri="{FF2B5EF4-FFF2-40B4-BE49-F238E27FC236}">
              <a16:creationId xmlns:a16="http://schemas.microsoft.com/office/drawing/2014/main" id="{00000000-0008-0000-2500-000033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2" name="AutoShape 35" descr="http%3a%2f%2fsdc">
          <a:extLst>
            <a:ext uri="{FF2B5EF4-FFF2-40B4-BE49-F238E27FC236}">
              <a16:creationId xmlns:a16="http://schemas.microsoft.com/office/drawing/2014/main" id="{00000000-0008-0000-2500-000034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3" name="AutoShape 36" descr="http%3a%2f%2fsdc">
          <a:extLst>
            <a:ext uri="{FF2B5EF4-FFF2-40B4-BE49-F238E27FC236}">
              <a16:creationId xmlns:a16="http://schemas.microsoft.com/office/drawing/2014/main" id="{00000000-0008-0000-2500-000035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4" name="AutoShape 1" descr="http%3a%2f%2fsdc">
          <a:extLst>
            <a:ext uri="{FF2B5EF4-FFF2-40B4-BE49-F238E27FC236}">
              <a16:creationId xmlns:a16="http://schemas.microsoft.com/office/drawing/2014/main" id="{00000000-0008-0000-2500-000036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5" name="AutoShape 2" descr="http%3a%2f%2fsdc">
          <a:extLst>
            <a:ext uri="{FF2B5EF4-FFF2-40B4-BE49-F238E27FC236}">
              <a16:creationId xmlns:a16="http://schemas.microsoft.com/office/drawing/2014/main" id="{00000000-0008-0000-2500-000037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6" name="AutoShape 35" descr="http%3a%2f%2fsdc">
          <a:extLst>
            <a:ext uri="{FF2B5EF4-FFF2-40B4-BE49-F238E27FC236}">
              <a16:creationId xmlns:a16="http://schemas.microsoft.com/office/drawing/2014/main" id="{00000000-0008-0000-2500-000038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7" name="AutoShape 36" descr="http%3a%2f%2fsdc">
          <a:extLst>
            <a:ext uri="{FF2B5EF4-FFF2-40B4-BE49-F238E27FC236}">
              <a16:creationId xmlns:a16="http://schemas.microsoft.com/office/drawing/2014/main" id="{00000000-0008-0000-2500-000039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8" name="AutoShape 1" descr="http%3a%2f%2fsdc">
          <a:extLst>
            <a:ext uri="{FF2B5EF4-FFF2-40B4-BE49-F238E27FC236}">
              <a16:creationId xmlns:a16="http://schemas.microsoft.com/office/drawing/2014/main" id="{00000000-0008-0000-2500-00003A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9" name="AutoShape 2" descr="http%3a%2f%2fsdc">
          <a:extLst>
            <a:ext uri="{FF2B5EF4-FFF2-40B4-BE49-F238E27FC236}">
              <a16:creationId xmlns:a16="http://schemas.microsoft.com/office/drawing/2014/main" id="{00000000-0008-0000-2500-00003B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0" name="AutoShape 35" descr="http%3a%2f%2fsdc">
          <a:extLst>
            <a:ext uri="{FF2B5EF4-FFF2-40B4-BE49-F238E27FC236}">
              <a16:creationId xmlns:a16="http://schemas.microsoft.com/office/drawing/2014/main" id="{00000000-0008-0000-2500-00003C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1" name="AutoShape 36" descr="http%3a%2f%2fsdc">
          <a:extLst>
            <a:ext uri="{FF2B5EF4-FFF2-40B4-BE49-F238E27FC236}">
              <a16:creationId xmlns:a16="http://schemas.microsoft.com/office/drawing/2014/main" id="{00000000-0008-0000-2500-00003D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2" name="AutoShape 1" descr="http%3a%2f%2fsdc">
          <a:extLst>
            <a:ext uri="{FF2B5EF4-FFF2-40B4-BE49-F238E27FC236}">
              <a16:creationId xmlns:a16="http://schemas.microsoft.com/office/drawing/2014/main" id="{00000000-0008-0000-2500-00003E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3" name="AutoShape 2" descr="http%3a%2f%2fsdc">
          <a:extLst>
            <a:ext uri="{FF2B5EF4-FFF2-40B4-BE49-F238E27FC236}">
              <a16:creationId xmlns:a16="http://schemas.microsoft.com/office/drawing/2014/main" id="{00000000-0008-0000-2500-00003F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4" name="AutoShape 35" descr="http%3a%2f%2fsdc">
          <a:extLst>
            <a:ext uri="{FF2B5EF4-FFF2-40B4-BE49-F238E27FC236}">
              <a16:creationId xmlns:a16="http://schemas.microsoft.com/office/drawing/2014/main" id="{00000000-0008-0000-2500-000040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5" name="AutoShape 36" descr="http%3a%2f%2fsdc">
          <a:extLst>
            <a:ext uri="{FF2B5EF4-FFF2-40B4-BE49-F238E27FC236}">
              <a16:creationId xmlns:a16="http://schemas.microsoft.com/office/drawing/2014/main" id="{00000000-0008-0000-2500-000041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1" y="381002"/>
          <a:ext cx="1747836" cy="57864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7.emf"/><Relationship Id="rId18" Type="http://schemas.openxmlformats.org/officeDocument/2006/relationships/package" Target="../embeddings/Microsoft_Word_Document7.docx"/><Relationship Id="rId26" Type="http://schemas.openxmlformats.org/officeDocument/2006/relationships/package" Target="../embeddings/Microsoft_Word_Document11.docx"/><Relationship Id="rId3" Type="http://schemas.openxmlformats.org/officeDocument/2006/relationships/vmlDrawing" Target="../drawings/vmlDrawing1.vml"/><Relationship Id="rId21" Type="http://schemas.openxmlformats.org/officeDocument/2006/relationships/image" Target="../media/image11.emf"/><Relationship Id="rId7" Type="http://schemas.openxmlformats.org/officeDocument/2006/relationships/image" Target="../media/image4.emf"/><Relationship Id="rId12" Type="http://schemas.openxmlformats.org/officeDocument/2006/relationships/package" Target="../embeddings/Microsoft_Word_Document4.docx"/><Relationship Id="rId17" Type="http://schemas.openxmlformats.org/officeDocument/2006/relationships/image" Target="../media/image9.emf"/><Relationship Id="rId25" Type="http://schemas.openxmlformats.org/officeDocument/2006/relationships/image" Target="../media/image13.emf"/><Relationship Id="rId2" Type="http://schemas.openxmlformats.org/officeDocument/2006/relationships/drawing" Target="../drawings/drawing3.xml"/><Relationship Id="rId16" Type="http://schemas.openxmlformats.org/officeDocument/2006/relationships/package" Target="../embeddings/Microsoft_Word_Document6.docx"/><Relationship Id="rId20" Type="http://schemas.openxmlformats.org/officeDocument/2006/relationships/package" Target="../embeddings/Microsoft_Word_Document8.docx"/><Relationship Id="rId1" Type="http://schemas.openxmlformats.org/officeDocument/2006/relationships/printerSettings" Target="../printerSettings/printerSettings4.bin"/><Relationship Id="rId6" Type="http://schemas.openxmlformats.org/officeDocument/2006/relationships/package" Target="../embeddings/Microsoft_Word_Document1.docx"/><Relationship Id="rId11" Type="http://schemas.openxmlformats.org/officeDocument/2006/relationships/image" Target="../media/image6.emf"/><Relationship Id="rId24" Type="http://schemas.openxmlformats.org/officeDocument/2006/relationships/package" Target="../embeddings/Microsoft_Word_Document10.docx"/><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10" Type="http://schemas.openxmlformats.org/officeDocument/2006/relationships/package" Target="../embeddings/Microsoft_Word_Document3.docx"/><Relationship Id="rId19" Type="http://schemas.openxmlformats.org/officeDocument/2006/relationships/image" Target="../media/image10.emf"/><Relationship Id="rId4" Type="http://schemas.openxmlformats.org/officeDocument/2006/relationships/package" Target="../embeddings/Microsoft_Word_Document.docx"/><Relationship Id="rId9" Type="http://schemas.openxmlformats.org/officeDocument/2006/relationships/image" Target="../media/image5.emf"/><Relationship Id="rId14" Type="http://schemas.openxmlformats.org/officeDocument/2006/relationships/package" Target="../embeddings/Microsoft_Word_Document5.docx"/><Relationship Id="rId22" Type="http://schemas.openxmlformats.org/officeDocument/2006/relationships/package" Target="../embeddings/Microsoft_Word_Document9.docx"/><Relationship Id="rId27" Type="http://schemas.openxmlformats.org/officeDocument/2006/relationships/image" Target="../media/image14.emf"/></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G48"/>
  <sheetViews>
    <sheetView view="pageBreakPreview" topLeftCell="A19" zoomScaleNormal="70" zoomScaleSheetLayoutView="100" zoomScalePageLayoutView="55" workbookViewId="0">
      <selection activeCell="B30" sqref="B30:G30"/>
    </sheetView>
  </sheetViews>
  <sheetFormatPr defaultColWidth="9.109375" defaultRowHeight="15.05"/>
  <cols>
    <col min="1" max="1" width="38.109375" style="474" customWidth="1"/>
    <col min="2" max="16384" width="9.109375" style="474"/>
  </cols>
  <sheetData>
    <row r="1" spans="1:7" ht="15.65">
      <c r="A1" s="473"/>
      <c r="B1" s="350"/>
      <c r="C1" s="473"/>
      <c r="D1" s="473"/>
      <c r="E1" s="473"/>
      <c r="F1" s="473"/>
      <c r="G1" s="473"/>
    </row>
    <row r="2" spans="1:7" ht="15.65">
      <c r="A2" s="473"/>
      <c r="B2" s="350"/>
      <c r="C2" s="473"/>
      <c r="D2" s="473"/>
      <c r="E2" s="473"/>
      <c r="F2" s="473"/>
      <c r="G2" s="473"/>
    </row>
    <row r="3" spans="1:7" ht="15.65">
      <c r="A3" s="475"/>
      <c r="B3" s="476"/>
      <c r="C3" s="477"/>
      <c r="D3" s="478"/>
      <c r="E3" s="478"/>
      <c r="F3" s="479"/>
      <c r="G3" s="473"/>
    </row>
    <row r="4" spans="1:7" ht="15.65">
      <c r="A4" s="480"/>
      <c r="B4" s="476"/>
      <c r="C4" s="477"/>
      <c r="D4" s="478"/>
      <c r="E4" s="478"/>
      <c r="F4" s="479"/>
      <c r="G4" s="473"/>
    </row>
    <row r="5" spans="1:7" ht="15.65">
      <c r="A5" s="481"/>
      <c r="B5" s="476"/>
      <c r="C5" s="477"/>
      <c r="D5" s="478"/>
      <c r="E5" s="478"/>
      <c r="F5" s="479"/>
      <c r="G5" s="473"/>
    </row>
    <row r="6" spans="1:7" ht="15.65">
      <c r="A6" s="481"/>
      <c r="B6" s="476"/>
      <c r="C6" s="477"/>
      <c r="D6" s="478"/>
      <c r="E6" s="478"/>
      <c r="F6" s="479"/>
      <c r="G6" s="473"/>
    </row>
    <row r="7" spans="1:7" ht="15.85" customHeight="1">
      <c r="A7" s="482" t="s">
        <v>55</v>
      </c>
      <c r="B7" s="1109" t="s">
        <v>1255</v>
      </c>
      <c r="C7" s="1109"/>
      <c r="D7" s="1109"/>
      <c r="E7" s="1109"/>
      <c r="F7" s="1109"/>
      <c r="G7" s="473"/>
    </row>
    <row r="8" spans="1:7" ht="15.85" customHeight="1">
      <c r="A8" s="482"/>
      <c r="B8" s="1109"/>
      <c r="C8" s="1109"/>
      <c r="D8" s="1109"/>
      <c r="E8" s="1109"/>
      <c r="F8" s="1109"/>
      <c r="G8" s="473"/>
    </row>
    <row r="9" spans="1:7" ht="15.65">
      <c r="A9" s="482"/>
      <c r="B9" s="484" t="s">
        <v>1256</v>
      </c>
      <c r="C9" s="485"/>
      <c r="D9" s="483"/>
      <c r="E9" s="483"/>
      <c r="F9" s="483"/>
      <c r="G9" s="473"/>
    </row>
    <row r="10" spans="1:7" ht="15.65">
      <c r="A10" s="482"/>
      <c r="B10" s="1112" t="s">
        <v>1257</v>
      </c>
      <c r="C10" s="1112"/>
      <c r="D10" s="483"/>
      <c r="E10" s="483"/>
      <c r="F10" s="483"/>
      <c r="G10" s="473"/>
    </row>
    <row r="11" spans="1:7">
      <c r="A11" s="486"/>
      <c r="B11" s="1105"/>
      <c r="C11" s="1106"/>
      <c r="D11" s="1106"/>
      <c r="E11" s="1106"/>
      <c r="F11" s="1106"/>
      <c r="G11" s="473"/>
    </row>
    <row r="12" spans="1:7" ht="30.7" customHeight="1">
      <c r="A12" s="482" t="s">
        <v>56</v>
      </c>
      <c r="B12" s="1113" t="s">
        <v>1259</v>
      </c>
      <c r="C12" s="1113"/>
      <c r="D12" s="1113"/>
      <c r="E12" s="1113"/>
      <c r="F12" s="584"/>
      <c r="G12" s="473"/>
    </row>
    <row r="13" spans="1:7" ht="30.7" customHeight="1">
      <c r="A13" s="487"/>
      <c r="B13" s="1110" t="s">
        <v>1258</v>
      </c>
      <c r="C13" s="1110"/>
      <c r="D13" s="1110"/>
      <c r="E13" s="1110"/>
      <c r="F13" s="1110"/>
      <c r="G13" s="473"/>
    </row>
    <row r="14" spans="1:7">
      <c r="A14" s="482" t="s">
        <v>1100</v>
      </c>
      <c r="B14" s="1114" t="s">
        <v>1260</v>
      </c>
      <c r="C14" s="1114"/>
      <c r="D14" s="1114"/>
      <c r="E14" s="1114"/>
      <c r="F14" s="1114"/>
      <c r="G14" s="473"/>
    </row>
    <row r="15" spans="1:7">
      <c r="A15" s="486"/>
      <c r="B15" s="1105"/>
      <c r="C15" s="1106"/>
      <c r="D15" s="1106"/>
      <c r="E15" s="1106"/>
      <c r="F15" s="1106"/>
      <c r="G15" s="473"/>
    </row>
    <row r="16" spans="1:7">
      <c r="A16" s="482" t="s">
        <v>1101</v>
      </c>
      <c r="B16" s="1107" t="s">
        <v>1261</v>
      </c>
      <c r="C16" s="1107"/>
      <c r="D16" s="483"/>
      <c r="E16" s="483"/>
      <c r="F16" s="483"/>
      <c r="G16" s="473"/>
    </row>
    <row r="17" spans="1:7" ht="15.65">
      <c r="A17" s="482" t="s">
        <v>1102</v>
      </c>
      <c r="B17" s="484" t="s">
        <v>1103</v>
      </c>
      <c r="C17" s="488"/>
      <c r="D17" s="488"/>
      <c r="E17" s="488"/>
      <c r="F17" s="483"/>
      <c r="G17" s="473"/>
    </row>
    <row r="18" spans="1:7">
      <c r="A18" s="486"/>
      <c r="B18" s="1105"/>
      <c r="C18" s="1106"/>
      <c r="D18" s="1106"/>
      <c r="E18" s="1106"/>
      <c r="F18" s="1106"/>
      <c r="G18" s="473"/>
    </row>
    <row r="19" spans="1:7">
      <c r="A19" s="482" t="s">
        <v>1104</v>
      </c>
      <c r="B19" s="1107" t="s">
        <v>1105</v>
      </c>
      <c r="C19" s="1107"/>
      <c r="D19" s="483"/>
      <c r="E19" s="483"/>
      <c r="F19" s="483"/>
      <c r="G19" s="473"/>
    </row>
    <row r="20" spans="1:7">
      <c r="A20" s="486"/>
      <c r="B20" s="1105"/>
      <c r="C20" s="1106"/>
      <c r="D20" s="1106"/>
      <c r="E20" s="1106"/>
      <c r="F20" s="1106"/>
      <c r="G20" s="473"/>
    </row>
    <row r="21" spans="1:7" ht="15.65">
      <c r="A21" s="482" t="s">
        <v>1106</v>
      </c>
      <c r="B21" s="484" t="s">
        <v>1107</v>
      </c>
      <c r="C21" s="488"/>
      <c r="D21" s="483"/>
      <c r="E21" s="483"/>
      <c r="F21" s="483"/>
      <c r="G21" s="473"/>
    </row>
    <row r="22" spans="1:7" ht="15.65">
      <c r="A22" s="482"/>
      <c r="B22" s="484" t="s">
        <v>1108</v>
      </c>
      <c r="C22" s="485"/>
      <c r="D22" s="483"/>
      <c r="E22" s="483"/>
      <c r="F22" s="483"/>
      <c r="G22" s="473"/>
    </row>
    <row r="23" spans="1:7" ht="15.65">
      <c r="A23" s="482"/>
      <c r="B23" s="484"/>
      <c r="C23" s="485"/>
      <c r="D23" s="483"/>
      <c r="E23" s="483"/>
      <c r="F23" s="483"/>
      <c r="G23" s="473"/>
    </row>
    <row r="24" spans="1:7" ht="15.65">
      <c r="A24" s="482"/>
      <c r="B24" s="484"/>
      <c r="C24" s="485"/>
      <c r="D24" s="483"/>
      <c r="E24" s="483"/>
      <c r="F24" s="483"/>
      <c r="G24" s="473"/>
    </row>
    <row r="25" spans="1:7">
      <c r="A25" s="486"/>
      <c r="B25" s="1105"/>
      <c r="C25" s="1106"/>
      <c r="D25" s="1106"/>
      <c r="E25" s="1106"/>
      <c r="F25" s="1106"/>
      <c r="G25" s="473"/>
    </row>
    <row r="26" spans="1:7">
      <c r="A26" s="482" t="s">
        <v>1109</v>
      </c>
      <c r="B26" s="1111" t="s">
        <v>1263</v>
      </c>
      <c r="C26" s="1111"/>
      <c r="D26" s="483"/>
      <c r="E26" s="483"/>
      <c r="F26" s="483"/>
      <c r="G26" s="473"/>
    </row>
    <row r="27" spans="1:7">
      <c r="A27" s="482" t="s">
        <v>1110</v>
      </c>
      <c r="B27" s="1111" t="s">
        <v>1262</v>
      </c>
      <c r="C27" s="1111"/>
      <c r="D27" s="483"/>
      <c r="E27" s="483"/>
      <c r="F27" s="483"/>
      <c r="G27" s="473"/>
    </row>
    <row r="28" spans="1:7">
      <c r="A28" s="486"/>
      <c r="B28" s="1105"/>
      <c r="C28" s="1106"/>
      <c r="D28" s="1106"/>
      <c r="E28" s="1106"/>
      <c r="F28" s="1106"/>
      <c r="G28" s="473"/>
    </row>
    <row r="29" spans="1:7" ht="31.5" customHeight="1">
      <c r="A29" s="482" t="s">
        <v>1111</v>
      </c>
      <c r="B29" s="1108" t="s">
        <v>1112</v>
      </c>
      <c r="C29" s="1108"/>
      <c r="D29" s="1108"/>
      <c r="E29" s="1108"/>
      <c r="F29" s="1108"/>
      <c r="G29" s="473"/>
    </row>
    <row r="30" spans="1:7" ht="31.5" customHeight="1">
      <c r="A30" s="482"/>
      <c r="B30" s="1108" t="s">
        <v>1264</v>
      </c>
      <c r="C30" s="1108"/>
      <c r="D30" s="1108"/>
      <c r="E30" s="1108"/>
      <c r="F30" s="1108"/>
      <c r="G30" s="473"/>
    </row>
    <row r="31" spans="1:7" ht="15.65">
      <c r="A31" s="487"/>
      <c r="B31" s="489"/>
      <c r="C31" s="483"/>
      <c r="D31" s="483"/>
      <c r="E31" s="483"/>
      <c r="F31" s="483"/>
      <c r="G31" s="473"/>
    </row>
    <row r="32" spans="1:7" ht="15.65">
      <c r="A32" s="482" t="s">
        <v>68</v>
      </c>
      <c r="B32" s="490" t="s">
        <v>335</v>
      </c>
      <c r="C32" s="491"/>
      <c r="D32" s="483"/>
      <c r="E32" s="483"/>
      <c r="F32" s="483"/>
      <c r="G32" s="473"/>
    </row>
    <row r="33" spans="1:7" ht="15.65">
      <c r="A33" s="486"/>
      <c r="B33" s="476"/>
      <c r="C33" s="486"/>
      <c r="D33" s="486"/>
      <c r="E33" s="492"/>
      <c r="F33" s="486"/>
      <c r="G33" s="473"/>
    </row>
    <row r="34" spans="1:7" ht="15.65">
      <c r="A34" s="482" t="s">
        <v>1113</v>
      </c>
      <c r="B34" s="490" t="s">
        <v>335</v>
      </c>
      <c r="C34" s="491"/>
      <c r="D34" s="483"/>
      <c r="E34" s="483"/>
      <c r="F34" s="483"/>
      <c r="G34" s="473"/>
    </row>
    <row r="35" spans="1:7" ht="15.65">
      <c r="A35" s="486"/>
      <c r="B35" s="585" t="s">
        <v>1114</v>
      </c>
      <c r="C35" s="486"/>
      <c r="D35" s="486"/>
      <c r="E35" s="492"/>
      <c r="F35" s="486"/>
      <c r="G35" s="473"/>
    </row>
    <row r="36" spans="1:7" ht="15.65">
      <c r="A36" s="486"/>
      <c r="B36" s="585" t="s">
        <v>1115</v>
      </c>
      <c r="C36" s="486"/>
      <c r="D36" s="486"/>
      <c r="E36" s="492"/>
      <c r="F36" s="486"/>
      <c r="G36" s="473"/>
    </row>
    <row r="37" spans="1:7" ht="15.65">
      <c r="A37" s="486"/>
      <c r="B37" s="585" t="s">
        <v>1116</v>
      </c>
      <c r="C37" s="486"/>
      <c r="D37" s="486"/>
      <c r="E37" s="492"/>
      <c r="F37" s="486"/>
      <c r="G37" s="473"/>
    </row>
    <row r="38" spans="1:7" ht="15.65">
      <c r="A38" s="487"/>
      <c r="B38" s="489"/>
      <c r="C38" s="483"/>
      <c r="D38" s="483"/>
      <c r="E38" s="483"/>
      <c r="F38" s="483"/>
      <c r="G38" s="473"/>
    </row>
    <row r="39" spans="1:7" ht="15.65">
      <c r="A39" s="482" t="s">
        <v>1117</v>
      </c>
      <c r="B39" s="490" t="s">
        <v>1118</v>
      </c>
      <c r="C39" s="491"/>
      <c r="D39" s="483"/>
      <c r="E39" s="483"/>
      <c r="F39" s="483"/>
      <c r="G39" s="473"/>
    </row>
    <row r="40" spans="1:7" ht="15.65">
      <c r="A40" s="473"/>
      <c r="B40" s="490" t="s">
        <v>1119</v>
      </c>
      <c r="C40" s="473"/>
      <c r="D40" s="473"/>
      <c r="E40" s="473"/>
      <c r="F40" s="473"/>
      <c r="G40" s="473"/>
    </row>
    <row r="41" spans="1:7" ht="15.65">
      <c r="A41" s="487"/>
      <c r="B41" s="489"/>
      <c r="C41" s="483"/>
      <c r="D41" s="483"/>
      <c r="E41" s="483"/>
      <c r="F41" s="483"/>
      <c r="G41" s="473"/>
    </row>
    <row r="42" spans="1:7" ht="15.65">
      <c r="A42" s="482" t="s">
        <v>1120</v>
      </c>
      <c r="B42" s="490" t="s">
        <v>1121</v>
      </c>
      <c r="C42" s="491"/>
      <c r="D42" s="483"/>
      <c r="E42" s="483"/>
      <c r="F42" s="483"/>
      <c r="G42" s="473"/>
    </row>
    <row r="43" spans="1:7" ht="15.65">
      <c r="A43" s="487"/>
      <c r="B43" s="489"/>
      <c r="C43" s="483"/>
      <c r="D43" s="483"/>
      <c r="E43" s="483"/>
      <c r="F43" s="483"/>
      <c r="G43" s="473"/>
    </row>
    <row r="44" spans="1:7" ht="15.65">
      <c r="A44" s="482" t="s">
        <v>1122</v>
      </c>
      <c r="B44" s="490" t="s">
        <v>1265</v>
      </c>
      <c r="C44" s="491"/>
      <c r="D44" s="483"/>
      <c r="E44" s="483"/>
      <c r="F44" s="483"/>
      <c r="G44" s="473"/>
    </row>
    <row r="45" spans="1:7" ht="15.65">
      <c r="A45" s="476"/>
      <c r="B45" s="476"/>
      <c r="C45" s="476"/>
      <c r="D45" s="476"/>
      <c r="E45" s="493"/>
      <c r="F45" s="476"/>
      <c r="G45" s="383"/>
    </row>
    <row r="46" spans="1:7" ht="15.65">
      <c r="A46" s="476"/>
      <c r="B46" s="383"/>
      <c r="C46" s="476"/>
      <c r="D46" s="476"/>
      <c r="E46" s="493"/>
      <c r="F46" s="383"/>
      <c r="G46" s="383"/>
    </row>
    <row r="47" spans="1:7" ht="15.65">
      <c r="A47" s="476"/>
      <c r="B47" s="476"/>
      <c r="C47" s="476"/>
      <c r="D47" s="476"/>
      <c r="E47" s="493"/>
      <c r="F47" s="476"/>
      <c r="G47" s="383"/>
    </row>
    <row r="48" spans="1:7">
      <c r="A48" s="383"/>
      <c r="B48" s="383"/>
      <c r="C48" s="383"/>
      <c r="D48" s="383"/>
      <c r="E48" s="383"/>
      <c r="F48" s="383"/>
      <c r="G48" s="383"/>
    </row>
  </sheetData>
  <mergeCells count="17">
    <mergeCell ref="B7:F8"/>
    <mergeCell ref="B13:F13"/>
    <mergeCell ref="B26:C26"/>
    <mergeCell ref="B27:C27"/>
    <mergeCell ref="B28:F28"/>
    <mergeCell ref="B25:F25"/>
    <mergeCell ref="B10:C10"/>
    <mergeCell ref="B11:F11"/>
    <mergeCell ref="B12:E12"/>
    <mergeCell ref="B14:F14"/>
    <mergeCell ref="B15:F15"/>
    <mergeCell ref="B16:C16"/>
    <mergeCell ref="B18:F18"/>
    <mergeCell ref="B19:C19"/>
    <mergeCell ref="B20:F20"/>
    <mergeCell ref="B29:F29"/>
    <mergeCell ref="B30:F3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74"/>
  <sheetViews>
    <sheetView showZeros="0" view="pageBreakPreview" topLeftCell="A60" zoomScale="125" zoomScaleNormal="100" zoomScaleSheetLayoutView="100" workbookViewId="0">
      <selection activeCell="C56" sqref="C56"/>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62" t="s">
        <v>37</v>
      </c>
      <c r="B3" s="100" t="s">
        <v>28</v>
      </c>
      <c r="C3" s="64"/>
      <c r="D3" s="64"/>
      <c r="E3" s="65"/>
      <c r="F3" s="66"/>
    </row>
    <row r="4" spans="1:9" s="57" customFormat="1" ht="15.05">
      <c r="A4" s="67"/>
      <c r="B4" s="154"/>
      <c r="C4" s="68"/>
      <c r="D4" s="68"/>
      <c r="E4" s="69"/>
      <c r="F4" s="70"/>
    </row>
    <row r="5" spans="1:9" s="51" customFormat="1" ht="10.65">
      <c r="A5" s="114"/>
      <c r="B5" s="25" t="s">
        <v>5</v>
      </c>
    </row>
    <row r="6" spans="1:9" s="27" customFormat="1" ht="53.25">
      <c r="A6" s="169"/>
      <c r="B6" s="99" t="s">
        <v>165</v>
      </c>
      <c r="C6" s="170"/>
      <c r="D6" s="26"/>
      <c r="E6" s="37"/>
    </row>
    <row r="7" spans="1:9" s="27" customFormat="1" ht="21.3">
      <c r="A7" s="169"/>
      <c r="B7" s="99" t="s">
        <v>166</v>
      </c>
      <c r="C7" s="170"/>
      <c r="D7" s="26"/>
      <c r="E7" s="37"/>
    </row>
    <row r="8" spans="1:9" s="27" customFormat="1" ht="21.3">
      <c r="A8" s="169"/>
      <c r="B8" s="99" t="s">
        <v>167</v>
      </c>
      <c r="C8" s="170"/>
      <c r="D8" s="26"/>
      <c r="E8" s="37"/>
    </row>
    <row r="9" spans="1:9" s="27" customFormat="1" ht="10.65">
      <c r="A9" s="96"/>
      <c r="B9" s="25"/>
      <c r="C9" s="97"/>
      <c r="D9" s="97"/>
      <c r="E9" s="44"/>
      <c r="F9" s="98"/>
    </row>
    <row r="10" spans="1:9" s="27" customFormat="1" ht="31.95">
      <c r="A10" s="171"/>
      <c r="B10" s="99" t="s">
        <v>213</v>
      </c>
      <c r="D10" s="26"/>
      <c r="E10" s="172"/>
      <c r="F10" s="37"/>
    </row>
    <row r="11" spans="1:9" s="27" customFormat="1" ht="10.65">
      <c r="A11" s="96"/>
      <c r="B11" s="25"/>
      <c r="C11" s="97"/>
      <c r="D11" s="97"/>
      <c r="E11" s="44"/>
      <c r="F11" s="98"/>
    </row>
    <row r="12" spans="1:9" s="27" customFormat="1" ht="10.65">
      <c r="A12" s="96"/>
      <c r="B12" s="25" t="s">
        <v>134</v>
      </c>
      <c r="C12" s="97"/>
      <c r="D12" s="97"/>
      <c r="E12" s="44"/>
      <c r="F12" s="98"/>
    </row>
    <row r="13" spans="1:9" s="27" customFormat="1" ht="10.65">
      <c r="A13" s="96"/>
      <c r="B13" s="25" t="s">
        <v>168</v>
      </c>
      <c r="C13" s="97"/>
      <c r="D13" s="97"/>
      <c r="E13" s="44"/>
      <c r="F13" s="98"/>
    </row>
    <row r="14" spans="1:9" s="40" customFormat="1" ht="21.3">
      <c r="A14" s="173" t="s">
        <v>91</v>
      </c>
      <c r="B14" s="99" t="s">
        <v>177</v>
      </c>
    </row>
    <row r="15" spans="1:9" s="40" customFormat="1" ht="10.65">
      <c r="A15" s="173" t="s">
        <v>91</v>
      </c>
      <c r="B15" s="99" t="s">
        <v>178</v>
      </c>
    </row>
    <row r="16" spans="1:9" s="40" customFormat="1" ht="10.65">
      <c r="A16" s="173" t="s">
        <v>91</v>
      </c>
      <c r="B16" s="99" t="s">
        <v>169</v>
      </c>
    </row>
    <row r="17" spans="1:6" s="40" customFormat="1" ht="10.65">
      <c r="A17" s="173" t="s">
        <v>91</v>
      </c>
      <c r="B17" s="99" t="s">
        <v>179</v>
      </c>
    </row>
    <row r="18" spans="1:6" s="40" customFormat="1" ht="10.65">
      <c r="A18" s="173" t="s">
        <v>91</v>
      </c>
      <c r="B18" s="99" t="s">
        <v>170</v>
      </c>
    </row>
    <row r="19" spans="1:6" s="40" customFormat="1" ht="10.65">
      <c r="A19" s="173" t="s">
        <v>91</v>
      </c>
      <c r="B19" s="99" t="s">
        <v>171</v>
      </c>
    </row>
    <row r="20" spans="1:6" s="40" customFormat="1" ht="10.65">
      <c r="A20" s="173" t="s">
        <v>91</v>
      </c>
      <c r="B20" s="99" t="s">
        <v>180</v>
      </c>
    </row>
    <row r="21" spans="1:6" s="40" customFormat="1" ht="10.65">
      <c r="A21" s="173" t="s">
        <v>91</v>
      </c>
      <c r="B21" s="99" t="s">
        <v>172</v>
      </c>
    </row>
    <row r="22" spans="1:6" s="40" customFormat="1" ht="10.65">
      <c r="A22" s="173" t="s">
        <v>91</v>
      </c>
      <c r="B22" s="99" t="s">
        <v>173</v>
      </c>
    </row>
    <row r="23" spans="1:6" s="40" customFormat="1" ht="21.3">
      <c r="A23" s="173" t="s">
        <v>91</v>
      </c>
      <c r="B23" s="99" t="s">
        <v>174</v>
      </c>
    </row>
    <row r="24" spans="1:6" s="40" customFormat="1" ht="21.3">
      <c r="A24" s="173" t="s">
        <v>91</v>
      </c>
      <c r="B24" s="99" t="s">
        <v>175</v>
      </c>
    </row>
    <row r="25" spans="1:6" s="40" customFormat="1" ht="10.65">
      <c r="A25" s="173" t="s">
        <v>91</v>
      </c>
      <c r="B25" s="99" t="s">
        <v>181</v>
      </c>
    </row>
    <row r="26" spans="1:6" s="40" customFormat="1" ht="31.95">
      <c r="A26" s="173" t="s">
        <v>91</v>
      </c>
      <c r="B26" s="99" t="s">
        <v>182</v>
      </c>
    </row>
    <row r="27" spans="1:6" s="40" customFormat="1" ht="21.3">
      <c r="A27" s="173" t="s">
        <v>91</v>
      </c>
      <c r="B27" s="99" t="s">
        <v>183</v>
      </c>
    </row>
    <row r="28" spans="1:6" s="40" customFormat="1" ht="10.65">
      <c r="A28" s="173"/>
      <c r="B28" s="99"/>
    </row>
    <row r="29" spans="1:6" s="40" customFormat="1" ht="31.95">
      <c r="A29" s="173"/>
      <c r="B29" s="99" t="s">
        <v>176</v>
      </c>
    </row>
    <row r="30" spans="1:6" ht="13.15">
      <c r="A30" s="166"/>
      <c r="B30" s="176"/>
      <c r="C30" s="167"/>
      <c r="D30" s="3"/>
      <c r="E30" s="168"/>
      <c r="F30" s="34"/>
    </row>
    <row r="31" spans="1:6" s="27" customFormat="1" ht="22.55">
      <c r="A31" s="535">
        <f>COUNT($A$1:A30)+1</f>
        <v>1</v>
      </c>
      <c r="B31" s="384" t="s">
        <v>1338</v>
      </c>
      <c r="C31" s="37"/>
      <c r="D31" s="26"/>
      <c r="E31" s="37"/>
      <c r="F31" s="900"/>
    </row>
    <row r="32" spans="1:6" s="27" customFormat="1" ht="31.95">
      <c r="A32" s="33"/>
      <c r="B32" s="148" t="s">
        <v>955</v>
      </c>
      <c r="C32" s="37"/>
      <c r="D32" s="26"/>
      <c r="E32" s="37"/>
      <c r="F32" s="900"/>
    </row>
    <row r="33" spans="1:13" s="27" customFormat="1" ht="10.65">
      <c r="A33" s="33"/>
      <c r="B33" s="148" t="s">
        <v>956</v>
      </c>
      <c r="C33" s="37"/>
      <c r="D33" s="26"/>
      <c r="E33" s="37"/>
      <c r="F33" s="900"/>
    </row>
    <row r="34" spans="1:13" s="27" customFormat="1" ht="21.3">
      <c r="A34" s="33"/>
      <c r="B34" s="148" t="s">
        <v>374</v>
      </c>
      <c r="C34" s="37"/>
      <c r="D34" s="26"/>
      <c r="E34" s="37"/>
      <c r="F34" s="900" t="str">
        <f>IF(OR(OR(E34=0,E34=""),OR(D34=0,D34="")),"",D34*E34)</f>
        <v/>
      </c>
    </row>
    <row r="35" spans="1:13" s="27" customFormat="1" ht="10.65">
      <c r="A35" s="33"/>
      <c r="B35" s="148" t="s">
        <v>954</v>
      </c>
      <c r="C35" s="37"/>
      <c r="D35" s="26"/>
      <c r="E35" s="37"/>
      <c r="F35" s="900" t="str">
        <f>IF(OR(OR(E35=0,E35=""),OR(D35=0,D35="")),"",D35*E35)</f>
        <v/>
      </c>
    </row>
    <row r="36" spans="1:13" s="27" customFormat="1" ht="10.65">
      <c r="A36" s="82"/>
      <c r="B36" s="257"/>
      <c r="C36" s="37" t="s">
        <v>17</v>
      </c>
      <c r="D36" s="26">
        <v>2.85</v>
      </c>
      <c r="E36" s="37"/>
      <c r="F36" s="900" t="str">
        <f>IF(OR(OR(E36=0,E36=""),OR(D36=0,D36="")),"",D36*E36)</f>
        <v/>
      </c>
    </row>
    <row r="37" spans="1:13" ht="13.15">
      <c r="A37" s="166"/>
      <c r="B37" s="176"/>
      <c r="C37" s="167"/>
      <c r="D37" s="3"/>
      <c r="E37" s="168"/>
      <c r="F37" s="900" t="str">
        <f t="shared" ref="F37:F71" si="0">IF(OR(OR(E37=0,E37=""),OR(D37=0,D37="")),"",D37*E37)</f>
        <v/>
      </c>
    </row>
    <row r="38" spans="1:13" s="262" customFormat="1" ht="22.55">
      <c r="A38" s="535">
        <f>COUNT($A$1:A37)+1</f>
        <v>2</v>
      </c>
      <c r="B38" s="384" t="s">
        <v>397</v>
      </c>
      <c r="C38" s="260"/>
      <c r="D38" s="260"/>
      <c r="E38" s="261"/>
      <c r="F38" s="900" t="str">
        <f t="shared" si="0"/>
        <v/>
      </c>
    </row>
    <row r="39" spans="1:13" s="267" customFormat="1" ht="63.9">
      <c r="A39" s="237"/>
      <c r="B39" s="386" t="s">
        <v>398</v>
      </c>
      <c r="C39" s="263"/>
      <c r="D39" s="264"/>
      <c r="E39" s="265"/>
      <c r="F39" s="900" t="str">
        <f t="shared" si="0"/>
        <v/>
      </c>
      <c r="G39" s="266"/>
      <c r="H39" s="266"/>
      <c r="I39" s="266"/>
      <c r="J39" s="266"/>
      <c r="K39" s="266"/>
      <c r="L39" s="266"/>
      <c r="M39" s="266"/>
    </row>
    <row r="40" spans="1:13" s="15" customFormat="1" ht="13.15">
      <c r="A40" s="268" t="s">
        <v>45</v>
      </c>
      <c r="B40" s="269" t="s">
        <v>1340</v>
      </c>
      <c r="C40" s="97" t="s">
        <v>15</v>
      </c>
      <c r="D40" s="97">
        <v>225</v>
      </c>
      <c r="E40" s="270"/>
      <c r="F40" s="900" t="str">
        <f t="shared" si="0"/>
        <v/>
      </c>
      <c r="H40" s="271"/>
    </row>
    <row r="41" spans="1:13" s="15" customFormat="1" ht="13.15">
      <c r="A41" s="268" t="s">
        <v>46</v>
      </c>
      <c r="B41" s="269" t="s">
        <v>1341</v>
      </c>
      <c r="C41" s="97" t="s">
        <v>15</v>
      </c>
      <c r="D41" s="97">
        <v>290</v>
      </c>
      <c r="E41" s="270"/>
      <c r="F41" s="900" t="str">
        <f t="shared" si="0"/>
        <v/>
      </c>
      <c r="H41" s="271"/>
    </row>
    <row r="42" spans="1:13" s="15" customFormat="1" ht="13.15">
      <c r="A42" s="268" t="s">
        <v>44</v>
      </c>
      <c r="B42" s="269" t="s">
        <v>1342</v>
      </c>
      <c r="C42" s="97" t="s">
        <v>15</v>
      </c>
      <c r="D42" s="97">
        <v>125</v>
      </c>
      <c r="E42" s="270"/>
      <c r="F42" s="900" t="str">
        <f t="shared" si="0"/>
        <v/>
      </c>
      <c r="H42" s="271"/>
    </row>
    <row r="43" spans="1:13" s="15" customFormat="1" ht="13.15">
      <c r="A43" s="268"/>
      <c r="B43" s="269"/>
      <c r="C43" s="97"/>
      <c r="D43" s="97"/>
      <c r="E43" s="270"/>
      <c r="F43" s="900" t="str">
        <f t="shared" si="0"/>
        <v/>
      </c>
      <c r="H43" s="271"/>
    </row>
    <row r="44" spans="1:13" s="262" customFormat="1" ht="22.55">
      <c r="A44" s="535">
        <f>COUNT($A$1:A43)+1</f>
        <v>3</v>
      </c>
      <c r="B44" s="384" t="s">
        <v>490</v>
      </c>
      <c r="C44" s="260"/>
      <c r="D44" s="260"/>
      <c r="E44" s="261"/>
      <c r="F44" s="900" t="str">
        <f t="shared" si="0"/>
        <v/>
      </c>
    </row>
    <row r="45" spans="1:13" s="267" customFormat="1" ht="21.3">
      <c r="A45" s="237"/>
      <c r="B45" s="278" t="s">
        <v>491</v>
      </c>
      <c r="C45" s="263"/>
      <c r="D45" s="264"/>
      <c r="E45" s="265"/>
      <c r="F45" s="900" t="str">
        <f t="shared" si="0"/>
        <v/>
      </c>
      <c r="G45" s="266"/>
      <c r="H45" s="266"/>
      <c r="I45" s="266"/>
      <c r="J45" s="266"/>
      <c r="K45" s="266"/>
      <c r="L45" s="266"/>
      <c r="M45" s="266"/>
    </row>
    <row r="46" spans="1:13" s="267" customFormat="1" ht="21.3">
      <c r="A46" s="237"/>
      <c r="B46" s="278" t="s">
        <v>494</v>
      </c>
      <c r="C46" s="263"/>
      <c r="D46" s="264"/>
      <c r="E46" s="265"/>
      <c r="F46" s="900" t="str">
        <f t="shared" si="0"/>
        <v/>
      </c>
      <c r="G46" s="266"/>
      <c r="H46" s="266"/>
      <c r="I46" s="266"/>
      <c r="J46" s="266"/>
      <c r="K46" s="266"/>
      <c r="L46" s="266"/>
      <c r="M46" s="266"/>
    </row>
    <row r="47" spans="1:13" s="267" customFormat="1" ht="14.4">
      <c r="A47" s="237"/>
      <c r="B47" s="278" t="s">
        <v>492</v>
      </c>
      <c r="C47" s="263"/>
      <c r="D47" s="264"/>
      <c r="E47" s="265"/>
      <c r="F47" s="900" t="str">
        <f t="shared" si="0"/>
        <v/>
      </c>
      <c r="G47" s="266"/>
      <c r="H47" s="266"/>
      <c r="I47" s="266"/>
      <c r="J47" s="266"/>
      <c r="K47" s="266"/>
      <c r="L47" s="266"/>
      <c r="M47" s="266"/>
    </row>
    <row r="48" spans="1:13" s="267" customFormat="1" ht="14.4">
      <c r="A48" s="237"/>
      <c r="B48" s="278" t="s">
        <v>493</v>
      </c>
      <c r="C48" s="263"/>
      <c r="D48" s="264"/>
      <c r="E48" s="265"/>
      <c r="F48" s="900" t="str">
        <f t="shared" si="0"/>
        <v/>
      </c>
      <c r="G48" s="266"/>
      <c r="H48" s="266"/>
      <c r="I48" s="266"/>
      <c r="J48" s="266"/>
      <c r="K48" s="266"/>
      <c r="L48" s="266"/>
      <c r="M48" s="266"/>
    </row>
    <row r="49" spans="1:13" s="15" customFormat="1" ht="13.15">
      <c r="A49" s="268"/>
      <c r="B49" s="269"/>
      <c r="C49" s="97" t="s">
        <v>14</v>
      </c>
      <c r="D49" s="97">
        <v>46</v>
      </c>
      <c r="E49" s="270"/>
      <c r="F49" s="900" t="str">
        <f t="shared" si="0"/>
        <v/>
      </c>
      <c r="H49" s="271"/>
    </row>
    <row r="50" spans="1:13" s="15" customFormat="1" ht="13.15">
      <c r="A50" s="268"/>
      <c r="B50" s="269"/>
      <c r="C50" s="97"/>
      <c r="D50" s="97"/>
      <c r="E50" s="270"/>
      <c r="F50" s="900" t="str">
        <f t="shared" si="0"/>
        <v/>
      </c>
      <c r="H50" s="271"/>
    </row>
    <row r="51" spans="1:13" s="262" customFormat="1" ht="22.55">
      <c r="A51" s="535">
        <f>COUNT($A$1:A50)+1</f>
        <v>4</v>
      </c>
      <c r="B51" s="384" t="s">
        <v>638</v>
      </c>
      <c r="C51" s="260"/>
      <c r="D51" s="260"/>
      <c r="E51" s="261"/>
      <c r="F51" s="900" t="str">
        <f t="shared" si="0"/>
        <v/>
      </c>
    </row>
    <row r="52" spans="1:13" s="267" customFormat="1" ht="74.5">
      <c r="A52" s="237"/>
      <c r="B52" s="278" t="s">
        <v>2584</v>
      </c>
      <c r="C52" s="263"/>
      <c r="D52" s="264"/>
      <c r="E52" s="265"/>
      <c r="F52" s="900" t="str">
        <f t="shared" si="0"/>
        <v/>
      </c>
      <c r="G52" s="266"/>
      <c r="H52" s="266"/>
      <c r="I52" s="266"/>
      <c r="J52" s="266"/>
      <c r="K52" s="266"/>
      <c r="L52" s="266"/>
      <c r="M52" s="266"/>
    </row>
    <row r="53" spans="1:13" s="267" customFormat="1" ht="21.3">
      <c r="A53" s="237"/>
      <c r="B53" s="278" t="s">
        <v>639</v>
      </c>
      <c r="C53" s="263"/>
      <c r="D53" s="264"/>
      <c r="E53" s="265"/>
      <c r="F53" s="900" t="str">
        <f t="shared" si="0"/>
        <v/>
      </c>
      <c r="G53" s="266"/>
      <c r="H53" s="266"/>
      <c r="I53" s="266"/>
      <c r="J53" s="266"/>
      <c r="K53" s="266"/>
      <c r="L53" s="266"/>
      <c r="M53" s="266"/>
    </row>
    <row r="54" spans="1:13" s="267" customFormat="1" ht="21.3">
      <c r="A54" s="237"/>
      <c r="B54" s="278" t="s">
        <v>640</v>
      </c>
      <c r="C54" s="263"/>
      <c r="D54" s="264"/>
      <c r="E54" s="265"/>
      <c r="F54" s="900" t="str">
        <f t="shared" si="0"/>
        <v/>
      </c>
      <c r="G54" s="266"/>
      <c r="H54" s="266"/>
      <c r="I54" s="266"/>
      <c r="J54" s="266"/>
      <c r="K54" s="266"/>
      <c r="L54" s="266"/>
      <c r="M54" s="266"/>
    </row>
    <row r="55" spans="1:13" s="267" customFormat="1" ht="14.4">
      <c r="A55" s="237"/>
      <c r="B55" s="278" t="s">
        <v>641</v>
      </c>
      <c r="C55" s="263"/>
      <c r="D55" s="264"/>
      <c r="E55" s="265"/>
      <c r="F55" s="900" t="str">
        <f t="shared" si="0"/>
        <v/>
      </c>
      <c r="G55" s="266"/>
      <c r="H55" s="266"/>
      <c r="I55" s="266"/>
      <c r="J55" s="266"/>
      <c r="K55" s="266"/>
      <c r="L55" s="266"/>
      <c r="M55" s="266"/>
    </row>
    <row r="56" spans="1:13" s="15" customFormat="1" ht="13.15">
      <c r="A56" s="268"/>
      <c r="B56" s="269" t="s">
        <v>1343</v>
      </c>
      <c r="C56" s="97" t="s">
        <v>15</v>
      </c>
      <c r="D56" s="97">
        <v>6.9</v>
      </c>
      <c r="E56" s="270"/>
      <c r="F56" s="900" t="str">
        <f t="shared" si="0"/>
        <v/>
      </c>
      <c r="H56" s="271"/>
    </row>
    <row r="57" spans="1:13" s="15" customFormat="1" ht="13.15">
      <c r="A57" s="268"/>
      <c r="B57" s="269"/>
      <c r="C57" s="97"/>
      <c r="D57" s="97"/>
      <c r="E57" s="270"/>
      <c r="F57" s="900" t="str">
        <f t="shared" si="0"/>
        <v/>
      </c>
      <c r="H57" s="271"/>
    </row>
    <row r="58" spans="1:13" s="262" customFormat="1" ht="22.55">
      <c r="A58" s="535">
        <f>COUNT($A$1:A57)+1</f>
        <v>5</v>
      </c>
      <c r="B58" s="384" t="s">
        <v>613</v>
      </c>
      <c r="C58" s="260"/>
      <c r="D58" s="260"/>
      <c r="E58" s="261"/>
      <c r="F58" s="900" t="str">
        <f t="shared" si="0"/>
        <v/>
      </c>
    </row>
    <row r="59" spans="1:13" s="267" customFormat="1" ht="31.95">
      <c r="A59" s="237"/>
      <c r="B59" s="278" t="s">
        <v>609</v>
      </c>
      <c r="C59" s="263"/>
      <c r="D59" s="264"/>
      <c r="E59" s="265"/>
      <c r="F59" s="900" t="str">
        <f t="shared" si="0"/>
        <v/>
      </c>
      <c r="G59" s="266"/>
      <c r="H59" s="266"/>
      <c r="I59" s="266"/>
      <c r="J59" s="266"/>
      <c r="K59" s="266"/>
      <c r="L59" s="266"/>
      <c r="M59" s="266"/>
    </row>
    <row r="60" spans="1:13" s="267" customFormat="1" ht="31.95">
      <c r="A60" s="237"/>
      <c r="B60" s="278" t="s">
        <v>610</v>
      </c>
      <c r="C60" s="263"/>
      <c r="D60" s="264"/>
      <c r="E60" s="265"/>
      <c r="F60" s="900" t="str">
        <f t="shared" si="0"/>
        <v/>
      </c>
      <c r="G60" s="266"/>
      <c r="H60" s="266"/>
      <c r="I60" s="266"/>
      <c r="J60" s="266"/>
      <c r="K60" s="266"/>
      <c r="L60" s="266"/>
      <c r="M60" s="266"/>
    </row>
    <row r="61" spans="1:13" s="267" customFormat="1" ht="21.3">
      <c r="A61" s="237"/>
      <c r="B61" s="278" t="s">
        <v>611</v>
      </c>
      <c r="C61" s="263"/>
      <c r="D61" s="264"/>
      <c r="E61" s="265"/>
      <c r="F61" s="900" t="str">
        <f t="shared" si="0"/>
        <v/>
      </c>
      <c r="G61" s="266"/>
      <c r="H61" s="266"/>
      <c r="I61" s="266"/>
      <c r="J61" s="266"/>
      <c r="K61" s="266"/>
      <c r="L61" s="266"/>
      <c r="M61" s="266"/>
    </row>
    <row r="62" spans="1:13" s="267" customFormat="1" ht="14.4">
      <c r="A62" s="237"/>
      <c r="B62" s="278" t="s">
        <v>612</v>
      </c>
      <c r="C62" s="263"/>
      <c r="D62" s="264"/>
      <c r="E62" s="265"/>
      <c r="F62" s="900" t="str">
        <f t="shared" si="0"/>
        <v/>
      </c>
      <c r="G62" s="266"/>
      <c r="H62" s="266"/>
      <c r="I62" s="266"/>
      <c r="J62" s="266"/>
      <c r="K62" s="266"/>
      <c r="L62" s="266"/>
      <c r="M62" s="266"/>
    </row>
    <row r="63" spans="1:13" s="267" customFormat="1" ht="31.95">
      <c r="A63" s="237"/>
      <c r="B63" s="557" t="s">
        <v>1344</v>
      </c>
      <c r="C63" s="263"/>
      <c r="D63" s="264"/>
      <c r="E63" s="265"/>
      <c r="F63" s="900" t="str">
        <f t="shared" si="0"/>
        <v/>
      </c>
      <c r="G63" s="266"/>
      <c r="H63" s="266"/>
      <c r="I63" s="266"/>
      <c r="J63" s="266"/>
      <c r="K63" s="266"/>
      <c r="L63" s="266"/>
      <c r="M63" s="266"/>
    </row>
    <row r="64" spans="1:13" s="27" customFormat="1" ht="10.65">
      <c r="A64" s="82" t="s">
        <v>45</v>
      </c>
      <c r="B64" s="257" t="s">
        <v>1294</v>
      </c>
      <c r="C64" s="37" t="s">
        <v>17</v>
      </c>
      <c r="D64" s="26">
        <v>4.5999999999999996</v>
      </c>
      <c r="E64" s="37"/>
      <c r="F64" s="900" t="str">
        <f t="shared" si="0"/>
        <v/>
      </c>
    </row>
    <row r="65" spans="1:8" s="27" customFormat="1" ht="10.65">
      <c r="A65" s="82" t="s">
        <v>46</v>
      </c>
      <c r="B65" s="257" t="s">
        <v>1295</v>
      </c>
      <c r="C65" s="37" t="s">
        <v>17</v>
      </c>
      <c r="D65" s="26">
        <v>4.25</v>
      </c>
      <c r="E65" s="37"/>
      <c r="F65" s="900" t="str">
        <f t="shared" si="0"/>
        <v/>
      </c>
    </row>
    <row r="66" spans="1:8" s="1" customFormat="1" ht="13.15">
      <c r="C66" s="4"/>
      <c r="D66" s="3"/>
      <c r="E66" s="4"/>
      <c r="F66" s="900" t="str">
        <f t="shared" si="0"/>
        <v/>
      </c>
    </row>
    <row r="67" spans="1:8" s="27" customFormat="1" ht="11.3">
      <c r="A67" s="535">
        <f>COUNT($A$1:A66)+1</f>
        <v>6</v>
      </c>
      <c r="B67" s="53" t="s">
        <v>631</v>
      </c>
      <c r="C67" s="37"/>
      <c r="D67" s="26"/>
      <c r="E67" s="37"/>
      <c r="F67" s="900" t="str">
        <f t="shared" si="0"/>
        <v/>
      </c>
    </row>
    <row r="68" spans="1:8" s="27" customFormat="1" ht="31.95">
      <c r="A68" s="33"/>
      <c r="B68" s="148" t="s">
        <v>632</v>
      </c>
      <c r="C68" s="37"/>
      <c r="D68" s="26"/>
      <c r="E68" s="37"/>
      <c r="F68" s="900" t="str">
        <f t="shared" si="0"/>
        <v/>
      </c>
    </row>
    <row r="69" spans="1:8" s="27" customFormat="1" ht="10.65">
      <c r="A69" s="33"/>
      <c r="B69" s="148" t="s">
        <v>11</v>
      </c>
      <c r="C69" s="37"/>
      <c r="D69" s="26"/>
      <c r="E69" s="37"/>
      <c r="F69" s="900" t="str">
        <f t="shared" si="0"/>
        <v/>
      </c>
    </row>
    <row r="70" spans="1:8" s="27" customFormat="1" ht="10.65">
      <c r="A70" s="82" t="s">
        <v>45</v>
      </c>
      <c r="B70" s="391" t="s">
        <v>633</v>
      </c>
      <c r="C70" s="37" t="s">
        <v>594</v>
      </c>
      <c r="D70" s="26">
        <v>100</v>
      </c>
      <c r="E70" s="37"/>
      <c r="F70" s="900" t="str">
        <f t="shared" si="0"/>
        <v/>
      </c>
    </row>
    <row r="71" spans="1:8" s="27" customFormat="1" ht="10.65">
      <c r="A71" s="82" t="s">
        <v>46</v>
      </c>
      <c r="B71" s="391" t="s">
        <v>634</v>
      </c>
      <c r="C71" s="37" t="s">
        <v>594</v>
      </c>
      <c r="D71" s="26">
        <v>80</v>
      </c>
      <c r="E71" s="37"/>
      <c r="F71" s="900" t="str">
        <f t="shared" si="0"/>
        <v/>
      </c>
    </row>
    <row r="72" spans="1:8" s="15" customFormat="1" ht="13.15">
      <c r="A72" s="268"/>
      <c r="B72" s="269"/>
      <c r="C72" s="97"/>
      <c r="D72" s="97"/>
      <c r="E72" s="270"/>
      <c r="F72" s="41"/>
      <c r="H72" s="271"/>
    </row>
    <row r="73" spans="1:8" s="1" customFormat="1" ht="13.15">
      <c r="A73" s="5"/>
      <c r="B73" s="127"/>
      <c r="C73" s="4"/>
      <c r="D73" s="3"/>
      <c r="E73" s="4"/>
    </row>
    <row r="74" spans="1:8" s="57" customFormat="1" ht="15.05">
      <c r="A74" s="204" t="str">
        <f>A3</f>
        <v>A.V.</v>
      </c>
      <c r="B74" s="201" t="s">
        <v>76</v>
      </c>
      <c r="C74" s="203"/>
      <c r="D74" s="202"/>
      <c r="E74" s="203"/>
      <c r="F74" s="901" t="str">
        <f>IF(SUM(F1:F73)&gt;0,SUM(F1:F73),"")</f>
        <v/>
      </c>
    </row>
  </sheetData>
  <phoneticPr fontId="55" type="noConversion"/>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30" max="5" man="1"/>
    <brk id="5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89"/>
  <sheetViews>
    <sheetView showZeros="0" view="pageBreakPreview" zoomScaleNormal="100" workbookViewId="0">
      <selection activeCell="P82" sqref="P82"/>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62" t="s">
        <v>38</v>
      </c>
      <c r="B3" s="100" t="s">
        <v>394</v>
      </c>
      <c r="C3" s="64"/>
      <c r="D3" s="64"/>
      <c r="E3" s="65"/>
      <c r="F3" s="66"/>
    </row>
    <row r="4" spans="1:9" s="57" customFormat="1" ht="15.05">
      <c r="A4" s="67"/>
      <c r="B4" s="154"/>
      <c r="C4" s="68"/>
      <c r="D4" s="68"/>
      <c r="E4" s="69"/>
      <c r="F4" s="70"/>
    </row>
    <row r="5" spans="1:9" s="51" customFormat="1" ht="10.65">
      <c r="A5" s="114"/>
      <c r="B5" s="272" t="s">
        <v>5</v>
      </c>
      <c r="C5" s="272"/>
      <c r="D5" s="272"/>
    </row>
    <row r="6" spans="1:9" s="52" customFormat="1" ht="63.9">
      <c r="A6" s="59"/>
      <c r="B6" s="273" t="s">
        <v>382</v>
      </c>
      <c r="C6" s="274"/>
      <c r="D6" s="274"/>
      <c r="E6" s="55"/>
      <c r="F6" s="56"/>
    </row>
    <row r="7" spans="1:9" s="52" customFormat="1" ht="53.25">
      <c r="A7" s="59"/>
      <c r="B7" s="273" t="s">
        <v>383</v>
      </c>
      <c r="C7" s="274"/>
      <c r="D7" s="274"/>
      <c r="E7" s="55"/>
      <c r="F7" s="56"/>
    </row>
    <row r="8" spans="1:9" s="146" customFormat="1" ht="21.3">
      <c r="A8" s="139"/>
      <c r="B8" s="273" t="s">
        <v>384</v>
      </c>
      <c r="C8" s="274"/>
      <c r="D8" s="274"/>
      <c r="E8" s="142"/>
      <c r="F8" s="143"/>
    </row>
    <row r="9" spans="1:9" s="146" customFormat="1" ht="42.6">
      <c r="A9" s="139"/>
      <c r="B9" s="273" t="s">
        <v>385</v>
      </c>
      <c r="C9" s="274"/>
      <c r="D9" s="274"/>
      <c r="E9" s="142"/>
      <c r="F9" s="143"/>
    </row>
    <row r="10" spans="1:9" s="52" customFormat="1" ht="11.3">
      <c r="A10" s="59"/>
      <c r="B10" s="273"/>
      <c r="C10" s="274"/>
      <c r="D10" s="274"/>
      <c r="E10" s="55"/>
      <c r="F10" s="56"/>
    </row>
    <row r="11" spans="1:9" s="146" customFormat="1" ht="14.4">
      <c r="A11" s="139"/>
      <c r="B11" s="273" t="s">
        <v>386</v>
      </c>
      <c r="C11" s="274"/>
      <c r="D11" s="274"/>
      <c r="E11" s="142"/>
      <c r="F11" s="143"/>
    </row>
    <row r="12" spans="1:9" s="146" customFormat="1" ht="21.3">
      <c r="A12" s="255" t="s">
        <v>91</v>
      </c>
      <c r="B12" s="273" t="s">
        <v>2498</v>
      </c>
      <c r="C12" s="274"/>
      <c r="D12" s="274"/>
      <c r="E12" s="142"/>
      <c r="F12" s="143"/>
    </row>
    <row r="13" spans="1:9" s="146" customFormat="1" ht="21.3">
      <c r="A13" s="255" t="s">
        <v>91</v>
      </c>
      <c r="B13" s="273" t="s">
        <v>2499</v>
      </c>
      <c r="C13" s="274"/>
      <c r="D13" s="274"/>
      <c r="E13" s="142"/>
      <c r="F13" s="143"/>
    </row>
    <row r="14" spans="1:9" s="146" customFormat="1" ht="14.4">
      <c r="A14" s="255"/>
      <c r="B14" s="273"/>
      <c r="C14" s="274"/>
      <c r="D14" s="274"/>
      <c r="E14" s="142"/>
      <c r="F14" s="143"/>
    </row>
    <row r="15" spans="1:9" s="146" customFormat="1" ht="14.4">
      <c r="A15" s="255"/>
      <c r="B15" s="273" t="s">
        <v>387</v>
      </c>
      <c r="C15" s="274"/>
      <c r="D15" s="274"/>
      <c r="E15" s="142"/>
      <c r="F15" s="143"/>
    </row>
    <row r="16" spans="1:9" s="146" customFormat="1" ht="21.3">
      <c r="A16" s="255" t="s">
        <v>91</v>
      </c>
      <c r="B16" s="273" t="s">
        <v>2500</v>
      </c>
      <c r="C16" s="274"/>
      <c r="D16" s="274"/>
      <c r="E16" s="142"/>
      <c r="F16" s="143"/>
    </row>
    <row r="17" spans="1:7" s="146" customFormat="1" ht="21.3">
      <c r="A17" s="255" t="s">
        <v>91</v>
      </c>
      <c r="B17" s="273" t="s">
        <v>2501</v>
      </c>
      <c r="C17" s="274"/>
      <c r="D17" s="274"/>
      <c r="E17" s="142"/>
      <c r="F17" s="143"/>
    </row>
    <row r="18" spans="1:7" s="126" customFormat="1" ht="10.65">
      <c r="A18" s="164"/>
      <c r="B18" s="51"/>
      <c r="E18" s="192"/>
      <c r="F18" s="251"/>
    </row>
    <row r="19" spans="1:7" s="52" customFormat="1" ht="42.6">
      <c r="A19" s="252"/>
      <c r="B19" s="25" t="s">
        <v>388</v>
      </c>
      <c r="C19" s="253"/>
      <c r="D19" s="253"/>
      <c r="E19" s="55"/>
      <c r="F19" s="56"/>
    </row>
    <row r="20" spans="1:7" s="27" customFormat="1" ht="10.65">
      <c r="A20" s="275"/>
      <c r="B20" s="276"/>
      <c r="C20" s="276"/>
      <c r="D20" s="276"/>
      <c r="E20" s="37"/>
      <c r="F20" s="38"/>
    </row>
    <row r="21" spans="1:7" s="27" customFormat="1" ht="10.65">
      <c r="A21" s="275"/>
      <c r="B21" s="276"/>
      <c r="C21" s="276"/>
      <c r="D21" s="276"/>
      <c r="E21" s="37"/>
      <c r="F21" s="38"/>
    </row>
    <row r="22" spans="1:7" s="27" customFormat="1" ht="10.65">
      <c r="A22" s="82"/>
      <c r="B22" s="228"/>
      <c r="C22" s="81"/>
      <c r="D22" s="44"/>
      <c r="E22" s="37"/>
      <c r="F22" s="41"/>
    </row>
    <row r="23" spans="1:7" s="27" customFormat="1" ht="10.65">
      <c r="A23" s="82"/>
      <c r="B23" s="228"/>
      <c r="C23" s="81"/>
      <c r="D23" s="44"/>
      <c r="E23" s="37"/>
      <c r="F23" s="41"/>
    </row>
    <row r="24" spans="1:7" s="52" customFormat="1" ht="26.3">
      <c r="A24" s="237">
        <f>COUNT($A$3:A23)+1</f>
        <v>1</v>
      </c>
      <c r="B24" s="254" t="s">
        <v>389</v>
      </c>
      <c r="C24" s="256"/>
      <c r="D24" s="256"/>
      <c r="E24" s="55"/>
      <c r="F24" s="56" t="str">
        <f>IF(OR(OR(E24=0,E24=""),OR($D24=0,$D24="")),"",$D24*E24)</f>
        <v/>
      </c>
    </row>
    <row r="25" spans="1:7" s="51" customFormat="1" ht="53.25">
      <c r="A25" s="114"/>
      <c r="B25" s="51" t="s">
        <v>1333</v>
      </c>
      <c r="E25" s="190"/>
      <c r="F25" s="186"/>
      <c r="G25" s="186"/>
    </row>
    <row r="26" spans="1:7" s="51" customFormat="1" ht="21.3">
      <c r="A26" s="114"/>
      <c r="B26" s="51" t="s">
        <v>390</v>
      </c>
      <c r="E26" s="190"/>
      <c r="F26" s="186"/>
      <c r="G26" s="186"/>
    </row>
    <row r="27" spans="1:7" s="51" customFormat="1" ht="10.65">
      <c r="A27" s="114"/>
      <c r="B27" s="51" t="s">
        <v>527</v>
      </c>
    </row>
    <row r="28" spans="1:7" s="51" customFormat="1" ht="10.65">
      <c r="A28" s="114"/>
      <c r="B28" s="51" t="s">
        <v>312</v>
      </c>
      <c r="E28" s="190"/>
      <c r="F28" s="186"/>
      <c r="G28" s="186"/>
    </row>
    <row r="29" spans="1:7" s="51" customFormat="1" ht="53.25">
      <c r="A29" s="114" t="s">
        <v>91</v>
      </c>
      <c r="B29" s="51" t="s">
        <v>1334</v>
      </c>
      <c r="E29" s="190"/>
      <c r="F29" s="186"/>
      <c r="G29" s="186"/>
    </row>
    <row r="30" spans="1:7" s="51" customFormat="1" ht="21.3">
      <c r="A30" s="114"/>
      <c r="B30" s="51" t="s">
        <v>391</v>
      </c>
    </row>
    <row r="31" spans="1:7" s="51" customFormat="1" ht="21.3">
      <c r="A31" s="114"/>
      <c r="B31" s="51" t="s">
        <v>392</v>
      </c>
    </row>
    <row r="32" spans="1:7" s="51" customFormat="1" ht="31.95">
      <c r="A32" s="114"/>
      <c r="B32" s="51" t="s">
        <v>328</v>
      </c>
    </row>
    <row r="33" spans="1:7" s="1" customFormat="1" ht="21.3">
      <c r="A33" s="59"/>
      <c r="B33" s="148" t="s">
        <v>534</v>
      </c>
      <c r="C33" s="149"/>
      <c r="D33" s="216"/>
      <c r="E33" s="4"/>
      <c r="F33" s="128"/>
    </row>
    <row r="34" spans="1:7" s="42" customFormat="1" ht="21.3">
      <c r="A34" s="82" t="s">
        <v>45</v>
      </c>
      <c r="B34" s="222" t="s">
        <v>522</v>
      </c>
      <c r="C34" s="81" t="s">
        <v>17</v>
      </c>
      <c r="D34" s="44">
        <v>1.8</v>
      </c>
      <c r="E34" s="44"/>
      <c r="F34" s="900" t="str">
        <f t="shared" ref="F34:F86" si="0">IF(OR(OR(E34=0,E34=""),OR(D34=0,D34="")),"",D34*E34)</f>
        <v/>
      </c>
    </row>
    <row r="35" spans="1:7" s="42" customFormat="1" ht="21.3">
      <c r="A35" s="82" t="s">
        <v>46</v>
      </c>
      <c r="B35" s="222" t="s">
        <v>523</v>
      </c>
      <c r="C35" s="81" t="s">
        <v>17</v>
      </c>
      <c r="D35" s="44">
        <v>1.2</v>
      </c>
      <c r="E35" s="44"/>
      <c r="F35" s="900" t="str">
        <f t="shared" si="0"/>
        <v/>
      </c>
    </row>
    <row r="36" spans="1:7" s="42" customFormat="1" ht="21.3">
      <c r="A36" s="82" t="s">
        <v>44</v>
      </c>
      <c r="B36" s="222" t="s">
        <v>393</v>
      </c>
      <c r="C36" s="81" t="s">
        <v>17</v>
      </c>
      <c r="D36" s="44">
        <v>2.5</v>
      </c>
      <c r="E36" s="44"/>
      <c r="F36" s="900" t="str">
        <f t="shared" si="0"/>
        <v/>
      </c>
    </row>
    <row r="37" spans="1:7" s="27" customFormat="1" ht="10.65">
      <c r="A37" s="82" t="s">
        <v>47</v>
      </c>
      <c r="B37" s="228" t="s">
        <v>524</v>
      </c>
      <c r="C37" s="37" t="s">
        <v>6</v>
      </c>
      <c r="D37" s="37">
        <v>90</v>
      </c>
      <c r="E37" s="37"/>
      <c r="F37" s="900" t="str">
        <f t="shared" si="0"/>
        <v/>
      </c>
    </row>
    <row r="38" spans="1:7" s="27" customFormat="1" ht="10.65">
      <c r="A38" s="82" t="s">
        <v>48</v>
      </c>
      <c r="B38" s="257" t="s">
        <v>525</v>
      </c>
      <c r="C38" s="37" t="s">
        <v>6</v>
      </c>
      <c r="D38" s="26">
        <v>350</v>
      </c>
      <c r="E38" s="37"/>
      <c r="F38" s="900" t="str">
        <f t="shared" si="0"/>
        <v/>
      </c>
    </row>
    <row r="39" spans="1:7" s="27" customFormat="1" ht="10.65">
      <c r="A39" s="82"/>
      <c r="B39" s="228"/>
      <c r="C39" s="81"/>
      <c r="D39" s="44"/>
      <c r="E39" s="37"/>
      <c r="F39" s="900" t="str">
        <f t="shared" si="0"/>
        <v/>
      </c>
    </row>
    <row r="40" spans="1:7" s="52" customFormat="1" ht="13.15">
      <c r="A40" s="237">
        <f>COUNT($A$1:A39)+1</f>
        <v>2</v>
      </c>
      <c r="B40" s="254" t="s">
        <v>526</v>
      </c>
      <c r="C40" s="256"/>
      <c r="D40" s="256"/>
      <c r="E40" s="55"/>
      <c r="F40" s="900" t="str">
        <f t="shared" si="0"/>
        <v/>
      </c>
    </row>
    <row r="41" spans="1:7" s="51" customFormat="1" ht="42.6">
      <c r="A41" s="114"/>
      <c r="B41" s="51" t="s">
        <v>528</v>
      </c>
      <c r="E41" s="190"/>
      <c r="F41" s="900" t="str">
        <f t="shared" si="0"/>
        <v/>
      </c>
      <c r="G41" s="186"/>
    </row>
    <row r="42" spans="1:7" s="51" customFormat="1" ht="21.3">
      <c r="A42" s="114"/>
      <c r="B42" s="51" t="s">
        <v>530</v>
      </c>
      <c r="E42" s="190"/>
      <c r="F42" s="900" t="str">
        <f t="shared" si="0"/>
        <v/>
      </c>
      <c r="G42" s="186"/>
    </row>
    <row r="43" spans="1:7" s="51" customFormat="1" ht="10.65">
      <c r="A43" s="114"/>
      <c r="B43" s="51" t="s">
        <v>529</v>
      </c>
      <c r="E43" s="190"/>
      <c r="F43" s="900" t="str">
        <f t="shared" si="0"/>
        <v/>
      </c>
      <c r="G43" s="186"/>
    </row>
    <row r="44" spans="1:7" s="42" customFormat="1" ht="10.65">
      <c r="A44" s="82" t="s">
        <v>45</v>
      </c>
      <c r="B44" s="223" t="s">
        <v>1335</v>
      </c>
      <c r="C44" s="81" t="s">
        <v>15</v>
      </c>
      <c r="D44" s="44">
        <v>258</v>
      </c>
      <c r="E44" s="44"/>
      <c r="F44" s="900" t="str">
        <f t="shared" si="0"/>
        <v/>
      </c>
    </row>
    <row r="45" spans="1:7" s="42" customFormat="1" ht="10.65">
      <c r="A45" s="82" t="s">
        <v>46</v>
      </c>
      <c r="B45" s="223" t="s">
        <v>1336</v>
      </c>
      <c r="C45" s="81" t="s">
        <v>15</v>
      </c>
      <c r="D45" s="44">
        <v>9.5</v>
      </c>
      <c r="E45" s="44"/>
      <c r="F45" s="900" t="str">
        <f t="shared" si="0"/>
        <v/>
      </c>
    </row>
    <row r="46" spans="1:7" s="27" customFormat="1" ht="10.65">
      <c r="A46" s="82"/>
      <c r="B46" s="228"/>
      <c r="C46" s="81"/>
      <c r="D46" s="44"/>
      <c r="E46" s="37"/>
      <c r="F46" s="900" t="str">
        <f t="shared" si="0"/>
        <v/>
      </c>
    </row>
    <row r="47" spans="1:7" s="52" customFormat="1" ht="26.3">
      <c r="A47" s="237">
        <f>COUNT($A$1:A46)+1</f>
        <v>3</v>
      </c>
      <c r="B47" s="254" t="s">
        <v>531</v>
      </c>
      <c r="C47" s="256"/>
      <c r="D47" s="256"/>
      <c r="E47" s="55"/>
      <c r="F47" s="900" t="str">
        <f t="shared" si="0"/>
        <v/>
      </c>
    </row>
    <row r="48" spans="1:7" s="51" customFormat="1" ht="21.3">
      <c r="A48" s="114"/>
      <c r="B48" s="51" t="s">
        <v>532</v>
      </c>
      <c r="E48" s="190"/>
      <c r="F48" s="900" t="str">
        <f t="shared" si="0"/>
        <v/>
      </c>
      <c r="G48" s="186"/>
    </row>
    <row r="49" spans="1:7" s="51" customFormat="1" ht="21.3">
      <c r="A49" s="114"/>
      <c r="B49" s="51" t="s">
        <v>533</v>
      </c>
      <c r="E49" s="190"/>
      <c r="F49" s="900" t="str">
        <f t="shared" si="0"/>
        <v/>
      </c>
      <c r="G49" s="186"/>
    </row>
    <row r="50" spans="1:7" s="51" customFormat="1" ht="10.65">
      <c r="A50" s="114"/>
      <c r="B50" s="51" t="s">
        <v>529</v>
      </c>
      <c r="E50" s="190"/>
      <c r="F50" s="900" t="str">
        <f t="shared" si="0"/>
        <v/>
      </c>
      <c r="G50" s="186"/>
    </row>
    <row r="51" spans="1:7" s="42" customFormat="1" ht="10.65">
      <c r="A51" s="82" t="s">
        <v>45</v>
      </c>
      <c r="B51" s="223" t="s">
        <v>1335</v>
      </c>
      <c r="C51" s="81" t="s">
        <v>15</v>
      </c>
      <c r="D51" s="44">
        <v>258</v>
      </c>
      <c r="E51" s="44"/>
      <c r="F51" s="900" t="str">
        <f t="shared" si="0"/>
        <v/>
      </c>
    </row>
    <row r="52" spans="1:7" s="42" customFormat="1" ht="10.65">
      <c r="A52" s="82" t="s">
        <v>46</v>
      </c>
      <c r="B52" s="223" t="s">
        <v>1336</v>
      </c>
      <c r="C52" s="81" t="s">
        <v>15</v>
      </c>
      <c r="D52" s="44">
        <v>9.5</v>
      </c>
      <c r="E52" s="44"/>
      <c r="F52" s="900" t="str">
        <f t="shared" si="0"/>
        <v/>
      </c>
    </row>
    <row r="53" spans="1:7" s="27" customFormat="1" ht="10.65">
      <c r="A53" s="82"/>
      <c r="B53" s="228"/>
      <c r="C53" s="81"/>
      <c r="D53" s="44"/>
      <c r="E53" s="37"/>
      <c r="F53" s="900" t="str">
        <f t="shared" si="0"/>
        <v/>
      </c>
    </row>
    <row r="54" spans="1:7" s="52" customFormat="1" ht="13.15">
      <c r="A54" s="237">
        <f>COUNT($A$1:A53)+1</f>
        <v>4</v>
      </c>
      <c r="B54" s="254" t="s">
        <v>538</v>
      </c>
      <c r="C54" s="256"/>
      <c r="D54" s="256"/>
      <c r="E54" s="55"/>
      <c r="F54" s="900" t="str">
        <f t="shared" si="0"/>
        <v/>
      </c>
    </row>
    <row r="55" spans="1:7" s="51" customFormat="1" ht="31.95">
      <c r="A55" s="114"/>
      <c r="B55" s="51" t="s">
        <v>540</v>
      </c>
      <c r="E55" s="190"/>
      <c r="F55" s="900" t="str">
        <f t="shared" si="0"/>
        <v/>
      </c>
      <c r="G55" s="186"/>
    </row>
    <row r="56" spans="1:7" s="51" customFormat="1" ht="42.6">
      <c r="A56" s="114"/>
      <c r="B56" s="51" t="s">
        <v>541</v>
      </c>
      <c r="E56" s="190"/>
      <c r="F56" s="900" t="str">
        <f t="shared" si="0"/>
        <v/>
      </c>
      <c r="G56" s="186"/>
    </row>
    <row r="57" spans="1:7" s="51" customFormat="1" ht="10.65">
      <c r="A57" s="114"/>
      <c r="B57" s="51" t="s">
        <v>539</v>
      </c>
      <c r="E57" s="190"/>
      <c r="F57" s="900" t="str">
        <f t="shared" si="0"/>
        <v/>
      </c>
      <c r="G57" s="186"/>
    </row>
    <row r="58" spans="1:7" s="51" customFormat="1" ht="21.3">
      <c r="A58" s="114"/>
      <c r="B58" s="51" t="s">
        <v>391</v>
      </c>
      <c r="F58" s="900" t="str">
        <f t="shared" si="0"/>
        <v/>
      </c>
    </row>
    <row r="59" spans="1:7" s="51" customFormat="1" ht="21.3">
      <c r="A59" s="114"/>
      <c r="B59" s="51" t="s">
        <v>392</v>
      </c>
      <c r="F59" s="900" t="str">
        <f t="shared" si="0"/>
        <v/>
      </c>
    </row>
    <row r="60" spans="1:7" s="51" customFormat="1" ht="31.95">
      <c r="A60" s="114"/>
      <c r="B60" s="51" t="s">
        <v>328</v>
      </c>
      <c r="F60" s="900" t="str">
        <f t="shared" si="0"/>
        <v/>
      </c>
    </row>
    <row r="61" spans="1:7" s="42" customFormat="1" ht="10.65">
      <c r="A61" s="82"/>
      <c r="B61" s="223"/>
      <c r="C61" s="81" t="s">
        <v>15</v>
      </c>
      <c r="D61" s="44">
        <v>258</v>
      </c>
      <c r="E61" s="44"/>
      <c r="F61" s="900" t="str">
        <f t="shared" si="0"/>
        <v/>
      </c>
    </row>
    <row r="62" spans="1:7" s="27" customFormat="1" ht="10.65">
      <c r="A62" s="82"/>
      <c r="B62" s="228"/>
      <c r="C62" s="81"/>
      <c r="D62" s="44"/>
      <c r="E62" s="37"/>
      <c r="F62" s="900" t="str">
        <f t="shared" si="0"/>
        <v/>
      </c>
    </row>
    <row r="63" spans="1:7" s="52" customFormat="1" ht="13.15">
      <c r="A63" s="237">
        <f>COUNT($A$1:A62)+1</f>
        <v>5</v>
      </c>
      <c r="B63" s="254" t="s">
        <v>542</v>
      </c>
      <c r="C63" s="256"/>
      <c r="D63" s="256"/>
      <c r="E63" s="55"/>
      <c r="F63" s="900" t="str">
        <f t="shared" si="0"/>
        <v/>
      </c>
    </row>
    <row r="64" spans="1:7" s="51" customFormat="1" ht="31.95">
      <c r="A64" s="114"/>
      <c r="B64" s="51" t="s">
        <v>543</v>
      </c>
      <c r="E64" s="190"/>
      <c r="F64" s="900" t="str">
        <f t="shared" si="0"/>
        <v/>
      </c>
      <c r="G64" s="186"/>
    </row>
    <row r="65" spans="1:7" s="51" customFormat="1" ht="21.3">
      <c r="A65" s="114"/>
      <c r="B65" s="51" t="s">
        <v>544</v>
      </c>
      <c r="E65" s="190"/>
      <c r="F65" s="900" t="str">
        <f t="shared" si="0"/>
        <v/>
      </c>
      <c r="G65" s="186"/>
    </row>
    <row r="66" spans="1:7" s="51" customFormat="1" ht="21.3">
      <c r="A66" s="114"/>
      <c r="B66" s="51" t="s">
        <v>545</v>
      </c>
      <c r="E66" s="190"/>
      <c r="F66" s="900" t="str">
        <f t="shared" si="0"/>
        <v/>
      </c>
      <c r="G66" s="186"/>
    </row>
    <row r="67" spans="1:7" s="51" customFormat="1" ht="10.65">
      <c r="A67" s="114"/>
      <c r="B67" s="51" t="s">
        <v>546</v>
      </c>
      <c r="E67" s="190"/>
      <c r="F67" s="900" t="str">
        <f t="shared" si="0"/>
        <v/>
      </c>
      <c r="G67" s="186"/>
    </row>
    <row r="68" spans="1:7" s="51" customFormat="1" ht="10.65">
      <c r="A68" s="114"/>
      <c r="B68" s="51" t="s">
        <v>547</v>
      </c>
      <c r="E68" s="190"/>
      <c r="F68" s="900" t="str">
        <f t="shared" si="0"/>
        <v/>
      </c>
      <c r="G68" s="186"/>
    </row>
    <row r="69" spans="1:7" s="42" customFormat="1" ht="10.65">
      <c r="A69" s="82"/>
      <c r="B69" s="223"/>
      <c r="C69" s="81" t="s">
        <v>14</v>
      </c>
      <c r="D69" s="44">
        <v>550</v>
      </c>
      <c r="E69" s="44"/>
      <c r="F69" s="900" t="str">
        <f t="shared" si="0"/>
        <v/>
      </c>
    </row>
    <row r="70" spans="1:7" s="27" customFormat="1" ht="10.65">
      <c r="A70" s="82"/>
      <c r="B70" s="228"/>
      <c r="C70" s="81"/>
      <c r="D70" s="44"/>
      <c r="E70" s="37"/>
      <c r="F70" s="900" t="str">
        <f t="shared" si="0"/>
        <v/>
      </c>
    </row>
    <row r="71" spans="1:7" s="52" customFormat="1" ht="13.15">
      <c r="A71" s="237">
        <f>COUNT($A$1:A70)+1</f>
        <v>6</v>
      </c>
      <c r="B71" s="254" t="s">
        <v>1873</v>
      </c>
      <c r="C71" s="256"/>
      <c r="D71" s="256"/>
      <c r="E71" s="55"/>
      <c r="F71" s="900" t="str">
        <f t="shared" si="0"/>
        <v/>
      </c>
    </row>
    <row r="72" spans="1:7" s="51" customFormat="1" ht="10.65">
      <c r="A72" s="114"/>
      <c r="B72" s="51" t="s">
        <v>1874</v>
      </c>
      <c r="E72" s="190"/>
      <c r="F72" s="900" t="str">
        <f t="shared" si="0"/>
        <v/>
      </c>
      <c r="G72" s="186"/>
    </row>
    <row r="73" spans="1:7" s="51" customFormat="1" ht="10.65">
      <c r="A73" s="114"/>
      <c r="B73" s="51" t="s">
        <v>539</v>
      </c>
      <c r="E73" s="190"/>
      <c r="F73" s="900" t="str">
        <f t="shared" si="0"/>
        <v/>
      </c>
      <c r="G73" s="186"/>
    </row>
    <row r="74" spans="1:7" s="51" customFormat="1" ht="10.65">
      <c r="A74" s="114"/>
      <c r="B74" s="51" t="s">
        <v>527</v>
      </c>
      <c r="F74" s="900" t="str">
        <f t="shared" si="0"/>
        <v/>
      </c>
    </row>
    <row r="75" spans="1:7" s="51" customFormat="1" ht="21.3">
      <c r="A75" s="114"/>
      <c r="B75" s="51" t="s">
        <v>392</v>
      </c>
      <c r="F75" s="900" t="str">
        <f t="shared" si="0"/>
        <v/>
      </c>
    </row>
    <row r="76" spans="1:7" s="42" customFormat="1" ht="10.65">
      <c r="A76" s="82"/>
      <c r="B76" s="223"/>
      <c r="C76" s="81" t="s">
        <v>15</v>
      </c>
      <c r="D76" s="44">
        <v>45</v>
      </c>
      <c r="E76" s="44"/>
      <c r="F76" s="900" t="str">
        <f t="shared" si="0"/>
        <v/>
      </c>
    </row>
    <row r="77" spans="1:7" s="27" customFormat="1" ht="10.65">
      <c r="A77" s="82"/>
      <c r="B77" s="228"/>
      <c r="C77" s="81"/>
      <c r="D77" s="44"/>
      <c r="E77" s="37"/>
      <c r="F77" s="900" t="str">
        <f t="shared" si="0"/>
        <v/>
      </c>
    </row>
    <row r="78" spans="1:7" s="52" customFormat="1" ht="26.3">
      <c r="A78" s="237">
        <f>COUNT($A$1:A77)+1</f>
        <v>7</v>
      </c>
      <c r="B78" s="254" t="s">
        <v>1877</v>
      </c>
      <c r="C78" s="256"/>
      <c r="D78" s="256"/>
      <c r="E78" s="55"/>
      <c r="F78" s="900" t="str">
        <f t="shared" si="0"/>
        <v/>
      </c>
    </row>
    <row r="79" spans="1:7" s="51" customFormat="1" ht="21.3">
      <c r="A79" s="114"/>
      <c r="B79" s="51" t="s">
        <v>1878</v>
      </c>
      <c r="E79" s="190"/>
      <c r="F79" s="900" t="str">
        <f t="shared" si="0"/>
        <v/>
      </c>
      <c r="G79" s="186"/>
    </row>
    <row r="80" spans="1:7" s="51" customFormat="1" ht="31.95">
      <c r="A80" s="114"/>
      <c r="B80" s="51" t="s">
        <v>2502</v>
      </c>
      <c r="E80" s="190"/>
      <c r="F80" s="900" t="str">
        <f t="shared" si="0"/>
        <v/>
      </c>
      <c r="G80" s="186"/>
    </row>
    <row r="81" spans="1:6" s="51" customFormat="1" ht="10.65">
      <c r="A81" s="114"/>
      <c r="B81" s="51" t="s">
        <v>527</v>
      </c>
      <c r="F81" s="900" t="str">
        <f t="shared" si="0"/>
        <v/>
      </c>
    </row>
    <row r="82" spans="1:6" s="51" customFormat="1" ht="21.3">
      <c r="A82" s="114"/>
      <c r="B82" s="51" t="s">
        <v>392</v>
      </c>
      <c r="F82" s="900" t="str">
        <f t="shared" si="0"/>
        <v/>
      </c>
    </row>
    <row r="83" spans="1:6" s="42" customFormat="1" ht="10.65">
      <c r="A83" s="82" t="s">
        <v>45</v>
      </c>
      <c r="B83" s="223" t="s">
        <v>1880</v>
      </c>
      <c r="C83" s="81" t="s">
        <v>17</v>
      </c>
      <c r="D83" s="44">
        <v>1.2</v>
      </c>
      <c r="E83" s="44"/>
      <c r="F83" s="900" t="str">
        <f t="shared" si="0"/>
        <v/>
      </c>
    </row>
    <row r="84" spans="1:6" s="42" customFormat="1" ht="10.65">
      <c r="A84" s="82" t="s">
        <v>46</v>
      </c>
      <c r="B84" s="222" t="s">
        <v>1881</v>
      </c>
      <c r="C84" s="81" t="s">
        <v>53</v>
      </c>
      <c r="D84" s="44">
        <v>240</v>
      </c>
      <c r="E84" s="44"/>
      <c r="F84" s="900" t="str">
        <f t="shared" si="0"/>
        <v/>
      </c>
    </row>
    <row r="85" spans="1:6" s="42" customFormat="1" ht="10.65">
      <c r="A85" s="82" t="s">
        <v>44</v>
      </c>
      <c r="B85" s="222" t="s">
        <v>1882</v>
      </c>
      <c r="C85" s="81" t="s">
        <v>53</v>
      </c>
      <c r="D85" s="44">
        <v>15</v>
      </c>
      <c r="E85" s="44"/>
      <c r="F85" s="900" t="str">
        <f t="shared" si="0"/>
        <v/>
      </c>
    </row>
    <row r="86" spans="1:6" s="42" customFormat="1" ht="21.3">
      <c r="A86" s="82" t="s">
        <v>47</v>
      </c>
      <c r="B86" s="222" t="s">
        <v>1883</v>
      </c>
      <c r="C86" s="81" t="s">
        <v>15</v>
      </c>
      <c r="D86" s="44">
        <v>10.5</v>
      </c>
      <c r="E86" s="44"/>
      <c r="F86" s="900" t="str">
        <f t="shared" si="0"/>
        <v/>
      </c>
    </row>
    <row r="87" spans="1:6" s="1" customFormat="1" ht="13.15">
      <c r="A87" s="5"/>
      <c r="B87" s="127"/>
      <c r="C87" s="4"/>
      <c r="D87" s="3"/>
      <c r="E87" s="4"/>
      <c r="F87" s="900"/>
    </row>
    <row r="88" spans="1:6" s="1" customFormat="1" ht="13.15">
      <c r="A88" s="5"/>
      <c r="B88" s="127"/>
      <c r="C88" s="4"/>
      <c r="D88" s="3"/>
      <c r="E88" s="4"/>
      <c r="F88" s="900"/>
    </row>
    <row r="89" spans="1:6" s="57" customFormat="1" ht="15.05">
      <c r="A89" s="204" t="str">
        <f>A3</f>
        <v>A.VI.</v>
      </c>
      <c r="B89" s="201" t="s">
        <v>395</v>
      </c>
      <c r="C89" s="203"/>
      <c r="D89" s="202"/>
      <c r="E89" s="203"/>
      <c r="F89" s="901" t="str">
        <f>IF(SUM(F1:F88)&gt;0,SUM(F1:F88),"")</f>
        <v/>
      </c>
    </row>
  </sheetData>
  <conditionalFormatting sqref="F8:F9">
    <cfRule type="cellIs" dxfId="24" priority="2" stopIfTrue="1" operator="greaterThan">
      <formula>0</formula>
    </cfRule>
  </conditionalFormatting>
  <conditionalFormatting sqref="F11:F18">
    <cfRule type="cellIs" dxfId="23" priority="1"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23"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70"/>
  <sheetViews>
    <sheetView showZeros="0" view="pageBreakPreview" zoomScaleNormal="100" zoomScaleSheetLayoutView="100" workbookViewId="0">
      <selection activeCell="J65" sqref="J65"/>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c r="A1" s="74" t="s">
        <v>71</v>
      </c>
      <c r="B1" s="75" t="s">
        <v>70</v>
      </c>
      <c r="C1" s="531" t="s">
        <v>64</v>
      </c>
      <c r="D1" s="532" t="s">
        <v>65</v>
      </c>
      <c r="E1" s="532" t="s">
        <v>66</v>
      </c>
      <c r="F1" s="533" t="s">
        <v>67</v>
      </c>
    </row>
    <row r="2" spans="1:9" s="27" customFormat="1" ht="10.65">
      <c r="A2" s="58"/>
      <c r="B2" s="40"/>
      <c r="C2" s="26"/>
      <c r="D2" s="26"/>
      <c r="E2" s="37"/>
      <c r="F2" s="38"/>
    </row>
    <row r="3" spans="1:9" s="57" customFormat="1" ht="15.05">
      <c r="A3" s="62" t="s">
        <v>311</v>
      </c>
      <c r="B3" s="100" t="s">
        <v>97</v>
      </c>
      <c r="C3" s="64"/>
      <c r="D3" s="64"/>
      <c r="E3" s="65"/>
      <c r="F3" s="66"/>
    </row>
    <row r="4" spans="1:9" s="57" customFormat="1" ht="15.05">
      <c r="A4" s="67"/>
      <c r="B4" s="154"/>
      <c r="C4" s="68"/>
      <c r="D4" s="68"/>
      <c r="E4" s="69"/>
      <c r="F4" s="70"/>
    </row>
    <row r="5" spans="1:9" s="27" customFormat="1" ht="21.3">
      <c r="A5" s="60"/>
      <c r="B5" s="51" t="s">
        <v>548</v>
      </c>
      <c r="C5" s="37"/>
      <c r="D5" s="26"/>
      <c r="E5" s="44"/>
      <c r="G5" s="26"/>
      <c r="H5" s="95"/>
      <c r="I5" s="26"/>
    </row>
    <row r="6" spans="1:9" s="27" customFormat="1" ht="42.6">
      <c r="A6" s="58"/>
      <c r="B6" s="51" t="s">
        <v>549</v>
      </c>
      <c r="C6" s="26"/>
      <c r="D6" s="26"/>
      <c r="E6" s="37"/>
      <c r="F6" s="38"/>
    </row>
    <row r="7" spans="1:9" s="27" customFormat="1" ht="42.6">
      <c r="A7" s="58"/>
      <c r="B7" s="51" t="s">
        <v>550</v>
      </c>
      <c r="C7" s="26"/>
      <c r="D7" s="26"/>
      <c r="E7" s="37"/>
      <c r="F7" s="38"/>
    </row>
    <row r="8" spans="1:9" s="27" customFormat="1" ht="74.5">
      <c r="A8" s="58"/>
      <c r="B8" s="51" t="s">
        <v>551</v>
      </c>
      <c r="C8" s="26"/>
      <c r="D8" s="26"/>
      <c r="E8" s="37"/>
      <c r="F8" s="38"/>
    </row>
    <row r="9" spans="1:9" s="27" customFormat="1" ht="10.65">
      <c r="A9" s="58"/>
      <c r="B9" s="51"/>
      <c r="C9" s="26"/>
      <c r="D9" s="26"/>
      <c r="E9" s="37"/>
      <c r="F9" s="38"/>
    </row>
    <row r="10" spans="1:9" s="27" customFormat="1" ht="21.3">
      <c r="A10" s="60"/>
      <c r="B10" s="51" t="s">
        <v>552</v>
      </c>
      <c r="C10" s="37"/>
      <c r="D10" s="26"/>
      <c r="E10" s="44"/>
      <c r="G10" s="26"/>
      <c r="H10" s="95"/>
      <c r="I10" s="26"/>
    </row>
    <row r="11" spans="1:9" s="27" customFormat="1" ht="21.3">
      <c r="A11" s="250" t="s">
        <v>91</v>
      </c>
      <c r="B11" s="51" t="s">
        <v>2503</v>
      </c>
      <c r="C11" s="37"/>
      <c r="D11" s="26"/>
      <c r="E11" s="44"/>
      <c r="G11" s="26"/>
      <c r="H11" s="95"/>
      <c r="I11" s="26"/>
    </row>
    <row r="12" spans="1:9" s="27" customFormat="1" ht="21.3">
      <c r="A12" s="250" t="s">
        <v>91</v>
      </c>
      <c r="B12" s="51" t="s">
        <v>2504</v>
      </c>
      <c r="C12" s="37"/>
      <c r="D12" s="26"/>
      <c r="E12" s="44"/>
      <c r="G12" s="26"/>
      <c r="H12" s="95"/>
      <c r="I12" s="26"/>
    </row>
    <row r="13" spans="1:9" s="27" customFormat="1" ht="21.3">
      <c r="A13" s="250" t="s">
        <v>91</v>
      </c>
      <c r="B13" s="51" t="s">
        <v>2505</v>
      </c>
      <c r="C13" s="37"/>
      <c r="D13" s="26"/>
      <c r="E13" s="44"/>
      <c r="G13" s="26"/>
      <c r="H13" s="95"/>
      <c r="I13" s="26"/>
    </row>
    <row r="14" spans="1:9" s="27" customFormat="1" ht="21.3">
      <c r="A14" s="250" t="s">
        <v>91</v>
      </c>
      <c r="B14" s="51" t="s">
        <v>2506</v>
      </c>
      <c r="C14" s="37"/>
      <c r="D14" s="26"/>
      <c r="E14" s="44"/>
      <c r="G14" s="26"/>
      <c r="H14" s="95"/>
      <c r="I14" s="26"/>
    </row>
    <row r="15" spans="1:9" s="27" customFormat="1" ht="10.65">
      <c r="A15" s="302"/>
      <c r="B15" s="40"/>
      <c r="C15" s="26"/>
      <c r="D15" s="26"/>
      <c r="E15" s="37"/>
      <c r="F15" s="38"/>
    </row>
    <row r="16" spans="1:9" s="27" customFormat="1" ht="10.65">
      <c r="A16" s="302"/>
      <c r="B16" s="272" t="s">
        <v>134</v>
      </c>
      <c r="C16" s="26"/>
      <c r="D16" s="26"/>
      <c r="E16" s="37"/>
      <c r="F16" s="38"/>
    </row>
    <row r="17" spans="1:9" s="27" customFormat="1" ht="21.3">
      <c r="A17" s="303"/>
      <c r="B17" s="25" t="s">
        <v>553</v>
      </c>
      <c r="C17" s="97"/>
      <c r="D17" s="97"/>
      <c r="E17" s="44"/>
      <c r="F17" s="98"/>
      <c r="G17" s="26"/>
      <c r="H17" s="95"/>
      <c r="I17" s="26"/>
    </row>
    <row r="18" spans="1:9" s="51" customFormat="1" ht="21.3">
      <c r="A18" s="302" t="s">
        <v>91</v>
      </c>
      <c r="B18" s="51" t="s">
        <v>554</v>
      </c>
    </row>
    <row r="19" spans="1:9" s="51" customFormat="1" ht="42.6">
      <c r="A19" s="302" t="s">
        <v>91</v>
      </c>
      <c r="B19" s="51" t="s">
        <v>555</v>
      </c>
    </row>
    <row r="20" spans="1:9" s="51" customFormat="1" ht="21.3">
      <c r="A20" s="302" t="s">
        <v>91</v>
      </c>
      <c r="B20" s="51" t="s">
        <v>556</v>
      </c>
    </row>
    <row r="21" spans="1:9" s="51" customFormat="1" ht="10.65">
      <c r="A21" s="302"/>
    </row>
    <row r="22" spans="1:9" s="52" customFormat="1" ht="22.55">
      <c r="A22" s="445">
        <f>COUNT($A$1:A21)+1</f>
        <v>1</v>
      </c>
      <c r="B22" s="53" t="s">
        <v>563</v>
      </c>
      <c r="C22" s="54"/>
      <c r="D22" s="54"/>
      <c r="E22" s="55"/>
      <c r="F22" s="56"/>
    </row>
    <row r="23" spans="1:9" s="51" customFormat="1" ht="21.3">
      <c r="A23" s="114"/>
      <c r="B23" s="51" t="s">
        <v>571</v>
      </c>
      <c r="D23" s="190"/>
      <c r="E23" s="186"/>
      <c r="F23" s="186"/>
    </row>
    <row r="24" spans="1:9" s="51" customFormat="1" ht="10.65">
      <c r="A24" s="114"/>
      <c r="B24" s="51" t="s">
        <v>564</v>
      </c>
      <c r="D24" s="190"/>
      <c r="E24" s="186"/>
      <c r="F24" s="186"/>
    </row>
    <row r="25" spans="1:9" s="51" customFormat="1" ht="10.65">
      <c r="A25" s="114"/>
      <c r="B25" s="51" t="s">
        <v>218</v>
      </c>
      <c r="D25" s="190"/>
      <c r="E25" s="186"/>
      <c r="F25" s="186"/>
    </row>
    <row r="26" spans="1:9" s="51" customFormat="1" ht="21.3">
      <c r="A26" s="114"/>
      <c r="B26" s="51" t="s">
        <v>219</v>
      </c>
      <c r="D26" s="190"/>
      <c r="E26" s="186"/>
      <c r="F26" s="186"/>
    </row>
    <row r="27" spans="1:9" s="51" customFormat="1" ht="10.65">
      <c r="A27" s="114"/>
      <c r="B27" s="51" t="s">
        <v>570</v>
      </c>
      <c r="D27" s="190"/>
      <c r="E27" s="186"/>
      <c r="F27" s="186"/>
    </row>
    <row r="28" spans="1:9" s="27" customFormat="1" ht="10.65">
      <c r="A28" s="82"/>
      <c r="B28" s="257" t="s">
        <v>569</v>
      </c>
    </row>
    <row r="29" spans="1:9" s="27" customFormat="1" ht="10.65">
      <c r="A29" s="82"/>
      <c r="B29" s="257" t="s">
        <v>2451</v>
      </c>
      <c r="C29" s="37" t="s">
        <v>15</v>
      </c>
      <c r="D29" s="26">
        <v>258</v>
      </c>
      <c r="E29" s="37"/>
      <c r="F29" s="900" t="str">
        <f>IF(OR(OR(E29=0,E29=""),OR(D29=0,D29="")),"",D29*E29)</f>
        <v/>
      </c>
    </row>
    <row r="30" spans="1:9" s="27" customFormat="1" ht="10.65">
      <c r="A30" s="82"/>
      <c r="B30" s="257" t="s">
        <v>2453</v>
      </c>
      <c r="C30" s="37" t="s">
        <v>15</v>
      </c>
      <c r="D30" s="26">
        <v>258</v>
      </c>
      <c r="E30" s="37"/>
      <c r="F30" s="900" t="str">
        <f>IF(OR(OR(E30=0,E30=""),OR(D30=0,D30="")),"",D30*E30)</f>
        <v/>
      </c>
    </row>
    <row r="31" spans="1:9" s="51" customFormat="1" ht="10.65">
      <c r="A31" s="302"/>
      <c r="F31" s="900"/>
    </row>
    <row r="32" spans="1:9" s="52" customFormat="1" ht="22.55">
      <c r="A32" s="445">
        <f>COUNT($A$1:A31)+1</f>
        <v>2</v>
      </c>
      <c r="B32" s="53" t="s">
        <v>565</v>
      </c>
      <c r="C32" s="54"/>
      <c r="D32" s="54"/>
      <c r="E32" s="55"/>
      <c r="F32" s="900"/>
    </row>
    <row r="33" spans="1:6" s="51" customFormat="1" ht="31.95">
      <c r="A33" s="114"/>
      <c r="B33" s="51" t="s">
        <v>566</v>
      </c>
      <c r="D33" s="190"/>
      <c r="E33" s="186"/>
      <c r="F33" s="900"/>
    </row>
    <row r="34" spans="1:6" s="51" customFormat="1" ht="21.3">
      <c r="A34" s="114"/>
      <c r="B34" s="51" t="s">
        <v>568</v>
      </c>
      <c r="D34" s="190"/>
      <c r="E34" s="186"/>
      <c r="F34" s="900"/>
    </row>
    <row r="35" spans="1:6" s="51" customFormat="1" ht="10.65">
      <c r="A35" s="114"/>
      <c r="B35" s="51" t="s">
        <v>567</v>
      </c>
      <c r="D35" s="190"/>
      <c r="E35" s="186"/>
      <c r="F35" s="900"/>
    </row>
    <row r="36" spans="1:6" s="27" customFormat="1" ht="10.65">
      <c r="A36" s="82"/>
      <c r="B36" s="257" t="s">
        <v>1323</v>
      </c>
      <c r="F36" s="900"/>
    </row>
    <row r="37" spans="1:6" s="27" customFormat="1" ht="10.65">
      <c r="A37" s="82"/>
      <c r="B37" s="257" t="s">
        <v>2451</v>
      </c>
      <c r="C37" s="37" t="s">
        <v>8</v>
      </c>
      <c r="D37" s="26">
        <v>35</v>
      </c>
      <c r="E37" s="37"/>
      <c r="F37" s="900" t="str">
        <f>IF(OR(OR(E37=0,E37=""),OR(D37=0,D37="")),"",D37*E37)</f>
        <v/>
      </c>
    </row>
    <row r="38" spans="1:6" s="27" customFormat="1" ht="10.65">
      <c r="A38" s="82"/>
      <c r="B38" s="257" t="s">
        <v>2454</v>
      </c>
      <c r="C38" s="37" t="s">
        <v>8</v>
      </c>
      <c r="D38" s="26">
        <v>35</v>
      </c>
      <c r="E38" s="37"/>
      <c r="F38" s="900" t="str">
        <f>IF(OR(OR(E38=0,E38=""),OR(D38=0,D38="")),"",D38*E38)</f>
        <v/>
      </c>
    </row>
    <row r="39" spans="1:6" s="27" customFormat="1" ht="10.65">
      <c r="A39" s="275"/>
      <c r="B39" s="276"/>
      <c r="C39" s="276"/>
      <c r="D39" s="276"/>
      <c r="E39" s="37"/>
      <c r="F39" s="900"/>
    </row>
    <row r="40" spans="1:6" s="52" customFormat="1" ht="22.55">
      <c r="A40" s="445">
        <f>COUNT($A$1:A39)+1</f>
        <v>3</v>
      </c>
      <c r="B40" s="53" t="s">
        <v>557</v>
      </c>
      <c r="C40" s="54"/>
      <c r="D40" s="54"/>
      <c r="E40" s="55"/>
      <c r="F40" s="900"/>
    </row>
    <row r="41" spans="1:6" s="51" customFormat="1" ht="21.3">
      <c r="A41" s="114"/>
      <c r="B41" s="51" t="s">
        <v>558</v>
      </c>
      <c r="D41" s="190"/>
      <c r="E41" s="186"/>
      <c r="F41" s="900"/>
    </row>
    <row r="42" spans="1:6" s="51" customFormat="1" ht="31.95">
      <c r="A42" s="114"/>
      <c r="B42" s="51" t="s">
        <v>559</v>
      </c>
      <c r="D42" s="190"/>
      <c r="E42" s="186"/>
      <c r="F42" s="900"/>
    </row>
    <row r="43" spans="1:6" s="51" customFormat="1" ht="21.3">
      <c r="A43" s="114"/>
      <c r="B43" s="51" t="s">
        <v>219</v>
      </c>
      <c r="D43" s="190"/>
      <c r="E43" s="186"/>
      <c r="F43" s="900"/>
    </row>
    <row r="44" spans="1:6" s="42" customFormat="1" ht="10.65">
      <c r="A44" s="82" t="s">
        <v>45</v>
      </c>
      <c r="B44" s="222" t="s">
        <v>560</v>
      </c>
      <c r="C44" s="81" t="s">
        <v>15</v>
      </c>
      <c r="D44" s="44">
        <v>280</v>
      </c>
      <c r="E44" s="44"/>
      <c r="F44" s="900" t="str">
        <f t="shared" ref="F44:F46" si="0">IF(OR(OR(E44=0,E44=""),OR(D44=0,D44="")),"",D44*E44)</f>
        <v/>
      </c>
    </row>
    <row r="45" spans="1:6" s="42" customFormat="1" ht="21.3">
      <c r="A45" s="82" t="s">
        <v>46</v>
      </c>
      <c r="B45" s="222" t="s">
        <v>561</v>
      </c>
      <c r="C45" s="81" t="s">
        <v>17</v>
      </c>
      <c r="D45" s="44">
        <v>0.8</v>
      </c>
      <c r="E45" s="44"/>
      <c r="F45" s="900" t="str">
        <f t="shared" si="0"/>
        <v/>
      </c>
    </row>
    <row r="46" spans="1:6" s="42" customFormat="1" ht="10.65">
      <c r="A46" s="82" t="s">
        <v>44</v>
      </c>
      <c r="B46" s="222" t="s">
        <v>562</v>
      </c>
      <c r="C46" s="81" t="s">
        <v>6</v>
      </c>
      <c r="D46" s="44">
        <v>150</v>
      </c>
      <c r="E46" s="44"/>
      <c r="F46" s="900" t="str">
        <f t="shared" si="0"/>
        <v/>
      </c>
    </row>
    <row r="47" spans="1:6" s="27" customFormat="1" ht="10.65">
      <c r="A47" s="275"/>
      <c r="B47" s="276"/>
      <c r="C47" s="276"/>
      <c r="D47" s="276"/>
      <c r="E47" s="37"/>
      <c r="F47" s="900"/>
    </row>
    <row r="48" spans="1:6" s="52" customFormat="1" ht="22.55">
      <c r="A48" s="445">
        <f>COUNT($A$1:A47)+1</f>
        <v>4</v>
      </c>
      <c r="B48" s="53" t="s">
        <v>1328</v>
      </c>
      <c r="C48" s="54"/>
      <c r="D48" s="54"/>
      <c r="E48" s="55"/>
      <c r="F48" s="900"/>
    </row>
    <row r="49" spans="1:6" s="51" customFormat="1" ht="10.65">
      <c r="A49" s="114"/>
      <c r="B49" s="51" t="s">
        <v>1325</v>
      </c>
      <c r="D49" s="190"/>
      <c r="E49" s="186"/>
      <c r="F49" s="900"/>
    </row>
    <row r="50" spans="1:6" s="51" customFormat="1" ht="63.9">
      <c r="A50" s="114"/>
      <c r="B50" s="51" t="s">
        <v>1330</v>
      </c>
      <c r="D50" s="190"/>
      <c r="E50" s="186"/>
      <c r="F50" s="900"/>
    </row>
    <row r="51" spans="1:6" s="51" customFormat="1" ht="31.95">
      <c r="A51" s="114"/>
      <c r="B51" s="51" t="s">
        <v>1331</v>
      </c>
      <c r="D51" s="190"/>
      <c r="E51" s="186"/>
      <c r="F51" s="900"/>
    </row>
    <row r="52" spans="1:6" s="51" customFormat="1" ht="10.65">
      <c r="A52" s="114"/>
      <c r="B52" s="51" t="s">
        <v>1326</v>
      </c>
      <c r="D52" s="190"/>
      <c r="E52" s="186"/>
      <c r="F52" s="900"/>
    </row>
    <row r="53" spans="1:6" s="51" customFormat="1" ht="21.3">
      <c r="A53" s="114"/>
      <c r="B53" s="51" t="s">
        <v>1327</v>
      </c>
      <c r="D53" s="190"/>
      <c r="E53" s="186"/>
      <c r="F53" s="900"/>
    </row>
    <row r="54" spans="1:6" s="51" customFormat="1" ht="21.3">
      <c r="A54" s="114"/>
      <c r="B54" s="51" t="s">
        <v>219</v>
      </c>
      <c r="D54" s="190"/>
      <c r="E54" s="186"/>
      <c r="F54" s="900"/>
    </row>
    <row r="55" spans="1:6" s="42" customFormat="1" ht="10.65">
      <c r="A55" s="82"/>
      <c r="B55" s="223" t="s">
        <v>1329</v>
      </c>
      <c r="F55" s="900"/>
    </row>
    <row r="56" spans="1:6" s="42" customFormat="1" ht="10.65">
      <c r="A56" s="82"/>
      <c r="B56" s="223" t="s">
        <v>2451</v>
      </c>
      <c r="C56" s="81" t="s">
        <v>14</v>
      </c>
      <c r="D56" s="44">
        <v>2</v>
      </c>
      <c r="E56" s="44"/>
      <c r="F56" s="900" t="str">
        <f>IF(OR(OR(E56=0,E56=""),OR(D56=0,D56="")),"",D56*E56)</f>
        <v/>
      </c>
    </row>
    <row r="57" spans="1:6" s="42" customFormat="1" ht="10.65">
      <c r="A57" s="82"/>
      <c r="B57" s="223" t="s">
        <v>2452</v>
      </c>
      <c r="C57" s="81" t="s">
        <v>14</v>
      </c>
      <c r="D57" s="44">
        <v>2</v>
      </c>
      <c r="E57" s="44"/>
      <c r="F57" s="900" t="str">
        <f>IF(OR(OR(E57=0,E57=""),OR(D57=0,D57="")),"",D57*E57)</f>
        <v/>
      </c>
    </row>
    <row r="58" spans="1:6">
      <c r="F58" s="900"/>
    </row>
    <row r="59" spans="1:6" s="52" customFormat="1" ht="22.55">
      <c r="A59" s="445">
        <f>COUNT($A$1:A58)+1</f>
        <v>5</v>
      </c>
      <c r="B59" s="53" t="s">
        <v>1324</v>
      </c>
      <c r="C59" s="54"/>
      <c r="D59" s="54"/>
      <c r="E59" s="55"/>
      <c r="F59" s="900"/>
    </row>
    <row r="60" spans="1:6" s="51" customFormat="1" ht="85.15">
      <c r="A60" s="114"/>
      <c r="B60" s="51" t="s">
        <v>2585</v>
      </c>
      <c r="D60" s="190"/>
      <c r="E60" s="186"/>
      <c r="F60" s="900"/>
    </row>
    <row r="61" spans="1:6" s="51" customFormat="1" ht="31.95">
      <c r="A61" s="114"/>
      <c r="B61" s="51" t="s">
        <v>2586</v>
      </c>
      <c r="D61" s="190"/>
      <c r="E61" s="186"/>
      <c r="F61" s="900"/>
    </row>
    <row r="62" spans="1:6" s="51" customFormat="1" ht="10.65">
      <c r="A62" s="114"/>
      <c r="B62" s="51" t="s">
        <v>1041</v>
      </c>
      <c r="D62" s="190"/>
      <c r="E62" s="186"/>
      <c r="F62" s="900"/>
    </row>
    <row r="63" spans="1:6" s="51" customFormat="1" ht="42.6">
      <c r="A63" s="114"/>
      <c r="B63" s="51" t="s">
        <v>1332</v>
      </c>
      <c r="D63" s="190"/>
      <c r="E63" s="186"/>
      <c r="F63" s="900"/>
    </row>
    <row r="64" spans="1:6" s="51" customFormat="1" ht="21.3">
      <c r="A64" s="114"/>
      <c r="B64" s="51" t="s">
        <v>219</v>
      </c>
      <c r="D64" s="190"/>
      <c r="E64" s="186"/>
      <c r="F64" s="900"/>
    </row>
    <row r="65" spans="1:6" s="42" customFormat="1" ht="21.3">
      <c r="A65" s="82"/>
      <c r="B65" s="223" t="s">
        <v>1042</v>
      </c>
      <c r="F65" s="900"/>
    </row>
    <row r="66" spans="1:6" s="31" customFormat="1">
      <c r="A66" s="185"/>
      <c r="B66" s="25" t="s">
        <v>2451</v>
      </c>
      <c r="C66" s="81" t="s">
        <v>14</v>
      </c>
      <c r="D66" s="44">
        <v>1</v>
      </c>
      <c r="E66" s="44"/>
      <c r="F66" s="900" t="str">
        <f t="shared" ref="F66" si="1">IF(OR(OR(E66=0,E66=""),OR(D66=0,D66="")),"",D66*E66)</f>
        <v/>
      </c>
    </row>
    <row r="67" spans="1:6" s="31" customFormat="1">
      <c r="A67" s="185"/>
      <c r="B67" s="25" t="s">
        <v>2452</v>
      </c>
      <c r="C67" s="81" t="s">
        <v>14</v>
      </c>
      <c r="D67" s="44">
        <v>1</v>
      </c>
      <c r="E67" s="44"/>
      <c r="F67" s="900" t="str">
        <f t="shared" ref="F67" si="2">IF(OR(OR(E67=0,E67=""),OR(D67=0,D67="")),"",D67*E67)</f>
        <v/>
      </c>
    </row>
    <row r="68" spans="1:6" s="42" customFormat="1" ht="10.65">
      <c r="A68" s="82"/>
      <c r="B68" s="101"/>
      <c r="C68" s="81"/>
      <c r="D68" s="44"/>
      <c r="E68" s="44"/>
      <c r="F68" s="900" t="str">
        <f t="shared" ref="F68" si="3">IF(OR(OR(E68=0,E68=""),OR(D68=0,D68="")),"",D68*E68)</f>
        <v/>
      </c>
    </row>
    <row r="69" spans="1:6">
      <c r="A69" s="61"/>
      <c r="B69" s="47"/>
      <c r="C69" s="24"/>
      <c r="E69" s="34"/>
      <c r="F69" s="900"/>
    </row>
    <row r="70" spans="1:6" s="57" customFormat="1" ht="15.05">
      <c r="A70" s="204" t="str">
        <f>A3</f>
        <v>A.VII.</v>
      </c>
      <c r="B70" s="201" t="s">
        <v>217</v>
      </c>
      <c r="C70" s="203"/>
      <c r="D70" s="202"/>
      <c r="E70" s="203"/>
      <c r="F70" s="901" t="str">
        <f>IF(SUM(F1:F69)&gt;0,SUM(F1:F69),"")</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21" max="5" man="1"/>
    <brk id="58"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00"/>
  <sheetViews>
    <sheetView showZeros="0" view="pageBreakPreview" zoomScaleNormal="100" workbookViewId="0">
      <selection activeCell="L98" sqref="L98"/>
    </sheetView>
  </sheetViews>
  <sheetFormatPr defaultColWidth="9.109375" defaultRowHeight="13.1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8" width="9.109375" style="14"/>
    <col min="9" max="9" width="9.109375" style="36"/>
    <col min="10" max="16384" width="9.109375" style="14"/>
  </cols>
  <sheetData>
    <row r="1" spans="1:9" s="137" customFormat="1">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62" t="s">
        <v>39</v>
      </c>
      <c r="B3" s="100" t="s">
        <v>7</v>
      </c>
      <c r="C3" s="64"/>
      <c r="D3" s="64"/>
      <c r="E3" s="65"/>
      <c r="F3" s="66"/>
    </row>
    <row r="4" spans="1:9" s="57" customFormat="1" ht="15.05">
      <c r="A4" s="67"/>
      <c r="B4" s="154"/>
      <c r="C4" s="68"/>
      <c r="D4" s="68"/>
      <c r="E4" s="69"/>
      <c r="F4" s="70"/>
    </row>
    <row r="5" spans="1:9" s="27" customFormat="1" ht="10.65">
      <c r="A5" s="58"/>
      <c r="B5" s="153" t="s">
        <v>5</v>
      </c>
      <c r="C5" s="26"/>
      <c r="D5" s="26"/>
      <c r="E5" s="37"/>
      <c r="F5" s="38"/>
    </row>
    <row r="6" spans="1:9" s="27" customFormat="1" ht="21.3">
      <c r="A6" s="58"/>
      <c r="B6" s="40" t="s">
        <v>184</v>
      </c>
      <c r="C6" s="26"/>
      <c r="D6" s="26"/>
      <c r="E6" s="37"/>
      <c r="F6" s="38"/>
    </row>
    <row r="7" spans="1:9" s="27" customFormat="1" ht="10.65">
      <c r="A7" s="58"/>
      <c r="B7" s="51" t="s">
        <v>2</v>
      </c>
      <c r="C7" s="26"/>
      <c r="D7" s="26"/>
      <c r="E7" s="37"/>
      <c r="F7" s="38"/>
    </row>
    <row r="8" spans="1:9" s="27" customFormat="1" ht="21.3">
      <c r="A8" s="60"/>
      <c r="B8" s="51" t="s">
        <v>101</v>
      </c>
      <c r="C8" s="37"/>
      <c r="D8" s="26"/>
      <c r="E8" s="44"/>
      <c r="G8" s="26"/>
      <c r="H8" s="95"/>
      <c r="I8" s="26"/>
    </row>
    <row r="9" spans="1:9" s="27" customFormat="1" ht="10.65">
      <c r="A9" s="60" t="s">
        <v>91</v>
      </c>
      <c r="B9" s="51" t="s">
        <v>2507</v>
      </c>
      <c r="C9" s="37"/>
      <c r="D9" s="26"/>
      <c r="E9" s="44"/>
      <c r="G9" s="26"/>
      <c r="H9" s="95"/>
      <c r="I9" s="26"/>
    </row>
    <row r="10" spans="1:9" s="27" customFormat="1" ht="21.3">
      <c r="A10" s="60" t="s">
        <v>91</v>
      </c>
      <c r="B10" s="51" t="s">
        <v>2508</v>
      </c>
      <c r="C10" s="37"/>
      <c r="D10" s="26"/>
      <c r="E10" s="44"/>
      <c r="G10" s="26"/>
      <c r="H10" s="95"/>
      <c r="I10" s="26"/>
    </row>
    <row r="11" spans="1:9" s="27" customFormat="1" ht="21.3">
      <c r="A11" s="60" t="s">
        <v>91</v>
      </c>
      <c r="B11" s="51" t="s">
        <v>2509</v>
      </c>
      <c r="C11" s="37"/>
      <c r="D11" s="26"/>
      <c r="E11" s="44"/>
      <c r="G11" s="26"/>
      <c r="H11" s="95"/>
      <c r="I11" s="26"/>
    </row>
    <row r="12" spans="1:9" s="27" customFormat="1" ht="10.65">
      <c r="A12" s="60" t="s">
        <v>91</v>
      </c>
      <c r="B12" s="51" t="s">
        <v>2510</v>
      </c>
      <c r="C12" s="37"/>
      <c r="D12" s="26"/>
      <c r="E12" s="44"/>
      <c r="G12" s="26"/>
      <c r="H12" s="95"/>
      <c r="I12" s="26"/>
    </row>
    <row r="13" spans="1:9" s="27" customFormat="1" ht="21.3">
      <c r="A13" s="60" t="s">
        <v>91</v>
      </c>
      <c r="B13" s="51" t="s">
        <v>2511</v>
      </c>
      <c r="C13" s="37"/>
      <c r="D13" s="26"/>
      <c r="E13" s="44"/>
      <c r="G13" s="26"/>
      <c r="H13" s="95"/>
      <c r="I13" s="26"/>
    </row>
    <row r="14" spans="1:9" s="27" customFormat="1" ht="10.65">
      <c r="A14" s="58"/>
      <c r="B14" s="40"/>
      <c r="C14" s="26"/>
      <c r="D14" s="26"/>
      <c r="E14" s="37"/>
      <c r="F14" s="38"/>
    </row>
    <row r="15" spans="1:9" s="27" customFormat="1" ht="10.65">
      <c r="A15" s="58"/>
      <c r="B15" s="25" t="s">
        <v>134</v>
      </c>
      <c r="C15" s="26"/>
      <c r="D15" s="26"/>
      <c r="E15" s="37"/>
      <c r="F15" s="38"/>
    </row>
    <row r="16" spans="1:9" s="27" customFormat="1" ht="10.65">
      <c r="A16" s="96"/>
      <c r="B16" s="25" t="s">
        <v>185</v>
      </c>
      <c r="C16" s="97"/>
      <c r="D16" s="97"/>
      <c r="E16" s="44"/>
      <c r="F16" s="98"/>
      <c r="G16" s="26"/>
      <c r="H16" s="95"/>
      <c r="I16" s="26"/>
    </row>
    <row r="17" spans="1:9" s="51" customFormat="1" ht="42.6">
      <c r="A17" s="58" t="s">
        <v>91</v>
      </c>
      <c r="B17" s="51" t="s">
        <v>186</v>
      </c>
    </row>
    <row r="18" spans="1:9" s="51" customFormat="1" ht="10.65">
      <c r="A18" s="58" t="s">
        <v>91</v>
      </c>
      <c r="B18" s="51" t="s">
        <v>188</v>
      </c>
    </row>
    <row r="19" spans="1:9" s="27" customFormat="1" ht="31.95">
      <c r="A19" s="58" t="s">
        <v>91</v>
      </c>
      <c r="B19" s="40" t="s">
        <v>189</v>
      </c>
      <c r="C19" s="26"/>
      <c r="D19" s="26"/>
      <c r="E19" s="37"/>
      <c r="F19" s="38"/>
    </row>
    <row r="20" spans="1:9" s="27" customFormat="1" ht="42.6">
      <c r="A20" s="58" t="s">
        <v>91</v>
      </c>
      <c r="B20" s="40" t="s">
        <v>187</v>
      </c>
      <c r="C20" s="26"/>
      <c r="D20" s="26"/>
      <c r="E20" s="37"/>
      <c r="F20" s="38"/>
    </row>
    <row r="21" spans="1:9" s="27" customFormat="1" ht="53.25">
      <c r="A21" s="58"/>
      <c r="B21" s="25" t="s">
        <v>329</v>
      </c>
      <c r="C21" s="26"/>
      <c r="D21" s="26"/>
      <c r="E21" s="37"/>
      <c r="F21" s="38"/>
    </row>
    <row r="22" spans="1:9" s="27" customFormat="1" ht="10.65">
      <c r="A22" s="58"/>
      <c r="B22" s="40"/>
      <c r="C22" s="26"/>
      <c r="D22" s="26"/>
      <c r="E22" s="37"/>
      <c r="F22" s="38"/>
    </row>
    <row r="23" spans="1:9" s="52" customFormat="1" ht="11.3">
      <c r="A23" s="446">
        <f>COUNT($A$1:A22)+1</f>
        <v>1</v>
      </c>
      <c r="B23" s="53" t="s">
        <v>60</v>
      </c>
      <c r="C23" s="54"/>
      <c r="D23" s="54"/>
      <c r="E23" s="55"/>
      <c r="F23" s="56"/>
    </row>
    <row r="24" spans="1:9" s="27" customFormat="1" ht="21.3">
      <c r="A24" s="60"/>
      <c r="B24" s="51" t="s">
        <v>61</v>
      </c>
      <c r="C24" s="37"/>
      <c r="D24" s="26"/>
      <c r="E24" s="44"/>
      <c r="G24" s="26"/>
      <c r="H24" s="95"/>
      <c r="I24" s="26"/>
    </row>
    <row r="25" spans="1:9" s="27" customFormat="1" ht="10.65">
      <c r="A25" s="60"/>
      <c r="B25" s="51" t="s">
        <v>62</v>
      </c>
      <c r="C25" s="37"/>
      <c r="D25" s="26"/>
      <c r="E25" s="44"/>
      <c r="G25" s="26"/>
      <c r="H25" s="95"/>
      <c r="I25" s="26"/>
    </row>
    <row r="26" spans="1:9" s="27" customFormat="1" ht="21.3">
      <c r="A26" s="60"/>
      <c r="B26" s="51" t="s">
        <v>0</v>
      </c>
      <c r="C26" s="37"/>
      <c r="D26" s="26"/>
      <c r="E26" s="44"/>
      <c r="G26" s="26"/>
      <c r="H26" s="95"/>
      <c r="I26" s="26"/>
    </row>
    <row r="27" spans="1:9" s="27" customFormat="1" ht="21.3">
      <c r="A27" s="60"/>
      <c r="B27" s="51" t="s">
        <v>100</v>
      </c>
      <c r="C27" s="37"/>
      <c r="D27" s="26"/>
      <c r="E27" s="44"/>
      <c r="G27" s="26"/>
      <c r="H27" s="95"/>
      <c r="I27" s="26"/>
    </row>
    <row r="28" spans="1:9" s="27" customFormat="1" ht="10.65">
      <c r="A28" s="60"/>
      <c r="B28" s="51" t="s">
        <v>52</v>
      </c>
      <c r="C28" s="37"/>
      <c r="D28" s="26"/>
      <c r="E28" s="44"/>
      <c r="G28" s="26"/>
      <c r="H28" s="95"/>
      <c r="I28" s="26"/>
    </row>
    <row r="29" spans="1:9" s="27" customFormat="1" ht="63.9">
      <c r="A29" s="60"/>
      <c r="B29" s="51" t="s">
        <v>78</v>
      </c>
      <c r="C29" s="37"/>
      <c r="D29" s="26"/>
      <c r="E29" s="44"/>
      <c r="G29" s="26"/>
      <c r="H29" s="95"/>
      <c r="I29" s="26"/>
    </row>
    <row r="30" spans="1:9" s="27" customFormat="1" ht="21.3">
      <c r="A30" s="60"/>
      <c r="B30" s="51" t="s">
        <v>1</v>
      </c>
      <c r="C30" s="37"/>
      <c r="D30" s="26"/>
      <c r="E30" s="44"/>
      <c r="G30" s="26"/>
      <c r="H30" s="95"/>
      <c r="I30" s="26"/>
    </row>
    <row r="31" spans="1:9" s="27" customFormat="1" ht="10.65">
      <c r="A31" s="60"/>
      <c r="B31" s="51" t="s">
        <v>3</v>
      </c>
      <c r="C31" s="37"/>
      <c r="D31" s="26"/>
      <c r="E31" s="44"/>
      <c r="G31" s="26"/>
      <c r="H31" s="95"/>
      <c r="I31" s="26"/>
    </row>
    <row r="32" spans="1:9" s="27" customFormat="1" ht="10.65">
      <c r="A32" s="60"/>
      <c r="B32" s="51" t="s">
        <v>10</v>
      </c>
      <c r="C32" s="37"/>
      <c r="D32" s="26"/>
      <c r="E32" s="44"/>
      <c r="G32" s="26"/>
      <c r="H32" s="95"/>
      <c r="I32" s="26"/>
    </row>
    <row r="33" spans="1:9" s="27" customFormat="1" ht="10.65">
      <c r="A33" s="60"/>
      <c r="B33" s="51" t="s">
        <v>63</v>
      </c>
      <c r="C33" s="37"/>
      <c r="D33" s="26"/>
      <c r="E33" s="44"/>
      <c r="G33" s="26"/>
      <c r="H33" s="95"/>
      <c r="I33" s="26"/>
    </row>
    <row r="34" spans="1:9" s="27" customFormat="1" ht="10.65">
      <c r="A34" s="60"/>
      <c r="B34" s="51" t="s">
        <v>11</v>
      </c>
      <c r="C34" s="37"/>
      <c r="D34" s="26"/>
      <c r="E34" s="44"/>
      <c r="G34" s="26"/>
      <c r="H34" s="95"/>
      <c r="I34" s="26"/>
    </row>
    <row r="35" spans="1:9" s="27" customFormat="1" ht="10.65">
      <c r="A35" s="60"/>
      <c r="B35" s="25" t="s">
        <v>433</v>
      </c>
      <c r="C35" s="37"/>
      <c r="D35" s="26"/>
      <c r="E35" s="44"/>
      <c r="G35" s="26"/>
      <c r="H35" s="95"/>
      <c r="I35" s="26"/>
    </row>
    <row r="36" spans="1:9" s="27" customFormat="1" ht="53.25">
      <c r="A36" s="82" t="s">
        <v>45</v>
      </c>
      <c r="B36" s="257" t="s">
        <v>1275</v>
      </c>
      <c r="C36" s="37" t="s">
        <v>15</v>
      </c>
      <c r="D36" s="26">
        <v>498</v>
      </c>
      <c r="E36" s="37"/>
      <c r="F36" s="900" t="str">
        <f t="shared" ref="F36:F41" si="0">IF(OR(OR(E36=0,E36=""),OR(D36=0,D36="")),"",D36*E36)</f>
        <v/>
      </c>
    </row>
    <row r="37" spans="1:9" s="27" customFormat="1" ht="31.95">
      <c r="A37" s="82" t="s">
        <v>46</v>
      </c>
      <c r="B37" s="257" t="s">
        <v>434</v>
      </c>
      <c r="C37" s="37" t="s">
        <v>15</v>
      </c>
      <c r="D37" s="26">
        <v>30</v>
      </c>
      <c r="E37" s="37"/>
      <c r="F37" s="900" t="str">
        <f>IF(OR(OR(E37=0,E37=""),OR(D37=0,D37="")),"",D37*E37)</f>
        <v/>
      </c>
    </row>
    <row r="38" spans="1:9" s="27" customFormat="1" ht="10.65">
      <c r="A38" s="82"/>
      <c r="B38" s="257"/>
      <c r="C38" s="37"/>
      <c r="D38" s="26"/>
      <c r="E38" s="37"/>
      <c r="F38" s="900"/>
    </row>
    <row r="39" spans="1:9" s="27" customFormat="1" ht="10.65">
      <c r="A39" s="82"/>
      <c r="B39" s="257" t="s">
        <v>435</v>
      </c>
      <c r="C39" s="37"/>
      <c r="D39" s="26"/>
      <c r="E39" s="37"/>
      <c r="F39" s="900"/>
    </row>
    <row r="40" spans="1:9" s="27" customFormat="1" ht="21.3">
      <c r="A40" s="82"/>
      <c r="B40" s="257" t="s">
        <v>1276</v>
      </c>
      <c r="C40" s="37"/>
      <c r="D40" s="26"/>
      <c r="E40" s="37"/>
      <c r="F40" s="900"/>
    </row>
    <row r="41" spans="1:9" s="27" customFormat="1" ht="31.95">
      <c r="A41" s="82" t="s">
        <v>44</v>
      </c>
      <c r="B41" s="257" t="s">
        <v>1282</v>
      </c>
      <c r="C41" s="37" t="s">
        <v>15</v>
      </c>
      <c r="D41" s="26">
        <v>280</v>
      </c>
      <c r="E41" s="37"/>
      <c r="F41" s="900" t="str">
        <f t="shared" si="0"/>
        <v/>
      </c>
    </row>
    <row r="42" spans="1:9" s="27" customFormat="1" ht="10.65">
      <c r="A42" s="58"/>
      <c r="B42" s="40"/>
      <c r="C42" s="26"/>
      <c r="D42" s="26"/>
      <c r="E42" s="37"/>
      <c r="F42" s="900"/>
    </row>
    <row r="43" spans="1:9" s="52" customFormat="1" ht="33.85">
      <c r="A43" s="446">
        <f>COUNT($A$1:A42)+1</f>
        <v>2</v>
      </c>
      <c r="B43" s="53" t="s">
        <v>1283</v>
      </c>
      <c r="C43" s="54"/>
      <c r="D43" s="54"/>
      <c r="E43" s="55"/>
      <c r="F43" s="900"/>
    </row>
    <row r="44" spans="1:9" s="27" customFormat="1" ht="31.95">
      <c r="A44" s="60"/>
      <c r="B44" s="51" t="s">
        <v>1284</v>
      </c>
      <c r="C44" s="37"/>
      <c r="D44" s="26"/>
      <c r="E44" s="44"/>
      <c r="F44" s="900"/>
      <c r="G44" s="26"/>
      <c r="H44" s="95"/>
      <c r="I44" s="26"/>
    </row>
    <row r="45" spans="1:9" s="27" customFormat="1" ht="10.65">
      <c r="A45" s="60"/>
      <c r="B45" s="51" t="s">
        <v>62</v>
      </c>
      <c r="C45" s="37"/>
      <c r="D45" s="26"/>
      <c r="E45" s="44"/>
      <c r="F45" s="900"/>
      <c r="G45" s="26"/>
      <c r="H45" s="95"/>
      <c r="I45" s="26"/>
    </row>
    <row r="46" spans="1:9" s="27" customFormat="1" ht="21.3">
      <c r="A46" s="60"/>
      <c r="B46" s="51" t="s">
        <v>0</v>
      </c>
      <c r="C46" s="37"/>
      <c r="D46" s="26"/>
      <c r="E46" s="44"/>
      <c r="F46" s="900"/>
      <c r="G46" s="26"/>
      <c r="H46" s="95"/>
      <c r="I46" s="26"/>
    </row>
    <row r="47" spans="1:9" s="27" customFormat="1" ht="31.95">
      <c r="A47" s="60"/>
      <c r="B47" s="51" t="s">
        <v>314</v>
      </c>
      <c r="C47" s="37"/>
      <c r="D47" s="26"/>
      <c r="E47" s="44"/>
      <c r="F47" s="900"/>
      <c r="G47" s="26"/>
      <c r="H47" s="95"/>
      <c r="I47" s="26"/>
    </row>
    <row r="48" spans="1:9" s="27" customFormat="1" ht="10.65">
      <c r="A48" s="60"/>
      <c r="B48" s="51" t="s">
        <v>315</v>
      </c>
      <c r="C48" s="37"/>
      <c r="D48" s="26"/>
      <c r="E48" s="44"/>
      <c r="F48" s="900"/>
      <c r="G48" s="26"/>
      <c r="H48" s="95"/>
      <c r="I48" s="26"/>
    </row>
    <row r="49" spans="1:10" s="27" customFormat="1" ht="21.3">
      <c r="A49" s="60"/>
      <c r="B49" s="51" t="s">
        <v>1</v>
      </c>
      <c r="C49" s="37"/>
      <c r="D49" s="26"/>
      <c r="E49" s="44"/>
      <c r="F49" s="900"/>
      <c r="G49" s="26"/>
      <c r="H49" s="95"/>
      <c r="I49" s="26"/>
    </row>
    <row r="50" spans="1:10" s="27" customFormat="1" ht="21.3">
      <c r="A50" s="60"/>
      <c r="B50" s="51" t="s">
        <v>1285</v>
      </c>
      <c r="C50" s="37"/>
      <c r="D50" s="26"/>
      <c r="E50" s="44"/>
      <c r="F50" s="900"/>
      <c r="G50" s="26"/>
      <c r="H50" s="95"/>
      <c r="I50" s="26"/>
    </row>
    <row r="51" spans="1:10" s="27" customFormat="1" ht="10.65">
      <c r="A51" s="60"/>
      <c r="B51" s="51" t="s">
        <v>10</v>
      </c>
      <c r="C51" s="37"/>
      <c r="D51" s="26"/>
      <c r="E51" s="44"/>
      <c r="F51" s="900"/>
      <c r="G51" s="26"/>
      <c r="H51" s="95"/>
      <c r="I51" s="26"/>
    </row>
    <row r="52" spans="1:10" s="27" customFormat="1" ht="10.65">
      <c r="A52" s="60"/>
      <c r="B52" s="51" t="s">
        <v>63</v>
      </c>
      <c r="C52" s="37"/>
      <c r="D52" s="26"/>
      <c r="E52" s="44"/>
      <c r="F52" s="900"/>
      <c r="G52" s="26"/>
      <c r="H52" s="95"/>
      <c r="I52" s="26"/>
    </row>
    <row r="53" spans="1:10" s="27" customFormat="1" ht="10.65">
      <c r="A53" s="60"/>
      <c r="B53" s="51" t="s">
        <v>11</v>
      </c>
      <c r="C53" s="37"/>
      <c r="D53" s="26"/>
      <c r="E53" s="44"/>
      <c r="F53" s="900"/>
      <c r="G53" s="26"/>
      <c r="H53" s="95"/>
      <c r="I53" s="26"/>
    </row>
    <row r="54" spans="1:10" s="190" customFormat="1" ht="10.65">
      <c r="A54" s="82"/>
      <c r="B54" s="25" t="s">
        <v>1286</v>
      </c>
      <c r="C54" s="114" t="s">
        <v>15</v>
      </c>
      <c r="D54" s="588">
        <v>85</v>
      </c>
      <c r="E54" s="588"/>
      <c r="F54" s="900" t="str">
        <f>IF(OR(OR(E54=0,E54=""),OR(D54=0,D54="")),"",D54*E54)</f>
        <v/>
      </c>
      <c r="H54" s="589"/>
      <c r="I54" s="126"/>
    </row>
    <row r="55" spans="1:10" s="27" customFormat="1" ht="10.65">
      <c r="A55" s="58"/>
      <c r="B55" s="40"/>
      <c r="C55" s="26"/>
      <c r="D55" s="26"/>
      <c r="E55" s="37"/>
      <c r="F55" s="900"/>
    </row>
    <row r="56" spans="1:10" s="52" customFormat="1" ht="45.1">
      <c r="A56" s="446">
        <f>COUNT($A$1:A55)+1</f>
        <v>3</v>
      </c>
      <c r="B56" s="53" t="s">
        <v>1277</v>
      </c>
      <c r="C56" s="54"/>
      <c r="D56" s="54"/>
      <c r="E56" s="55"/>
      <c r="F56" s="900"/>
    </row>
    <row r="57" spans="1:10" s="27" customFormat="1" ht="21.3">
      <c r="A57" s="60"/>
      <c r="B57" s="51" t="s">
        <v>313</v>
      </c>
      <c r="C57" s="37"/>
      <c r="D57" s="26"/>
      <c r="E57" s="44"/>
      <c r="F57" s="900"/>
      <c r="H57" s="26"/>
      <c r="I57" s="95"/>
      <c r="J57" s="26"/>
    </row>
    <row r="58" spans="1:10" s="27" customFormat="1" ht="10.65">
      <c r="A58" s="60"/>
      <c r="B58" s="51" t="s">
        <v>62</v>
      </c>
      <c r="C58" s="37"/>
      <c r="D58" s="26"/>
      <c r="E58" s="44"/>
      <c r="F58" s="900"/>
      <c r="H58" s="26"/>
      <c r="I58" s="95"/>
      <c r="J58" s="26"/>
    </row>
    <row r="59" spans="1:10" s="27" customFormat="1" ht="21.3">
      <c r="A59" s="60"/>
      <c r="B59" s="51" t="s">
        <v>0</v>
      </c>
      <c r="C59" s="37"/>
      <c r="D59" s="26"/>
      <c r="E59" s="44"/>
      <c r="F59" s="900"/>
      <c r="H59" s="26"/>
      <c r="I59" s="95"/>
      <c r="J59" s="26"/>
    </row>
    <row r="60" spans="1:10" s="27" customFormat="1" ht="31.95">
      <c r="A60" s="60"/>
      <c r="B60" s="51" t="s">
        <v>1278</v>
      </c>
      <c r="C60" s="37"/>
      <c r="D60" s="26"/>
      <c r="E60" s="44"/>
      <c r="F60" s="900"/>
      <c r="H60" s="26"/>
      <c r="I60" s="95"/>
      <c r="J60" s="26"/>
    </row>
    <row r="61" spans="1:10" s="27" customFormat="1" ht="10.65">
      <c r="A61" s="60"/>
      <c r="B61" s="51" t="s">
        <v>315</v>
      </c>
      <c r="C61" s="37"/>
      <c r="D61" s="26"/>
      <c r="E61" s="44"/>
      <c r="F61" s="900"/>
      <c r="H61" s="26"/>
      <c r="I61" s="95"/>
      <c r="J61" s="26"/>
    </row>
    <row r="62" spans="1:10" s="27" customFormat="1" ht="31.95">
      <c r="A62" s="60"/>
      <c r="B62" s="51" t="s">
        <v>2512</v>
      </c>
      <c r="C62" s="37"/>
      <c r="D62" s="26"/>
      <c r="E62" s="44"/>
      <c r="F62" s="900"/>
      <c r="H62" s="26"/>
      <c r="I62" s="95"/>
      <c r="J62" s="26"/>
    </row>
    <row r="63" spans="1:10" s="27" customFormat="1" ht="21.3">
      <c r="A63" s="60"/>
      <c r="B63" s="51" t="s">
        <v>1</v>
      </c>
      <c r="C63" s="37"/>
      <c r="D63" s="26"/>
      <c r="E63" s="44"/>
      <c r="F63" s="900"/>
      <c r="H63" s="26"/>
      <c r="I63" s="95"/>
      <c r="J63" s="26"/>
    </row>
    <row r="64" spans="1:10" s="27" customFormat="1" ht="10.65">
      <c r="A64" s="60"/>
      <c r="B64" s="51" t="s">
        <v>316</v>
      </c>
      <c r="C64" s="37"/>
      <c r="D64" s="26"/>
      <c r="E64" s="44"/>
      <c r="F64" s="900"/>
      <c r="H64" s="26"/>
      <c r="I64" s="95"/>
      <c r="J64" s="26"/>
    </row>
    <row r="65" spans="1:10" s="27" customFormat="1" ht="10.65">
      <c r="A65" s="60"/>
      <c r="B65" s="51" t="s">
        <v>10</v>
      </c>
      <c r="C65" s="37"/>
      <c r="D65" s="26"/>
      <c r="E65" s="44"/>
      <c r="F65" s="900"/>
      <c r="H65" s="26"/>
      <c r="I65" s="95"/>
      <c r="J65" s="26"/>
    </row>
    <row r="66" spans="1:10" s="27" customFormat="1" ht="10.65">
      <c r="A66" s="60"/>
      <c r="B66" s="51" t="s">
        <v>63</v>
      </c>
      <c r="C66" s="37"/>
      <c r="D66" s="26"/>
      <c r="E66" s="44"/>
      <c r="F66" s="900"/>
      <c r="H66" s="26"/>
      <c r="I66" s="95"/>
      <c r="J66" s="26"/>
    </row>
    <row r="67" spans="1:10" s="27" customFormat="1" ht="10.65">
      <c r="A67" s="60"/>
      <c r="B67" s="51" t="s">
        <v>11</v>
      </c>
      <c r="C67" s="37"/>
      <c r="D67" s="26"/>
      <c r="E67" s="44"/>
      <c r="F67" s="900"/>
      <c r="H67" s="26"/>
      <c r="I67" s="95"/>
      <c r="J67" s="26"/>
    </row>
    <row r="68" spans="1:10" s="42" customFormat="1" ht="42.6">
      <c r="A68" s="82"/>
      <c r="B68" s="107" t="s">
        <v>1287</v>
      </c>
      <c r="C68" s="81"/>
      <c r="D68" s="44"/>
      <c r="E68" s="44"/>
      <c r="F68" s="900" t="str">
        <f>IF(OR(OR(E68=0,E68=""),OR(D68=0,D68="")),"",D68*E68)</f>
        <v/>
      </c>
      <c r="I68" s="43"/>
      <c r="J68" s="27"/>
    </row>
    <row r="69" spans="1:10" s="42" customFormat="1" ht="48.05" customHeight="1">
      <c r="A69" s="82" t="s">
        <v>45</v>
      </c>
      <c r="B69" s="107" t="s">
        <v>1298</v>
      </c>
      <c r="C69" s="81" t="s">
        <v>15</v>
      </c>
      <c r="D69" s="44">
        <v>266.60000000000002</v>
      </c>
      <c r="E69" s="44"/>
      <c r="F69" s="900" t="str">
        <f>IF(OR(OR(E69=0,E69=""),OR(D69=0,D69="")),"",D69*E69)</f>
        <v/>
      </c>
      <c r="I69" s="43"/>
      <c r="J69" s="27"/>
    </row>
    <row r="70" spans="1:10" s="42" customFormat="1" ht="42.6">
      <c r="A70" s="82" t="s">
        <v>46</v>
      </c>
      <c r="B70" s="107" t="s">
        <v>1299</v>
      </c>
      <c r="C70" s="81" t="s">
        <v>15</v>
      </c>
      <c r="D70" s="44">
        <v>299.85000000000002</v>
      </c>
      <c r="E70" s="44"/>
      <c r="F70" s="900" t="str">
        <f>IF(OR(OR(E70=0,E70=""),OR(D70=0,D70="")),"",D70*E70)</f>
        <v/>
      </c>
      <c r="I70" s="43"/>
      <c r="J70" s="27"/>
    </row>
    <row r="71" spans="1:10" s="27" customFormat="1" ht="10.65">
      <c r="A71" s="82"/>
      <c r="B71" s="257"/>
      <c r="C71" s="37"/>
      <c r="D71" s="26"/>
      <c r="E71" s="37"/>
      <c r="F71" s="900"/>
    </row>
    <row r="72" spans="1:10" s="52" customFormat="1" ht="22.55">
      <c r="A72" s="446">
        <f>COUNT($A$1:A71)+1</f>
        <v>4</v>
      </c>
      <c r="B72" s="53" t="s">
        <v>1279</v>
      </c>
      <c r="C72" s="256"/>
      <c r="D72" s="256"/>
      <c r="E72" s="55"/>
      <c r="F72" s="900" t="str">
        <f>IF(OR(OR(E72=0,E72=""),OR($D72=0,$D72="")),"",$D72*E72)</f>
        <v/>
      </c>
    </row>
    <row r="73" spans="1:10" s="27" customFormat="1" ht="42.6">
      <c r="A73" s="60"/>
      <c r="B73" s="51" t="s">
        <v>1288</v>
      </c>
      <c r="C73" s="37"/>
      <c r="D73" s="26"/>
      <c r="E73" s="44"/>
      <c r="F73" s="900"/>
      <c r="G73" s="26"/>
      <c r="H73" s="95"/>
      <c r="I73" s="26"/>
    </row>
    <row r="74" spans="1:10" s="27" customFormat="1" ht="31.95">
      <c r="A74" s="60"/>
      <c r="B74" s="51" t="s">
        <v>1280</v>
      </c>
      <c r="C74" s="37"/>
      <c r="D74" s="26"/>
      <c r="E74" s="44"/>
      <c r="F74" s="900"/>
      <c r="G74" s="26"/>
      <c r="H74" s="95"/>
      <c r="I74" s="26"/>
    </row>
    <row r="75" spans="1:10" s="27" customFormat="1" ht="10.65">
      <c r="A75" s="60"/>
      <c r="B75" s="51" t="s">
        <v>10</v>
      </c>
      <c r="C75" s="37"/>
      <c r="D75" s="26"/>
      <c r="E75" s="44"/>
      <c r="F75" s="900"/>
      <c r="G75" s="26"/>
      <c r="H75" s="95"/>
      <c r="I75" s="26"/>
    </row>
    <row r="76" spans="1:10" s="27" customFormat="1" ht="21.3">
      <c r="A76" s="60"/>
      <c r="B76" s="51" t="s">
        <v>1281</v>
      </c>
      <c r="C76" s="37"/>
      <c r="D76" s="26"/>
      <c r="E76" s="44"/>
      <c r="F76" s="900"/>
      <c r="G76" s="26"/>
      <c r="H76" s="95"/>
      <c r="I76" s="26"/>
    </row>
    <row r="77" spans="1:10" s="27" customFormat="1" ht="10.65">
      <c r="A77" s="82"/>
      <c r="B77" s="257" t="s">
        <v>1289</v>
      </c>
      <c r="C77" s="81" t="s">
        <v>15</v>
      </c>
      <c r="D77" s="44">
        <v>35.200000000000003</v>
      </c>
      <c r="E77" s="44"/>
      <c r="F77" s="900" t="str">
        <f>IF(OR(OR(E77=0,E77=""),OR(D77=0,D77="")),"",D77*E77)</f>
        <v/>
      </c>
      <c r="G77" s="41" t="str">
        <f>IF(OR(OR(F77=0,F77=""),OR(E77=0,E77="")),"",E77*F77)</f>
        <v/>
      </c>
    </row>
    <row r="78" spans="1:10" s="27" customFormat="1" ht="10.65">
      <c r="A78" s="58"/>
      <c r="B78" s="40"/>
      <c r="C78" s="26"/>
      <c r="D78" s="26"/>
      <c r="E78" s="37"/>
      <c r="F78" s="900"/>
    </row>
    <row r="79" spans="1:10" s="52" customFormat="1" ht="22.55">
      <c r="A79" s="446">
        <f>COUNT($A$1:A78)+1</f>
        <v>5</v>
      </c>
      <c r="B79" s="53" t="s">
        <v>585</v>
      </c>
      <c r="C79" s="54"/>
      <c r="D79" s="54"/>
      <c r="E79" s="55"/>
      <c r="F79" s="900"/>
    </row>
    <row r="80" spans="1:10" s="27" customFormat="1" ht="10.65">
      <c r="A80" s="60"/>
      <c r="B80" s="51" t="s">
        <v>586</v>
      </c>
      <c r="C80" s="37"/>
      <c r="D80" s="26"/>
      <c r="E80" s="44"/>
      <c r="F80" s="900"/>
      <c r="G80" s="26"/>
      <c r="H80" s="95"/>
      <c r="I80" s="26"/>
    </row>
    <row r="81" spans="1:9" s="27" customFormat="1" ht="10.65">
      <c r="A81" s="60"/>
      <c r="B81" s="51" t="s">
        <v>587</v>
      </c>
      <c r="C81" s="37"/>
      <c r="D81" s="26"/>
      <c r="E81" s="44"/>
      <c r="F81" s="900"/>
      <c r="G81" s="26"/>
      <c r="H81" s="95"/>
      <c r="I81" s="26"/>
    </row>
    <row r="82" spans="1:9" s="27" customFormat="1" ht="21.3">
      <c r="A82" s="60"/>
      <c r="B82" s="51" t="s">
        <v>588</v>
      </c>
      <c r="C82" s="37"/>
      <c r="D82" s="26"/>
      <c r="E82" s="44"/>
      <c r="F82" s="900"/>
      <c r="G82" s="26"/>
      <c r="H82" s="95"/>
      <c r="I82" s="26"/>
    </row>
    <row r="83" spans="1:9" s="27" customFormat="1" ht="10.65">
      <c r="A83" s="60"/>
      <c r="B83" s="51" t="s">
        <v>11</v>
      </c>
      <c r="C83" s="37"/>
      <c r="D83" s="26"/>
      <c r="E83" s="44"/>
      <c r="F83" s="900"/>
      <c r="G83" s="26"/>
      <c r="H83" s="95"/>
      <c r="I83" s="26"/>
    </row>
    <row r="84" spans="1:9" s="42" customFormat="1" ht="10.65">
      <c r="A84" s="82"/>
      <c r="B84" s="107"/>
      <c r="C84" s="81" t="s">
        <v>13</v>
      </c>
      <c r="D84" s="44">
        <v>1</v>
      </c>
      <c r="E84" s="44"/>
      <c r="F84" s="900" t="str">
        <f>IF(OR(OR(E84=0,E84=""),OR(D84=0,D84="")),"",D84*E84)</f>
        <v/>
      </c>
      <c r="H84" s="43"/>
      <c r="I84" s="27"/>
    </row>
    <row r="85" spans="1:9" s="27" customFormat="1" ht="10.65">
      <c r="A85" s="58"/>
      <c r="B85" s="40"/>
      <c r="C85" s="26"/>
      <c r="D85" s="26"/>
      <c r="E85" s="37"/>
      <c r="F85" s="900"/>
    </row>
    <row r="86" spans="1:9" s="52" customFormat="1" ht="11.3">
      <c r="A86" s="446">
        <f>COUNT($A$1:A85)+1</f>
        <v>6</v>
      </c>
      <c r="B86" s="53" t="s">
        <v>589</v>
      </c>
      <c r="C86" s="54"/>
      <c r="D86" s="54"/>
      <c r="E86" s="55"/>
      <c r="F86" s="900"/>
    </row>
    <row r="87" spans="1:9" s="27" customFormat="1" ht="31.95">
      <c r="A87" s="33"/>
      <c r="B87" s="148" t="s">
        <v>590</v>
      </c>
      <c r="C87" s="37"/>
      <c r="D87" s="26"/>
      <c r="E87" s="37"/>
      <c r="F87" s="900"/>
    </row>
    <row r="88" spans="1:9" s="146" customFormat="1" ht="42.6">
      <c r="A88" s="139"/>
      <c r="B88" s="51" t="s">
        <v>591</v>
      </c>
      <c r="C88" s="224"/>
      <c r="D88" s="225"/>
      <c r="E88" s="37"/>
      <c r="F88" s="900"/>
    </row>
    <row r="89" spans="1:9" s="27" customFormat="1" ht="10.65">
      <c r="A89" s="33"/>
      <c r="B89" s="148" t="s">
        <v>11</v>
      </c>
      <c r="C89" s="37"/>
      <c r="D89" s="26"/>
      <c r="E89" s="37"/>
      <c r="F89" s="900" t="str">
        <f>IF(OR(OR(E89=0,E89=""),OR(D89=0,D89="")),"",D89*E89)</f>
        <v/>
      </c>
    </row>
    <row r="90" spans="1:9" s="27" customFormat="1" ht="10.65">
      <c r="A90" s="60"/>
      <c r="B90" s="222" t="s">
        <v>1290</v>
      </c>
      <c r="C90" s="37"/>
      <c r="D90" s="26"/>
      <c r="E90" s="37"/>
      <c r="F90" s="900"/>
    </row>
    <row r="91" spans="1:9" s="27" customFormat="1" ht="21.3">
      <c r="A91" s="82" t="s">
        <v>45</v>
      </c>
      <c r="B91" s="257" t="s">
        <v>592</v>
      </c>
      <c r="C91" s="37" t="s">
        <v>13</v>
      </c>
      <c r="D91" s="26">
        <v>1</v>
      </c>
      <c r="E91" s="37"/>
      <c r="F91" s="900" t="str">
        <f>IF(OR(OR(E91=0,E91=""),OR(D91=0,D91="")),"",D91*E91)</f>
        <v/>
      </c>
    </row>
    <row r="92" spans="1:9" s="27" customFormat="1" ht="10.65">
      <c r="A92" s="82" t="s">
        <v>46</v>
      </c>
      <c r="B92" s="257" t="s">
        <v>593</v>
      </c>
      <c r="C92" s="37" t="s">
        <v>594</v>
      </c>
      <c r="D92" s="26">
        <v>80</v>
      </c>
      <c r="E92" s="37"/>
      <c r="F92" s="900" t="str">
        <f>IF(OR(OR(E92=0,E92=""),OR(D92=0,D92="")),"",D92*E92)</f>
        <v/>
      </c>
    </row>
    <row r="93" spans="1:9" s="42" customFormat="1" ht="10.65">
      <c r="A93" s="82"/>
      <c r="B93" s="107"/>
      <c r="C93" s="81"/>
      <c r="D93" s="44"/>
      <c r="E93" s="44"/>
      <c r="F93" s="900"/>
      <c r="H93" s="43"/>
      <c r="I93" s="27"/>
    </row>
    <row r="94" spans="1:9" s="42" customFormat="1" ht="10.65">
      <c r="A94" s="82"/>
      <c r="B94" s="107"/>
      <c r="C94" s="81"/>
      <c r="D94" s="44"/>
      <c r="E94" s="44"/>
      <c r="F94" s="900"/>
      <c r="H94" s="43"/>
      <c r="I94" s="27"/>
    </row>
    <row r="95" spans="1:9" s="42" customFormat="1" ht="10.65">
      <c r="A95" s="82"/>
      <c r="B95" s="107"/>
      <c r="C95" s="81"/>
      <c r="D95" s="44"/>
      <c r="E95" s="44"/>
      <c r="F95" s="900"/>
      <c r="H95" s="43"/>
      <c r="I95" s="27"/>
    </row>
    <row r="96" spans="1:9">
      <c r="A96" s="61"/>
      <c r="B96" s="47"/>
      <c r="C96" s="24"/>
      <c r="E96" s="34"/>
      <c r="F96" s="900"/>
      <c r="H96" s="45"/>
      <c r="I96" s="46"/>
    </row>
    <row r="97" spans="1:9" s="57" customFormat="1" ht="15.05">
      <c r="A97" s="204" t="str">
        <f>A3</f>
        <v>A.VIII.</v>
      </c>
      <c r="B97" s="201" t="s">
        <v>77</v>
      </c>
      <c r="C97" s="203"/>
      <c r="D97" s="202"/>
      <c r="E97" s="203"/>
      <c r="F97" s="901" t="str">
        <f>IF(SUM(F1:F96)&gt;0,SUM(F1:F96),"")</f>
        <v/>
      </c>
    </row>
    <row r="98" spans="1:9">
      <c r="H98" s="45"/>
      <c r="I98" s="46"/>
    </row>
    <row r="99" spans="1:9">
      <c r="H99" s="45"/>
      <c r="I99" s="46"/>
    </row>
    <row r="100" spans="1:9">
      <c r="H100" s="45"/>
      <c r="I100" s="46"/>
    </row>
    <row r="101" spans="1:9">
      <c r="H101" s="45"/>
      <c r="I101" s="46"/>
    </row>
    <row r="102" spans="1:9">
      <c r="H102" s="45"/>
      <c r="I102" s="46"/>
    </row>
    <row r="103" spans="1:9">
      <c r="H103" s="45"/>
      <c r="I103" s="46"/>
    </row>
    <row r="104" spans="1:9">
      <c r="H104" s="45"/>
      <c r="I104" s="46"/>
    </row>
    <row r="105" spans="1:9">
      <c r="H105" s="45"/>
      <c r="I105" s="46"/>
    </row>
    <row r="106" spans="1:9">
      <c r="H106" s="45"/>
      <c r="I106" s="46"/>
    </row>
    <row r="107" spans="1:9">
      <c r="H107" s="45"/>
      <c r="I107" s="46"/>
    </row>
    <row r="108" spans="1:9">
      <c r="I108" s="49"/>
    </row>
    <row r="109" spans="1:9">
      <c r="H109" s="45"/>
      <c r="I109" s="46"/>
    </row>
    <row r="110" spans="1:9">
      <c r="H110" s="45"/>
      <c r="I110" s="46"/>
    </row>
    <row r="111" spans="1:9">
      <c r="H111" s="45"/>
      <c r="I111" s="46"/>
    </row>
    <row r="112" spans="1:9">
      <c r="H112" s="45"/>
      <c r="I112" s="46"/>
    </row>
    <row r="113" spans="8:9">
      <c r="H113" s="45"/>
      <c r="I113" s="46"/>
    </row>
    <row r="114" spans="8:9">
      <c r="H114" s="45"/>
      <c r="I114" s="46"/>
    </row>
    <row r="115" spans="8:9">
      <c r="I115" s="49"/>
    </row>
    <row r="116" spans="8:9">
      <c r="H116" s="45"/>
      <c r="I116" s="49"/>
    </row>
    <row r="117" spans="8:9">
      <c r="H117" s="24"/>
      <c r="I117" s="49"/>
    </row>
    <row r="118" spans="8:9">
      <c r="H118" s="45"/>
      <c r="I118" s="46"/>
    </row>
    <row r="119" spans="8:9">
      <c r="H119" s="45"/>
      <c r="I119" s="46"/>
    </row>
    <row r="120" spans="8:9">
      <c r="I120" s="49"/>
    </row>
    <row r="121" spans="8:9">
      <c r="I121" s="49"/>
    </row>
    <row r="122" spans="8:9">
      <c r="I122" s="49"/>
    </row>
    <row r="123" spans="8:9">
      <c r="I123" s="49"/>
    </row>
    <row r="124" spans="8:9">
      <c r="I124" s="49"/>
    </row>
    <row r="125" spans="8:9">
      <c r="I125" s="49"/>
    </row>
    <row r="126" spans="8:9">
      <c r="I126" s="49"/>
    </row>
    <row r="127" spans="8:9">
      <c r="I127" s="49"/>
    </row>
    <row r="128" spans="8:9">
      <c r="I128" s="49"/>
    </row>
    <row r="129" spans="8:9">
      <c r="I129" s="49"/>
    </row>
    <row r="130" spans="8:9">
      <c r="I130" s="49"/>
    </row>
    <row r="131" spans="8:9">
      <c r="I131" s="49"/>
    </row>
    <row r="132" spans="8:9">
      <c r="I132" s="49"/>
    </row>
    <row r="133" spans="8:9">
      <c r="I133" s="49"/>
    </row>
    <row r="134" spans="8:9">
      <c r="H134" s="24"/>
      <c r="I134" s="49"/>
    </row>
    <row r="135" spans="8:9">
      <c r="H135" s="24"/>
      <c r="I135" s="49"/>
    </row>
    <row r="136" spans="8:9">
      <c r="H136" s="45"/>
      <c r="I136" s="46"/>
    </row>
    <row r="137" spans="8:9">
      <c r="H137" s="45"/>
      <c r="I137" s="46"/>
    </row>
    <row r="138" spans="8:9">
      <c r="I138" s="49"/>
    </row>
    <row r="139" spans="8:9">
      <c r="I139" s="49"/>
    </row>
    <row r="140" spans="8:9">
      <c r="I140" s="49"/>
    </row>
    <row r="141" spans="8:9">
      <c r="I141" s="49"/>
    </row>
    <row r="142" spans="8:9">
      <c r="I142" s="49"/>
    </row>
    <row r="143" spans="8:9">
      <c r="I143" s="49"/>
    </row>
    <row r="144" spans="8:9">
      <c r="I144" s="49"/>
    </row>
    <row r="145" spans="8:9">
      <c r="I145" s="49"/>
    </row>
    <row r="146" spans="8:9">
      <c r="I146" s="49"/>
    </row>
    <row r="147" spans="8:9">
      <c r="I147" s="49"/>
    </row>
    <row r="148" spans="8:9">
      <c r="I148" s="49"/>
    </row>
    <row r="149" spans="8:9">
      <c r="I149" s="49"/>
    </row>
    <row r="150" spans="8:9">
      <c r="I150" s="49"/>
    </row>
    <row r="151" spans="8:9">
      <c r="I151" s="49"/>
    </row>
    <row r="152" spans="8:9">
      <c r="I152" s="49"/>
    </row>
    <row r="153" spans="8:9">
      <c r="H153" s="24"/>
      <c r="I153" s="49"/>
    </row>
    <row r="154" spans="8:9">
      <c r="H154" s="45"/>
      <c r="I154" s="46"/>
    </row>
    <row r="155" spans="8:9">
      <c r="H155" s="45"/>
      <c r="I155" s="46"/>
    </row>
    <row r="156" spans="8:9">
      <c r="I156" s="49"/>
    </row>
    <row r="157" spans="8:9">
      <c r="I157" s="49"/>
    </row>
    <row r="158" spans="8:9">
      <c r="I158" s="49"/>
    </row>
    <row r="159" spans="8:9">
      <c r="H159" s="45"/>
      <c r="I159" s="46"/>
    </row>
    <row r="160" spans="8:9">
      <c r="H160" s="45"/>
      <c r="I160" s="46"/>
    </row>
    <row r="161" spans="8:9">
      <c r="H161" s="45"/>
      <c r="I161" s="46"/>
    </row>
    <row r="162" spans="8:9">
      <c r="H162" s="45"/>
      <c r="I162" s="46"/>
    </row>
    <row r="163" spans="8:9">
      <c r="H163" s="45"/>
      <c r="I163" s="46"/>
    </row>
    <row r="164" spans="8:9">
      <c r="I164" s="49"/>
    </row>
    <row r="165" spans="8:9">
      <c r="I165" s="49"/>
    </row>
    <row r="166" spans="8:9">
      <c r="H166" s="45"/>
      <c r="I166" s="46"/>
    </row>
    <row r="167" spans="8:9">
      <c r="H167" s="45"/>
      <c r="I167" s="46"/>
    </row>
    <row r="168" spans="8:9">
      <c r="H168" s="45"/>
      <c r="I168" s="46"/>
    </row>
    <row r="169" spans="8:9">
      <c r="H169" s="45"/>
      <c r="I169" s="46"/>
    </row>
    <row r="170" spans="8:9">
      <c r="H170" s="45"/>
      <c r="I170" s="46"/>
    </row>
    <row r="171" spans="8:9">
      <c r="I171" s="49"/>
    </row>
    <row r="172" spans="8:9">
      <c r="I172" s="49"/>
    </row>
    <row r="173" spans="8:9">
      <c r="H173" s="45"/>
      <c r="I173" s="46"/>
    </row>
    <row r="174" spans="8:9">
      <c r="H174" s="45"/>
      <c r="I174" s="46"/>
    </row>
    <row r="175" spans="8:9">
      <c r="H175" s="45"/>
      <c r="I175" s="46"/>
    </row>
    <row r="176" spans="8:9">
      <c r="H176" s="45"/>
      <c r="I176" s="46"/>
    </row>
    <row r="177" spans="8:9">
      <c r="H177" s="45"/>
      <c r="I177" s="46"/>
    </row>
    <row r="178" spans="8:9">
      <c r="H178" s="45"/>
      <c r="I178" s="46"/>
    </row>
    <row r="179" spans="8:9">
      <c r="H179" s="45"/>
      <c r="I179" s="46"/>
    </row>
    <row r="180" spans="8:9">
      <c r="I180" s="49"/>
    </row>
    <row r="181" spans="8:9">
      <c r="I181" s="49"/>
    </row>
    <row r="182" spans="8:9">
      <c r="I182" s="49"/>
    </row>
    <row r="183" spans="8:9">
      <c r="I183" s="49"/>
    </row>
    <row r="184" spans="8:9">
      <c r="H184" s="45"/>
      <c r="I184" s="46"/>
    </row>
    <row r="185" spans="8:9">
      <c r="H185" s="45"/>
      <c r="I185" s="46"/>
    </row>
    <row r="186" spans="8:9">
      <c r="H186" s="45"/>
      <c r="I186" s="46"/>
    </row>
    <row r="187" spans="8:9">
      <c r="H187" s="45"/>
      <c r="I187" s="46"/>
    </row>
    <row r="188" spans="8:9">
      <c r="H188" s="45"/>
      <c r="I188" s="46"/>
    </row>
    <row r="189" spans="8:9">
      <c r="H189" s="45"/>
      <c r="I189" s="46"/>
    </row>
    <row r="190" spans="8:9">
      <c r="I190" s="49"/>
    </row>
    <row r="191" spans="8:9">
      <c r="I191" s="49"/>
    </row>
    <row r="192" spans="8:9">
      <c r="I192" s="49"/>
    </row>
    <row r="193" spans="8:9">
      <c r="I193" s="49"/>
    </row>
    <row r="194" spans="8:9">
      <c r="H194" s="45"/>
      <c r="I194" s="46"/>
    </row>
    <row r="195" spans="8:9">
      <c r="H195" s="45"/>
      <c r="I195" s="46"/>
    </row>
    <row r="196" spans="8:9">
      <c r="H196" s="45"/>
      <c r="I196" s="46"/>
    </row>
    <row r="197" spans="8:9">
      <c r="H197" s="45"/>
      <c r="I197" s="46"/>
    </row>
    <row r="198" spans="8:9">
      <c r="H198" s="45"/>
      <c r="I198" s="46"/>
    </row>
    <row r="199" spans="8:9">
      <c r="I199" s="49"/>
    </row>
    <row r="200" spans="8:9">
      <c r="I200" s="49"/>
    </row>
    <row r="201" spans="8:9">
      <c r="I201" s="49"/>
    </row>
    <row r="202" spans="8:9">
      <c r="I202" s="49"/>
    </row>
    <row r="203" spans="8:9">
      <c r="H203" s="45"/>
      <c r="I203" s="46"/>
    </row>
    <row r="204" spans="8:9">
      <c r="H204" s="45"/>
      <c r="I204" s="46"/>
    </row>
    <row r="205" spans="8:9">
      <c r="H205" s="45"/>
      <c r="I205" s="46"/>
    </row>
    <row r="206" spans="8:9">
      <c r="H206" s="45"/>
      <c r="I206" s="46"/>
    </row>
    <row r="207" spans="8:9">
      <c r="H207" s="45"/>
      <c r="I207" s="46"/>
    </row>
    <row r="208" spans="8:9">
      <c r="H208" s="45"/>
      <c r="I208" s="46"/>
    </row>
    <row r="209" spans="8:9">
      <c r="I209" s="49"/>
    </row>
    <row r="210" spans="8:9">
      <c r="H210" s="45"/>
      <c r="I210" s="46"/>
    </row>
    <row r="211" spans="8:9">
      <c r="I211" s="49"/>
    </row>
    <row r="212" spans="8:9">
      <c r="H212" s="45"/>
      <c r="I212" s="46"/>
    </row>
    <row r="213" spans="8:9">
      <c r="H213" s="45"/>
      <c r="I213" s="46"/>
    </row>
    <row r="214" spans="8:9">
      <c r="H214" s="45"/>
      <c r="I214" s="46"/>
    </row>
    <row r="215" spans="8:9">
      <c r="H215" s="45"/>
      <c r="I215" s="46"/>
    </row>
    <row r="216" spans="8:9">
      <c r="H216" s="45"/>
      <c r="I216" s="46"/>
    </row>
    <row r="217" spans="8:9">
      <c r="I217" s="49"/>
    </row>
    <row r="218" spans="8:9">
      <c r="I218" s="49"/>
    </row>
    <row r="219" spans="8:9">
      <c r="H219" s="45"/>
      <c r="I219" s="46"/>
    </row>
    <row r="220" spans="8:9">
      <c r="H220" s="45"/>
      <c r="I220" s="46"/>
    </row>
    <row r="221" spans="8:9">
      <c r="H221" s="45"/>
      <c r="I221" s="46"/>
    </row>
    <row r="222" spans="8:9">
      <c r="H222" s="45"/>
      <c r="I222" s="46"/>
    </row>
    <row r="223" spans="8:9">
      <c r="H223" s="45"/>
      <c r="I223" s="46"/>
    </row>
    <row r="224" spans="8:9">
      <c r="H224" s="45"/>
      <c r="I224" s="46"/>
    </row>
    <row r="225" spans="8:9">
      <c r="I225" s="49"/>
    </row>
    <row r="226" spans="8:9">
      <c r="I226" s="49"/>
    </row>
    <row r="227" spans="8:9">
      <c r="I227" s="49"/>
    </row>
    <row r="228" spans="8:9">
      <c r="H228" s="45"/>
      <c r="I228" s="46"/>
    </row>
    <row r="229" spans="8:9">
      <c r="H229" s="45"/>
      <c r="I229" s="46"/>
    </row>
    <row r="230" spans="8:9">
      <c r="H230" s="45"/>
      <c r="I230" s="46"/>
    </row>
    <row r="231" spans="8:9">
      <c r="H231" s="45"/>
      <c r="I231" s="46"/>
    </row>
    <row r="232" spans="8:9">
      <c r="H232" s="45"/>
      <c r="I232" s="46"/>
    </row>
    <row r="233" spans="8:9">
      <c r="H233" s="45"/>
      <c r="I233" s="46"/>
    </row>
    <row r="234" spans="8:9">
      <c r="I234" s="49"/>
    </row>
    <row r="235" spans="8:9">
      <c r="I235" s="49"/>
    </row>
    <row r="236" spans="8:9">
      <c r="I236" s="49"/>
    </row>
    <row r="237" spans="8:9">
      <c r="I237" s="49"/>
    </row>
    <row r="238" spans="8:9">
      <c r="I238" s="49"/>
    </row>
    <row r="239" spans="8:9">
      <c r="I239" s="49"/>
    </row>
    <row r="240" spans="8:9">
      <c r="I240" s="49"/>
    </row>
    <row r="241" spans="8:10">
      <c r="I241" s="49"/>
    </row>
    <row r="242" spans="8:10">
      <c r="I242" s="49"/>
    </row>
    <row r="243" spans="8:10">
      <c r="I243" s="49"/>
    </row>
    <row r="244" spans="8:10">
      <c r="I244" s="49"/>
    </row>
    <row r="245" spans="8:10">
      <c r="I245" s="49"/>
    </row>
    <row r="246" spans="8:10">
      <c r="I246" s="49"/>
    </row>
    <row r="247" spans="8:10">
      <c r="I247" s="49"/>
    </row>
    <row r="248" spans="8:10">
      <c r="I248" s="49"/>
    </row>
    <row r="249" spans="8:10">
      <c r="I249" s="49"/>
    </row>
    <row r="250" spans="8:10" ht="12.55">
      <c r="H250" s="31"/>
      <c r="I250" s="31"/>
      <c r="J250" s="31"/>
    </row>
    <row r="251" spans="8:10" ht="12.55">
      <c r="H251" s="31"/>
      <c r="I251" s="31"/>
      <c r="J251" s="31"/>
    </row>
    <row r="252" spans="8:10">
      <c r="I252" s="49"/>
    </row>
    <row r="253" spans="8:10">
      <c r="I253" s="49"/>
    </row>
    <row r="254" spans="8:10">
      <c r="I254" s="49"/>
    </row>
    <row r="255" spans="8:10">
      <c r="I255" s="49"/>
    </row>
    <row r="256" spans="8:10">
      <c r="I256" s="49"/>
    </row>
    <row r="257" spans="8:10">
      <c r="I257" s="49"/>
    </row>
    <row r="258" spans="8:10">
      <c r="H258" s="45"/>
      <c r="I258" s="46"/>
    </row>
    <row r="259" spans="8:10">
      <c r="I259" s="49"/>
    </row>
    <row r="260" spans="8:10" ht="12.55">
      <c r="H260" s="31"/>
      <c r="I260" s="31"/>
      <c r="J260" s="31"/>
    </row>
    <row r="261" spans="8:10" ht="12.55">
      <c r="H261" s="31"/>
      <c r="I261" s="31"/>
      <c r="J261" s="31"/>
    </row>
    <row r="262" spans="8:10" ht="12.55">
      <c r="H262" s="31"/>
      <c r="I262" s="31"/>
      <c r="J262" s="31"/>
    </row>
    <row r="263" spans="8:10" ht="12.55">
      <c r="H263" s="31"/>
      <c r="I263" s="31"/>
      <c r="J263" s="31"/>
    </row>
    <row r="264" spans="8:10" ht="12.55">
      <c r="H264" s="31"/>
      <c r="I264" s="31"/>
      <c r="J264" s="31"/>
    </row>
    <row r="265" spans="8:10" ht="12.55">
      <c r="H265" s="31"/>
      <c r="I265" s="31"/>
      <c r="J265" s="31"/>
    </row>
    <row r="266" spans="8:10" ht="12.55">
      <c r="H266" s="31"/>
      <c r="I266" s="31"/>
      <c r="J266" s="31"/>
    </row>
    <row r="267" spans="8:10">
      <c r="I267" s="49"/>
    </row>
    <row r="268" spans="8:10" ht="12.55">
      <c r="H268" s="31"/>
      <c r="I268" s="31"/>
      <c r="J268" s="31"/>
    </row>
    <row r="269" spans="8:10" ht="12.55">
      <c r="H269" s="31"/>
      <c r="I269" s="31"/>
      <c r="J269" s="31"/>
    </row>
    <row r="270" spans="8:10" ht="12.55">
      <c r="H270" s="31"/>
      <c r="I270" s="31"/>
      <c r="J270" s="31"/>
    </row>
    <row r="271" spans="8:10">
      <c r="I271" s="49"/>
    </row>
    <row r="272" spans="8:10">
      <c r="I272" s="49"/>
    </row>
    <row r="273" spans="9:9">
      <c r="I273" s="49"/>
    </row>
    <row r="274" spans="9:9">
      <c r="I274" s="49"/>
    </row>
    <row r="275" spans="9:9">
      <c r="I275" s="49"/>
    </row>
    <row r="276" spans="9:9">
      <c r="I276" s="49"/>
    </row>
    <row r="277" spans="9:9">
      <c r="I277" s="49"/>
    </row>
    <row r="278" spans="9:9">
      <c r="I278" s="49"/>
    </row>
    <row r="279" spans="9:9">
      <c r="I279" s="49"/>
    </row>
    <row r="280" spans="9:9">
      <c r="I280" s="49"/>
    </row>
    <row r="281" spans="9:9">
      <c r="I281" s="49"/>
    </row>
    <row r="282" spans="9:9">
      <c r="I282" s="49"/>
    </row>
    <row r="283" spans="9:9">
      <c r="I283" s="49"/>
    </row>
    <row r="284" spans="9:9">
      <c r="I284" s="49"/>
    </row>
    <row r="285" spans="9:9">
      <c r="I285" s="49"/>
    </row>
    <row r="286" spans="9:9">
      <c r="I286" s="49"/>
    </row>
    <row r="287" spans="9:9">
      <c r="I287" s="49"/>
    </row>
    <row r="288" spans="9:9">
      <c r="I288" s="49"/>
    </row>
    <row r="289" spans="8:10">
      <c r="I289" s="49"/>
    </row>
    <row r="294" spans="8:10">
      <c r="I294" s="49"/>
    </row>
    <row r="295" spans="8:10">
      <c r="I295" s="49"/>
    </row>
    <row r="296" spans="8:10">
      <c r="I296" s="49"/>
    </row>
    <row r="297" spans="8:10">
      <c r="I297" s="49"/>
    </row>
    <row r="298" spans="8:10">
      <c r="I298" s="49"/>
    </row>
    <row r="299" spans="8:10">
      <c r="I299" s="49"/>
    </row>
    <row r="300" spans="8:10" ht="14.4">
      <c r="H300" s="48"/>
      <c r="I300" s="48"/>
      <c r="J300" s="48"/>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22" max="5" man="1"/>
    <brk id="58"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35"/>
  <sheetViews>
    <sheetView showZeros="0" view="pageBreakPreview" topLeftCell="A83" zoomScaleNormal="100" zoomScaleSheetLayoutView="100" workbookViewId="0">
      <selection activeCell="R113" sqref="R113"/>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6" s="137" customFormat="1">
      <c r="A1" s="1165" t="s">
        <v>71</v>
      </c>
      <c r="B1" s="1166" t="s">
        <v>70</v>
      </c>
      <c r="C1" s="1167" t="s">
        <v>64</v>
      </c>
      <c r="D1" s="1168" t="s">
        <v>65</v>
      </c>
      <c r="E1" s="1168" t="s">
        <v>66</v>
      </c>
      <c r="F1" s="533" t="s">
        <v>67</v>
      </c>
    </row>
    <row r="2" spans="1:6" s="27" customFormat="1" ht="10.65">
      <c r="A2" s="58"/>
      <c r="B2" s="40"/>
      <c r="C2" s="26"/>
      <c r="D2" s="26"/>
      <c r="E2" s="37"/>
      <c r="F2" s="38"/>
    </row>
    <row r="3" spans="1:6" s="57" customFormat="1" ht="15.05">
      <c r="A3" s="62" t="s">
        <v>489</v>
      </c>
      <c r="B3" s="100" t="s">
        <v>462</v>
      </c>
      <c r="C3" s="64"/>
      <c r="D3" s="64"/>
      <c r="E3" s="65"/>
      <c r="F3" s="66"/>
    </row>
    <row r="4" spans="1:6" s="57" customFormat="1" ht="15.05">
      <c r="A4" s="67"/>
      <c r="B4" s="154"/>
      <c r="C4" s="68"/>
      <c r="D4" s="68"/>
      <c r="E4" s="69"/>
      <c r="F4" s="70"/>
    </row>
    <row r="5" spans="1:6" s="51" customFormat="1" ht="10.65">
      <c r="A5" s="114"/>
      <c r="B5" s="25" t="s">
        <v>5</v>
      </c>
    </row>
    <row r="6" spans="1:6" s="51" customFormat="1" ht="42.6">
      <c r="A6" s="114"/>
      <c r="B6" s="51" t="s">
        <v>463</v>
      </c>
    </row>
    <row r="7" spans="1:6" s="51" customFormat="1" ht="42.6">
      <c r="A7" s="114"/>
      <c r="B7" s="51" t="s">
        <v>464</v>
      </c>
    </row>
    <row r="8" spans="1:6" s="51" customFormat="1" ht="42.6">
      <c r="A8" s="114"/>
      <c r="B8" s="51" t="s">
        <v>465</v>
      </c>
    </row>
    <row r="9" spans="1:6" s="51" customFormat="1" ht="31.95">
      <c r="A9" s="114"/>
      <c r="B9" s="51" t="s">
        <v>466</v>
      </c>
    </row>
    <row r="10" spans="1:6" s="51" customFormat="1" ht="21.3">
      <c r="A10" s="114"/>
      <c r="B10" s="51" t="s">
        <v>467</v>
      </c>
    </row>
    <row r="11" spans="1:6" s="40" customFormat="1" ht="10.65">
      <c r="A11" s="174"/>
    </row>
    <row r="12" spans="1:6" s="27" customFormat="1" ht="10.65">
      <c r="A12" s="58"/>
      <c r="B12" s="25" t="s">
        <v>134</v>
      </c>
      <c r="C12" s="26"/>
      <c r="D12" s="26"/>
      <c r="E12" s="37"/>
      <c r="F12" s="38"/>
    </row>
    <row r="13" spans="1:6" s="27" customFormat="1" ht="21.3">
      <c r="A13" s="96"/>
      <c r="B13" s="25" t="s">
        <v>468</v>
      </c>
      <c r="C13" s="97"/>
      <c r="D13" s="97"/>
      <c r="E13" s="44"/>
      <c r="F13" s="98"/>
    </row>
    <row r="14" spans="1:6" s="51" customFormat="1" ht="21.3">
      <c r="A14" s="114" t="s">
        <v>91</v>
      </c>
      <c r="B14" s="51" t="s">
        <v>1303</v>
      </c>
    </row>
    <row r="15" spans="1:6" s="51" customFormat="1" ht="10.65">
      <c r="A15" s="114" t="s">
        <v>91</v>
      </c>
      <c r="B15" s="51" t="s">
        <v>151</v>
      </c>
    </row>
    <row r="16" spans="1:6" s="51" customFormat="1" ht="10.65">
      <c r="A16" s="114" t="s">
        <v>91</v>
      </c>
      <c r="B16" s="51" t="s">
        <v>469</v>
      </c>
    </row>
    <row r="17" spans="1:6" s="51" customFormat="1" ht="21.3">
      <c r="A17" s="114" t="s">
        <v>91</v>
      </c>
      <c r="B17" s="51" t="s">
        <v>470</v>
      </c>
    </row>
    <row r="18" spans="1:6" s="51" customFormat="1" ht="42.6">
      <c r="A18" s="114" t="s">
        <v>91</v>
      </c>
      <c r="B18" s="51" t="s">
        <v>1304</v>
      </c>
    </row>
    <row r="19" spans="1:6" s="51" customFormat="1" ht="21.3">
      <c r="A19" s="114" t="s">
        <v>91</v>
      </c>
      <c r="B19" s="51" t="s">
        <v>1305</v>
      </c>
    </row>
    <row r="20" spans="1:6" s="51" customFormat="1" ht="10.65">
      <c r="A20" s="114" t="s">
        <v>91</v>
      </c>
      <c r="B20" s="51" t="s">
        <v>472</v>
      </c>
    </row>
    <row r="21" spans="1:6" s="51" customFormat="1" ht="21.3">
      <c r="A21" s="114" t="s">
        <v>91</v>
      </c>
      <c r="B21" s="51" t="s">
        <v>156</v>
      </c>
    </row>
    <row r="22" spans="1:6" s="51" customFormat="1" ht="10.65">
      <c r="A22" s="114" t="s">
        <v>91</v>
      </c>
      <c r="B22" s="51" t="s">
        <v>133</v>
      </c>
    </row>
    <row r="23" spans="1:6" s="27" customFormat="1" ht="10.65">
      <c r="A23" s="58"/>
      <c r="B23" s="40"/>
      <c r="C23" s="26"/>
      <c r="D23" s="26"/>
      <c r="E23" s="37"/>
      <c r="F23" s="38"/>
    </row>
    <row r="24" spans="1:6" s="51" customFormat="1" ht="10.65">
      <c r="A24" s="114"/>
      <c r="B24" s="25" t="s">
        <v>473</v>
      </c>
    </row>
    <row r="25" spans="1:6" s="51" customFormat="1" ht="42.6">
      <c r="A25" s="114"/>
      <c r="B25" s="25" t="s">
        <v>474</v>
      </c>
      <c r="C25" s="301" t="s">
        <v>475</v>
      </c>
      <c r="E25" s="25"/>
    </row>
    <row r="26" spans="1:6" s="299" customFormat="1" ht="13.15">
      <c r="A26" s="297" t="s">
        <v>91</v>
      </c>
      <c r="B26" s="25" t="s">
        <v>476</v>
      </c>
      <c r="C26" s="590" t="s">
        <v>6</v>
      </c>
      <c r="D26" s="591">
        <v>1</v>
      </c>
      <c r="E26" s="592"/>
      <c r="F26" s="593"/>
    </row>
    <row r="27" spans="1:6" s="299" customFormat="1" ht="31.95">
      <c r="A27" s="297" t="s">
        <v>91</v>
      </c>
      <c r="B27" s="25" t="s">
        <v>477</v>
      </c>
      <c r="C27" s="590" t="s">
        <v>6</v>
      </c>
      <c r="D27" s="591">
        <v>1</v>
      </c>
      <c r="E27" s="592"/>
      <c r="F27" s="593"/>
    </row>
    <row r="28" spans="1:6" s="299" customFormat="1" ht="21.3">
      <c r="A28" s="297" t="s">
        <v>91</v>
      </c>
      <c r="B28" s="25" t="s">
        <v>478</v>
      </c>
      <c r="C28" s="590" t="s">
        <v>6</v>
      </c>
      <c r="D28" s="591">
        <v>1</v>
      </c>
      <c r="E28" s="592"/>
      <c r="F28" s="593"/>
    </row>
    <row r="29" spans="1:6" s="299" customFormat="1" ht="13.15">
      <c r="A29" s="297"/>
      <c r="B29" s="25"/>
      <c r="C29" s="590"/>
      <c r="D29" s="594"/>
      <c r="E29" s="592"/>
      <c r="F29" s="593"/>
    </row>
    <row r="30" spans="1:6" s="299" customFormat="1" ht="13.15">
      <c r="A30" s="297" t="s">
        <v>91</v>
      </c>
      <c r="B30" s="25" t="s">
        <v>479</v>
      </c>
      <c r="C30" s="590" t="s">
        <v>6</v>
      </c>
      <c r="D30" s="594">
        <v>1</v>
      </c>
      <c r="E30" s="592"/>
      <c r="F30" s="593"/>
    </row>
    <row r="31" spans="1:6" s="299" customFormat="1" ht="31.95">
      <c r="A31" s="297" t="s">
        <v>91</v>
      </c>
      <c r="B31" s="25" t="s">
        <v>480</v>
      </c>
      <c r="C31" s="590" t="s">
        <v>6</v>
      </c>
      <c r="D31" s="594">
        <v>1</v>
      </c>
      <c r="E31" s="592"/>
      <c r="F31" s="595"/>
    </row>
    <row r="32" spans="1:6" s="299" customFormat="1" ht="21.3">
      <c r="A32" s="297" t="s">
        <v>91</v>
      </c>
      <c r="B32" s="25" t="s">
        <v>481</v>
      </c>
      <c r="C32" s="590" t="s">
        <v>6</v>
      </c>
      <c r="D32" s="594">
        <v>1</v>
      </c>
      <c r="E32" s="592"/>
      <c r="F32" s="595"/>
    </row>
    <row r="33" spans="1:6" s="299" customFormat="1" ht="13.15">
      <c r="A33" s="297"/>
      <c r="B33" s="25"/>
      <c r="C33" s="590"/>
      <c r="D33" s="594"/>
      <c r="E33" s="592"/>
      <c r="F33" s="595"/>
    </row>
    <row r="34" spans="1:6" s="299" customFormat="1" ht="13.15">
      <c r="A34" s="297" t="s">
        <v>91</v>
      </c>
      <c r="B34" s="25" t="s">
        <v>482</v>
      </c>
      <c r="C34" s="590" t="s">
        <v>6</v>
      </c>
      <c r="D34" s="594">
        <v>1</v>
      </c>
      <c r="E34" s="592"/>
      <c r="F34" s="593"/>
    </row>
    <row r="35" spans="1:6" s="299" customFormat="1" ht="31.95">
      <c r="A35" s="297" t="s">
        <v>91</v>
      </c>
      <c r="B35" s="25" t="s">
        <v>483</v>
      </c>
      <c r="C35" s="590" t="s">
        <v>6</v>
      </c>
      <c r="D35" s="594">
        <v>1</v>
      </c>
      <c r="E35" s="592"/>
      <c r="F35" s="595"/>
    </row>
    <row r="36" spans="1:6" s="299" customFormat="1" ht="21.3">
      <c r="A36" s="297" t="s">
        <v>91</v>
      </c>
      <c r="B36" s="25" t="s">
        <v>484</v>
      </c>
      <c r="C36" s="590" t="s">
        <v>6</v>
      </c>
      <c r="D36" s="594">
        <v>1</v>
      </c>
      <c r="E36" s="592"/>
      <c r="F36" s="595"/>
    </row>
    <row r="37" spans="1:6" s="299" customFormat="1" ht="13.15">
      <c r="A37" s="297"/>
      <c r="B37" s="25"/>
      <c r="C37" s="590"/>
      <c r="D37" s="594"/>
      <c r="E37" s="592"/>
      <c r="F37" s="595"/>
    </row>
    <row r="38" spans="1:6" s="299" customFormat="1" ht="13.15">
      <c r="A38" s="297" t="s">
        <v>91</v>
      </c>
      <c r="B38" s="25" t="s">
        <v>485</v>
      </c>
      <c r="C38" s="590" t="s">
        <v>6</v>
      </c>
      <c r="D38" s="594">
        <v>1</v>
      </c>
      <c r="E38" s="592"/>
      <c r="F38" s="593"/>
    </row>
    <row r="39" spans="1:6" s="299" customFormat="1" ht="31.95">
      <c r="A39" s="297" t="s">
        <v>91</v>
      </c>
      <c r="B39" s="25" t="s">
        <v>486</v>
      </c>
      <c r="C39" s="590" t="s">
        <v>6</v>
      </c>
      <c r="D39" s="594">
        <v>1</v>
      </c>
      <c r="E39" s="592"/>
      <c r="F39" s="595"/>
    </row>
    <row r="40" spans="1:6" s="299" customFormat="1" ht="21.3">
      <c r="A40" s="297" t="s">
        <v>91</v>
      </c>
      <c r="B40" s="25" t="s">
        <v>487</v>
      </c>
      <c r="C40" s="590" t="s">
        <v>6</v>
      </c>
      <c r="D40" s="594">
        <v>1</v>
      </c>
      <c r="E40" s="592"/>
      <c r="F40" s="595"/>
    </row>
    <row r="41" spans="1:6" s="51" customFormat="1" ht="10.65">
      <c r="A41" s="114"/>
      <c r="B41" s="25"/>
    </row>
    <row r="42" spans="1:6" s="51" customFormat="1" ht="21.3">
      <c r="A42" s="114"/>
      <c r="B42" s="51" t="s">
        <v>467</v>
      </c>
    </row>
    <row r="43" spans="1:6" s="51" customFormat="1" ht="58.55" customHeight="1">
      <c r="A43" s="114"/>
      <c r="B43" s="51" t="s">
        <v>488</v>
      </c>
    </row>
    <row r="44" spans="1:6" s="51" customFormat="1" ht="21.3">
      <c r="A44" s="114"/>
      <c r="B44" s="25" t="s">
        <v>1297</v>
      </c>
    </row>
    <row r="45" spans="1:6" s="51" customFormat="1" ht="10.65">
      <c r="A45" s="114"/>
      <c r="B45" s="25"/>
    </row>
    <row r="46" spans="1:6" s="52" customFormat="1" ht="39.799999999999997" customHeight="1">
      <c r="A46" s="300">
        <f>COUNT($A$1:A45)+1</f>
        <v>1</v>
      </c>
      <c r="B46" s="53" t="s">
        <v>2687</v>
      </c>
      <c r="C46" s="54"/>
      <c r="D46" s="54"/>
      <c r="E46" s="55"/>
      <c r="F46" s="56"/>
    </row>
    <row r="47" spans="1:6" s="51" customFormat="1" ht="59.95" customHeight="1">
      <c r="A47" s="114"/>
      <c r="B47" s="51" t="s">
        <v>1300</v>
      </c>
      <c r="D47" s="190"/>
      <c r="E47" s="190"/>
      <c r="F47" s="186"/>
    </row>
    <row r="48" spans="1:6" s="51" customFormat="1" ht="42.6">
      <c r="A48" s="114"/>
      <c r="B48" s="51" t="s">
        <v>1301</v>
      </c>
      <c r="D48" s="190"/>
      <c r="E48" s="190"/>
      <c r="F48" s="186"/>
    </row>
    <row r="49" spans="1:6" s="51" customFormat="1" ht="10.65">
      <c r="A49" s="114"/>
      <c r="B49" s="51" t="s">
        <v>1296</v>
      </c>
      <c r="D49" s="190"/>
      <c r="E49" s="190"/>
      <c r="F49" s="186"/>
    </row>
    <row r="50" spans="1:6" s="51" customFormat="1" ht="10.65">
      <c r="A50" s="114"/>
      <c r="B50" s="51" t="s">
        <v>607</v>
      </c>
      <c r="D50" s="190"/>
      <c r="E50" s="190"/>
      <c r="F50" s="186"/>
    </row>
    <row r="51" spans="1:6" s="51" customFormat="1" ht="10.65">
      <c r="A51" s="114"/>
      <c r="B51" s="51" t="s">
        <v>606</v>
      </c>
      <c r="D51" s="190"/>
      <c r="E51" s="190"/>
      <c r="F51" s="186"/>
    </row>
    <row r="52" spans="1:6" s="27" customFormat="1" ht="10.65">
      <c r="A52" s="82" t="s">
        <v>45</v>
      </c>
      <c r="B52" s="257" t="s">
        <v>1294</v>
      </c>
    </row>
    <row r="53" spans="1:6" s="27" customFormat="1" ht="10.65">
      <c r="A53" s="82"/>
      <c r="B53" s="257" t="s">
        <v>2451</v>
      </c>
      <c r="C53" s="37" t="s">
        <v>13</v>
      </c>
      <c r="D53" s="26">
        <v>1</v>
      </c>
      <c r="E53" s="37"/>
      <c r="F53" s="900" t="str">
        <f>IF(OR(OR(E53=0,E53=""),OR(D53=0,D53="")),"",D53*E53)</f>
        <v/>
      </c>
    </row>
    <row r="54" spans="1:6" s="27" customFormat="1" ht="10.65">
      <c r="A54" s="82"/>
      <c r="B54" s="257" t="s">
        <v>2452</v>
      </c>
      <c r="C54" s="37" t="s">
        <v>13</v>
      </c>
      <c r="D54" s="26">
        <v>1</v>
      </c>
      <c r="E54" s="37"/>
      <c r="F54" s="900" t="str">
        <f>IF(OR(OR(E54=0,E54=""),OR(D54=0,D54="")),"",D54*E54)</f>
        <v/>
      </c>
    </row>
    <row r="55" spans="1:6" s="27" customFormat="1" ht="4.4000000000000004" customHeight="1">
      <c r="A55" s="82"/>
      <c r="B55" s="257"/>
      <c r="C55" s="37"/>
      <c r="D55" s="26"/>
      <c r="E55" s="37"/>
      <c r="F55" s="900"/>
    </row>
    <row r="56" spans="1:6" s="27" customFormat="1" ht="10.65">
      <c r="A56" s="82" t="s">
        <v>46</v>
      </c>
      <c r="B56" s="257" t="s">
        <v>1295</v>
      </c>
      <c r="F56" s="900"/>
    </row>
    <row r="57" spans="1:6" s="27" customFormat="1" ht="10.65">
      <c r="A57" s="82"/>
      <c r="B57" s="257" t="s">
        <v>2451</v>
      </c>
      <c r="C57" s="37" t="s">
        <v>13</v>
      </c>
      <c r="D57" s="26">
        <v>1</v>
      </c>
      <c r="E57" s="37"/>
      <c r="F57" s="900" t="str">
        <f>IF(OR(OR(E57=0,E57=""),OR(D57=0,D57="")),"",D57*E57)</f>
        <v/>
      </c>
    </row>
    <row r="58" spans="1:6" s="27" customFormat="1" ht="10.65">
      <c r="A58" s="82"/>
      <c r="B58" s="257" t="s">
        <v>2452</v>
      </c>
      <c r="C58" s="37" t="s">
        <v>13</v>
      </c>
      <c r="D58" s="26">
        <v>1</v>
      </c>
      <c r="E58" s="37"/>
      <c r="F58" s="900" t="str">
        <f>IF(OR(OR(E58=0,E58=""),OR(D58=0,D58="")),"",D58*E58)</f>
        <v/>
      </c>
    </row>
    <row r="59" spans="1:6" s="51" customFormat="1" ht="10.65">
      <c r="A59" s="114"/>
      <c r="B59" s="25"/>
      <c r="F59" s="900"/>
    </row>
    <row r="60" spans="1:6" s="52" customFormat="1" ht="33.85">
      <c r="A60" s="300">
        <f>COUNT($A$1:A59)+1</f>
        <v>2</v>
      </c>
      <c r="B60" s="53" t="s">
        <v>2686</v>
      </c>
      <c r="C60" s="54"/>
      <c r="D60" s="54"/>
      <c r="E60" s="55"/>
      <c r="F60" s="900"/>
    </row>
    <row r="61" spans="1:6" s="51" customFormat="1" ht="63.9">
      <c r="A61" s="114"/>
      <c r="B61" s="51" t="s">
        <v>1306</v>
      </c>
      <c r="D61" s="190"/>
      <c r="E61" s="190"/>
      <c r="F61" s="900"/>
    </row>
    <row r="62" spans="1:6" s="51" customFormat="1" ht="53.25">
      <c r="A62" s="114"/>
      <c r="B62" s="51" t="s">
        <v>1302</v>
      </c>
      <c r="D62" s="190"/>
      <c r="E62" s="190"/>
      <c r="F62" s="900"/>
    </row>
    <row r="63" spans="1:6" s="51" customFormat="1" ht="21.3">
      <c r="A63" s="114"/>
      <c r="B63" s="51" t="s">
        <v>636</v>
      </c>
      <c r="D63" s="190"/>
      <c r="E63" s="190"/>
      <c r="F63" s="900"/>
    </row>
    <row r="64" spans="1:6" s="51" customFormat="1" ht="10.65">
      <c r="A64" s="114"/>
      <c r="B64" s="51" t="s">
        <v>637</v>
      </c>
      <c r="D64" s="190"/>
      <c r="E64" s="190"/>
      <c r="F64" s="900"/>
    </row>
    <row r="65" spans="1:6" s="51" customFormat="1" ht="10.65">
      <c r="A65" s="114"/>
      <c r="B65" s="25" t="s">
        <v>1310</v>
      </c>
      <c r="D65" s="190"/>
      <c r="E65" s="190"/>
      <c r="F65" s="900"/>
    </row>
    <row r="66" spans="1:6" s="27" customFormat="1" ht="21.3">
      <c r="A66" s="82" t="s">
        <v>45</v>
      </c>
      <c r="B66" s="257" t="s">
        <v>2682</v>
      </c>
      <c r="F66" s="900"/>
    </row>
    <row r="67" spans="1:6" s="27" customFormat="1" ht="10.65">
      <c r="A67" s="82"/>
      <c r="B67" s="257" t="s">
        <v>2451</v>
      </c>
      <c r="C67" s="37" t="s">
        <v>6</v>
      </c>
      <c r="D67" s="26">
        <v>866.2</v>
      </c>
      <c r="E67" s="37"/>
      <c r="F67" s="900" t="str">
        <f>IF(OR(OR(E67=0,E67=""),OR(D67=0,D67="")),"",D67*E67)</f>
        <v/>
      </c>
    </row>
    <row r="68" spans="1:6" s="27" customFormat="1" ht="10.65">
      <c r="A68" s="82"/>
      <c r="B68" s="257" t="s">
        <v>2452</v>
      </c>
      <c r="C68" s="37" t="s">
        <v>6</v>
      </c>
      <c r="D68" s="26">
        <v>866.2</v>
      </c>
      <c r="E68" s="37"/>
      <c r="F68" s="900" t="str">
        <f>IF(OR(OR(E68=0,E68=""),OR(D68=0,D68="")),"",D68*E68)</f>
        <v/>
      </c>
    </row>
    <row r="69" spans="1:6" s="27" customFormat="1" ht="3.6" customHeight="1">
      <c r="A69" s="82"/>
      <c r="B69" s="257"/>
      <c r="C69" s="37"/>
      <c r="D69" s="26"/>
      <c r="E69" s="37"/>
      <c r="F69" s="900"/>
    </row>
    <row r="70" spans="1:6" s="27" customFormat="1" ht="21.3">
      <c r="A70" s="82" t="s">
        <v>46</v>
      </c>
      <c r="B70" s="257" t="s">
        <v>1307</v>
      </c>
      <c r="C70" s="37"/>
      <c r="D70" s="26"/>
      <c r="E70" s="37"/>
      <c r="F70" s="900"/>
    </row>
    <row r="71" spans="1:6" s="27" customFormat="1" ht="10.65">
      <c r="A71" s="82"/>
      <c r="B71" s="257" t="s">
        <v>2451</v>
      </c>
      <c r="C71" s="37" t="s">
        <v>14</v>
      </c>
      <c r="D71" s="26">
        <v>84</v>
      </c>
      <c r="E71" s="37"/>
      <c r="F71" s="900" t="str">
        <f t="shared" ref="F71:F72" si="0">IF(OR(OR(E71=0,E71=""),OR(D71=0,D71="")),"",D71*E71)</f>
        <v/>
      </c>
    </row>
    <row r="72" spans="1:6" s="27" customFormat="1" ht="10.65">
      <c r="A72" s="82"/>
      <c r="B72" s="257" t="s">
        <v>2452</v>
      </c>
      <c r="C72" s="37" t="s">
        <v>14</v>
      </c>
      <c r="D72" s="26">
        <v>84</v>
      </c>
      <c r="E72" s="37"/>
      <c r="F72" s="900" t="str">
        <f t="shared" si="0"/>
        <v/>
      </c>
    </row>
    <row r="73" spans="1:6" s="27" customFormat="1" ht="5.5" customHeight="1">
      <c r="A73" s="82"/>
      <c r="B73" s="257"/>
      <c r="C73" s="37"/>
      <c r="D73" s="26"/>
      <c r="E73" s="37"/>
      <c r="F73" s="900"/>
    </row>
    <row r="74" spans="1:6" s="27" customFormat="1" ht="21.3">
      <c r="A74" s="82" t="s">
        <v>44</v>
      </c>
      <c r="B74" s="257" t="s">
        <v>2683</v>
      </c>
      <c r="F74" s="900"/>
    </row>
    <row r="75" spans="1:6" s="27" customFormat="1" ht="10.65">
      <c r="A75" s="82"/>
      <c r="B75" s="257" t="s">
        <v>2451</v>
      </c>
      <c r="C75" s="37" t="s">
        <v>6</v>
      </c>
      <c r="D75" s="26">
        <v>1602.9</v>
      </c>
      <c r="E75" s="37"/>
      <c r="F75" s="900" t="str">
        <f>IF(OR(OR(E75=0,E75=""),OR(D75=0,D75="")),"",D75*E75)</f>
        <v/>
      </c>
    </row>
    <row r="76" spans="1:6" s="27" customFormat="1" ht="10.65">
      <c r="A76" s="82"/>
      <c r="B76" s="257" t="s">
        <v>2452</v>
      </c>
      <c r="C76" s="37" t="s">
        <v>6</v>
      </c>
      <c r="D76" s="26">
        <v>1602.9</v>
      </c>
      <c r="E76" s="37"/>
      <c r="F76" s="900" t="str">
        <f>IF(OR(OR(E76=0,E76=""),OR(D76=0,D76="")),"",D76*E76)</f>
        <v/>
      </c>
    </row>
    <row r="77" spans="1:6" s="27" customFormat="1" ht="5.5" customHeight="1">
      <c r="A77" s="82"/>
      <c r="B77" s="257"/>
      <c r="C77" s="37"/>
      <c r="D77" s="26"/>
      <c r="E77" s="37"/>
      <c r="F77" s="900"/>
    </row>
    <row r="78" spans="1:6" s="27" customFormat="1" ht="21.3">
      <c r="A78" s="82" t="s">
        <v>47</v>
      </c>
      <c r="B78" s="257" t="s">
        <v>1309</v>
      </c>
      <c r="F78" s="900"/>
    </row>
    <row r="79" spans="1:6" s="27" customFormat="1" ht="10.65">
      <c r="A79" s="82"/>
      <c r="B79" s="257" t="s">
        <v>2451</v>
      </c>
      <c r="C79" s="37" t="s">
        <v>14</v>
      </c>
      <c r="D79" s="26">
        <v>154</v>
      </c>
      <c r="E79" s="37"/>
      <c r="F79" s="900" t="str">
        <f>IF(OR(OR(E79=0,E79=""),OR(D79=0,D79="")),"",D79*E79)</f>
        <v/>
      </c>
    </row>
    <row r="80" spans="1:6" s="27" customFormat="1" ht="10.65">
      <c r="A80" s="82"/>
      <c r="B80" s="257" t="s">
        <v>2452</v>
      </c>
      <c r="C80" s="37" t="s">
        <v>14</v>
      </c>
      <c r="D80" s="26">
        <v>154</v>
      </c>
      <c r="E80" s="37"/>
      <c r="F80" s="900" t="str">
        <f>IF(OR(OR(E80=0,E80=""),OR(D80=0,D80="")),"",D80*E80)</f>
        <v/>
      </c>
    </row>
    <row r="81" spans="1:9" s="27" customFormat="1" ht="4.4000000000000004" customHeight="1">
      <c r="A81" s="82"/>
      <c r="B81" s="257"/>
      <c r="C81" s="37"/>
      <c r="D81" s="26"/>
      <c r="E81" s="37"/>
      <c r="F81" s="900"/>
    </row>
    <row r="82" spans="1:9" s="27" customFormat="1" ht="21.3">
      <c r="A82" s="82" t="s">
        <v>48</v>
      </c>
      <c r="B82" s="257" t="s">
        <v>2684</v>
      </c>
      <c r="F82" s="900"/>
    </row>
    <row r="83" spans="1:9" s="27" customFormat="1" ht="10.65">
      <c r="A83" s="82"/>
      <c r="B83" s="257" t="s">
        <v>2451</v>
      </c>
      <c r="C83" s="37" t="s">
        <v>6</v>
      </c>
      <c r="D83" s="26">
        <v>177.5</v>
      </c>
      <c r="E83" s="37"/>
      <c r="F83" s="900" t="str">
        <f>IF(OR(OR(E83=0,E83=""),OR(D83=0,D83="")),"",D83*E83)</f>
        <v/>
      </c>
    </row>
    <row r="84" spans="1:9" s="27" customFormat="1" ht="10.65">
      <c r="A84" s="82"/>
      <c r="B84" s="257" t="s">
        <v>2452</v>
      </c>
      <c r="C84" s="37" t="s">
        <v>6</v>
      </c>
      <c r="D84" s="26">
        <v>177.5</v>
      </c>
      <c r="E84" s="37"/>
      <c r="F84" s="900" t="str">
        <f>IF(OR(OR(E84=0,E84=""),OR(D84=0,D84="")),"",D84*E84)</f>
        <v/>
      </c>
    </row>
    <row r="85" spans="1:9" s="27" customFormat="1" ht="4.4000000000000004" customHeight="1">
      <c r="A85" s="82"/>
      <c r="B85" s="257"/>
      <c r="C85" s="37"/>
      <c r="D85" s="26"/>
      <c r="E85" s="37"/>
      <c r="F85" s="900"/>
    </row>
    <row r="86" spans="1:9" s="27" customFormat="1" ht="21.3">
      <c r="A86" s="82" t="s">
        <v>51</v>
      </c>
      <c r="B86" s="257" t="s">
        <v>2685</v>
      </c>
      <c r="F86" s="900"/>
    </row>
    <row r="87" spans="1:9" s="27" customFormat="1" ht="10.65">
      <c r="A87" s="82"/>
      <c r="B87" s="257" t="s">
        <v>2451</v>
      </c>
      <c r="C87" s="37" t="s">
        <v>14</v>
      </c>
      <c r="D87" s="26">
        <v>18</v>
      </c>
      <c r="E87" s="37"/>
      <c r="F87" s="900" t="str">
        <f>IF(OR(OR(E87=0,E87=""),OR(D87=0,D87="")),"",D87*E87)</f>
        <v/>
      </c>
    </row>
    <row r="88" spans="1:9" s="27" customFormat="1" ht="10.65">
      <c r="A88" s="82"/>
      <c r="B88" s="257" t="s">
        <v>2452</v>
      </c>
      <c r="C88" s="37" t="s">
        <v>14</v>
      </c>
      <c r="D88" s="26">
        <v>18</v>
      </c>
      <c r="E88" s="37"/>
      <c r="F88" s="900" t="str">
        <f>IF(OR(OR(E88=0,E88=""),OR(D88=0,D88="")),"",D88*E88)</f>
        <v/>
      </c>
    </row>
    <row r="89" spans="1:9" s="27" customFormat="1" ht="5.5" customHeight="1">
      <c r="A89" s="82"/>
      <c r="B89" s="257"/>
      <c r="C89" s="37"/>
      <c r="D89" s="26"/>
      <c r="E89" s="37"/>
      <c r="F89" s="900"/>
    </row>
    <row r="90" spans="1:9" s="308" customFormat="1" ht="53.25">
      <c r="A90" s="82" t="s">
        <v>9</v>
      </c>
      <c r="B90" s="257" t="s">
        <v>1308</v>
      </c>
      <c r="C90" s="1"/>
      <c r="D90" s="1"/>
      <c r="E90" s="1"/>
      <c r="F90" s="900"/>
      <c r="G90" s="306"/>
      <c r="H90" s="306"/>
      <c r="I90" s="307"/>
    </row>
    <row r="91" spans="1:9" s="308" customFormat="1" ht="13.15">
      <c r="A91" s="82"/>
      <c r="B91" s="257" t="s">
        <v>2451</v>
      </c>
      <c r="C91" s="37" t="s">
        <v>6</v>
      </c>
      <c r="D91" s="37">
        <f>SUM(D67,D75,D83)*0.1</f>
        <v>264.66000000000003</v>
      </c>
      <c r="E91" s="37"/>
      <c r="F91" s="900" t="str">
        <f t="shared" ref="F91" si="1">IF(OR(OR(E91=0,E91=""),OR(D91=0,D91="")),"",D91*E91)</f>
        <v/>
      </c>
      <c r="G91" s="306"/>
      <c r="H91" s="306"/>
      <c r="I91" s="307"/>
    </row>
    <row r="92" spans="1:9" s="308" customFormat="1" ht="13.15">
      <c r="A92" s="82"/>
      <c r="B92" s="257" t="s">
        <v>2452</v>
      </c>
      <c r="C92" s="37" t="s">
        <v>6</v>
      </c>
      <c r="D92" s="37">
        <f>SUM(D68,D76,D84)*0.1</f>
        <v>264.66000000000003</v>
      </c>
      <c r="E92" s="37"/>
      <c r="F92" s="900" t="str">
        <f t="shared" ref="F92" si="2">IF(OR(OR(E92=0,E92=""),OR(D92=0,D92="")),"",D92*E92)</f>
        <v/>
      </c>
      <c r="G92" s="306"/>
      <c r="H92" s="306"/>
      <c r="I92" s="307"/>
    </row>
    <row r="93" spans="1:9" s="51" customFormat="1" ht="5.95" customHeight="1">
      <c r="A93" s="114"/>
      <c r="B93" s="25"/>
      <c r="F93" s="900"/>
    </row>
    <row r="94" spans="1:9" s="52" customFormat="1" ht="33.85">
      <c r="A94" s="300">
        <f>COUNT($A$1:A93)+1</f>
        <v>3</v>
      </c>
      <c r="B94" s="53" t="s">
        <v>1337</v>
      </c>
      <c r="C94" s="54"/>
      <c r="D94" s="54"/>
      <c r="E94" s="55"/>
      <c r="F94" s="900"/>
      <c r="G94" s="40"/>
    </row>
    <row r="95" spans="1:9" s="51" customFormat="1" ht="42.6">
      <c r="A95" s="114"/>
      <c r="B95" s="51" t="s">
        <v>2688</v>
      </c>
      <c r="D95" s="190"/>
      <c r="E95" s="190"/>
      <c r="F95" s="900"/>
    </row>
    <row r="96" spans="1:9" s="51" customFormat="1" ht="21.3">
      <c r="A96" s="114"/>
      <c r="B96" s="51" t="s">
        <v>636</v>
      </c>
      <c r="D96" s="190"/>
      <c r="E96" s="190"/>
      <c r="F96" s="900"/>
    </row>
    <row r="97" spans="1:6" s="51" customFormat="1" ht="10.65">
      <c r="A97" s="114"/>
      <c r="B97" s="51" t="s">
        <v>1311</v>
      </c>
      <c r="D97" s="190"/>
      <c r="E97" s="190"/>
      <c r="F97" s="900"/>
    </row>
    <row r="98" spans="1:6" s="27" customFormat="1" ht="10.65">
      <c r="A98" s="82"/>
      <c r="B98" s="257" t="s">
        <v>1312</v>
      </c>
      <c r="F98" s="900"/>
    </row>
    <row r="99" spans="1:6" s="27" customFormat="1" ht="10.65">
      <c r="A99" s="82"/>
      <c r="B99" s="257" t="s">
        <v>2451</v>
      </c>
      <c r="C99" s="37" t="s">
        <v>15</v>
      </c>
      <c r="D99" s="26">
        <v>85.9</v>
      </c>
      <c r="E99" s="37"/>
      <c r="F99" s="900" t="str">
        <f>IF(OR(OR(E99=0,E99=""),OR(D99=0,D99="")),"",D99*E99)</f>
        <v/>
      </c>
    </row>
    <row r="100" spans="1:6" s="27" customFormat="1" ht="10.65">
      <c r="A100" s="82"/>
      <c r="B100" s="257" t="s">
        <v>2452</v>
      </c>
      <c r="C100" s="37" t="s">
        <v>15</v>
      </c>
      <c r="D100" s="26">
        <v>85.9</v>
      </c>
      <c r="E100" s="37"/>
      <c r="F100" s="900" t="str">
        <f>IF(OR(OR(E100=0,E100=""),OR(D100=0,D100="")),"",D100*E100)</f>
        <v/>
      </c>
    </row>
    <row r="101" spans="1:6" s="51" customFormat="1" ht="10.65">
      <c r="A101" s="114"/>
      <c r="F101" s="900"/>
    </row>
    <row r="102" spans="1:6" s="51" customFormat="1" ht="13.15">
      <c r="A102" s="300">
        <f>COUNT($A$1:A101)+1</f>
        <v>4</v>
      </c>
      <c r="B102" s="254" t="s">
        <v>1040</v>
      </c>
      <c r="C102" s="34"/>
      <c r="D102" s="24"/>
      <c r="E102" s="24"/>
      <c r="F102" s="900"/>
    </row>
    <row r="103" spans="1:6" s="51" customFormat="1" ht="31.95">
      <c r="A103" s="114"/>
      <c r="B103" s="51" t="s">
        <v>1319</v>
      </c>
      <c r="F103" s="900"/>
    </row>
    <row r="104" spans="1:6" s="42" customFormat="1" ht="31.95">
      <c r="B104" s="206" t="s">
        <v>732</v>
      </c>
      <c r="C104" s="84"/>
      <c r="D104" s="345"/>
      <c r="E104" s="85"/>
      <c r="F104" s="900"/>
    </row>
    <row r="105" spans="1:6" s="42" customFormat="1" ht="10.65">
      <c r="B105" s="206" t="s">
        <v>733</v>
      </c>
      <c r="C105" s="84"/>
      <c r="D105" s="345"/>
      <c r="E105" s="85"/>
      <c r="F105" s="900"/>
    </row>
    <row r="106" spans="1:6" s="42" customFormat="1" ht="10.65">
      <c r="A106" s="82"/>
      <c r="B106" s="51" t="s">
        <v>704</v>
      </c>
      <c r="C106" s="84"/>
      <c r="D106" s="85"/>
      <c r="E106" s="85"/>
      <c r="F106" s="900"/>
    </row>
    <row r="107" spans="1:6" s="42" customFormat="1" ht="117.1">
      <c r="B107" s="206" t="s">
        <v>734</v>
      </c>
      <c r="C107" s="84"/>
      <c r="D107" s="345"/>
      <c r="E107" s="85"/>
      <c r="F107" s="900"/>
    </row>
    <row r="108" spans="1:6" s="42" customFormat="1" ht="10.65">
      <c r="B108" s="206" t="s">
        <v>735</v>
      </c>
      <c r="C108" s="84"/>
      <c r="D108" s="345"/>
      <c r="E108" s="85"/>
      <c r="F108" s="900"/>
    </row>
    <row r="109" spans="1:6" s="42" customFormat="1" ht="10.65">
      <c r="A109" s="82"/>
      <c r="B109" s="51" t="s">
        <v>704</v>
      </c>
      <c r="C109" s="84"/>
      <c r="D109" s="85"/>
      <c r="E109" s="85"/>
      <c r="F109" s="900"/>
    </row>
    <row r="110" spans="1:6" s="42" customFormat="1" ht="31.95">
      <c r="B110" s="206" t="s">
        <v>736</v>
      </c>
      <c r="C110" s="84"/>
      <c r="D110" s="345"/>
      <c r="E110" s="85"/>
      <c r="F110" s="900"/>
    </row>
    <row r="111" spans="1:6" s="42" customFormat="1" ht="31.95">
      <c r="B111" s="206" t="s">
        <v>737</v>
      </c>
      <c r="C111" s="84"/>
      <c r="D111" s="345"/>
      <c r="E111" s="85"/>
      <c r="F111" s="900" t="str">
        <f>IF(OR(OR(E111=0,E111=""),OR(D111=0,D111="")),"",D111*E111)</f>
        <v/>
      </c>
    </row>
    <row r="112" spans="1:6" s="42" customFormat="1" ht="21.3">
      <c r="B112" s="206" t="s">
        <v>738</v>
      </c>
      <c r="C112" s="84"/>
      <c r="D112" s="345"/>
      <c r="E112" s="85"/>
      <c r="F112" s="900" t="str">
        <f>IF(OR(OR(E112=0,E112=""),OR(D112=0,D112="")),"",D112*E112)</f>
        <v/>
      </c>
    </row>
    <row r="113" spans="1:11" s="42" customFormat="1" ht="10.65">
      <c r="A113" s="205"/>
      <c r="B113" s="337" t="s">
        <v>663</v>
      </c>
      <c r="C113" s="84"/>
      <c r="D113" s="85"/>
      <c r="E113" s="85"/>
      <c r="F113" s="900"/>
    </row>
    <row r="114" spans="1:11" s="146" customFormat="1" ht="21.3">
      <c r="A114" s="82" t="s">
        <v>45</v>
      </c>
      <c r="B114" s="228" t="s">
        <v>1313</v>
      </c>
      <c r="C114" s="86" t="s">
        <v>14</v>
      </c>
      <c r="D114" s="87">
        <v>2</v>
      </c>
      <c r="E114" s="87"/>
      <c r="F114" s="900" t="str">
        <f>IF(OR(OR(E114=0,E114=""),OR(D114=0,D114="")),"",D114*E114)</f>
        <v/>
      </c>
      <c r="G114" s="145"/>
      <c r="H114" s="145"/>
      <c r="I114" s="145"/>
      <c r="J114" s="145"/>
      <c r="K114" s="145"/>
    </row>
    <row r="115" spans="1:11" s="146" customFormat="1" ht="14.4">
      <c r="A115" s="82"/>
      <c r="B115" s="228"/>
      <c r="C115" s="86"/>
      <c r="D115" s="87"/>
      <c r="E115" s="87"/>
      <c r="F115" s="900"/>
      <c r="G115" s="145"/>
      <c r="H115" s="145"/>
      <c r="I115" s="145"/>
      <c r="J115" s="145"/>
      <c r="K115" s="145"/>
    </row>
    <row r="116" spans="1:11" s="42" customFormat="1" ht="10.65">
      <c r="A116" s="205"/>
      <c r="B116" s="337" t="s">
        <v>662</v>
      </c>
      <c r="C116" s="84"/>
      <c r="D116" s="85"/>
      <c r="E116" s="85"/>
      <c r="F116" s="900"/>
    </row>
    <row r="117" spans="1:11" s="146" customFormat="1" ht="21.3">
      <c r="A117" s="82" t="s">
        <v>46</v>
      </c>
      <c r="B117" s="228" t="s">
        <v>1314</v>
      </c>
      <c r="C117" s="86" t="s">
        <v>14</v>
      </c>
      <c r="D117" s="87">
        <v>3</v>
      </c>
      <c r="E117" s="87"/>
      <c r="F117" s="900" t="str">
        <f>IF(OR(OR(E117=0,E117=""),OR(D117=0,D117="")),"",D117*E117)</f>
        <v/>
      </c>
      <c r="G117" s="145"/>
      <c r="H117" s="145"/>
      <c r="I117" s="145"/>
      <c r="J117" s="145"/>
      <c r="K117" s="145"/>
    </row>
    <row r="118" spans="1:11" s="146" customFormat="1" ht="21.3">
      <c r="A118" s="82" t="s">
        <v>44</v>
      </c>
      <c r="B118" s="228" t="s">
        <v>1315</v>
      </c>
      <c r="C118" s="86" t="s">
        <v>14</v>
      </c>
      <c r="D118" s="87">
        <v>1</v>
      </c>
      <c r="E118" s="87"/>
      <c r="F118" s="900" t="str">
        <f>IF(OR(OR(E118=0,E118=""),OR(D118=0,D118="")),"",D118*E118)</f>
        <v/>
      </c>
      <c r="G118" s="145"/>
      <c r="H118" s="145"/>
      <c r="I118" s="145"/>
      <c r="J118" s="145"/>
      <c r="K118" s="145"/>
    </row>
    <row r="119" spans="1:11" s="146" customFormat="1" ht="14.4">
      <c r="A119" s="82"/>
      <c r="B119" s="228"/>
      <c r="C119" s="86"/>
      <c r="D119" s="87"/>
      <c r="E119" s="87"/>
      <c r="F119" s="900"/>
      <c r="G119" s="145"/>
      <c r="H119" s="145"/>
      <c r="I119" s="145"/>
      <c r="J119" s="145"/>
      <c r="K119" s="145"/>
    </row>
    <row r="120" spans="1:11" s="42" customFormat="1" ht="10.65">
      <c r="A120" s="205"/>
      <c r="B120" s="337" t="s">
        <v>664</v>
      </c>
      <c r="C120" s="84"/>
      <c r="D120" s="85"/>
      <c r="E120" s="85"/>
      <c r="F120" s="900"/>
    </row>
    <row r="121" spans="1:11" s="146" customFormat="1" ht="21.3">
      <c r="A121" s="82" t="s">
        <v>47</v>
      </c>
      <c r="B121" s="228" t="s">
        <v>1314</v>
      </c>
      <c r="C121" s="86" t="s">
        <v>14</v>
      </c>
      <c r="D121" s="87">
        <v>2</v>
      </c>
      <c r="E121" s="87"/>
      <c r="F121" s="900" t="str">
        <f>IF(OR(OR(E121=0,E121=""),OR(D121=0,D121="")),"",D121*E121)</f>
        <v/>
      </c>
      <c r="G121" s="145"/>
      <c r="H121" s="145"/>
      <c r="I121" s="145"/>
      <c r="J121" s="145"/>
      <c r="K121" s="145"/>
    </row>
    <row r="122" spans="1:11" s="146" customFormat="1" ht="14.4">
      <c r="A122" s="82"/>
      <c r="B122" s="228"/>
      <c r="C122" s="86"/>
      <c r="D122" s="87"/>
      <c r="E122" s="87"/>
      <c r="F122" s="900"/>
      <c r="G122" s="145"/>
      <c r="H122" s="145"/>
      <c r="I122" s="145"/>
      <c r="J122" s="145"/>
      <c r="K122" s="145"/>
    </row>
    <row r="123" spans="1:11" s="42" customFormat="1" ht="23.35" customHeight="1">
      <c r="A123" s="205"/>
      <c r="B123" s="337" t="s">
        <v>1339</v>
      </c>
      <c r="C123" s="84"/>
      <c r="D123" s="85"/>
      <c r="E123" s="85"/>
      <c r="F123" s="900"/>
    </row>
    <row r="124" spans="1:11" s="146" customFormat="1" ht="31.95">
      <c r="A124" s="82" t="s">
        <v>48</v>
      </c>
      <c r="B124" s="228" t="s">
        <v>1317</v>
      </c>
      <c r="C124" s="86" t="s">
        <v>8</v>
      </c>
      <c r="D124" s="87">
        <v>45.2</v>
      </c>
      <c r="E124" s="87"/>
      <c r="F124" s="900" t="str">
        <f>IF(OR(OR(E124=0,E124=""),OR(D124=0,D124="")),"",D124*E124)</f>
        <v/>
      </c>
      <c r="G124" s="145"/>
      <c r="H124" s="145"/>
      <c r="I124" s="145"/>
      <c r="J124" s="145"/>
      <c r="K124" s="145"/>
    </row>
    <row r="125" spans="1:11" s="146" customFormat="1" ht="14.4">
      <c r="A125" s="82"/>
      <c r="B125" s="228"/>
      <c r="C125" s="86"/>
      <c r="D125" s="87"/>
      <c r="E125" s="87"/>
      <c r="F125" s="900"/>
      <c r="G125" s="145"/>
      <c r="H125" s="145"/>
      <c r="I125" s="145"/>
      <c r="J125" s="145"/>
      <c r="K125" s="145"/>
    </row>
    <row r="126" spans="1:11" s="42" customFormat="1" ht="31.95">
      <c r="A126" s="82" t="s">
        <v>51</v>
      </c>
      <c r="B126" s="337" t="s">
        <v>1316</v>
      </c>
      <c r="C126" s="86" t="s">
        <v>14</v>
      </c>
      <c r="D126" s="87">
        <v>4</v>
      </c>
      <c r="E126" s="87"/>
      <c r="F126" s="900" t="str">
        <f>IF(OR(OR(E126=0,E126=""),OR(D126=0,D126="")),"",D126*E126)</f>
        <v/>
      </c>
    </row>
    <row r="127" spans="1:11" s="42" customFormat="1" ht="21.3">
      <c r="A127" s="82" t="s">
        <v>49</v>
      </c>
      <c r="B127" s="337" t="s">
        <v>1318</v>
      </c>
      <c r="C127" s="86" t="s">
        <v>14</v>
      </c>
      <c r="D127" s="87">
        <v>2</v>
      </c>
      <c r="E127" s="87"/>
      <c r="F127" s="900" t="str">
        <f>IF(OR(OR(E127=0,E127=""),OR(D127=0,D127="")),"",D127*E127)</f>
        <v/>
      </c>
    </row>
    <row r="128" spans="1:11" ht="13.15">
      <c r="A128" s="103"/>
      <c r="B128" s="106"/>
      <c r="C128" s="104"/>
      <c r="D128" s="104"/>
      <c r="E128" s="105"/>
      <c r="F128" s="900"/>
      <c r="G128" s="199"/>
    </row>
    <row r="129" spans="1:10" s="51" customFormat="1" ht="39.450000000000003">
      <c r="A129" s="300">
        <f>COUNT($A$1:A128)+1</f>
        <v>5</v>
      </c>
      <c r="B129" s="254" t="s">
        <v>1320</v>
      </c>
      <c r="C129" s="34"/>
      <c r="D129" s="24"/>
      <c r="E129" s="24"/>
      <c r="F129" s="900"/>
    </row>
    <row r="130" spans="1:10" s="52" customFormat="1" ht="93.8" customHeight="1">
      <c r="A130" s="102"/>
      <c r="B130" s="51" t="s">
        <v>1321</v>
      </c>
      <c r="C130" s="54"/>
      <c r="D130" s="54"/>
      <c r="E130" s="54"/>
      <c r="F130" s="900"/>
      <c r="G130" s="56"/>
    </row>
    <row r="131" spans="1:10" s="52" customFormat="1" ht="71.25" customHeight="1">
      <c r="A131" s="102"/>
      <c r="B131" s="51" t="s">
        <v>1322</v>
      </c>
      <c r="C131" s="54"/>
      <c r="D131" s="54"/>
      <c r="E131" s="54"/>
      <c r="F131" s="900"/>
      <c r="G131" s="56"/>
    </row>
    <row r="132" spans="1:10" s="27" customFormat="1" ht="10.65">
      <c r="A132" s="96"/>
      <c r="B132" s="25" t="s">
        <v>2451</v>
      </c>
      <c r="C132" s="81" t="s">
        <v>6</v>
      </c>
      <c r="D132" s="44">
        <v>850</v>
      </c>
      <c r="E132" s="37"/>
      <c r="F132" s="900" t="str">
        <f t="shared" ref="F132" si="3">IF(OR(OR(E132=0,E132=""),OR(D132=0,D132="")),"",D132*E132)</f>
        <v/>
      </c>
      <c r="H132" s="26"/>
      <c r="I132" s="95"/>
      <c r="J132" s="26"/>
    </row>
    <row r="133" spans="1:10" s="31" customFormat="1">
      <c r="A133" s="185"/>
      <c r="B133" s="25" t="s">
        <v>2452</v>
      </c>
      <c r="C133" s="81" t="s">
        <v>6</v>
      </c>
      <c r="D133" s="44">
        <v>850</v>
      </c>
      <c r="E133" s="37"/>
      <c r="F133" s="900" t="str">
        <f t="shared" ref="F133" si="4">IF(OR(OR(E133=0,E133=""),OR(D133=0,D133="")),"",D133*E133)</f>
        <v/>
      </c>
    </row>
    <row r="134" spans="1:10" s="31" customFormat="1">
      <c r="A134" s="185"/>
      <c r="B134" s="51"/>
      <c r="C134" s="81"/>
      <c r="D134" s="44"/>
      <c r="E134" s="44"/>
      <c r="F134" s="900"/>
    </row>
    <row r="135" spans="1:10" s="57" customFormat="1" ht="15.05">
      <c r="A135" s="204" t="str">
        <f>A3</f>
        <v>A.IX.</v>
      </c>
      <c r="B135" s="201" t="s">
        <v>1044</v>
      </c>
      <c r="C135" s="203"/>
      <c r="D135" s="202"/>
      <c r="E135" s="203"/>
      <c r="F135" s="901" t="str">
        <f>IF(SUM(F1:F134)&gt;0,SUM(F1:F134),"")</f>
        <v/>
      </c>
    </row>
  </sheetData>
  <protectedRanges>
    <protectedRange sqref="C128:C131" name="Raspon5"/>
  </protectedRanges>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45" max="5" man="1"/>
    <brk id="128"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24"/>
  <sheetViews>
    <sheetView showZeros="0" view="pageBreakPreview" zoomScaleNormal="100" workbookViewId="0">
      <selection activeCell="F4" sqref="F4"/>
    </sheetView>
  </sheetViews>
  <sheetFormatPr defaultColWidth="9.109375" defaultRowHeight="13.15"/>
  <cols>
    <col min="1" max="1" width="7.33203125" style="14" customWidth="1"/>
    <col min="2" max="2" width="45.6640625" style="14" customWidth="1"/>
    <col min="3" max="3" width="6.109375" style="14" customWidth="1"/>
    <col min="4" max="4" width="9.33203125" style="24" customWidth="1"/>
    <col min="5" max="5" width="7.6640625" style="14" customWidth="1"/>
    <col min="6" max="6" width="13" style="35" customWidth="1"/>
    <col min="7" max="8" width="9.109375" style="14"/>
    <col min="9" max="9" width="9.109375" style="36"/>
    <col min="10" max="16384" width="9.109375" style="14"/>
  </cols>
  <sheetData>
    <row r="1" spans="1:9" s="137" customFormat="1">
      <c r="A1" s="74" t="s">
        <v>71</v>
      </c>
      <c r="B1" s="75" t="s">
        <v>73</v>
      </c>
      <c r="C1" s="74"/>
      <c r="D1" s="135"/>
      <c r="E1" s="135"/>
      <c r="F1" s="533" t="s">
        <v>67</v>
      </c>
      <c r="I1" s="138"/>
    </row>
    <row r="2" spans="1:9" s="27" customFormat="1" ht="19.600000000000001" customHeight="1">
      <c r="A2" s="58"/>
      <c r="B2" s="40"/>
      <c r="C2" s="26"/>
      <c r="D2" s="26"/>
      <c r="E2" s="37"/>
      <c r="F2" s="38"/>
    </row>
    <row r="3" spans="1:9" s="57" customFormat="1" ht="15.05">
      <c r="A3" s="62"/>
      <c r="B3" s="100" t="s">
        <v>79</v>
      </c>
      <c r="C3" s="64"/>
      <c r="D3" s="64"/>
      <c r="E3" s="65"/>
      <c r="F3" s="66"/>
    </row>
    <row r="4" spans="1:9" s="15" customFormat="1">
      <c r="A4" s="16"/>
      <c r="B4" s="21"/>
      <c r="C4" s="30"/>
      <c r="D4" s="20"/>
      <c r="E4" s="22"/>
      <c r="F4" s="891"/>
    </row>
    <row r="5" spans="1:9" ht="14.4">
      <c r="A5" s="108" t="str">
        <f>'A.0. PRIP.'!A149</f>
        <v>A.0.</v>
      </c>
      <c r="B5" s="534" t="str">
        <f>'A.0. PRIP.'!B149</f>
        <v>PRIPREMNO-ZAVRŠNI RADOVI UKUPNO</v>
      </c>
      <c r="C5" s="110"/>
      <c r="D5" s="110"/>
      <c r="E5" s="111"/>
      <c r="F5" s="903">
        <f>SUM('A.0. PRIP.'!F149)</f>
        <v>0</v>
      </c>
      <c r="H5" s="45"/>
      <c r="I5" s="46"/>
    </row>
    <row r="6" spans="1:9" s="12" customFormat="1" ht="14.4">
      <c r="A6" s="112"/>
      <c r="B6" s="113"/>
      <c r="C6" s="28"/>
      <c r="D6" s="28"/>
      <c r="E6" s="32"/>
      <c r="F6" s="903"/>
      <c r="G6" s="13"/>
      <c r="H6" s="13"/>
      <c r="I6" s="29"/>
    </row>
    <row r="7" spans="1:9" s="12" customFormat="1" ht="14.4">
      <c r="A7" s="108" t="str">
        <f>HYPERLINK('A.I. RUS.'!A383)</f>
        <v>A.I.</v>
      </c>
      <c r="B7" s="534" t="str">
        <f>HYPERLINK('A.I. RUS.'!B383)</f>
        <v>RUŠENJA, DEMONTAŽE I ČIŠĆENJE UKUPNO</v>
      </c>
      <c r="C7" s="28"/>
      <c r="D7" s="28"/>
      <c r="E7" s="32"/>
      <c r="F7" s="903">
        <f>SUM('A.I. RUS.'!F383)</f>
        <v>0</v>
      </c>
      <c r="G7" s="13"/>
      <c r="H7" s="13"/>
      <c r="I7" s="29"/>
    </row>
    <row r="8" spans="1:9" s="12" customFormat="1" ht="14.4">
      <c r="A8" s="112"/>
      <c r="B8" s="113"/>
      <c r="C8" s="28"/>
      <c r="D8" s="28"/>
      <c r="E8" s="32"/>
      <c r="F8" s="903"/>
      <c r="G8" s="13"/>
      <c r="H8" s="13"/>
      <c r="I8" s="29"/>
    </row>
    <row r="9" spans="1:9" ht="14.4">
      <c r="A9" s="108" t="str">
        <f>'A.II. ZEM.'!A246</f>
        <v>A.II.</v>
      </c>
      <c r="B9" s="534" t="str">
        <f>'A.II. ZEM.'!B246</f>
        <v>ZEMLJANI RADOVI UKUPNO</v>
      </c>
      <c r="C9" s="108"/>
      <c r="D9" s="108"/>
      <c r="E9" s="108"/>
      <c r="F9" s="903">
        <f>SUM('A.II. ZEM.'!F246)</f>
        <v>0</v>
      </c>
      <c r="H9" s="45"/>
      <c r="I9" s="46"/>
    </row>
    <row r="10" spans="1:9" s="12" customFormat="1" ht="14.4">
      <c r="A10" s="112"/>
      <c r="B10" s="113"/>
      <c r="C10" s="113"/>
      <c r="D10" s="113"/>
      <c r="E10" s="113"/>
      <c r="F10" s="903"/>
      <c r="G10" s="13"/>
      <c r="H10" s="13"/>
      <c r="I10" s="29"/>
    </row>
    <row r="11" spans="1:9" ht="14.4">
      <c r="A11" s="108" t="str">
        <f>'A.III. ARM.-BET.'!A218</f>
        <v>A.III.</v>
      </c>
      <c r="B11" s="109" t="str">
        <f>'A.III. ARM.-BET.'!B218</f>
        <v>BETONSKI I ARMIRANOBETONSKI RADOVI UKUPNO</v>
      </c>
      <c r="C11" s="109"/>
      <c r="D11" s="109"/>
      <c r="E11" s="109"/>
      <c r="F11" s="903">
        <f>SUM('A.III. ARM.-BET.'!F218)</f>
        <v>0</v>
      </c>
      <c r="H11" s="45"/>
      <c r="I11" s="46"/>
    </row>
    <row r="12" spans="1:9" s="12" customFormat="1" ht="14.4">
      <c r="A12" s="112"/>
      <c r="B12" s="113"/>
      <c r="C12" s="113"/>
      <c r="D12" s="113"/>
      <c r="E12" s="113"/>
      <c r="F12" s="903"/>
      <c r="G12" s="13"/>
      <c r="H12" s="13"/>
      <c r="I12" s="29"/>
    </row>
    <row r="13" spans="1:9" ht="14.4">
      <c r="A13" s="108" t="str">
        <f>'A.IV. ZID-SAN.'!A177</f>
        <v>A.IV.</v>
      </c>
      <c r="B13" s="534" t="str">
        <f>'A.IV. ZID-SAN.'!B177</f>
        <v>ZIDARSKI RADOVI - SANACIJA KONSTRUKCIJE UKUPNO</v>
      </c>
      <c r="C13" s="109"/>
      <c r="D13" s="109"/>
      <c r="E13" s="109"/>
      <c r="F13" s="903">
        <f>SUM('A.IV. ZID-SAN.'!F177)</f>
        <v>0</v>
      </c>
      <c r="H13" s="45"/>
      <c r="I13" s="46"/>
    </row>
    <row r="14" spans="1:9" s="12" customFormat="1" ht="14.4">
      <c r="A14" s="112"/>
      <c r="B14" s="113"/>
      <c r="C14" s="113"/>
      <c r="D14" s="113"/>
      <c r="E14" s="113"/>
      <c r="F14" s="903"/>
      <c r="G14" s="13"/>
      <c r="H14" s="13"/>
      <c r="I14" s="29"/>
    </row>
    <row r="15" spans="1:9" ht="14.4">
      <c r="A15" s="108" t="str">
        <f>'A.V. ZID.'!A74</f>
        <v>A.V.</v>
      </c>
      <c r="B15" s="534" t="str">
        <f>'A.V. ZID.'!B74</f>
        <v>ZIDARSKI RADOVI UKUPNO</v>
      </c>
      <c r="C15" s="109"/>
      <c r="D15" s="109"/>
      <c r="E15" s="109"/>
      <c r="F15" s="903">
        <f>SUM('A.V. ZID.'!F74)</f>
        <v>0</v>
      </c>
      <c r="H15" s="45"/>
      <c r="I15" s="46"/>
    </row>
    <row r="16" spans="1:9" s="12" customFormat="1" ht="14.4">
      <c r="A16" s="112"/>
      <c r="B16" s="113"/>
      <c r="C16" s="113"/>
      <c r="D16" s="113"/>
      <c r="E16" s="113"/>
      <c r="F16" s="903"/>
      <c r="G16" s="13"/>
      <c r="H16" s="13"/>
      <c r="I16" s="29"/>
    </row>
    <row r="17" spans="1:9" ht="14.4">
      <c r="A17" s="108" t="str">
        <f>'A.VI. TES.'!A89</f>
        <v>A.VI.</v>
      </c>
      <c r="B17" s="534" t="str">
        <f>'A.VI. TES.'!B89</f>
        <v>TESARSKI RADOVI UKUPNO</v>
      </c>
      <c r="C17" s="109"/>
      <c r="D17" s="109"/>
      <c r="E17" s="109"/>
      <c r="F17" s="903">
        <f>SUM('A.VI. TES.'!F89)</f>
        <v>0</v>
      </c>
      <c r="H17" s="45"/>
      <c r="I17" s="46"/>
    </row>
    <row r="18" spans="1:9" s="12" customFormat="1" ht="14.4">
      <c r="A18" s="112"/>
      <c r="B18" s="113"/>
      <c r="C18" s="113"/>
      <c r="D18" s="113"/>
      <c r="E18" s="113"/>
      <c r="F18" s="903"/>
      <c r="G18" s="13"/>
      <c r="H18" s="13"/>
      <c r="I18" s="29"/>
    </row>
    <row r="19" spans="1:9" ht="14.4">
      <c r="A19" s="108" t="str">
        <f>'A.VII. KROVOPOKR.'!A70</f>
        <v>A.VII.</v>
      </c>
      <c r="B19" s="534" t="str">
        <f>'A.VII. KROVOPOKR.'!B70</f>
        <v>KROVOPOKRIVAČKI RADOVI UKUPNO</v>
      </c>
      <c r="C19" s="109"/>
      <c r="D19" s="109"/>
      <c r="E19" s="109"/>
      <c r="F19" s="903">
        <f>SUM('A.VII. KROVOPOKR.'!F70)</f>
        <v>0</v>
      </c>
      <c r="H19" s="45"/>
      <c r="I19" s="46"/>
    </row>
    <row r="20" spans="1:9" s="12" customFormat="1" ht="14.4">
      <c r="A20" s="112"/>
      <c r="B20" s="113"/>
      <c r="C20" s="113"/>
      <c r="D20" s="113"/>
      <c r="E20" s="113"/>
      <c r="F20" s="903"/>
      <c r="G20" s="13"/>
      <c r="H20" s="13"/>
      <c r="I20" s="29"/>
    </row>
    <row r="21" spans="1:9" ht="14.4">
      <c r="A21" s="108" t="str">
        <f>'A.VIII. SKEL.'!A97</f>
        <v>A.VIII.</v>
      </c>
      <c r="B21" s="534" t="str">
        <f>'A.VIII. SKEL.'!B97</f>
        <v>SKELA UKUPNO</v>
      </c>
      <c r="C21" s="109"/>
      <c r="D21" s="109"/>
      <c r="E21" s="109"/>
      <c r="F21" s="903">
        <f>SUM('A.VIII. SKEL.'!F97)</f>
        <v>0</v>
      </c>
      <c r="H21" s="45"/>
      <c r="I21" s="46"/>
    </row>
    <row r="22" spans="1:9" s="12" customFormat="1" ht="14.4">
      <c r="A22" s="112"/>
      <c r="B22" s="113"/>
      <c r="C22" s="113"/>
      <c r="D22" s="113"/>
      <c r="E22" s="113"/>
      <c r="F22" s="903"/>
      <c r="G22" s="13"/>
      <c r="H22" s="13"/>
      <c r="I22" s="29"/>
    </row>
    <row r="23" spans="1:9" ht="14.4">
      <c r="A23" s="108" t="str">
        <f>'A.IX. BRAV.'!A135</f>
        <v>A.IX.</v>
      </c>
      <c r="B23" s="534" t="str">
        <f>'A.IX. BRAV.'!B135</f>
        <v>BRAVARSKI RADOVI UKUPNO</v>
      </c>
      <c r="C23" s="108"/>
      <c r="D23" s="108"/>
      <c r="E23" s="108"/>
      <c r="F23" s="903">
        <f>SUM('A.IX. BRAV.'!F135)</f>
        <v>0</v>
      </c>
      <c r="H23" s="45"/>
      <c r="I23" s="46"/>
    </row>
    <row r="24" spans="1:9" s="1" customFormat="1" ht="14.4">
      <c r="A24" s="108"/>
      <c r="B24" s="109"/>
      <c r="C24" s="108"/>
      <c r="D24" s="108"/>
      <c r="E24" s="108"/>
      <c r="F24" s="903"/>
    </row>
    <row r="25" spans="1:9" s="1" customFormat="1" ht="14.4">
      <c r="C25" s="2"/>
      <c r="D25" s="7"/>
      <c r="E25" s="4"/>
      <c r="F25" s="903"/>
    </row>
    <row r="26" spans="1:9" s="57" customFormat="1" ht="15.05">
      <c r="A26" s="204" t="str">
        <f>'A.0. PRIP.'!A3</f>
        <v>A.</v>
      </c>
      <c r="B26" s="201" t="str">
        <f>'A.0. PRIP.'!B3</f>
        <v>RADOVI KONSTRUKTIVNE SANACIJE / OBNOVE</v>
      </c>
      <c r="C26" s="202"/>
      <c r="D26" s="202"/>
      <c r="E26" s="203"/>
      <c r="F26" s="904">
        <f>SUM(F5:F23)</f>
        <v>0</v>
      </c>
    </row>
    <row r="27" spans="1:9" s="1" customFormat="1">
      <c r="C27" s="2"/>
      <c r="D27" s="7"/>
      <c r="E27" s="4"/>
    </row>
    <row r="28" spans="1:9">
      <c r="H28" s="45"/>
      <c r="I28" s="46"/>
    </row>
    <row r="29" spans="1:9">
      <c r="H29" s="45"/>
      <c r="I29" s="46"/>
    </row>
    <row r="30" spans="1:9">
      <c r="H30" s="45"/>
      <c r="I30" s="46"/>
    </row>
    <row r="31" spans="1:9">
      <c r="H31" s="45"/>
      <c r="I31" s="46"/>
    </row>
    <row r="32" spans="1:9">
      <c r="I32" s="49"/>
    </row>
    <row r="33" spans="8:9">
      <c r="H33" s="45"/>
      <c r="I33" s="46"/>
    </row>
    <row r="34" spans="8:9">
      <c r="H34" s="45"/>
      <c r="I34" s="46"/>
    </row>
    <row r="35" spans="8:9">
      <c r="H35" s="45"/>
      <c r="I35" s="46"/>
    </row>
    <row r="36" spans="8:9">
      <c r="H36" s="45"/>
      <c r="I36" s="46"/>
    </row>
    <row r="37" spans="8:9">
      <c r="H37" s="45"/>
      <c r="I37" s="46"/>
    </row>
    <row r="38" spans="8:9">
      <c r="H38" s="45"/>
      <c r="I38" s="46"/>
    </row>
    <row r="39" spans="8:9">
      <c r="I39" s="49"/>
    </row>
    <row r="40" spans="8:9">
      <c r="H40" s="45"/>
      <c r="I40" s="49"/>
    </row>
    <row r="41" spans="8:9">
      <c r="H41" s="24"/>
      <c r="I41" s="49"/>
    </row>
    <row r="42" spans="8:9">
      <c r="H42" s="45"/>
      <c r="I42" s="46"/>
    </row>
    <row r="43" spans="8:9">
      <c r="H43" s="45"/>
      <c r="I43" s="46"/>
    </row>
    <row r="44" spans="8:9">
      <c r="I44" s="49"/>
    </row>
    <row r="45" spans="8:9">
      <c r="I45" s="49"/>
    </row>
    <row r="46" spans="8:9">
      <c r="I46" s="49"/>
    </row>
    <row r="47" spans="8:9">
      <c r="I47" s="49"/>
    </row>
    <row r="48" spans="8:9">
      <c r="I48" s="49"/>
    </row>
    <row r="49" spans="8:9">
      <c r="I49" s="49"/>
    </row>
    <row r="50" spans="8:9">
      <c r="I50" s="49"/>
    </row>
    <row r="51" spans="8:9">
      <c r="I51" s="49"/>
    </row>
    <row r="52" spans="8:9">
      <c r="I52" s="49"/>
    </row>
    <row r="53" spans="8:9">
      <c r="I53" s="49"/>
    </row>
    <row r="54" spans="8:9">
      <c r="I54" s="49"/>
    </row>
    <row r="55" spans="8:9">
      <c r="I55" s="49"/>
    </row>
    <row r="56" spans="8:9">
      <c r="I56" s="49"/>
    </row>
    <row r="57" spans="8:9">
      <c r="I57" s="49"/>
    </row>
    <row r="58" spans="8:9">
      <c r="H58" s="24"/>
      <c r="I58" s="49"/>
    </row>
    <row r="59" spans="8:9">
      <c r="H59" s="24"/>
      <c r="I59" s="49"/>
    </row>
    <row r="60" spans="8:9">
      <c r="H60" s="45"/>
      <c r="I60" s="46"/>
    </row>
    <row r="61" spans="8:9">
      <c r="H61" s="45"/>
      <c r="I61" s="46"/>
    </row>
    <row r="62" spans="8:9">
      <c r="I62" s="49"/>
    </row>
    <row r="63" spans="8:9">
      <c r="I63" s="49"/>
    </row>
    <row r="64" spans="8:9">
      <c r="I64" s="49"/>
    </row>
    <row r="65" spans="8:9">
      <c r="I65" s="49"/>
    </row>
    <row r="66" spans="8:9">
      <c r="I66" s="49"/>
    </row>
    <row r="67" spans="8:9">
      <c r="I67" s="49"/>
    </row>
    <row r="68" spans="8:9">
      <c r="I68" s="49"/>
    </row>
    <row r="69" spans="8:9">
      <c r="I69" s="49"/>
    </row>
    <row r="70" spans="8:9">
      <c r="I70" s="49"/>
    </row>
    <row r="71" spans="8:9">
      <c r="I71" s="49"/>
    </row>
    <row r="72" spans="8:9">
      <c r="I72" s="49"/>
    </row>
    <row r="73" spans="8:9">
      <c r="I73" s="49"/>
    </row>
    <row r="74" spans="8:9">
      <c r="I74" s="49"/>
    </row>
    <row r="75" spans="8:9">
      <c r="I75" s="49"/>
    </row>
    <row r="76" spans="8:9">
      <c r="I76" s="49"/>
    </row>
    <row r="77" spans="8:9">
      <c r="H77" s="24"/>
      <c r="I77" s="49"/>
    </row>
    <row r="78" spans="8:9">
      <c r="H78" s="45"/>
      <c r="I78" s="46"/>
    </row>
    <row r="79" spans="8:9">
      <c r="H79" s="45"/>
      <c r="I79" s="46"/>
    </row>
    <row r="80" spans="8:9">
      <c r="I80" s="49"/>
    </row>
    <row r="81" spans="8:9">
      <c r="I81" s="49"/>
    </row>
    <row r="82" spans="8:9">
      <c r="I82" s="49"/>
    </row>
    <row r="83" spans="8:9">
      <c r="H83" s="45"/>
      <c r="I83" s="46"/>
    </row>
    <row r="84" spans="8:9">
      <c r="H84" s="45"/>
      <c r="I84" s="46"/>
    </row>
    <row r="85" spans="8:9">
      <c r="H85" s="45"/>
      <c r="I85" s="46"/>
    </row>
    <row r="86" spans="8:9">
      <c r="H86" s="45"/>
      <c r="I86" s="46"/>
    </row>
    <row r="87" spans="8:9">
      <c r="H87" s="45"/>
      <c r="I87" s="46"/>
    </row>
    <row r="88" spans="8:9">
      <c r="I88" s="49"/>
    </row>
    <row r="89" spans="8:9">
      <c r="I89" s="49"/>
    </row>
    <row r="90" spans="8:9">
      <c r="H90" s="45"/>
      <c r="I90" s="46"/>
    </row>
    <row r="91" spans="8:9">
      <c r="H91" s="45"/>
      <c r="I91" s="46"/>
    </row>
    <row r="92" spans="8:9">
      <c r="H92" s="45"/>
      <c r="I92" s="46"/>
    </row>
    <row r="93" spans="8:9">
      <c r="H93" s="45"/>
      <c r="I93" s="46"/>
    </row>
    <row r="94" spans="8:9">
      <c r="H94" s="45"/>
      <c r="I94" s="46"/>
    </row>
    <row r="95" spans="8:9">
      <c r="I95" s="49"/>
    </row>
    <row r="96" spans="8:9">
      <c r="I96" s="49"/>
    </row>
    <row r="97" spans="8:9">
      <c r="H97" s="45"/>
      <c r="I97" s="46"/>
    </row>
    <row r="98" spans="8:9">
      <c r="H98" s="45"/>
      <c r="I98" s="46"/>
    </row>
    <row r="99" spans="8:9">
      <c r="H99" s="45"/>
      <c r="I99" s="46"/>
    </row>
    <row r="100" spans="8:9">
      <c r="H100" s="45"/>
      <c r="I100" s="46"/>
    </row>
    <row r="101" spans="8:9">
      <c r="H101" s="45"/>
      <c r="I101" s="46"/>
    </row>
    <row r="102" spans="8:9">
      <c r="H102" s="45"/>
      <c r="I102" s="46"/>
    </row>
    <row r="103" spans="8:9">
      <c r="H103" s="45"/>
      <c r="I103" s="46"/>
    </row>
    <row r="104" spans="8:9">
      <c r="I104" s="49"/>
    </row>
    <row r="105" spans="8:9">
      <c r="I105" s="49"/>
    </row>
    <row r="106" spans="8:9">
      <c r="I106" s="49"/>
    </row>
    <row r="107" spans="8:9">
      <c r="I107" s="49"/>
    </row>
    <row r="108" spans="8:9">
      <c r="H108" s="45"/>
      <c r="I108" s="46"/>
    </row>
    <row r="109" spans="8:9">
      <c r="H109" s="45"/>
      <c r="I109" s="46"/>
    </row>
    <row r="110" spans="8:9">
      <c r="H110" s="45"/>
      <c r="I110" s="46"/>
    </row>
    <row r="111" spans="8:9">
      <c r="H111" s="45"/>
      <c r="I111" s="46"/>
    </row>
    <row r="112" spans="8:9">
      <c r="H112" s="45"/>
      <c r="I112" s="46"/>
    </row>
    <row r="113" spans="8:9">
      <c r="H113" s="45"/>
      <c r="I113" s="46"/>
    </row>
    <row r="114" spans="8:9">
      <c r="I114" s="49"/>
    </row>
    <row r="115" spans="8:9">
      <c r="I115" s="49"/>
    </row>
    <row r="116" spans="8:9">
      <c r="I116" s="49"/>
    </row>
    <row r="117" spans="8:9">
      <c r="I117" s="49"/>
    </row>
    <row r="118" spans="8:9">
      <c r="H118" s="45"/>
      <c r="I118" s="46"/>
    </row>
    <row r="119" spans="8:9">
      <c r="H119" s="45"/>
      <c r="I119" s="46"/>
    </row>
    <row r="120" spans="8:9">
      <c r="H120" s="45"/>
      <c r="I120" s="46"/>
    </row>
    <row r="121" spans="8:9">
      <c r="H121" s="45"/>
      <c r="I121" s="46"/>
    </row>
    <row r="122" spans="8:9">
      <c r="H122" s="45"/>
      <c r="I122" s="46"/>
    </row>
    <row r="123" spans="8:9">
      <c r="I123" s="49"/>
    </row>
    <row r="124" spans="8:9">
      <c r="I124" s="49"/>
    </row>
    <row r="125" spans="8:9">
      <c r="I125" s="49"/>
    </row>
    <row r="126" spans="8:9">
      <c r="I126" s="49"/>
    </row>
    <row r="127" spans="8:9">
      <c r="H127" s="45"/>
      <c r="I127" s="46"/>
    </row>
    <row r="128" spans="8:9">
      <c r="H128" s="45"/>
      <c r="I128" s="46"/>
    </row>
    <row r="129" spans="8:9">
      <c r="H129" s="45"/>
      <c r="I129" s="46"/>
    </row>
    <row r="130" spans="8:9">
      <c r="H130" s="45"/>
      <c r="I130" s="46"/>
    </row>
    <row r="131" spans="8:9">
      <c r="H131" s="45"/>
      <c r="I131" s="46"/>
    </row>
    <row r="132" spans="8:9">
      <c r="H132" s="45"/>
      <c r="I132" s="46"/>
    </row>
    <row r="133" spans="8:9">
      <c r="I133" s="49"/>
    </row>
    <row r="134" spans="8:9">
      <c r="H134" s="45"/>
      <c r="I134" s="46"/>
    </row>
    <row r="135" spans="8:9">
      <c r="I135" s="49"/>
    </row>
    <row r="136" spans="8:9">
      <c r="H136" s="45"/>
      <c r="I136" s="46"/>
    </row>
    <row r="137" spans="8:9">
      <c r="H137" s="45"/>
      <c r="I137" s="46"/>
    </row>
    <row r="138" spans="8:9">
      <c r="H138" s="45"/>
      <c r="I138" s="46"/>
    </row>
    <row r="139" spans="8:9">
      <c r="H139" s="45"/>
      <c r="I139" s="46"/>
    </row>
    <row r="140" spans="8:9">
      <c r="H140" s="45"/>
      <c r="I140" s="46"/>
    </row>
    <row r="141" spans="8:9">
      <c r="I141" s="49"/>
    </row>
    <row r="142" spans="8:9">
      <c r="I142" s="49"/>
    </row>
    <row r="143" spans="8:9">
      <c r="H143" s="45"/>
      <c r="I143" s="46"/>
    </row>
    <row r="144" spans="8:9">
      <c r="H144" s="45"/>
      <c r="I144" s="46"/>
    </row>
    <row r="145" spans="8:9">
      <c r="H145" s="45"/>
      <c r="I145" s="46"/>
    </row>
    <row r="146" spans="8:9">
      <c r="H146" s="45"/>
      <c r="I146" s="46"/>
    </row>
    <row r="147" spans="8:9">
      <c r="H147" s="45"/>
      <c r="I147" s="46"/>
    </row>
    <row r="148" spans="8:9">
      <c r="H148" s="45"/>
      <c r="I148" s="46"/>
    </row>
    <row r="149" spans="8:9">
      <c r="I149" s="49"/>
    </row>
    <row r="150" spans="8:9">
      <c r="I150" s="49"/>
    </row>
    <row r="151" spans="8:9">
      <c r="I151" s="49"/>
    </row>
    <row r="152" spans="8:9">
      <c r="H152" s="45"/>
      <c r="I152" s="46"/>
    </row>
    <row r="153" spans="8:9">
      <c r="H153" s="45"/>
      <c r="I153" s="46"/>
    </row>
    <row r="154" spans="8:9">
      <c r="H154" s="45"/>
      <c r="I154" s="46"/>
    </row>
    <row r="155" spans="8:9">
      <c r="H155" s="45"/>
      <c r="I155" s="46"/>
    </row>
    <row r="156" spans="8:9">
      <c r="H156" s="45"/>
      <c r="I156" s="46"/>
    </row>
    <row r="157" spans="8:9">
      <c r="H157" s="45"/>
      <c r="I157" s="46"/>
    </row>
    <row r="158" spans="8:9">
      <c r="I158" s="49"/>
    </row>
    <row r="159" spans="8:9">
      <c r="I159" s="49"/>
    </row>
    <row r="160" spans="8:9">
      <c r="I160" s="49"/>
    </row>
    <row r="161" spans="8:10">
      <c r="I161" s="49"/>
    </row>
    <row r="162" spans="8:10">
      <c r="I162" s="49"/>
    </row>
    <row r="163" spans="8:10">
      <c r="I163" s="49"/>
    </row>
    <row r="164" spans="8:10">
      <c r="I164" s="49"/>
    </row>
    <row r="165" spans="8:10">
      <c r="I165" s="49"/>
    </row>
    <row r="166" spans="8:10">
      <c r="I166" s="49"/>
    </row>
    <row r="167" spans="8:10">
      <c r="I167" s="49"/>
    </row>
    <row r="168" spans="8:10">
      <c r="I168" s="49"/>
    </row>
    <row r="169" spans="8:10">
      <c r="I169" s="49"/>
    </row>
    <row r="170" spans="8:10">
      <c r="I170" s="49"/>
    </row>
    <row r="171" spans="8:10">
      <c r="I171" s="49"/>
    </row>
    <row r="172" spans="8:10">
      <c r="I172" s="49"/>
    </row>
    <row r="173" spans="8:10">
      <c r="I173" s="49"/>
    </row>
    <row r="174" spans="8:10" ht="12.55">
      <c r="H174" s="31"/>
      <c r="I174" s="31"/>
      <c r="J174" s="31"/>
    </row>
    <row r="175" spans="8:10" ht="12.55">
      <c r="H175" s="31"/>
      <c r="I175" s="31"/>
      <c r="J175" s="31"/>
    </row>
    <row r="176" spans="8:10">
      <c r="I176" s="49"/>
    </row>
    <row r="177" spans="8:10">
      <c r="I177" s="49"/>
    </row>
    <row r="178" spans="8:10">
      <c r="I178" s="49"/>
    </row>
    <row r="179" spans="8:10">
      <c r="I179" s="49"/>
    </row>
    <row r="180" spans="8:10">
      <c r="I180" s="49"/>
    </row>
    <row r="181" spans="8:10">
      <c r="I181" s="49"/>
    </row>
    <row r="182" spans="8:10">
      <c r="H182" s="45"/>
      <c r="I182" s="46"/>
    </row>
    <row r="183" spans="8:10">
      <c r="I183" s="49"/>
    </row>
    <row r="184" spans="8:10" ht="12.55">
      <c r="H184" s="31"/>
      <c r="I184" s="31"/>
      <c r="J184" s="31"/>
    </row>
    <row r="185" spans="8:10" ht="12.55">
      <c r="H185" s="31"/>
      <c r="I185" s="31"/>
      <c r="J185" s="31"/>
    </row>
    <row r="186" spans="8:10" ht="12.55">
      <c r="H186" s="31"/>
      <c r="I186" s="31"/>
      <c r="J186" s="31"/>
    </row>
    <row r="187" spans="8:10" ht="12.55">
      <c r="H187" s="31"/>
      <c r="I187" s="31"/>
      <c r="J187" s="31"/>
    </row>
    <row r="188" spans="8:10" ht="12.55">
      <c r="H188" s="31"/>
      <c r="I188" s="31"/>
      <c r="J188" s="31"/>
    </row>
    <row r="189" spans="8:10" ht="12.55">
      <c r="H189" s="31"/>
      <c r="I189" s="31"/>
      <c r="J189" s="31"/>
    </row>
    <row r="190" spans="8:10" ht="12.55">
      <c r="H190" s="31"/>
      <c r="I190" s="31"/>
      <c r="J190" s="31"/>
    </row>
    <row r="191" spans="8:10">
      <c r="I191" s="49"/>
    </row>
    <row r="192" spans="8:10" ht="12.55">
      <c r="H192" s="31"/>
      <c r="I192" s="31"/>
      <c r="J192" s="31"/>
    </row>
    <row r="193" spans="8:10" ht="12.55">
      <c r="H193" s="31"/>
      <c r="I193" s="31"/>
      <c r="J193" s="31"/>
    </row>
    <row r="194" spans="8:10" ht="12.55">
      <c r="H194" s="31"/>
      <c r="I194" s="31"/>
      <c r="J194" s="31"/>
    </row>
    <row r="195" spans="8:10">
      <c r="I195" s="49"/>
    </row>
    <row r="196" spans="8:10">
      <c r="I196" s="49"/>
    </row>
    <row r="197" spans="8:10">
      <c r="I197" s="49"/>
    </row>
    <row r="198" spans="8:10">
      <c r="I198" s="49"/>
    </row>
    <row r="199" spans="8:10">
      <c r="I199" s="49"/>
    </row>
    <row r="200" spans="8:10">
      <c r="I200" s="49"/>
    </row>
    <row r="201" spans="8:10">
      <c r="I201" s="49"/>
    </row>
    <row r="202" spans="8:10">
      <c r="I202" s="49"/>
    </row>
    <row r="203" spans="8:10">
      <c r="I203" s="49"/>
    </row>
    <row r="204" spans="8:10">
      <c r="I204" s="49"/>
    </row>
    <row r="205" spans="8:10">
      <c r="I205" s="49"/>
    </row>
    <row r="206" spans="8:10">
      <c r="I206" s="49"/>
    </row>
    <row r="207" spans="8:10">
      <c r="I207" s="49"/>
    </row>
    <row r="208" spans="8:10">
      <c r="I208" s="49"/>
    </row>
    <row r="209" spans="8:10">
      <c r="I209" s="49"/>
    </row>
    <row r="210" spans="8:10">
      <c r="I210" s="49"/>
    </row>
    <row r="211" spans="8:10">
      <c r="I211" s="49"/>
    </row>
    <row r="212" spans="8:10">
      <c r="I212" s="49"/>
    </row>
    <row r="213" spans="8:10">
      <c r="I213" s="49"/>
    </row>
    <row r="218" spans="8:10">
      <c r="I218" s="49"/>
    </row>
    <row r="219" spans="8:10">
      <c r="I219" s="49"/>
    </row>
    <row r="220" spans="8:10">
      <c r="I220" s="49"/>
    </row>
    <row r="221" spans="8:10">
      <c r="I221" s="49"/>
    </row>
    <row r="222" spans="8:10">
      <c r="I222" s="49"/>
    </row>
    <row r="223" spans="8:10">
      <c r="I223" s="49"/>
    </row>
    <row r="224" spans="8:10" ht="14.4">
      <c r="H224" s="48"/>
      <c r="I224" s="48"/>
      <c r="J224" s="48"/>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55"/>
  <sheetViews>
    <sheetView showZeros="0" view="pageBreakPreview" topLeftCell="A27" zoomScaleNormal="100" zoomScaleSheetLayoutView="100" workbookViewId="0">
      <selection activeCell="C54" sqref="C54"/>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27" customFormat="1" ht="17.55">
      <c r="A3" s="88" t="s">
        <v>40</v>
      </c>
      <c r="B3" s="89" t="s">
        <v>1192</v>
      </c>
      <c r="C3" s="26"/>
      <c r="D3" s="26"/>
      <c r="E3" s="37"/>
      <c r="F3" s="38"/>
    </row>
    <row r="4" spans="1:9" s="27" customFormat="1" ht="10.65">
      <c r="A4" s="58"/>
      <c r="B4" s="40"/>
      <c r="C4" s="26"/>
      <c r="D4" s="26"/>
      <c r="E4" s="37"/>
      <c r="F4" s="38"/>
    </row>
    <row r="5" spans="1:9" s="57" customFormat="1" ht="15.05">
      <c r="A5" s="62" t="s">
        <v>41</v>
      </c>
      <c r="B5" s="349" t="s">
        <v>802</v>
      </c>
      <c r="C5" s="64"/>
      <c r="D5" s="64"/>
      <c r="E5" s="65"/>
      <c r="F5" s="66"/>
    </row>
    <row r="6" spans="1:9" s="350" customFormat="1" ht="15.05">
      <c r="A6" s="351"/>
      <c r="B6" s="352"/>
      <c r="C6" s="353"/>
      <c r="D6" s="353"/>
      <c r="E6" s="354"/>
      <c r="F6" s="355"/>
    </row>
    <row r="7" spans="1:9" s="362" customFormat="1" ht="14.4">
      <c r="A7" s="356"/>
      <c r="B7" s="357" t="s">
        <v>803</v>
      </c>
      <c r="C7" s="358"/>
      <c r="D7" s="359"/>
      <c r="E7" s="360"/>
      <c r="F7" s="361"/>
    </row>
    <row r="8" spans="1:9" s="299" customFormat="1" ht="13.15">
      <c r="A8" s="363"/>
      <c r="B8" s="178"/>
      <c r="C8" s="364"/>
      <c r="D8" s="359"/>
      <c r="E8" s="365"/>
      <c r="F8" s="366"/>
    </row>
    <row r="9" spans="1:9" s="299" customFormat="1" ht="21.3">
      <c r="A9" s="173"/>
      <c r="B9" s="178" t="s">
        <v>804</v>
      </c>
      <c r="C9" s="364"/>
      <c r="D9" s="367"/>
      <c r="E9" s="365"/>
      <c r="F9" s="366"/>
    </row>
    <row r="10" spans="1:9" s="299" customFormat="1" ht="21.3">
      <c r="A10" s="173" t="s">
        <v>91</v>
      </c>
      <c r="B10" s="99" t="s">
        <v>805</v>
      </c>
      <c r="C10" s="364"/>
      <c r="D10" s="367"/>
      <c r="E10" s="365"/>
      <c r="F10" s="366"/>
    </row>
    <row r="11" spans="1:9" s="299" customFormat="1" ht="21.3">
      <c r="A11" s="173" t="s">
        <v>91</v>
      </c>
      <c r="B11" s="99" t="s">
        <v>806</v>
      </c>
      <c r="C11" s="364"/>
      <c r="D11" s="367"/>
      <c r="E11" s="365"/>
      <c r="F11" s="366"/>
    </row>
    <row r="12" spans="1:9" s="299" customFormat="1" ht="31.95">
      <c r="A12" s="173" t="s">
        <v>91</v>
      </c>
      <c r="B12" s="178" t="s">
        <v>2513</v>
      </c>
      <c r="C12" s="364"/>
      <c r="D12" s="367"/>
      <c r="E12" s="365"/>
      <c r="F12" s="366"/>
    </row>
    <row r="13" spans="1:9" s="299" customFormat="1" ht="31.95">
      <c r="A13" s="173"/>
      <c r="B13" s="99" t="s">
        <v>807</v>
      </c>
      <c r="C13" s="364"/>
      <c r="D13" s="367"/>
      <c r="E13" s="365"/>
      <c r="F13" s="366"/>
    </row>
    <row r="14" spans="1:9" s="299" customFormat="1" ht="13.15">
      <c r="A14" s="363"/>
      <c r="B14" s="178"/>
      <c r="C14" s="364"/>
      <c r="D14" s="359"/>
      <c r="E14" s="365"/>
      <c r="F14" s="366"/>
    </row>
    <row r="15" spans="1:9" s="299" customFormat="1" ht="53.25">
      <c r="A15" s="173"/>
      <c r="B15" s="206" t="s">
        <v>808</v>
      </c>
      <c r="C15" s="364"/>
      <c r="D15" s="367"/>
      <c r="E15" s="365"/>
      <c r="F15" s="366"/>
    </row>
    <row r="16" spans="1:9" s="299" customFormat="1" ht="85.15">
      <c r="A16" s="173"/>
      <c r="B16" s="206" t="s">
        <v>809</v>
      </c>
      <c r="C16" s="364"/>
      <c r="D16" s="367"/>
      <c r="E16" s="365"/>
      <c r="F16" s="366"/>
    </row>
    <row r="17" spans="1:6" s="299" customFormat="1" ht="13.15">
      <c r="A17" s="173"/>
      <c r="B17" s="206" t="s">
        <v>810</v>
      </c>
      <c r="C17" s="364"/>
      <c r="D17" s="367"/>
      <c r="E17" s="365"/>
      <c r="F17" s="366"/>
    </row>
    <row r="18" spans="1:6" s="299" customFormat="1" ht="13.15">
      <c r="A18" s="173"/>
      <c r="B18" s="206"/>
      <c r="C18" s="364"/>
      <c r="D18" s="367"/>
      <c r="E18" s="365"/>
      <c r="F18" s="366"/>
    </row>
    <row r="19" spans="1:6" s="299" customFormat="1" ht="85.15">
      <c r="A19" s="173"/>
      <c r="B19" s="206" t="s">
        <v>2514</v>
      </c>
      <c r="C19" s="364"/>
      <c r="D19" s="367"/>
      <c r="E19" s="365"/>
      <c r="F19" s="366"/>
    </row>
    <row r="20" spans="1:6" s="299" customFormat="1" ht="42.6">
      <c r="A20" s="173"/>
      <c r="B20" s="206" t="s">
        <v>811</v>
      </c>
      <c r="C20" s="364"/>
      <c r="D20" s="367"/>
      <c r="E20" s="365"/>
      <c r="F20" s="366"/>
    </row>
    <row r="21" spans="1:6" s="299" customFormat="1" ht="42.6">
      <c r="A21" s="173"/>
      <c r="B21" s="206" t="s">
        <v>812</v>
      </c>
      <c r="C21" s="364"/>
      <c r="D21" s="367"/>
      <c r="E21" s="365"/>
      <c r="F21" s="366"/>
    </row>
    <row r="22" spans="1:6" s="299" customFormat="1" ht="13.15">
      <c r="A22" s="173"/>
      <c r="B22" s="206"/>
      <c r="C22" s="364"/>
      <c r="D22" s="367"/>
      <c r="E22" s="365"/>
      <c r="F22" s="366"/>
    </row>
    <row r="23" spans="1:6" s="299" customFormat="1" ht="31.95">
      <c r="A23" s="173"/>
      <c r="B23" s="206" t="s">
        <v>813</v>
      </c>
      <c r="C23" s="364"/>
      <c r="D23" s="367"/>
      <c r="E23" s="365"/>
      <c r="F23" s="366"/>
    </row>
    <row r="24" spans="1:6" s="299" customFormat="1" ht="21.3">
      <c r="A24" s="173"/>
      <c r="B24" s="206" t="s">
        <v>814</v>
      </c>
      <c r="C24" s="364"/>
      <c r="D24" s="367"/>
      <c r="E24" s="365"/>
      <c r="F24" s="366"/>
    </row>
    <row r="25" spans="1:6" s="299" customFormat="1" ht="31.95">
      <c r="A25" s="173"/>
      <c r="B25" s="206" t="s">
        <v>815</v>
      </c>
      <c r="C25" s="364"/>
      <c r="D25" s="367"/>
      <c r="E25" s="365"/>
      <c r="F25" s="366"/>
    </row>
    <row r="26" spans="1:6" s="299" customFormat="1" ht="53.25">
      <c r="A26" s="173"/>
      <c r="B26" s="206" t="s">
        <v>816</v>
      </c>
      <c r="C26" s="364"/>
      <c r="D26" s="367"/>
      <c r="E26" s="365"/>
      <c r="F26" s="366"/>
    </row>
    <row r="27" spans="1:6" s="299" customFormat="1" ht="21.3">
      <c r="A27" s="173"/>
      <c r="B27" s="206" t="s">
        <v>817</v>
      </c>
      <c r="C27" s="364"/>
      <c r="D27" s="367"/>
      <c r="E27" s="365"/>
      <c r="F27" s="366"/>
    </row>
    <row r="28" spans="1:6" s="299" customFormat="1" ht="31.95">
      <c r="A28" s="173"/>
      <c r="B28" s="206" t="s">
        <v>818</v>
      </c>
      <c r="C28" s="364"/>
      <c r="D28" s="367"/>
      <c r="E28" s="365"/>
      <c r="F28" s="366"/>
    </row>
    <row r="29" spans="1:6" s="299" customFormat="1" ht="53.25">
      <c r="A29" s="173"/>
      <c r="B29" s="206" t="s">
        <v>819</v>
      </c>
      <c r="C29" s="364"/>
      <c r="D29" s="367"/>
      <c r="E29" s="365"/>
      <c r="F29" s="366"/>
    </row>
    <row r="30" spans="1:6" s="299" customFormat="1" ht="13.15">
      <c r="A30" s="173"/>
      <c r="B30" s="99"/>
      <c r="C30" s="364"/>
      <c r="D30" s="367"/>
      <c r="E30" s="365"/>
      <c r="F30" s="366"/>
    </row>
    <row r="31" spans="1:6" s="299" customFormat="1" ht="31.95">
      <c r="A31" s="173"/>
      <c r="B31" s="99" t="s">
        <v>820</v>
      </c>
      <c r="C31" s="364"/>
      <c r="D31" s="367"/>
      <c r="E31" s="365"/>
      <c r="F31" s="366"/>
    </row>
    <row r="32" spans="1:6" s="299" customFormat="1" ht="13.15">
      <c r="A32" s="173"/>
      <c r="B32" s="99"/>
      <c r="C32" s="364"/>
      <c r="D32" s="367"/>
      <c r="E32" s="365"/>
      <c r="F32" s="366"/>
    </row>
    <row r="33" spans="1:6" s="299" customFormat="1" ht="13.15">
      <c r="A33" s="363"/>
      <c r="B33" s="178" t="s">
        <v>20</v>
      </c>
      <c r="C33" s="364"/>
      <c r="D33" s="367"/>
      <c r="E33" s="365"/>
      <c r="F33" s="366"/>
    </row>
    <row r="34" spans="1:6" s="299" customFormat="1" ht="21.3">
      <c r="A34" s="363"/>
      <c r="B34" s="99" t="s">
        <v>821</v>
      </c>
      <c r="C34" s="364"/>
      <c r="D34" s="367"/>
      <c r="E34" s="365"/>
      <c r="F34" s="366"/>
    </row>
    <row r="35" spans="1:6" s="299" customFormat="1" ht="21.3">
      <c r="A35" s="173" t="s">
        <v>91</v>
      </c>
      <c r="B35" s="99" t="s">
        <v>2515</v>
      </c>
      <c r="C35" s="364"/>
      <c r="D35" s="367"/>
      <c r="E35" s="365"/>
      <c r="F35" s="366"/>
    </row>
    <row r="36" spans="1:6" s="299" customFormat="1" ht="21.3">
      <c r="A36" s="363" t="s">
        <v>91</v>
      </c>
      <c r="B36" s="99" t="s">
        <v>2516</v>
      </c>
      <c r="C36" s="364"/>
      <c r="D36" s="367"/>
      <c r="E36" s="365"/>
      <c r="F36" s="366"/>
    </row>
    <row r="37" spans="1:6" s="299" customFormat="1" ht="21.3">
      <c r="A37" s="363" t="s">
        <v>91</v>
      </c>
      <c r="B37" s="99" t="s">
        <v>2517</v>
      </c>
      <c r="C37" s="364"/>
      <c r="D37" s="367"/>
      <c r="E37" s="365"/>
      <c r="F37" s="366"/>
    </row>
    <row r="38" spans="1:6" s="299" customFormat="1" ht="21.3">
      <c r="A38" s="173" t="s">
        <v>91</v>
      </c>
      <c r="B38" s="99" t="s">
        <v>2518</v>
      </c>
      <c r="C38" s="364"/>
      <c r="D38" s="367"/>
      <c r="E38" s="365"/>
      <c r="F38" s="366"/>
    </row>
    <row r="39" spans="1:6" s="299" customFormat="1" ht="21.3">
      <c r="A39" s="173" t="s">
        <v>91</v>
      </c>
      <c r="B39" s="99" t="s">
        <v>822</v>
      </c>
      <c r="C39" s="364"/>
      <c r="D39" s="367"/>
      <c r="E39" s="365"/>
      <c r="F39" s="366"/>
    </row>
    <row r="40" spans="1:6" s="299" customFormat="1" ht="21.3">
      <c r="A40" s="173" t="s">
        <v>91</v>
      </c>
      <c r="B40" s="99" t="s">
        <v>2519</v>
      </c>
      <c r="C40" s="364"/>
      <c r="D40" s="367"/>
      <c r="E40" s="365"/>
      <c r="F40" s="366"/>
    </row>
    <row r="41" spans="1:6" s="299" customFormat="1" ht="21.3">
      <c r="A41" s="363" t="s">
        <v>91</v>
      </c>
      <c r="B41" s="99" t="s">
        <v>2520</v>
      </c>
      <c r="C41" s="364"/>
      <c r="D41" s="367"/>
      <c r="E41" s="365"/>
      <c r="F41" s="366"/>
    </row>
    <row r="42" spans="1:6" s="299" customFormat="1" ht="21.3">
      <c r="A42" s="363" t="s">
        <v>91</v>
      </c>
      <c r="B42" s="99" t="s">
        <v>823</v>
      </c>
      <c r="C42" s="364"/>
      <c r="D42" s="367"/>
      <c r="E42" s="365"/>
      <c r="F42" s="366"/>
    </row>
    <row r="43" spans="1:6" s="299" customFormat="1" ht="21.3">
      <c r="A43" s="363" t="s">
        <v>91</v>
      </c>
      <c r="B43" s="99" t="s">
        <v>2521</v>
      </c>
      <c r="C43" s="364"/>
      <c r="D43" s="367"/>
      <c r="E43" s="365"/>
      <c r="F43" s="366"/>
    </row>
    <row r="44" spans="1:6" s="299" customFormat="1" ht="21.3">
      <c r="A44" s="363" t="s">
        <v>91</v>
      </c>
      <c r="B44" s="99" t="s">
        <v>2522</v>
      </c>
      <c r="C44" s="364"/>
      <c r="D44" s="367"/>
      <c r="E44" s="365"/>
      <c r="F44" s="366"/>
    </row>
    <row r="45" spans="1:6" s="299" customFormat="1" ht="21.3">
      <c r="A45" s="363" t="s">
        <v>91</v>
      </c>
      <c r="B45" s="99" t="s">
        <v>2523</v>
      </c>
      <c r="C45" s="364"/>
      <c r="D45" s="367"/>
      <c r="E45" s="365"/>
      <c r="F45" s="366"/>
    </row>
    <row r="46" spans="1:6" s="299" customFormat="1" ht="21.3">
      <c r="A46" s="363" t="s">
        <v>91</v>
      </c>
      <c r="B46" s="99" t="s">
        <v>2524</v>
      </c>
      <c r="C46" s="364"/>
      <c r="D46" s="367"/>
      <c r="E46" s="365"/>
      <c r="F46" s="366"/>
    </row>
    <row r="47" spans="1:6" s="299" customFormat="1" ht="21.3">
      <c r="A47" s="363" t="s">
        <v>91</v>
      </c>
      <c r="B47" s="99" t="s">
        <v>2525</v>
      </c>
      <c r="C47" s="364"/>
      <c r="D47" s="367"/>
      <c r="E47" s="365"/>
      <c r="F47" s="366"/>
    </row>
    <row r="48" spans="1:6" s="299" customFormat="1" ht="21.3">
      <c r="A48" s="363" t="s">
        <v>91</v>
      </c>
      <c r="B48" s="99" t="s">
        <v>2526</v>
      </c>
      <c r="C48" s="364"/>
      <c r="D48" s="367"/>
      <c r="E48" s="365"/>
      <c r="F48" s="366"/>
    </row>
    <row r="49" spans="1:6" s="299" customFormat="1" ht="21.3">
      <c r="A49" s="173" t="s">
        <v>91</v>
      </c>
      <c r="B49" s="99" t="s">
        <v>2527</v>
      </c>
      <c r="C49" s="364"/>
      <c r="D49" s="367"/>
      <c r="E49" s="365"/>
      <c r="F49" s="366"/>
    </row>
    <row r="50" spans="1:6" s="299" customFormat="1" ht="21.3">
      <c r="A50" s="173" t="s">
        <v>91</v>
      </c>
      <c r="B50" s="99" t="s">
        <v>2528</v>
      </c>
      <c r="C50" s="364"/>
      <c r="D50" s="367"/>
      <c r="E50" s="365"/>
      <c r="F50" s="366"/>
    </row>
    <row r="51" spans="1:6" s="299" customFormat="1" ht="21.3">
      <c r="A51" s="173" t="s">
        <v>91</v>
      </c>
      <c r="B51" s="99" t="s">
        <v>2529</v>
      </c>
      <c r="C51" s="364"/>
      <c r="D51" s="367"/>
      <c r="E51" s="365"/>
      <c r="F51" s="366"/>
    </row>
    <row r="52" spans="1:6" s="299" customFormat="1" ht="21.3">
      <c r="A52" s="173" t="s">
        <v>91</v>
      </c>
      <c r="B52" s="99" t="s">
        <v>2530</v>
      </c>
      <c r="C52" s="364"/>
      <c r="D52" s="367"/>
      <c r="E52" s="365"/>
      <c r="F52" s="366"/>
    </row>
    <row r="53" spans="1:6" s="299" customFormat="1" ht="21.3">
      <c r="A53" s="173" t="s">
        <v>91</v>
      </c>
      <c r="B53" s="99" t="s">
        <v>2531</v>
      </c>
      <c r="C53" s="364"/>
      <c r="D53" s="367"/>
      <c r="E53" s="365"/>
      <c r="F53" s="366"/>
    </row>
    <row r="54" spans="1:6" s="299" customFormat="1" ht="21.3">
      <c r="A54" s="173" t="s">
        <v>91</v>
      </c>
      <c r="B54" s="99" t="s">
        <v>2532</v>
      </c>
      <c r="C54" s="364"/>
      <c r="D54" s="367"/>
      <c r="E54" s="365"/>
      <c r="F54" s="366"/>
    </row>
    <row r="55" spans="1:6" s="299" customFormat="1" ht="21.3">
      <c r="A55" s="173"/>
      <c r="B55" s="99" t="s">
        <v>824</v>
      </c>
      <c r="C55" s="364"/>
      <c r="D55" s="367"/>
      <c r="E55" s="365"/>
      <c r="F55" s="366"/>
    </row>
    <row r="56" spans="1:6" s="299" customFormat="1" ht="74.5">
      <c r="A56" s="173"/>
      <c r="B56" s="206" t="s">
        <v>825</v>
      </c>
      <c r="C56" s="364"/>
      <c r="D56" s="367"/>
      <c r="E56" s="365"/>
      <c r="F56" s="366"/>
    </row>
    <row r="57" spans="1:6" s="299" customFormat="1" ht="13.15">
      <c r="A57" s="173"/>
      <c r="B57" s="99"/>
      <c r="C57" s="364"/>
      <c r="D57" s="367"/>
      <c r="E57" s="365"/>
      <c r="F57" s="366"/>
    </row>
    <row r="58" spans="1:6" s="299" customFormat="1" ht="13.15">
      <c r="A58" s="363"/>
      <c r="B58" s="178" t="s">
        <v>826</v>
      </c>
      <c r="C58" s="364"/>
      <c r="D58" s="367"/>
      <c r="E58" s="365"/>
      <c r="F58" s="366"/>
    </row>
    <row r="59" spans="1:6" s="299" customFormat="1" ht="31.95">
      <c r="A59" s="363"/>
      <c r="B59" s="99" t="s">
        <v>827</v>
      </c>
      <c r="C59" s="364"/>
      <c r="D59" s="367"/>
      <c r="E59" s="365"/>
      <c r="F59" s="366"/>
    </row>
    <row r="60" spans="1:6" s="299" customFormat="1" ht="13.15">
      <c r="A60" s="363"/>
      <c r="B60" s="178" t="s">
        <v>828</v>
      </c>
      <c r="C60" s="364"/>
      <c r="D60" s="367"/>
      <c r="E60" s="365"/>
      <c r="F60" s="366"/>
    </row>
    <row r="61" spans="1:6" s="299" customFormat="1" ht="13.15">
      <c r="A61" s="173" t="s">
        <v>91</v>
      </c>
      <c r="B61" s="99" t="s">
        <v>829</v>
      </c>
      <c r="C61" s="364"/>
      <c r="D61" s="367"/>
      <c r="E61" s="365"/>
      <c r="F61" s="366"/>
    </row>
    <row r="62" spans="1:6" s="299" customFormat="1" ht="21.3">
      <c r="A62" s="173" t="s">
        <v>91</v>
      </c>
      <c r="B62" s="99" t="s">
        <v>830</v>
      </c>
      <c r="C62" s="364"/>
      <c r="D62" s="367"/>
      <c r="E62" s="365"/>
      <c r="F62" s="366"/>
    </row>
    <row r="63" spans="1:6" s="299" customFormat="1" ht="21.3">
      <c r="A63" s="173" t="s">
        <v>91</v>
      </c>
      <c r="B63" s="99" t="s">
        <v>831</v>
      </c>
      <c r="C63" s="364"/>
      <c r="D63" s="367"/>
      <c r="E63" s="365"/>
      <c r="F63" s="366"/>
    </row>
    <row r="64" spans="1:6" s="299" customFormat="1" ht="21.3">
      <c r="A64" s="173" t="s">
        <v>91</v>
      </c>
      <c r="B64" s="99" t="s">
        <v>832</v>
      </c>
      <c r="C64" s="364"/>
      <c r="D64" s="367"/>
      <c r="E64" s="365"/>
      <c r="F64" s="366"/>
    </row>
    <row r="65" spans="1:6" s="299" customFormat="1" ht="18.8" customHeight="1">
      <c r="A65" s="173" t="s">
        <v>91</v>
      </c>
      <c r="B65" s="99" t="s">
        <v>833</v>
      </c>
      <c r="C65" s="364"/>
      <c r="D65" s="367"/>
      <c r="E65" s="365"/>
      <c r="F65" s="366"/>
    </row>
    <row r="66" spans="1:6" s="299" customFormat="1" ht="13.15">
      <c r="A66" s="173" t="s">
        <v>91</v>
      </c>
      <c r="B66" s="99" t="s">
        <v>834</v>
      </c>
      <c r="C66" s="364"/>
      <c r="D66" s="367"/>
      <c r="E66" s="365"/>
      <c r="F66" s="366"/>
    </row>
    <row r="67" spans="1:6" s="299" customFormat="1" ht="13.15">
      <c r="A67" s="173" t="s">
        <v>91</v>
      </c>
      <c r="B67" s="99" t="s">
        <v>835</v>
      </c>
      <c r="C67" s="364"/>
      <c r="D67" s="367"/>
      <c r="E67" s="365"/>
      <c r="F67" s="366"/>
    </row>
    <row r="68" spans="1:6" s="299" customFormat="1" ht="21.3">
      <c r="A68" s="173" t="s">
        <v>91</v>
      </c>
      <c r="B68" s="99" t="s">
        <v>836</v>
      </c>
      <c r="C68" s="364"/>
      <c r="D68" s="367"/>
      <c r="E68" s="365"/>
      <c r="F68" s="366"/>
    </row>
    <row r="69" spans="1:6" s="299" customFormat="1" ht="13.15">
      <c r="A69" s="173" t="s">
        <v>91</v>
      </c>
      <c r="B69" s="99" t="s">
        <v>837</v>
      </c>
      <c r="C69" s="364"/>
      <c r="D69" s="367"/>
      <c r="E69" s="365"/>
      <c r="F69" s="366"/>
    </row>
    <row r="70" spans="1:6" s="299" customFormat="1" ht="31.95">
      <c r="A70" s="173" t="s">
        <v>91</v>
      </c>
      <c r="B70" s="99" t="s">
        <v>838</v>
      </c>
      <c r="C70" s="364"/>
      <c r="D70" s="367"/>
      <c r="E70" s="365"/>
      <c r="F70" s="366"/>
    </row>
    <row r="71" spans="1:6" s="299" customFormat="1" ht="21.3">
      <c r="A71" s="173" t="s">
        <v>91</v>
      </c>
      <c r="B71" s="99" t="s">
        <v>839</v>
      </c>
      <c r="C71" s="364"/>
      <c r="D71" s="367"/>
      <c r="E71" s="365"/>
      <c r="F71" s="366"/>
    </row>
    <row r="72" spans="1:6" s="299" customFormat="1" ht="13.15">
      <c r="A72" s="363" t="s">
        <v>91</v>
      </c>
      <c r="B72" s="99" t="s">
        <v>133</v>
      </c>
      <c r="C72" s="364"/>
      <c r="D72" s="367"/>
      <c r="E72" s="365"/>
      <c r="F72" s="366"/>
    </row>
    <row r="73" spans="1:6" s="299" customFormat="1" ht="13.15">
      <c r="A73" s="363" t="s">
        <v>91</v>
      </c>
      <c r="B73" s="99" t="s">
        <v>840</v>
      </c>
      <c r="C73" s="364"/>
      <c r="D73" s="367"/>
      <c r="E73" s="365"/>
      <c r="F73" s="366"/>
    </row>
    <row r="74" spans="1:6" s="299" customFormat="1" ht="21.3">
      <c r="A74" s="363" t="s">
        <v>91</v>
      </c>
      <c r="B74" s="99" t="s">
        <v>841</v>
      </c>
      <c r="C74" s="364"/>
      <c r="D74" s="367"/>
      <c r="E74" s="365"/>
      <c r="F74" s="366"/>
    </row>
    <row r="75" spans="1:6" s="299" customFormat="1" ht="31.95">
      <c r="A75" s="368"/>
      <c r="B75" s="99" t="s">
        <v>2533</v>
      </c>
      <c r="C75" s="364"/>
      <c r="D75" s="367"/>
      <c r="E75" s="365"/>
      <c r="F75" s="366"/>
    </row>
    <row r="76" spans="1:6" s="299" customFormat="1" ht="13.15">
      <c r="A76" s="173"/>
      <c r="B76" s="99"/>
      <c r="C76" s="364"/>
      <c r="D76" s="367"/>
      <c r="E76" s="365"/>
      <c r="F76" s="366"/>
    </row>
    <row r="77" spans="1:6" s="299" customFormat="1" ht="21.3">
      <c r="A77" s="363"/>
      <c r="B77" s="99" t="s">
        <v>262</v>
      </c>
      <c r="C77" s="364"/>
      <c r="D77" s="367"/>
      <c r="E77" s="365"/>
      <c r="F77" s="366"/>
    </row>
    <row r="78" spans="1:6" s="299" customFormat="1" ht="31.95">
      <c r="A78" s="363"/>
      <c r="B78" s="99" t="s">
        <v>842</v>
      </c>
      <c r="C78" s="364"/>
      <c r="D78" s="367"/>
      <c r="E78" s="365"/>
      <c r="F78" s="366"/>
    </row>
    <row r="79" spans="1:6" s="299" customFormat="1" ht="42.6">
      <c r="A79" s="363"/>
      <c r="B79" s="99" t="s">
        <v>843</v>
      </c>
      <c r="C79" s="364"/>
      <c r="D79" s="367"/>
      <c r="E79" s="365"/>
      <c r="F79" s="366"/>
    </row>
    <row r="80" spans="1:6" s="299" customFormat="1" ht="13.15">
      <c r="A80" s="363"/>
      <c r="B80" s="99"/>
      <c r="C80" s="364"/>
      <c r="D80" s="367"/>
      <c r="E80" s="365"/>
      <c r="F80" s="366"/>
    </row>
    <row r="81" spans="1:7" s="299" customFormat="1" ht="13.15">
      <c r="A81" s="363"/>
      <c r="B81" s="178" t="s">
        <v>844</v>
      </c>
      <c r="C81" s="364"/>
      <c r="D81" s="367"/>
      <c r="E81" s="365"/>
      <c r="F81" s="366"/>
    </row>
    <row r="82" spans="1:7" s="299" customFormat="1" ht="21.3">
      <c r="A82" s="363"/>
      <c r="B82" s="99" t="s">
        <v>845</v>
      </c>
      <c r="C82" s="364"/>
      <c r="D82" s="367"/>
      <c r="E82" s="365"/>
      <c r="F82" s="366"/>
    </row>
    <row r="83" spans="1:7" s="299" customFormat="1" ht="21.3">
      <c r="A83" s="363" t="s">
        <v>91</v>
      </c>
      <c r="B83" s="99" t="s">
        <v>846</v>
      </c>
      <c r="C83" s="364"/>
      <c r="D83" s="367"/>
      <c r="E83" s="365"/>
      <c r="F83" s="366"/>
    </row>
    <row r="84" spans="1:7" s="299" customFormat="1" ht="31.95">
      <c r="A84" s="363" t="s">
        <v>91</v>
      </c>
      <c r="B84" s="99" t="s">
        <v>2534</v>
      </c>
      <c r="C84" s="364"/>
      <c r="D84" s="367"/>
      <c r="E84" s="365"/>
      <c r="F84" s="366"/>
    </row>
    <row r="85" spans="1:7" s="299" customFormat="1" ht="21.3">
      <c r="A85" s="363" t="s">
        <v>91</v>
      </c>
      <c r="B85" s="99" t="s">
        <v>2535</v>
      </c>
      <c r="C85" s="364"/>
      <c r="D85" s="367"/>
      <c r="E85" s="365"/>
      <c r="F85" s="366"/>
    </row>
    <row r="86" spans="1:7" s="299" customFormat="1" ht="13.15">
      <c r="A86" s="363"/>
      <c r="B86" s="99"/>
      <c r="C86" s="364"/>
      <c r="D86" s="367"/>
      <c r="E86" s="365"/>
      <c r="F86" s="366"/>
    </row>
    <row r="87" spans="1:7" s="299" customFormat="1" ht="13.15">
      <c r="A87" s="363"/>
      <c r="B87" s="178" t="s">
        <v>20</v>
      </c>
      <c r="C87" s="364"/>
      <c r="D87" s="367"/>
      <c r="E87" s="365"/>
      <c r="F87" s="366"/>
    </row>
    <row r="88" spans="1:7" s="299" customFormat="1" ht="31.95">
      <c r="A88" s="363"/>
      <c r="B88" s="206" t="s">
        <v>847</v>
      </c>
      <c r="C88" s="364"/>
      <c r="D88" s="367"/>
      <c r="E88" s="365"/>
      <c r="F88" s="366"/>
    </row>
    <row r="89" spans="1:7" s="299" customFormat="1" ht="42.6">
      <c r="A89" s="363"/>
      <c r="B89" s="206" t="s">
        <v>848</v>
      </c>
      <c r="C89" s="364"/>
      <c r="D89" s="367"/>
      <c r="E89" s="365"/>
      <c r="F89" s="366"/>
    </row>
    <row r="90" spans="1:7" s="299" customFormat="1" ht="31.95">
      <c r="A90" s="363"/>
      <c r="B90" s="99" t="s">
        <v>849</v>
      </c>
      <c r="C90" s="364"/>
      <c r="D90" s="367"/>
      <c r="E90" s="365"/>
      <c r="F90" s="366"/>
    </row>
    <row r="91" spans="1:7" s="299" customFormat="1" ht="21.3">
      <c r="A91" s="363"/>
      <c r="B91" s="206" t="s">
        <v>850</v>
      </c>
      <c r="C91" s="364"/>
      <c r="D91" s="367"/>
      <c r="E91" s="365"/>
      <c r="F91" s="366"/>
    </row>
    <row r="92" spans="1:7" s="299" customFormat="1" ht="13.15">
      <c r="A92" s="363"/>
      <c r="B92" s="206"/>
      <c r="C92" s="364"/>
      <c r="D92" s="367"/>
      <c r="E92" s="365"/>
      <c r="F92" s="366"/>
    </row>
    <row r="93" spans="1:7" s="299" customFormat="1" ht="13.15">
      <c r="A93" s="298"/>
      <c r="B93" s="178"/>
      <c r="C93" s="364"/>
      <c r="D93" s="367"/>
      <c r="E93" s="365"/>
      <c r="F93" s="366"/>
    </row>
    <row r="94" spans="1:7" s="299" customFormat="1" ht="13.15">
      <c r="A94" s="363"/>
      <c r="B94" s="178" t="s">
        <v>851</v>
      </c>
      <c r="C94" s="364"/>
      <c r="D94" s="367"/>
      <c r="E94" s="365"/>
      <c r="F94" s="366"/>
    </row>
    <row r="95" spans="1:7" s="212" customFormat="1" ht="10.65">
      <c r="A95" s="207"/>
      <c r="B95" s="215" t="s">
        <v>852</v>
      </c>
      <c r="C95" s="214"/>
      <c r="D95" s="209"/>
      <c r="E95" s="210"/>
      <c r="F95" s="211"/>
      <c r="G95" s="208"/>
    </row>
    <row r="96" spans="1:7" s="299" customFormat="1" ht="21.3">
      <c r="A96" s="363"/>
      <c r="B96" s="99" t="s">
        <v>853</v>
      </c>
      <c r="C96" s="364"/>
      <c r="D96" s="367"/>
      <c r="E96" s="365"/>
      <c r="F96" s="366"/>
    </row>
    <row r="97" spans="1:6" s="299" customFormat="1" ht="13.15">
      <c r="A97" s="363" t="s">
        <v>91</v>
      </c>
      <c r="B97" s="99" t="s">
        <v>854</v>
      </c>
      <c r="C97" s="364"/>
      <c r="D97" s="367"/>
      <c r="E97" s="365"/>
      <c r="F97" s="366"/>
    </row>
    <row r="98" spans="1:6" s="299" customFormat="1" ht="21.3">
      <c r="A98" s="363" t="s">
        <v>91</v>
      </c>
      <c r="B98" s="99" t="s">
        <v>855</v>
      </c>
      <c r="C98" s="364"/>
      <c r="D98" s="367"/>
      <c r="E98" s="365"/>
      <c r="F98" s="366"/>
    </row>
    <row r="99" spans="1:6" s="299" customFormat="1" ht="21.3">
      <c r="A99" s="363" t="s">
        <v>91</v>
      </c>
      <c r="B99" s="99" t="s">
        <v>856</v>
      </c>
      <c r="C99" s="364"/>
      <c r="D99" s="367"/>
      <c r="E99" s="365"/>
      <c r="F99" s="366"/>
    </row>
    <row r="100" spans="1:6" s="299" customFormat="1" ht="13.15">
      <c r="A100" s="363" t="s">
        <v>91</v>
      </c>
      <c r="B100" s="99" t="s">
        <v>834</v>
      </c>
      <c r="C100" s="364"/>
      <c r="D100" s="367"/>
      <c r="E100" s="365"/>
      <c r="F100" s="366"/>
    </row>
    <row r="101" spans="1:6" s="299" customFormat="1" ht="13.15">
      <c r="A101" s="363" t="s">
        <v>91</v>
      </c>
      <c r="B101" s="99" t="s">
        <v>857</v>
      </c>
      <c r="C101" s="364"/>
      <c r="D101" s="367"/>
      <c r="E101" s="365"/>
      <c r="F101" s="366"/>
    </row>
    <row r="102" spans="1:6" s="299" customFormat="1" ht="13.15">
      <c r="A102" s="363" t="s">
        <v>91</v>
      </c>
      <c r="B102" s="99" t="s">
        <v>858</v>
      </c>
      <c r="C102" s="364"/>
      <c r="D102" s="367"/>
      <c r="E102" s="365"/>
      <c r="F102" s="366"/>
    </row>
    <row r="103" spans="1:6" s="299" customFormat="1" ht="21.3">
      <c r="A103" s="363" t="s">
        <v>91</v>
      </c>
      <c r="B103" s="99" t="s">
        <v>839</v>
      </c>
      <c r="C103" s="364"/>
      <c r="D103" s="367"/>
      <c r="E103" s="365"/>
      <c r="F103" s="366"/>
    </row>
    <row r="104" spans="1:6" s="299" customFormat="1" ht="13.15">
      <c r="A104" s="363" t="s">
        <v>91</v>
      </c>
      <c r="B104" s="99" t="s">
        <v>133</v>
      </c>
      <c r="C104" s="364"/>
      <c r="D104" s="367"/>
      <c r="E104" s="365"/>
      <c r="F104" s="366"/>
    </row>
    <row r="105" spans="1:6" s="15" customFormat="1" ht="13.15">
      <c r="A105" s="363" t="s">
        <v>91</v>
      </c>
      <c r="B105" s="99" t="s">
        <v>859</v>
      </c>
      <c r="C105" s="369"/>
      <c r="D105" s="367"/>
      <c r="E105" s="370"/>
      <c r="F105" s="371"/>
    </row>
    <row r="106" spans="1:6" s="15" customFormat="1" ht="31.95">
      <c r="A106" s="363" t="s">
        <v>91</v>
      </c>
      <c r="B106" s="99" t="s">
        <v>182</v>
      </c>
      <c r="C106" s="369"/>
      <c r="D106" s="367"/>
      <c r="E106" s="370"/>
      <c r="F106" s="371"/>
    </row>
    <row r="107" spans="1:6" s="299" customFormat="1" ht="21.3">
      <c r="A107" s="363" t="s">
        <v>91</v>
      </c>
      <c r="B107" s="99" t="s">
        <v>841</v>
      </c>
      <c r="C107" s="364"/>
      <c r="D107" s="367"/>
      <c r="E107" s="365"/>
      <c r="F107" s="366"/>
    </row>
    <row r="108" spans="1:6" s="299" customFormat="1" ht="13.15">
      <c r="A108" s="298"/>
      <c r="B108" s="178"/>
      <c r="C108" s="364"/>
      <c r="D108" s="367"/>
      <c r="E108" s="365"/>
      <c r="F108" s="366"/>
    </row>
    <row r="109" spans="1:6" s="299" customFormat="1" ht="31.95">
      <c r="A109" s="363"/>
      <c r="B109" s="99" t="s">
        <v>860</v>
      </c>
      <c r="C109" s="364"/>
      <c r="D109" s="367"/>
      <c r="E109" s="365"/>
      <c r="F109" s="366"/>
    </row>
    <row r="110" spans="1:6" s="299" customFormat="1" ht="13.15">
      <c r="A110" s="298"/>
      <c r="B110" s="178"/>
      <c r="C110" s="364"/>
      <c r="D110" s="367"/>
      <c r="E110" s="365"/>
      <c r="F110" s="366"/>
    </row>
    <row r="111" spans="1:6" s="299" customFormat="1" ht="21.3">
      <c r="A111" s="173"/>
      <c r="B111" s="178" t="s">
        <v>262</v>
      </c>
      <c r="C111" s="364"/>
      <c r="D111" s="367"/>
      <c r="E111" s="365"/>
      <c r="F111" s="366"/>
    </row>
    <row r="112" spans="1:6" s="299" customFormat="1" ht="21.3">
      <c r="A112" s="173"/>
      <c r="B112" s="178" t="s">
        <v>861</v>
      </c>
      <c r="C112" s="364"/>
      <c r="D112" s="367"/>
      <c r="E112" s="365"/>
      <c r="F112" s="366"/>
    </row>
    <row r="113" spans="1:6" s="377" customFormat="1" ht="10.65">
      <c r="A113" s="372"/>
      <c r="B113" s="373"/>
      <c r="C113" s="374"/>
      <c r="D113" s="374"/>
      <c r="E113" s="375"/>
      <c r="F113" s="376"/>
    </row>
    <row r="114" spans="1:6" s="52" customFormat="1" ht="11.3">
      <c r="A114" s="245">
        <f>COUNT($A$1:A113)+1</f>
        <v>1</v>
      </c>
      <c r="B114" s="53" t="s">
        <v>862</v>
      </c>
      <c r="C114" s="54"/>
      <c r="D114" s="54"/>
      <c r="E114" s="55"/>
      <c r="F114" s="56"/>
    </row>
    <row r="115" spans="1:6" s="52" customFormat="1" ht="106.45">
      <c r="A115" s="245"/>
      <c r="B115" s="51" t="s">
        <v>863</v>
      </c>
      <c r="C115" s="54"/>
      <c r="D115" s="54"/>
      <c r="E115" s="55"/>
      <c r="F115" s="56"/>
    </row>
    <row r="116" spans="1:6" s="52" customFormat="1" ht="73.599999999999994" customHeight="1">
      <c r="A116" s="245"/>
      <c r="B116" s="51" t="s">
        <v>864</v>
      </c>
      <c r="C116" s="54"/>
      <c r="D116" s="54"/>
      <c r="E116" s="55"/>
      <c r="F116" s="56"/>
    </row>
    <row r="117" spans="1:6" s="51" customFormat="1" ht="10.65">
      <c r="A117" s="114"/>
      <c r="B117" s="51" t="s">
        <v>865</v>
      </c>
    </row>
    <row r="118" spans="1:6" s="51" customFormat="1" ht="10.65">
      <c r="A118" s="114"/>
      <c r="B118" s="51" t="s">
        <v>866</v>
      </c>
    </row>
    <row r="119" spans="1:6" s="42" customFormat="1" ht="10.65">
      <c r="A119" s="82" t="s">
        <v>45</v>
      </c>
      <c r="B119" s="25" t="s">
        <v>1719</v>
      </c>
      <c r="C119" s="81" t="s">
        <v>15</v>
      </c>
      <c r="D119" s="44">
        <v>39.5</v>
      </c>
      <c r="E119" s="44"/>
      <c r="F119" s="900" t="str">
        <f>IF(OR(OR(E119=0,E119=""),OR(D119=0,D119="")),"",D119*E119)</f>
        <v/>
      </c>
    </row>
    <row r="120" spans="1:6" s="42" customFormat="1" ht="10.65">
      <c r="A120" s="82" t="s">
        <v>46</v>
      </c>
      <c r="B120" s="25" t="s">
        <v>1721</v>
      </c>
      <c r="C120" s="81" t="s">
        <v>15</v>
      </c>
      <c r="D120" s="44">
        <v>46.6</v>
      </c>
      <c r="E120" s="44"/>
      <c r="F120" s="900" t="str">
        <f t="shared" ref="F120:F148" si="0">IF(OR(OR(E120=0,E120=""),OR(D120=0,D120="")),"",D120*E120)</f>
        <v/>
      </c>
    </row>
    <row r="121" spans="1:6" s="377" customFormat="1" ht="10.65">
      <c r="A121" s="372"/>
      <c r="B121" s="373"/>
      <c r="C121" s="374"/>
      <c r="D121" s="374"/>
      <c r="E121" s="375"/>
      <c r="F121" s="900" t="str">
        <f t="shared" si="0"/>
        <v/>
      </c>
    </row>
    <row r="122" spans="1:6" s="52" customFormat="1" ht="22.55">
      <c r="A122" s="245">
        <f>COUNT($A$1:A121)+1</f>
        <v>2</v>
      </c>
      <c r="B122" s="53" t="s">
        <v>867</v>
      </c>
      <c r="C122" s="54"/>
      <c r="D122" s="54"/>
      <c r="E122" s="55"/>
      <c r="F122" s="900" t="str">
        <f t="shared" si="0"/>
        <v/>
      </c>
    </row>
    <row r="123" spans="1:6" s="52" customFormat="1" ht="62.3" customHeight="1">
      <c r="A123" s="245"/>
      <c r="B123" s="51" t="s">
        <v>869</v>
      </c>
      <c r="C123" s="54"/>
      <c r="D123" s="54"/>
      <c r="E123" s="55"/>
      <c r="F123" s="900" t="str">
        <f t="shared" si="0"/>
        <v/>
      </c>
    </row>
    <row r="124" spans="1:6" s="52" customFormat="1" ht="49.5" customHeight="1">
      <c r="A124" s="245"/>
      <c r="B124" s="51" t="s">
        <v>870</v>
      </c>
      <c r="C124" s="54"/>
      <c r="D124" s="54"/>
      <c r="E124" s="55"/>
      <c r="F124" s="900" t="str">
        <f t="shared" si="0"/>
        <v/>
      </c>
    </row>
    <row r="125" spans="1:6" s="52" customFormat="1" ht="11.3">
      <c r="A125" s="245"/>
      <c r="B125" s="51" t="s">
        <v>871</v>
      </c>
      <c r="C125" s="54"/>
      <c r="D125" s="54"/>
      <c r="E125" s="55"/>
      <c r="F125" s="900" t="str">
        <f t="shared" si="0"/>
        <v/>
      </c>
    </row>
    <row r="126" spans="1:6" s="51" customFormat="1" ht="10.65">
      <c r="A126" s="114"/>
      <c r="B126" s="51" t="s">
        <v>865</v>
      </c>
      <c r="F126" s="900" t="str">
        <f t="shared" si="0"/>
        <v/>
      </c>
    </row>
    <row r="127" spans="1:6" s="51" customFormat="1" ht="10.65">
      <c r="A127" s="114"/>
      <c r="B127" s="51" t="s">
        <v>868</v>
      </c>
      <c r="F127" s="900" t="str">
        <f t="shared" si="0"/>
        <v/>
      </c>
    </row>
    <row r="128" spans="1:6" s="42" customFormat="1" ht="10.65">
      <c r="A128" s="82" t="s">
        <v>45</v>
      </c>
      <c r="B128" s="25" t="s">
        <v>1719</v>
      </c>
      <c r="C128" s="81" t="s">
        <v>15</v>
      </c>
      <c r="D128" s="44">
        <v>39.5</v>
      </c>
      <c r="E128" s="44"/>
      <c r="F128" s="900" t="str">
        <f t="shared" si="0"/>
        <v/>
      </c>
    </row>
    <row r="129" spans="1:12" s="42" customFormat="1" ht="10.65">
      <c r="A129" s="82" t="s">
        <v>46</v>
      </c>
      <c r="B129" s="25" t="s">
        <v>1721</v>
      </c>
      <c r="C129" s="81" t="s">
        <v>15</v>
      </c>
      <c r="D129" s="44">
        <v>46.6</v>
      </c>
      <c r="E129" s="44"/>
      <c r="F129" s="900" t="str">
        <f t="shared" si="0"/>
        <v/>
      </c>
    </row>
    <row r="130" spans="1:12" s="377" customFormat="1" ht="10.65">
      <c r="A130" s="372"/>
      <c r="B130" s="373"/>
      <c r="C130" s="374"/>
      <c r="D130" s="374"/>
      <c r="E130" s="375"/>
      <c r="F130" s="900" t="str">
        <f t="shared" si="0"/>
        <v/>
      </c>
    </row>
    <row r="131" spans="1:12" s="52" customFormat="1" ht="22.55">
      <c r="A131" s="245">
        <f>COUNT($A$1:A130)+1</f>
        <v>3</v>
      </c>
      <c r="B131" s="53" t="s">
        <v>1728</v>
      </c>
      <c r="C131" s="54"/>
      <c r="D131" s="54"/>
      <c r="E131" s="55"/>
      <c r="F131" s="900" t="str">
        <f t="shared" si="0"/>
        <v/>
      </c>
    </row>
    <row r="132" spans="1:12" ht="81.7" customHeight="1">
      <c r="A132" s="648"/>
      <c r="B132" s="51" t="s">
        <v>1730</v>
      </c>
      <c r="E132" s="80"/>
      <c r="F132" s="900" t="str">
        <f t="shared" si="0"/>
        <v/>
      </c>
      <c r="H132" s="24"/>
      <c r="I132" s="24"/>
      <c r="J132" s="24"/>
      <c r="K132" s="24"/>
      <c r="L132" s="24"/>
    </row>
    <row r="133" spans="1:12" ht="31.95">
      <c r="A133" s="648"/>
      <c r="B133" s="51" t="s">
        <v>1722</v>
      </c>
      <c r="E133" s="80"/>
      <c r="F133" s="900" t="str">
        <f t="shared" si="0"/>
        <v/>
      </c>
      <c r="H133" s="24"/>
      <c r="I133" s="24"/>
      <c r="J133" s="24"/>
      <c r="K133" s="24"/>
      <c r="L133" s="24"/>
    </row>
    <row r="134" spans="1:12" ht="31.95">
      <c r="A134" s="648"/>
      <c r="B134" s="51" t="s">
        <v>1723</v>
      </c>
      <c r="E134" s="80"/>
      <c r="F134" s="900" t="str">
        <f t="shared" si="0"/>
        <v/>
      </c>
      <c r="H134" s="24"/>
      <c r="I134" s="24"/>
      <c r="J134" s="24"/>
      <c r="K134" s="24"/>
      <c r="L134" s="24"/>
    </row>
    <row r="135" spans="1:12" ht="31.95">
      <c r="A135" s="648"/>
      <c r="B135" s="51" t="s">
        <v>1724</v>
      </c>
      <c r="E135" s="80"/>
      <c r="F135" s="900" t="str">
        <f t="shared" si="0"/>
        <v/>
      </c>
      <c r="H135" s="24"/>
      <c r="I135" s="24"/>
      <c r="J135" s="24"/>
      <c r="K135" s="24"/>
      <c r="L135" s="24"/>
    </row>
    <row r="136" spans="1:12" ht="49.5" customHeight="1">
      <c r="A136" s="648"/>
      <c r="B136" s="273" t="s">
        <v>1725</v>
      </c>
      <c r="E136" s="80"/>
      <c r="F136" s="900" t="str">
        <f t="shared" si="0"/>
        <v/>
      </c>
      <c r="H136" s="24"/>
      <c r="I136" s="24"/>
      <c r="J136" s="24"/>
      <c r="K136" s="24"/>
      <c r="L136" s="24"/>
    </row>
    <row r="137" spans="1:12" s="27" customFormat="1" ht="10.65">
      <c r="A137" s="82"/>
      <c r="B137" s="223" t="s">
        <v>449</v>
      </c>
      <c r="C137" s="81"/>
      <c r="D137" s="44"/>
      <c r="E137" s="44"/>
      <c r="F137" s="900" t="str">
        <f t="shared" si="0"/>
        <v/>
      </c>
      <c r="G137" s="26"/>
      <c r="H137" s="95"/>
      <c r="I137" s="26"/>
    </row>
    <row r="138" spans="1:12" s="27" customFormat="1" ht="10.65">
      <c r="A138" s="82" t="s">
        <v>45</v>
      </c>
      <c r="B138" s="223" t="s">
        <v>1726</v>
      </c>
      <c r="C138" s="81" t="s">
        <v>15</v>
      </c>
      <c r="D138" s="44">
        <v>85.5</v>
      </c>
      <c r="E138" s="44"/>
      <c r="F138" s="900" t="str">
        <f t="shared" si="0"/>
        <v/>
      </c>
      <c r="G138" s="26"/>
      <c r="H138" s="95"/>
      <c r="I138" s="26"/>
    </row>
    <row r="139" spans="1:12" s="27" customFormat="1" ht="21.3">
      <c r="A139" s="82" t="s">
        <v>46</v>
      </c>
      <c r="B139" s="223" t="s">
        <v>1729</v>
      </c>
      <c r="C139" s="81" t="s">
        <v>15</v>
      </c>
      <c r="D139" s="44">
        <v>36.4</v>
      </c>
      <c r="E139" s="44"/>
      <c r="F139" s="900" t="str">
        <f t="shared" si="0"/>
        <v/>
      </c>
      <c r="G139" s="26"/>
      <c r="H139" s="95"/>
      <c r="I139" s="26"/>
    </row>
    <row r="140" spans="1:12" s="27" customFormat="1" ht="10.65">
      <c r="A140" s="82" t="s">
        <v>44</v>
      </c>
      <c r="B140" s="223" t="s">
        <v>1727</v>
      </c>
      <c r="C140" s="81" t="s">
        <v>8</v>
      </c>
      <c r="D140" s="44">
        <v>91</v>
      </c>
      <c r="E140" s="44"/>
      <c r="F140" s="900" t="str">
        <f t="shared" si="0"/>
        <v/>
      </c>
      <c r="G140" s="26"/>
      <c r="H140" s="95"/>
      <c r="I140" s="26"/>
    </row>
    <row r="141" spans="1:12" ht="13.15">
      <c r="A141" s="246"/>
      <c r="C141" s="34"/>
      <c r="D141" s="80"/>
      <c r="E141" s="80"/>
      <c r="F141" s="900" t="str">
        <f t="shared" si="0"/>
        <v/>
      </c>
    </row>
    <row r="142" spans="1:12" s="52" customFormat="1" ht="22.55">
      <c r="A142" s="245">
        <f>COUNT($A$1:A141)+1</f>
        <v>4</v>
      </c>
      <c r="B142" s="53" t="s">
        <v>872</v>
      </c>
      <c r="C142" s="54"/>
      <c r="D142" s="54"/>
      <c r="E142" s="55"/>
      <c r="F142" s="900" t="str">
        <f t="shared" si="0"/>
        <v/>
      </c>
    </row>
    <row r="143" spans="1:12" s="51" customFormat="1" ht="10.65">
      <c r="A143" s="114"/>
      <c r="B143" s="51" t="s">
        <v>873</v>
      </c>
      <c r="F143" s="900" t="str">
        <f t="shared" si="0"/>
        <v/>
      </c>
    </row>
    <row r="144" spans="1:12" s="51" customFormat="1" ht="105.85" customHeight="1">
      <c r="A144" s="114"/>
      <c r="B144" s="51" t="s">
        <v>2536</v>
      </c>
      <c r="F144" s="900" t="str">
        <f t="shared" si="0"/>
        <v/>
      </c>
    </row>
    <row r="145" spans="1:6" s="51" customFormat="1" ht="21.3">
      <c r="A145" s="114"/>
      <c r="B145" s="51" t="s">
        <v>874</v>
      </c>
      <c r="F145" s="900" t="str">
        <f t="shared" si="0"/>
        <v/>
      </c>
    </row>
    <row r="146" spans="1:6" s="51" customFormat="1" ht="10.65">
      <c r="A146" s="114"/>
      <c r="B146" s="51" t="s">
        <v>865</v>
      </c>
      <c r="F146" s="900" t="str">
        <f t="shared" si="0"/>
        <v/>
      </c>
    </row>
    <row r="147" spans="1:6" s="51" customFormat="1" ht="10.65">
      <c r="A147" s="114"/>
      <c r="B147" s="51" t="s">
        <v>868</v>
      </c>
      <c r="F147" s="900" t="str">
        <f t="shared" si="0"/>
        <v/>
      </c>
    </row>
    <row r="148" spans="1:6" s="42" customFormat="1" ht="10.65">
      <c r="A148" s="82"/>
      <c r="B148" s="25" t="s">
        <v>1731</v>
      </c>
      <c r="C148" s="81" t="s">
        <v>15</v>
      </c>
      <c r="D148" s="44">
        <v>240</v>
      </c>
      <c r="E148" s="44"/>
      <c r="F148" s="900" t="str">
        <f t="shared" si="0"/>
        <v/>
      </c>
    </row>
    <row r="149" spans="1:6" s="42" customFormat="1" ht="10.65">
      <c r="A149" s="82"/>
      <c r="B149" s="107"/>
      <c r="C149" s="81"/>
      <c r="D149" s="44"/>
      <c r="E149" s="44"/>
      <c r="F149" s="900"/>
    </row>
    <row r="150" spans="1:6" s="42" customFormat="1" ht="10.65">
      <c r="A150" s="82"/>
      <c r="B150" s="107"/>
      <c r="C150" s="81"/>
      <c r="D150" s="44"/>
      <c r="E150" s="44"/>
      <c r="F150" s="900"/>
    </row>
    <row r="151" spans="1:6" s="57" customFormat="1" ht="15.05">
      <c r="A151" s="204" t="str">
        <f>A5</f>
        <v>B.I.</v>
      </c>
      <c r="B151" s="201" t="s">
        <v>875</v>
      </c>
      <c r="C151" s="203"/>
      <c r="D151" s="202"/>
      <c r="E151" s="203"/>
      <c r="F151" s="901" t="str">
        <f>IF(SUM(F1:F150)&gt;0,SUM(F1:F150),"")</f>
        <v/>
      </c>
    </row>
    <row r="154" spans="1:6" ht="13.15">
      <c r="B154" s="188"/>
      <c r="C154" s="15"/>
      <c r="D154" s="189"/>
    </row>
    <row r="155" spans="1:6" ht="13.15">
      <c r="B155" s="49"/>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113"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22"/>
  <sheetViews>
    <sheetView showZeros="0" view="pageBreakPreview" zoomScaleNormal="100" zoomScaleSheetLayoutView="100" workbookViewId="0">
      <selection activeCell="E220" sqref="E220"/>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6" s="137" customFormat="1">
      <c r="A1" s="74" t="s">
        <v>71</v>
      </c>
      <c r="B1" s="75" t="s">
        <v>70</v>
      </c>
      <c r="C1" s="531" t="s">
        <v>64</v>
      </c>
      <c r="D1" s="532" t="s">
        <v>65</v>
      </c>
      <c r="E1" s="532" t="s">
        <v>66</v>
      </c>
      <c r="F1" s="533" t="s">
        <v>67</v>
      </c>
    </row>
    <row r="2" spans="1:6" s="27" customFormat="1" ht="10.65">
      <c r="A2" s="58"/>
      <c r="B2" s="40"/>
      <c r="C2" s="26"/>
      <c r="D2" s="26"/>
      <c r="E2" s="37"/>
      <c r="F2" s="38"/>
    </row>
    <row r="3" spans="1:6" s="57" customFormat="1" ht="15.05">
      <c r="A3" s="62" t="s">
        <v>949</v>
      </c>
      <c r="B3" s="100" t="s">
        <v>1763</v>
      </c>
      <c r="C3" s="64"/>
      <c r="D3" s="64"/>
      <c r="E3" s="65"/>
      <c r="F3" s="66"/>
    </row>
    <row r="4" spans="1:6" s="57" customFormat="1" ht="15.05">
      <c r="A4" s="67"/>
      <c r="B4" s="154"/>
      <c r="C4" s="68"/>
      <c r="D4" s="68"/>
      <c r="E4" s="69"/>
      <c r="F4" s="70"/>
    </row>
    <row r="5" spans="1:6" s="51" customFormat="1" ht="10.65">
      <c r="A5" s="114"/>
      <c r="B5" s="25" t="s">
        <v>5</v>
      </c>
    </row>
    <row r="6" spans="1:6" s="27" customFormat="1" ht="53.25">
      <c r="A6" s="169"/>
      <c r="B6" s="99" t="s">
        <v>165</v>
      </c>
      <c r="C6" s="170"/>
      <c r="D6" s="26"/>
      <c r="E6" s="37"/>
    </row>
    <row r="7" spans="1:6" s="27" customFormat="1" ht="21.3">
      <c r="A7" s="169"/>
      <c r="B7" s="99" t="s">
        <v>166</v>
      </c>
      <c r="C7" s="170"/>
      <c r="D7" s="26"/>
      <c r="E7" s="37"/>
    </row>
    <row r="8" spans="1:6" s="27" customFormat="1" ht="21.3">
      <c r="A8" s="169"/>
      <c r="B8" s="99" t="s">
        <v>167</v>
      </c>
      <c r="C8" s="170"/>
      <c r="D8" s="26"/>
      <c r="E8" s="37"/>
    </row>
    <row r="9" spans="1:6" s="27" customFormat="1" ht="10.65">
      <c r="A9" s="96"/>
      <c r="B9" s="25"/>
      <c r="C9" s="97"/>
      <c r="D9" s="97"/>
      <c r="E9" s="44"/>
      <c r="F9" s="98"/>
    </row>
    <row r="10" spans="1:6" s="27" customFormat="1" ht="31.95">
      <c r="A10" s="171"/>
      <c r="B10" s="99" t="s">
        <v>213</v>
      </c>
      <c r="D10" s="26"/>
      <c r="E10" s="172"/>
      <c r="F10" s="37"/>
    </row>
    <row r="11" spans="1:6" s="27" customFormat="1" ht="10.65">
      <c r="A11" s="96"/>
      <c r="B11" s="25"/>
      <c r="C11" s="97"/>
      <c r="D11" s="97"/>
      <c r="E11" s="44"/>
      <c r="F11" s="98"/>
    </row>
    <row r="12" spans="1:6" s="27" customFormat="1" ht="10.65">
      <c r="A12" s="96"/>
      <c r="B12" s="25" t="s">
        <v>134</v>
      </c>
      <c r="C12" s="97"/>
      <c r="D12" s="97"/>
      <c r="E12" s="44"/>
      <c r="F12" s="98"/>
    </row>
    <row r="13" spans="1:6" s="27" customFormat="1" ht="10.65">
      <c r="A13" s="96"/>
      <c r="B13" s="25" t="s">
        <v>168</v>
      </c>
      <c r="C13" s="97"/>
      <c r="D13" s="97"/>
      <c r="E13" s="44"/>
      <c r="F13" s="98"/>
    </row>
    <row r="14" spans="1:6" s="40" customFormat="1" ht="21.3">
      <c r="A14" s="173" t="s">
        <v>91</v>
      </c>
      <c r="B14" s="99" t="s">
        <v>177</v>
      </c>
    </row>
    <row r="15" spans="1:6" s="40" customFormat="1" ht="10.65">
      <c r="A15" s="173" t="s">
        <v>91</v>
      </c>
      <c r="B15" s="99" t="s">
        <v>178</v>
      </c>
    </row>
    <row r="16" spans="1:6" s="40" customFormat="1" ht="10.65">
      <c r="A16" s="173" t="s">
        <v>91</v>
      </c>
      <c r="B16" s="99" t="s">
        <v>169</v>
      </c>
    </row>
    <row r="17" spans="1:6" s="40" customFormat="1" ht="10.65">
      <c r="A17" s="173" t="s">
        <v>91</v>
      </c>
      <c r="B17" s="99" t="s">
        <v>179</v>
      </c>
    </row>
    <row r="18" spans="1:6" s="40" customFormat="1" ht="10.65">
      <c r="A18" s="173" t="s">
        <v>91</v>
      </c>
      <c r="B18" s="99" t="s">
        <v>170</v>
      </c>
    </row>
    <row r="19" spans="1:6" s="40" customFormat="1" ht="10.65">
      <c r="A19" s="173" t="s">
        <v>91</v>
      </c>
      <c r="B19" s="99" t="s">
        <v>171</v>
      </c>
    </row>
    <row r="20" spans="1:6" s="40" customFormat="1" ht="10.65">
      <c r="A20" s="173" t="s">
        <v>91</v>
      </c>
      <c r="B20" s="99" t="s">
        <v>180</v>
      </c>
    </row>
    <row r="21" spans="1:6" s="40" customFormat="1" ht="10.65">
      <c r="A21" s="173" t="s">
        <v>91</v>
      </c>
      <c r="B21" s="99" t="s">
        <v>172</v>
      </c>
    </row>
    <row r="22" spans="1:6" s="40" customFormat="1" ht="10.65">
      <c r="A22" s="173" t="s">
        <v>91</v>
      </c>
      <c r="B22" s="99" t="s">
        <v>173</v>
      </c>
    </row>
    <row r="23" spans="1:6" s="40" customFormat="1" ht="21.3">
      <c r="A23" s="173" t="s">
        <v>91</v>
      </c>
      <c r="B23" s="99" t="s">
        <v>174</v>
      </c>
    </row>
    <row r="24" spans="1:6" s="40" customFormat="1" ht="21.3">
      <c r="A24" s="173" t="s">
        <v>91</v>
      </c>
      <c r="B24" s="99" t="s">
        <v>175</v>
      </c>
    </row>
    <row r="25" spans="1:6" s="40" customFormat="1" ht="10.65">
      <c r="A25" s="173" t="s">
        <v>91</v>
      </c>
      <c r="B25" s="99" t="s">
        <v>181</v>
      </c>
    </row>
    <row r="26" spans="1:6" s="40" customFormat="1" ht="31.95">
      <c r="A26" s="173" t="s">
        <v>91</v>
      </c>
      <c r="B26" s="99" t="s">
        <v>182</v>
      </c>
    </row>
    <row r="27" spans="1:6" s="40" customFormat="1" ht="21.3">
      <c r="A27" s="173" t="s">
        <v>91</v>
      </c>
      <c r="B27" s="99" t="s">
        <v>183</v>
      </c>
    </row>
    <row r="28" spans="1:6" s="40" customFormat="1" ht="10.65">
      <c r="A28" s="173"/>
      <c r="B28" s="99"/>
    </row>
    <row r="29" spans="1:6" s="40" customFormat="1" ht="31.95">
      <c r="A29" s="173"/>
      <c r="B29" s="99" t="s">
        <v>176</v>
      </c>
    </row>
    <row r="30" spans="1:6" ht="13.15">
      <c r="A30" s="166"/>
      <c r="B30" s="176"/>
      <c r="C30" s="167"/>
      <c r="D30" s="3"/>
      <c r="E30" s="168"/>
      <c r="F30" s="34"/>
    </row>
    <row r="31" spans="1:6" s="262" customFormat="1" ht="22.55">
      <c r="A31" s="536">
        <f>COUNT($A$1:A30)+1</f>
        <v>1</v>
      </c>
      <c r="B31" s="384" t="s">
        <v>1733</v>
      </c>
      <c r="C31" s="260"/>
      <c r="D31" s="260"/>
      <c r="E31" s="261"/>
      <c r="F31" s="385"/>
    </row>
    <row r="32" spans="1:6" s="267" customFormat="1" ht="53.25">
      <c r="A32" s="237"/>
      <c r="B32" s="386" t="s">
        <v>1737</v>
      </c>
      <c r="C32" s="263"/>
      <c r="D32" s="264"/>
      <c r="E32" s="265"/>
      <c r="F32" s="387"/>
    </row>
    <row r="33" spans="1:6" s="267" customFormat="1" ht="21.3">
      <c r="A33" s="237"/>
      <c r="B33" s="386" t="s">
        <v>399</v>
      </c>
      <c r="C33" s="263"/>
      <c r="D33" s="264"/>
      <c r="E33" s="265"/>
      <c r="F33" s="387"/>
    </row>
    <row r="34" spans="1:6" s="15" customFormat="1" ht="13.15">
      <c r="A34" s="268" t="s">
        <v>45</v>
      </c>
      <c r="B34" s="269" t="s">
        <v>1734</v>
      </c>
      <c r="C34" s="97" t="s">
        <v>15</v>
      </c>
      <c r="D34" s="97">
        <v>120</v>
      </c>
      <c r="E34" s="270"/>
      <c r="F34" s="900" t="str">
        <f>IF(OR(OR(E34=0,E34=""),OR(D34=0,D34="")),"",D34*E34)</f>
        <v/>
      </c>
    </row>
    <row r="35" spans="1:6" s="15" customFormat="1" ht="13.15">
      <c r="A35" s="268" t="s">
        <v>46</v>
      </c>
      <c r="B35" s="269" t="s">
        <v>1738</v>
      </c>
      <c r="C35" s="97" t="s">
        <v>15</v>
      </c>
      <c r="D35" s="97">
        <v>75.8</v>
      </c>
      <c r="E35" s="270"/>
      <c r="F35" s="900" t="str">
        <f t="shared" ref="F35:F100" si="0">IF(OR(OR(E35=0,E35=""),OR(D35=0,D35="")),"",D35*E35)</f>
        <v/>
      </c>
    </row>
    <row r="36" spans="1:6" ht="13.15">
      <c r="A36" s="166"/>
      <c r="B36" s="176"/>
      <c r="C36" s="167"/>
      <c r="D36" s="3"/>
      <c r="E36" s="168"/>
      <c r="F36" s="900" t="str">
        <f t="shared" si="0"/>
        <v/>
      </c>
    </row>
    <row r="37" spans="1:6" s="262" customFormat="1" ht="22.55">
      <c r="A37" s="536">
        <f>COUNT($A$1:A36)+1</f>
        <v>2</v>
      </c>
      <c r="B37" s="384" t="s">
        <v>400</v>
      </c>
      <c r="C37" s="260"/>
      <c r="D37" s="260"/>
      <c r="E37" s="261"/>
      <c r="F37" s="900" t="str">
        <f t="shared" si="0"/>
        <v/>
      </c>
    </row>
    <row r="38" spans="1:6" s="267" customFormat="1" ht="42.6">
      <c r="A38" s="237"/>
      <c r="B38" s="386" t="s">
        <v>401</v>
      </c>
      <c r="C38" s="263"/>
      <c r="D38" s="264"/>
      <c r="E38" s="265"/>
      <c r="F38" s="900" t="str">
        <f t="shared" si="0"/>
        <v/>
      </c>
    </row>
    <row r="39" spans="1:6" s="267" customFormat="1" ht="53.25">
      <c r="A39" s="237"/>
      <c r="B39" s="278" t="s">
        <v>402</v>
      </c>
      <c r="C39" s="263"/>
      <c r="D39" s="264"/>
      <c r="E39" s="265"/>
      <c r="F39" s="900" t="str">
        <f t="shared" si="0"/>
        <v/>
      </c>
    </row>
    <row r="40" spans="1:6" s="267" customFormat="1" ht="21.3">
      <c r="A40" s="237"/>
      <c r="B40" s="386" t="s">
        <v>399</v>
      </c>
      <c r="C40" s="263"/>
      <c r="D40" s="264"/>
      <c r="E40" s="265"/>
      <c r="F40" s="900" t="str">
        <f t="shared" si="0"/>
        <v/>
      </c>
    </row>
    <row r="41" spans="1:6" s="15" customFormat="1" ht="13.15">
      <c r="A41" s="268" t="s">
        <v>45</v>
      </c>
      <c r="B41" s="269" t="s">
        <v>1739</v>
      </c>
      <c r="C41" s="97" t="s">
        <v>15</v>
      </c>
      <c r="D41" s="85">
        <v>240</v>
      </c>
      <c r="E41" s="270"/>
      <c r="F41" s="900" t="str">
        <f t="shared" si="0"/>
        <v/>
      </c>
    </row>
    <row r="42" spans="1:6" s="15" customFormat="1" ht="13.15">
      <c r="A42" s="268" t="s">
        <v>46</v>
      </c>
      <c r="B42" s="269" t="s">
        <v>1741</v>
      </c>
      <c r="C42" s="97" t="s">
        <v>15</v>
      </c>
      <c r="D42" s="85">
        <v>83.6</v>
      </c>
      <c r="E42" s="270"/>
      <c r="F42" s="900" t="str">
        <f t="shared" si="0"/>
        <v/>
      </c>
    </row>
    <row r="43" spans="1:6" s="15" customFormat="1" ht="13.15">
      <c r="A43" s="268" t="s">
        <v>44</v>
      </c>
      <c r="B43" s="269" t="s">
        <v>1740</v>
      </c>
      <c r="C43" s="97" t="s">
        <v>15</v>
      </c>
      <c r="D43" s="85">
        <v>169.5</v>
      </c>
      <c r="E43" s="270"/>
      <c r="F43" s="900" t="str">
        <f t="shared" si="0"/>
        <v/>
      </c>
    </row>
    <row r="44" spans="1:6" s="42" customFormat="1" ht="10.65">
      <c r="A44" s="82" t="s">
        <v>47</v>
      </c>
      <c r="B44" s="153" t="s">
        <v>1742</v>
      </c>
      <c r="C44" s="84" t="s">
        <v>15</v>
      </c>
      <c r="D44" s="85">
        <v>12.8</v>
      </c>
      <c r="E44" s="85"/>
      <c r="F44" s="900" t="str">
        <f t="shared" si="0"/>
        <v/>
      </c>
    </row>
    <row r="45" spans="1:6" s="42" customFormat="1" ht="10.65">
      <c r="A45" s="82"/>
      <c r="B45" s="153"/>
      <c r="C45" s="84"/>
      <c r="D45" s="85"/>
      <c r="E45" s="85"/>
      <c r="F45" s="900" t="str">
        <f t="shared" si="0"/>
        <v/>
      </c>
    </row>
    <row r="46" spans="1:6" s="262" customFormat="1" ht="11.3">
      <c r="A46" s="536">
        <f>COUNT($A$1:A45)+1</f>
        <v>3</v>
      </c>
      <c r="B46" s="384" t="s">
        <v>504</v>
      </c>
      <c r="C46" s="260"/>
      <c r="D46" s="260"/>
      <c r="E46" s="261"/>
      <c r="F46" s="900" t="str">
        <f t="shared" si="0"/>
        <v/>
      </c>
    </row>
    <row r="47" spans="1:6" s="267" customFormat="1" ht="53.25">
      <c r="A47" s="237"/>
      <c r="B47" s="386" t="s">
        <v>2537</v>
      </c>
      <c r="C47" s="263"/>
      <c r="D47" s="264"/>
      <c r="E47" s="265"/>
      <c r="F47" s="900" t="str">
        <f t="shared" si="0"/>
        <v/>
      </c>
    </row>
    <row r="48" spans="1:6" s="267" customFormat="1" ht="14.4">
      <c r="A48" s="388" t="s">
        <v>91</v>
      </c>
      <c r="B48" s="386" t="s">
        <v>505</v>
      </c>
      <c r="C48" s="263"/>
      <c r="D48" s="264"/>
      <c r="E48" s="265"/>
      <c r="F48" s="900" t="str">
        <f t="shared" si="0"/>
        <v/>
      </c>
    </row>
    <row r="49" spans="1:6" s="267" customFormat="1" ht="14.4">
      <c r="A49" s="388" t="s">
        <v>91</v>
      </c>
      <c r="B49" s="386" t="s">
        <v>2538</v>
      </c>
      <c r="C49" s="263"/>
      <c r="D49" s="264"/>
      <c r="E49" s="265"/>
      <c r="F49" s="900" t="str">
        <f t="shared" si="0"/>
        <v/>
      </c>
    </row>
    <row r="50" spans="1:6" s="267" customFormat="1" ht="21.3">
      <c r="A50" s="388" t="s">
        <v>91</v>
      </c>
      <c r="B50" s="386" t="s">
        <v>2539</v>
      </c>
      <c r="C50" s="263"/>
      <c r="D50" s="264"/>
      <c r="E50" s="265"/>
      <c r="F50" s="900" t="str">
        <f t="shared" si="0"/>
        <v/>
      </c>
    </row>
    <row r="51" spans="1:6" s="267" customFormat="1" ht="14.4">
      <c r="A51" s="388" t="s">
        <v>91</v>
      </c>
      <c r="B51" s="386" t="s">
        <v>506</v>
      </c>
      <c r="C51" s="263"/>
      <c r="D51" s="264"/>
      <c r="E51" s="265"/>
      <c r="F51" s="900" t="str">
        <f t="shared" si="0"/>
        <v/>
      </c>
    </row>
    <row r="52" spans="1:6" s="267" customFormat="1" ht="21.3">
      <c r="A52" s="388" t="s">
        <v>91</v>
      </c>
      <c r="B52" s="386" t="s">
        <v>507</v>
      </c>
      <c r="C52" s="263"/>
      <c r="D52" s="264"/>
      <c r="E52" s="265"/>
      <c r="F52" s="900" t="str">
        <f t="shared" si="0"/>
        <v/>
      </c>
    </row>
    <row r="53" spans="1:6" s="267" customFormat="1" ht="31.95">
      <c r="A53" s="388"/>
      <c r="B53" s="386" t="s">
        <v>617</v>
      </c>
      <c r="C53" s="263"/>
      <c r="D53" s="264"/>
      <c r="E53" s="265"/>
      <c r="F53" s="900" t="str">
        <f t="shared" si="0"/>
        <v/>
      </c>
    </row>
    <row r="54" spans="1:6" s="267" customFormat="1" ht="42.6">
      <c r="A54" s="388"/>
      <c r="B54" s="386" t="s">
        <v>379</v>
      </c>
      <c r="C54" s="263"/>
      <c r="D54" s="264"/>
      <c r="E54" s="265"/>
      <c r="F54" s="900" t="str">
        <f t="shared" si="0"/>
        <v/>
      </c>
    </row>
    <row r="55" spans="1:6" s="267" customFormat="1" ht="21.3">
      <c r="A55" s="388"/>
      <c r="B55" s="386" t="s">
        <v>508</v>
      </c>
      <c r="C55" s="263"/>
      <c r="D55" s="264"/>
      <c r="E55" s="265"/>
      <c r="F55" s="900" t="str">
        <f t="shared" si="0"/>
        <v/>
      </c>
    </row>
    <row r="56" spans="1:6" s="31" customFormat="1">
      <c r="A56" s="268"/>
      <c r="B56" s="389" t="s">
        <v>731</v>
      </c>
      <c r="C56" s="97"/>
      <c r="D56" s="87"/>
      <c r="E56" s="270"/>
      <c r="F56" s="900" t="str">
        <f t="shared" si="0"/>
        <v/>
      </c>
    </row>
    <row r="57" spans="1:6" s="15" customFormat="1" ht="21.3">
      <c r="A57" s="268" t="s">
        <v>45</v>
      </c>
      <c r="B57" s="269" t="s">
        <v>1732</v>
      </c>
      <c r="C57" s="97" t="s">
        <v>15</v>
      </c>
      <c r="D57" s="87">
        <v>169.7</v>
      </c>
      <c r="E57" s="270"/>
      <c r="F57" s="900" t="str">
        <f t="shared" si="0"/>
        <v/>
      </c>
    </row>
    <row r="58" spans="1:6" s="31" customFormat="1">
      <c r="A58" s="268" t="s">
        <v>46</v>
      </c>
      <c r="B58" s="389" t="s">
        <v>380</v>
      </c>
      <c r="C58" s="97" t="s">
        <v>15</v>
      </c>
      <c r="D58" s="87">
        <f>D57</f>
        <v>169.7</v>
      </c>
      <c r="E58" s="270"/>
      <c r="F58" s="900" t="str">
        <f t="shared" si="0"/>
        <v/>
      </c>
    </row>
    <row r="59" spans="1:6" s="31" customFormat="1">
      <c r="A59" s="268" t="s">
        <v>44</v>
      </c>
      <c r="B59" s="389" t="s">
        <v>381</v>
      </c>
      <c r="C59" s="97" t="s">
        <v>15</v>
      </c>
      <c r="D59" s="87">
        <f>D57</f>
        <v>169.7</v>
      </c>
      <c r="E59" s="270"/>
      <c r="F59" s="900" t="str">
        <f t="shared" si="0"/>
        <v/>
      </c>
    </row>
    <row r="60" spans="1:6" ht="13.15">
      <c r="A60" s="166"/>
      <c r="B60" s="176"/>
      <c r="C60" s="167"/>
      <c r="D60" s="3"/>
      <c r="E60" s="168"/>
      <c r="F60" s="900" t="str">
        <f t="shared" si="0"/>
        <v/>
      </c>
    </row>
    <row r="61" spans="1:6" s="262" customFormat="1" ht="22.55">
      <c r="A61" s="536">
        <f>COUNT($A$1:A60)+1</f>
        <v>4</v>
      </c>
      <c r="B61" s="384" t="s">
        <v>403</v>
      </c>
      <c r="C61" s="260"/>
      <c r="D61" s="260"/>
      <c r="E61" s="261"/>
      <c r="F61" s="900" t="str">
        <f t="shared" si="0"/>
        <v/>
      </c>
    </row>
    <row r="62" spans="1:6" s="267" customFormat="1" ht="53.25">
      <c r="A62" s="237"/>
      <c r="B62" s="386" t="s">
        <v>404</v>
      </c>
      <c r="C62" s="263"/>
      <c r="D62" s="264"/>
      <c r="E62" s="265"/>
      <c r="F62" s="900" t="str">
        <f t="shared" si="0"/>
        <v/>
      </c>
    </row>
    <row r="63" spans="1:6" s="15" customFormat="1" ht="13.15">
      <c r="A63" s="268" t="s">
        <v>45</v>
      </c>
      <c r="B63" s="269" t="s">
        <v>1739</v>
      </c>
      <c r="C63" s="97" t="s">
        <v>15</v>
      </c>
      <c r="D63" s="85">
        <v>240</v>
      </c>
      <c r="E63" s="270"/>
      <c r="F63" s="900" t="str">
        <f t="shared" si="0"/>
        <v/>
      </c>
    </row>
    <row r="64" spans="1:6" s="15" customFormat="1" ht="13.15">
      <c r="A64" s="268" t="s">
        <v>46</v>
      </c>
      <c r="B64" s="269" t="s">
        <v>1741</v>
      </c>
      <c r="C64" s="97" t="s">
        <v>15</v>
      </c>
      <c r="D64" s="85">
        <v>25.5</v>
      </c>
      <c r="E64" s="270"/>
      <c r="F64" s="900" t="str">
        <f t="shared" si="0"/>
        <v/>
      </c>
    </row>
    <row r="65" spans="1:6" s="15" customFormat="1" ht="13.15">
      <c r="A65" s="268" t="s">
        <v>44</v>
      </c>
      <c r="B65" s="269" t="s">
        <v>1740</v>
      </c>
      <c r="C65" s="97" t="s">
        <v>15</v>
      </c>
      <c r="D65" s="85">
        <v>169.5</v>
      </c>
      <c r="E65" s="270"/>
      <c r="F65" s="900" t="str">
        <f t="shared" si="0"/>
        <v/>
      </c>
    </row>
    <row r="66" spans="1:6" s="42" customFormat="1" ht="10.65">
      <c r="A66" s="82" t="s">
        <v>47</v>
      </c>
      <c r="B66" s="153" t="s">
        <v>1742</v>
      </c>
      <c r="C66" s="84" t="s">
        <v>15</v>
      </c>
      <c r="D66" s="85">
        <v>12.8</v>
      </c>
      <c r="E66" s="85"/>
      <c r="F66" s="900" t="str">
        <f t="shared" si="0"/>
        <v/>
      </c>
    </row>
    <row r="67" spans="1:6" s="15" customFormat="1" ht="13.15">
      <c r="A67" s="268"/>
      <c r="B67" s="269"/>
      <c r="C67" s="97"/>
      <c r="D67" s="97"/>
      <c r="E67" s="270"/>
      <c r="F67" s="900" t="str">
        <f t="shared" si="0"/>
        <v/>
      </c>
    </row>
    <row r="68" spans="1:6" s="262" customFormat="1" ht="56.35">
      <c r="A68" s="536">
        <f>COUNT($A$1:A67)+1</f>
        <v>5</v>
      </c>
      <c r="B68" s="384" t="s">
        <v>2540</v>
      </c>
      <c r="C68" s="260"/>
      <c r="D68" s="260"/>
      <c r="E68" s="261"/>
      <c r="F68" s="900" t="str">
        <f t="shared" si="0"/>
        <v/>
      </c>
    </row>
    <row r="69" spans="1:6" s="267" customFormat="1" ht="74.5">
      <c r="A69" s="237"/>
      <c r="B69" s="278" t="s">
        <v>405</v>
      </c>
      <c r="C69" s="263"/>
      <c r="D69" s="264"/>
      <c r="E69" s="265"/>
      <c r="F69" s="900" t="str">
        <f t="shared" si="0"/>
        <v/>
      </c>
    </row>
    <row r="70" spans="1:6" s="15" customFormat="1" ht="13.15">
      <c r="A70" s="268" t="s">
        <v>45</v>
      </c>
      <c r="B70" s="269" t="s">
        <v>1735</v>
      </c>
      <c r="C70" s="97" t="s">
        <v>8</v>
      </c>
      <c r="D70" s="97">
        <v>79.7</v>
      </c>
      <c r="E70" s="270"/>
      <c r="F70" s="900" t="str">
        <f t="shared" si="0"/>
        <v/>
      </c>
    </row>
    <row r="71" spans="1:6" s="15" customFormat="1" ht="13.15">
      <c r="A71" s="268" t="s">
        <v>46</v>
      </c>
      <c r="B71" s="269" t="s">
        <v>1736</v>
      </c>
      <c r="C71" s="97" t="s">
        <v>8</v>
      </c>
      <c r="D71" s="97">
        <v>12.5</v>
      </c>
      <c r="E71" s="270"/>
      <c r="F71" s="900" t="str">
        <f t="shared" si="0"/>
        <v/>
      </c>
    </row>
    <row r="72" spans="1:6" s="15" customFormat="1" ht="13.15">
      <c r="A72" s="268"/>
      <c r="B72" s="269"/>
      <c r="C72" s="97"/>
      <c r="D72" s="97"/>
      <c r="E72" s="270"/>
      <c r="F72" s="900" t="str">
        <f t="shared" si="0"/>
        <v/>
      </c>
    </row>
    <row r="73" spans="1:6" s="262" customFormat="1" ht="22.55">
      <c r="A73" s="536">
        <f>COUNT($A$1:A72)+1</f>
        <v>6</v>
      </c>
      <c r="B73" s="384" t="s">
        <v>618</v>
      </c>
      <c r="C73" s="260"/>
      <c r="D73" s="260"/>
      <c r="E73" s="261"/>
      <c r="F73" s="900" t="str">
        <f t="shared" si="0"/>
        <v/>
      </c>
    </row>
    <row r="74" spans="1:6" s="267" customFormat="1" ht="42.6">
      <c r="A74" s="237"/>
      <c r="B74" s="278" t="s">
        <v>619</v>
      </c>
      <c r="C74" s="263"/>
      <c r="D74" s="264"/>
      <c r="E74" s="265"/>
      <c r="F74" s="900" t="str">
        <f t="shared" si="0"/>
        <v/>
      </c>
    </row>
    <row r="75" spans="1:6" s="267" customFormat="1" ht="14.4">
      <c r="A75" s="388" t="s">
        <v>91</v>
      </c>
      <c r="B75" s="386" t="s">
        <v>505</v>
      </c>
      <c r="C75" s="263"/>
      <c r="D75" s="264"/>
      <c r="E75" s="265"/>
      <c r="F75" s="900" t="str">
        <f t="shared" si="0"/>
        <v/>
      </c>
    </row>
    <row r="76" spans="1:6" s="267" customFormat="1" ht="14.4">
      <c r="A76" s="388" t="s">
        <v>91</v>
      </c>
      <c r="B76" s="386" t="s">
        <v>2538</v>
      </c>
      <c r="C76" s="263"/>
      <c r="D76" s="264"/>
      <c r="E76" s="265"/>
      <c r="F76" s="900" t="str">
        <f t="shared" si="0"/>
        <v/>
      </c>
    </row>
    <row r="77" spans="1:6" s="267" customFormat="1" ht="21.3">
      <c r="A77" s="388" t="s">
        <v>91</v>
      </c>
      <c r="B77" s="386" t="s">
        <v>2539</v>
      </c>
      <c r="C77" s="263"/>
      <c r="D77" s="264"/>
      <c r="E77" s="265"/>
      <c r="F77" s="900" t="str">
        <f t="shared" si="0"/>
        <v/>
      </c>
    </row>
    <row r="78" spans="1:6" s="267" customFormat="1" ht="14.4">
      <c r="A78" s="388" t="s">
        <v>91</v>
      </c>
      <c r="B78" s="386" t="s">
        <v>506</v>
      </c>
      <c r="C78" s="263"/>
      <c r="D78" s="264"/>
      <c r="E78" s="265"/>
      <c r="F78" s="900" t="str">
        <f t="shared" si="0"/>
        <v/>
      </c>
    </row>
    <row r="79" spans="1:6" s="267" customFormat="1" ht="21.3">
      <c r="A79" s="388" t="s">
        <v>91</v>
      </c>
      <c r="B79" s="386" t="s">
        <v>507</v>
      </c>
      <c r="C79" s="263"/>
      <c r="D79" s="264"/>
      <c r="E79" s="265"/>
      <c r="F79" s="900" t="str">
        <f t="shared" si="0"/>
        <v/>
      </c>
    </row>
    <row r="80" spans="1:6" s="267" customFormat="1" ht="31.95">
      <c r="A80" s="388"/>
      <c r="B80" s="386" t="s">
        <v>617</v>
      </c>
      <c r="C80" s="263"/>
      <c r="D80" s="264"/>
      <c r="E80" s="265"/>
      <c r="F80" s="900" t="str">
        <f t="shared" si="0"/>
        <v/>
      </c>
    </row>
    <row r="81" spans="1:6" s="267" customFormat="1" ht="42.6">
      <c r="A81" s="388"/>
      <c r="B81" s="386" t="s">
        <v>379</v>
      </c>
      <c r="C81" s="263"/>
      <c r="D81" s="264"/>
      <c r="E81" s="265"/>
      <c r="F81" s="900" t="str">
        <f t="shared" si="0"/>
        <v/>
      </c>
    </row>
    <row r="82" spans="1:6" s="267" customFormat="1" ht="21.3">
      <c r="A82" s="388"/>
      <c r="B82" s="386" t="s">
        <v>508</v>
      </c>
      <c r="C82" s="263"/>
      <c r="D82" s="264"/>
      <c r="E82" s="265"/>
      <c r="F82" s="900" t="str">
        <f t="shared" si="0"/>
        <v/>
      </c>
    </row>
    <row r="83" spans="1:6" s="27" customFormat="1" ht="10.65">
      <c r="A83" s="82" t="s">
        <v>45</v>
      </c>
      <c r="B83" s="257" t="s">
        <v>1294</v>
      </c>
      <c r="C83" s="37" t="s">
        <v>15</v>
      </c>
      <c r="D83" s="26">
        <v>17.600000000000001</v>
      </c>
      <c r="E83" s="37"/>
      <c r="F83" s="900" t="str">
        <f t="shared" si="0"/>
        <v/>
      </c>
    </row>
    <row r="84" spans="1:6" s="27" customFormat="1" ht="10.65">
      <c r="A84" s="82" t="s">
        <v>46</v>
      </c>
      <c r="B84" s="257" t="s">
        <v>1295</v>
      </c>
      <c r="C84" s="37" t="s">
        <v>15</v>
      </c>
      <c r="D84" s="26">
        <v>16.3</v>
      </c>
      <c r="E84" s="37"/>
      <c r="F84" s="900" t="str">
        <f t="shared" si="0"/>
        <v/>
      </c>
    </row>
    <row r="85" spans="1:6" s="15" customFormat="1" ht="13.15">
      <c r="A85" s="268"/>
      <c r="B85" s="269"/>
      <c r="C85" s="97"/>
      <c r="D85" s="97"/>
      <c r="E85" s="270"/>
      <c r="F85" s="900" t="str">
        <f t="shared" si="0"/>
        <v/>
      </c>
    </row>
    <row r="86" spans="1:6" s="262" customFormat="1" ht="22.55">
      <c r="A86" s="536">
        <f>COUNT($A$1:A85)+1</f>
        <v>7</v>
      </c>
      <c r="B86" s="384" t="s">
        <v>620</v>
      </c>
      <c r="C86" s="260"/>
      <c r="D86" s="260"/>
      <c r="E86" s="261"/>
      <c r="F86" s="900" t="str">
        <f t="shared" si="0"/>
        <v/>
      </c>
    </row>
    <row r="87" spans="1:6" s="267" customFormat="1" ht="53.25">
      <c r="A87" s="237"/>
      <c r="B87" s="557" t="s">
        <v>1202</v>
      </c>
      <c r="C87" s="558"/>
      <c r="D87" s="559"/>
      <c r="E87" s="560"/>
      <c r="F87" s="900" t="str">
        <f t="shared" si="0"/>
        <v/>
      </c>
    </row>
    <row r="88" spans="1:6" s="267" customFormat="1" ht="14.4">
      <c r="A88" s="237"/>
      <c r="B88" s="557" t="s">
        <v>2587</v>
      </c>
      <c r="C88" s="558"/>
      <c r="D88" s="559"/>
      <c r="E88" s="560"/>
      <c r="F88" s="900"/>
    </row>
    <row r="89" spans="1:6" s="267" customFormat="1" ht="14.4">
      <c r="A89" s="561"/>
      <c r="B89" s="562" t="s">
        <v>621</v>
      </c>
      <c r="C89" s="558"/>
      <c r="D89" s="559"/>
      <c r="E89" s="560"/>
      <c r="F89" s="900" t="str">
        <f t="shared" si="0"/>
        <v/>
      </c>
    </row>
    <row r="90" spans="1:6" s="267" customFormat="1" ht="14.4">
      <c r="A90" s="561"/>
      <c r="B90" s="562" t="s">
        <v>622</v>
      </c>
      <c r="C90" s="558"/>
      <c r="D90" s="559"/>
      <c r="E90" s="560"/>
      <c r="F90" s="900" t="str">
        <f t="shared" si="0"/>
        <v/>
      </c>
    </row>
    <row r="91" spans="1:6" s="267" customFormat="1" ht="14.4">
      <c r="A91" s="561"/>
      <c r="B91" s="562" t="s">
        <v>623</v>
      </c>
      <c r="C91" s="558"/>
      <c r="D91" s="559"/>
      <c r="E91" s="560"/>
      <c r="F91" s="900" t="str">
        <f t="shared" si="0"/>
        <v/>
      </c>
    </row>
    <row r="92" spans="1:6" s="27" customFormat="1" ht="10.65">
      <c r="A92" s="82" t="s">
        <v>45</v>
      </c>
      <c r="B92" s="257" t="s">
        <v>1294</v>
      </c>
      <c r="C92" s="37" t="s">
        <v>15</v>
      </c>
      <c r="D92" s="26">
        <f>D83</f>
        <v>17.600000000000001</v>
      </c>
      <c r="E92" s="37"/>
      <c r="F92" s="900" t="str">
        <f t="shared" si="0"/>
        <v/>
      </c>
    </row>
    <row r="93" spans="1:6" s="27" customFormat="1" ht="10.65">
      <c r="A93" s="82" t="s">
        <v>46</v>
      </c>
      <c r="B93" s="257" t="s">
        <v>1295</v>
      </c>
      <c r="C93" s="37" t="s">
        <v>15</v>
      </c>
      <c r="D93" s="26">
        <f>D84</f>
        <v>16.3</v>
      </c>
      <c r="E93" s="37"/>
      <c r="F93" s="900" t="str">
        <f t="shared" si="0"/>
        <v/>
      </c>
    </row>
    <row r="94" spans="1:6" s="51" customFormat="1" ht="10.65">
      <c r="A94" s="82"/>
      <c r="C94" s="81"/>
      <c r="D94" s="44"/>
      <c r="E94" s="44"/>
      <c r="F94" s="900" t="str">
        <f t="shared" si="0"/>
        <v/>
      </c>
    </row>
    <row r="95" spans="1:6" ht="39.450000000000003">
      <c r="A95" s="536">
        <f>COUNT($A$1:A94)+1</f>
        <v>8</v>
      </c>
      <c r="B95" s="384" t="s">
        <v>1234</v>
      </c>
      <c r="C95" s="34"/>
      <c r="E95" s="24"/>
      <c r="F95" s="900" t="str">
        <f t="shared" si="0"/>
        <v/>
      </c>
    </row>
    <row r="96" spans="1:6" s="51" customFormat="1" ht="42.6">
      <c r="A96" s="114"/>
      <c r="B96" s="51" t="s">
        <v>878</v>
      </c>
      <c r="F96" s="900" t="str">
        <f t="shared" si="0"/>
        <v/>
      </c>
    </row>
    <row r="97" spans="1:7" s="51" customFormat="1" ht="10.65">
      <c r="A97" s="114"/>
      <c r="B97" s="51" t="s">
        <v>1233</v>
      </c>
      <c r="F97" s="900" t="str">
        <f t="shared" si="0"/>
        <v/>
      </c>
    </row>
    <row r="98" spans="1:7" s="27" customFormat="1" ht="93" customHeight="1">
      <c r="A98" s="390"/>
      <c r="B98" s="153" t="s">
        <v>879</v>
      </c>
      <c r="C98" s="37"/>
      <c r="D98" s="26"/>
      <c r="E98" s="26"/>
      <c r="F98" s="900" t="str">
        <f t="shared" si="0"/>
        <v/>
      </c>
    </row>
    <row r="99" spans="1:7" s="27" customFormat="1" ht="21.3">
      <c r="A99" s="390"/>
      <c r="B99" s="25" t="s">
        <v>2588</v>
      </c>
      <c r="C99" s="37"/>
      <c r="D99" s="26"/>
      <c r="E99" s="26"/>
      <c r="F99" s="900"/>
    </row>
    <row r="100" spans="1:7" s="42" customFormat="1" ht="36" customHeight="1">
      <c r="A100" s="82"/>
      <c r="B100" s="107" t="s">
        <v>1747</v>
      </c>
      <c r="C100" s="84"/>
      <c r="D100" s="85"/>
      <c r="E100" s="85"/>
      <c r="F100" s="900" t="str">
        <f t="shared" si="0"/>
        <v/>
      </c>
    </row>
    <row r="101" spans="1:7" s="42" customFormat="1" ht="21.3">
      <c r="A101" s="82" t="s">
        <v>45</v>
      </c>
      <c r="B101" s="107" t="s">
        <v>1751</v>
      </c>
      <c r="C101" s="84" t="s">
        <v>15</v>
      </c>
      <c r="D101" s="85">
        <f>15.8+57.5</f>
        <v>73.3</v>
      </c>
      <c r="E101" s="85"/>
      <c r="F101" s="900" t="str">
        <f t="shared" ref="F101:F165" si="1">IF(OR(OR(E101=0,E101=""),OR(D101=0,D101="")),"",D101*E101)</f>
        <v/>
      </c>
    </row>
    <row r="102" spans="1:7" s="42" customFormat="1" ht="21.3">
      <c r="A102" s="82" t="s">
        <v>46</v>
      </c>
      <c r="B102" s="107" t="s">
        <v>1748</v>
      </c>
      <c r="C102" s="84" t="s">
        <v>15</v>
      </c>
      <c r="D102" s="85">
        <v>65.8</v>
      </c>
      <c r="E102" s="85"/>
      <c r="F102" s="900" t="str">
        <f t="shared" si="1"/>
        <v/>
      </c>
    </row>
    <row r="103" spans="1:7" s="42" customFormat="1" ht="10.65">
      <c r="A103" s="82" t="s">
        <v>44</v>
      </c>
      <c r="B103" s="107" t="s">
        <v>1752</v>
      </c>
      <c r="C103" s="84" t="s">
        <v>15</v>
      </c>
      <c r="D103" s="85">
        <v>152.30000000000001</v>
      </c>
      <c r="E103" s="85"/>
      <c r="F103" s="900" t="str">
        <f t="shared" si="1"/>
        <v/>
      </c>
    </row>
    <row r="104" spans="1:7" s="42" customFormat="1" ht="10.65">
      <c r="A104" s="82" t="s">
        <v>47</v>
      </c>
      <c r="B104" s="107" t="s">
        <v>515</v>
      </c>
      <c r="C104" s="84" t="s">
        <v>15</v>
      </c>
      <c r="D104" s="85">
        <v>165.2</v>
      </c>
      <c r="E104" s="85"/>
      <c r="F104" s="900" t="str">
        <f t="shared" si="1"/>
        <v/>
      </c>
      <c r="G104" s="44"/>
    </row>
    <row r="105" spans="1:7" s="383" customFormat="1">
      <c r="A105" s="547"/>
      <c r="B105" s="548"/>
      <c r="C105" s="549"/>
      <c r="D105" s="550"/>
      <c r="E105" s="550"/>
      <c r="F105" s="900" t="str">
        <f t="shared" si="1"/>
        <v/>
      </c>
    </row>
    <row r="106" spans="1:7" s="27" customFormat="1" ht="116.3" customHeight="1">
      <c r="A106" s="390"/>
      <c r="B106" s="153" t="s">
        <v>2589</v>
      </c>
      <c r="C106" s="37"/>
      <c r="D106" s="26"/>
      <c r="E106" s="26"/>
      <c r="F106" s="900" t="str">
        <f t="shared" si="1"/>
        <v/>
      </c>
    </row>
    <row r="107" spans="1:7" s="27" customFormat="1" ht="21.3">
      <c r="A107" s="390"/>
      <c r="B107" s="25" t="s">
        <v>2590</v>
      </c>
      <c r="C107" s="37"/>
      <c r="D107" s="26"/>
      <c r="E107" s="26"/>
      <c r="F107" s="900"/>
    </row>
    <row r="108" spans="1:7" s="42" customFormat="1" ht="10.65">
      <c r="A108" s="82"/>
      <c r="B108" s="337" t="s">
        <v>518</v>
      </c>
      <c r="C108" s="84"/>
      <c r="D108" s="85"/>
      <c r="E108" s="85"/>
      <c r="F108" s="900" t="str">
        <f t="shared" si="1"/>
        <v/>
      </c>
    </row>
    <row r="109" spans="1:7" s="42" customFormat="1" ht="10.65">
      <c r="A109" s="305"/>
      <c r="B109" s="339" t="s">
        <v>1441</v>
      </c>
      <c r="C109" s="575"/>
      <c r="D109" s="576"/>
      <c r="E109" s="576"/>
      <c r="F109" s="900" t="str">
        <f t="shared" si="1"/>
        <v/>
      </c>
    </row>
    <row r="110" spans="1:7" s="42" customFormat="1" ht="21.3">
      <c r="A110" s="305" t="s">
        <v>48</v>
      </c>
      <c r="B110" s="222" t="s">
        <v>1443</v>
      </c>
      <c r="C110" s="575" t="s">
        <v>8</v>
      </c>
      <c r="D110" s="576">
        <f>4.5*2*2</f>
        <v>18</v>
      </c>
      <c r="E110" s="576"/>
      <c r="F110" s="900" t="str">
        <f t="shared" si="1"/>
        <v/>
      </c>
    </row>
    <row r="111" spans="1:7" s="42" customFormat="1" ht="21.3">
      <c r="A111" s="305" t="s">
        <v>51</v>
      </c>
      <c r="B111" s="223" t="s">
        <v>1442</v>
      </c>
      <c r="C111" s="575" t="s">
        <v>8</v>
      </c>
      <c r="D111" s="576">
        <v>3.4</v>
      </c>
      <c r="E111" s="576"/>
      <c r="F111" s="900" t="str">
        <f t="shared" si="1"/>
        <v/>
      </c>
    </row>
    <row r="112" spans="1:7" s="42" customFormat="1" ht="10.65">
      <c r="A112" s="305"/>
      <c r="B112" s="223"/>
      <c r="C112" s="575"/>
      <c r="D112" s="576"/>
      <c r="E112" s="576"/>
      <c r="F112" s="900" t="str">
        <f t="shared" si="1"/>
        <v/>
      </c>
    </row>
    <row r="113" spans="1:7" s="42" customFormat="1" ht="10.65">
      <c r="A113" s="305"/>
      <c r="B113" s="339" t="s">
        <v>1441</v>
      </c>
      <c r="C113" s="575"/>
      <c r="D113" s="576"/>
      <c r="E113" s="576"/>
      <c r="F113" s="900" t="str">
        <f t="shared" si="1"/>
        <v/>
      </c>
    </row>
    <row r="114" spans="1:7" s="42" customFormat="1" ht="21.3">
      <c r="A114" s="305" t="s">
        <v>49</v>
      </c>
      <c r="B114" s="222" t="s">
        <v>1753</v>
      </c>
      <c r="C114" s="575" t="s">
        <v>8</v>
      </c>
      <c r="D114" s="576">
        <v>14</v>
      </c>
      <c r="E114" s="576"/>
      <c r="F114" s="900" t="str">
        <f t="shared" si="1"/>
        <v/>
      </c>
    </row>
    <row r="115" spans="1:7" s="42" customFormat="1" ht="21.3">
      <c r="A115" s="305" t="s">
        <v>53</v>
      </c>
      <c r="B115" s="223" t="s">
        <v>1754</v>
      </c>
      <c r="C115" s="575" t="s">
        <v>8</v>
      </c>
      <c r="D115" s="576">
        <f>1.7*4</f>
        <v>6.8</v>
      </c>
      <c r="E115" s="576"/>
      <c r="F115" s="900" t="str">
        <f t="shared" si="1"/>
        <v/>
      </c>
    </row>
    <row r="116" spans="1:7" s="42" customFormat="1" ht="10.65">
      <c r="A116" s="305"/>
      <c r="B116" s="223"/>
      <c r="C116" s="575"/>
      <c r="D116" s="576"/>
      <c r="E116" s="576"/>
      <c r="F116" s="900" t="str">
        <f t="shared" si="1"/>
        <v/>
      </c>
    </row>
    <row r="117" spans="1:7" s="42" customFormat="1" ht="10.65">
      <c r="A117" s="305"/>
      <c r="B117" s="339" t="s">
        <v>1444</v>
      </c>
      <c r="C117" s="575"/>
      <c r="D117" s="576"/>
      <c r="E117" s="576"/>
      <c r="F117" s="900" t="str">
        <f t="shared" si="1"/>
        <v/>
      </c>
    </row>
    <row r="118" spans="1:7" s="42" customFormat="1" ht="21.3">
      <c r="A118" s="305" t="s">
        <v>30</v>
      </c>
      <c r="B118" s="222" t="s">
        <v>1755</v>
      </c>
      <c r="C118" s="575" t="s">
        <v>8</v>
      </c>
      <c r="D118" s="576">
        <v>18</v>
      </c>
      <c r="E118" s="576"/>
      <c r="F118" s="900" t="str">
        <f t="shared" si="1"/>
        <v/>
      </c>
    </row>
    <row r="119" spans="1:7" s="42" customFormat="1" ht="10.65">
      <c r="A119" s="305" t="s">
        <v>54</v>
      </c>
      <c r="B119" s="25" t="s">
        <v>888</v>
      </c>
      <c r="C119" s="84" t="s">
        <v>14</v>
      </c>
      <c r="D119" s="85">
        <v>6</v>
      </c>
      <c r="E119" s="85"/>
      <c r="F119" s="900" t="str">
        <f t="shared" si="1"/>
        <v/>
      </c>
    </row>
    <row r="120" spans="1:7" s="42" customFormat="1" ht="21.3">
      <c r="A120" s="305" t="s">
        <v>9</v>
      </c>
      <c r="B120" s="223" t="s">
        <v>1442</v>
      </c>
      <c r="C120" s="575" t="s">
        <v>8</v>
      </c>
      <c r="D120" s="576">
        <v>3.4</v>
      </c>
      <c r="E120" s="576"/>
      <c r="F120" s="900" t="str">
        <f t="shared" si="1"/>
        <v/>
      </c>
    </row>
    <row r="121" spans="1:7" s="42" customFormat="1" ht="10.65">
      <c r="A121" s="305" t="s">
        <v>50</v>
      </c>
      <c r="B121" s="25" t="s">
        <v>888</v>
      </c>
      <c r="C121" s="84" t="s">
        <v>14</v>
      </c>
      <c r="D121" s="85">
        <v>6</v>
      </c>
      <c r="E121" s="85"/>
      <c r="F121" s="900" t="str">
        <f t="shared" si="1"/>
        <v/>
      </c>
    </row>
    <row r="122" spans="1:7" s="42" customFormat="1" ht="42.6">
      <c r="A122" s="305" t="s">
        <v>880</v>
      </c>
      <c r="B122" s="222" t="s">
        <v>1756</v>
      </c>
      <c r="C122" s="575" t="s">
        <v>8</v>
      </c>
      <c r="D122" s="576">
        <v>13</v>
      </c>
      <c r="E122" s="576"/>
      <c r="F122" s="900" t="str">
        <f t="shared" si="1"/>
        <v/>
      </c>
    </row>
    <row r="123" spans="1:7" s="42" customFormat="1" ht="10.65">
      <c r="A123" s="305" t="s">
        <v>881</v>
      </c>
      <c r="B123" s="25" t="s">
        <v>888</v>
      </c>
      <c r="C123" s="84" t="s">
        <v>14</v>
      </c>
      <c r="D123" s="85">
        <v>6</v>
      </c>
      <c r="E123" s="85"/>
      <c r="F123" s="900" t="str">
        <f t="shared" si="1"/>
        <v/>
      </c>
    </row>
    <row r="124" spans="1:7" s="42" customFormat="1" ht="42.6">
      <c r="A124" s="305" t="s">
        <v>882</v>
      </c>
      <c r="B124" s="222" t="s">
        <v>1757</v>
      </c>
      <c r="C124" s="575" t="s">
        <v>8</v>
      </c>
      <c r="D124" s="576">
        <v>11</v>
      </c>
      <c r="E124" s="576"/>
      <c r="F124" s="900" t="str">
        <f t="shared" si="1"/>
        <v/>
      </c>
    </row>
    <row r="125" spans="1:7" s="42" customFormat="1" ht="10.65">
      <c r="A125" s="305" t="s">
        <v>883</v>
      </c>
      <c r="B125" s="25" t="s">
        <v>888</v>
      </c>
      <c r="C125" s="84" t="s">
        <v>14</v>
      </c>
      <c r="D125" s="85">
        <v>6</v>
      </c>
      <c r="E125" s="85"/>
      <c r="F125" s="900" t="str">
        <f t="shared" si="1"/>
        <v/>
      </c>
    </row>
    <row r="126" spans="1:7" s="42" customFormat="1" ht="10.65">
      <c r="A126" s="305" t="s">
        <v>1034</v>
      </c>
      <c r="B126" s="223" t="s">
        <v>794</v>
      </c>
      <c r="C126" s="575" t="s">
        <v>8</v>
      </c>
      <c r="D126" s="576">
        <v>78</v>
      </c>
      <c r="E126" s="576"/>
      <c r="F126" s="900" t="str">
        <f t="shared" si="1"/>
        <v/>
      </c>
    </row>
    <row r="127" spans="1:7" s="42" customFormat="1" ht="10.65">
      <c r="A127" s="305" t="s">
        <v>1005</v>
      </c>
      <c r="B127" s="25" t="s">
        <v>888</v>
      </c>
      <c r="C127" s="84" t="s">
        <v>14</v>
      </c>
      <c r="D127" s="85">
        <v>6</v>
      </c>
      <c r="E127" s="85"/>
      <c r="F127" s="900" t="str">
        <f t="shared" si="1"/>
        <v/>
      </c>
    </row>
    <row r="128" spans="1:7" s="42" customFormat="1" ht="10.65">
      <c r="A128" s="551"/>
      <c r="B128" s="552"/>
      <c r="C128" s="545"/>
      <c r="D128" s="345"/>
      <c r="E128" s="345"/>
      <c r="F128" s="900" t="str">
        <f t="shared" si="1"/>
        <v/>
      </c>
      <c r="G128" s="553"/>
    </row>
    <row r="129" spans="1:7" s="27" customFormat="1" ht="117.1">
      <c r="A129" s="390"/>
      <c r="B129" s="25" t="s">
        <v>2591</v>
      </c>
      <c r="C129" s="37"/>
      <c r="D129" s="26"/>
      <c r="E129" s="26"/>
      <c r="F129" s="900" t="str">
        <f t="shared" si="1"/>
        <v/>
      </c>
    </row>
    <row r="130" spans="1:7" s="42" customFormat="1" ht="31.95">
      <c r="A130" s="305" t="s">
        <v>1006</v>
      </c>
      <c r="B130" s="223" t="s">
        <v>1449</v>
      </c>
      <c r="C130" s="575" t="s">
        <v>8</v>
      </c>
      <c r="D130" s="576">
        <v>47.8</v>
      </c>
      <c r="E130" s="576"/>
      <c r="F130" s="900" t="str">
        <f t="shared" si="1"/>
        <v/>
      </c>
      <c r="G130" s="27"/>
    </row>
    <row r="131" spans="1:7" s="42" customFormat="1" ht="10.65">
      <c r="A131" s="60" t="s">
        <v>1007</v>
      </c>
      <c r="B131" s="25" t="s">
        <v>888</v>
      </c>
      <c r="C131" s="84" t="s">
        <v>14</v>
      </c>
      <c r="D131" s="85">
        <v>16</v>
      </c>
      <c r="E131" s="85"/>
      <c r="F131" s="900" t="str">
        <f t="shared" si="1"/>
        <v/>
      </c>
    </row>
    <row r="132" spans="1:7" s="42" customFormat="1" ht="10.65">
      <c r="A132" s="60"/>
      <c r="B132" s="25"/>
      <c r="C132" s="84"/>
      <c r="D132" s="85"/>
      <c r="E132" s="85"/>
      <c r="F132" s="900" t="str">
        <f t="shared" si="1"/>
        <v/>
      </c>
    </row>
    <row r="133" spans="1:7" ht="22.55">
      <c r="A133" s="536">
        <f>COUNT($A$1:A132)+1</f>
        <v>9</v>
      </c>
      <c r="B133" s="53" t="s">
        <v>884</v>
      </c>
      <c r="C133" s="34"/>
      <c r="E133" s="24"/>
      <c r="F133" s="900" t="str">
        <f t="shared" si="1"/>
        <v/>
      </c>
    </row>
    <row r="134" spans="1:7" s="42" customFormat="1" ht="63.9">
      <c r="A134" s="82"/>
      <c r="B134" s="51" t="s">
        <v>2592</v>
      </c>
      <c r="C134" s="84"/>
      <c r="D134" s="85"/>
      <c r="E134" s="85"/>
      <c r="F134" s="900" t="str">
        <f t="shared" si="1"/>
        <v/>
      </c>
    </row>
    <row r="135" spans="1:7" s="42" customFormat="1" ht="31.95">
      <c r="A135" s="82"/>
      <c r="B135" s="51" t="s">
        <v>885</v>
      </c>
      <c r="C135" s="84"/>
      <c r="D135" s="85"/>
      <c r="E135" s="85"/>
      <c r="F135" s="900" t="str">
        <f t="shared" si="1"/>
        <v/>
      </c>
    </row>
    <row r="136" spans="1:7" s="42" customFormat="1" ht="10.65">
      <c r="A136" s="82" t="s">
        <v>45</v>
      </c>
      <c r="B136" s="25" t="s">
        <v>1758</v>
      </c>
      <c r="C136" s="84" t="s">
        <v>15</v>
      </c>
      <c r="D136" s="85">
        <f>SUM(D101:D103)</f>
        <v>291.39999999999998</v>
      </c>
      <c r="E136" s="85"/>
      <c r="F136" s="900" t="str">
        <f t="shared" si="1"/>
        <v/>
      </c>
    </row>
    <row r="137" spans="1:7" s="42" customFormat="1" ht="10.65">
      <c r="A137" s="82" t="s">
        <v>46</v>
      </c>
      <c r="B137" s="222" t="s">
        <v>1759</v>
      </c>
      <c r="C137" s="84" t="s">
        <v>15</v>
      </c>
      <c r="D137" s="85">
        <f>D104</f>
        <v>165.2</v>
      </c>
      <c r="E137" s="85"/>
      <c r="F137" s="900" t="str">
        <f t="shared" si="1"/>
        <v/>
      </c>
    </row>
    <row r="138" spans="1:7" s="42" customFormat="1" ht="10.65">
      <c r="A138" s="82" t="s">
        <v>44</v>
      </c>
      <c r="B138" s="222" t="s">
        <v>887</v>
      </c>
      <c r="C138" s="84" t="s">
        <v>15</v>
      </c>
      <c r="D138" s="85">
        <v>44.5</v>
      </c>
      <c r="E138" s="85"/>
      <c r="F138" s="900" t="str">
        <f t="shared" si="1"/>
        <v/>
      </c>
    </row>
    <row r="139" spans="1:7" s="42" customFormat="1" ht="10.65">
      <c r="A139" s="60"/>
      <c r="B139" s="25"/>
      <c r="C139" s="84"/>
      <c r="D139" s="85"/>
      <c r="E139" s="85"/>
      <c r="F139" s="900" t="str">
        <f t="shared" si="1"/>
        <v/>
      </c>
    </row>
    <row r="140" spans="1:7" ht="22.55">
      <c r="A140" s="536">
        <f>COUNT($A$1:A139)+1</f>
        <v>10</v>
      </c>
      <c r="B140" s="53" t="s">
        <v>1235</v>
      </c>
      <c r="C140" s="34"/>
      <c r="E140" s="24"/>
      <c r="F140" s="900" t="str">
        <f t="shared" si="1"/>
        <v/>
      </c>
    </row>
    <row r="141" spans="1:7" s="42" customFormat="1" ht="35.25" customHeight="1">
      <c r="A141" s="82"/>
      <c r="B141" s="51" t="s">
        <v>2541</v>
      </c>
      <c r="C141" s="84"/>
      <c r="D141" s="85"/>
      <c r="E141" s="85"/>
      <c r="F141" s="900" t="str">
        <f t="shared" si="1"/>
        <v/>
      </c>
    </row>
    <row r="142" spans="1:7" s="42" customFormat="1" ht="42.6">
      <c r="A142" s="82"/>
      <c r="B142" s="25" t="s">
        <v>2595</v>
      </c>
      <c r="C142" s="84"/>
      <c r="D142" s="85"/>
      <c r="E142" s="85"/>
      <c r="F142" s="900" t="str">
        <f t="shared" si="1"/>
        <v/>
      </c>
      <c r="G142" s="546"/>
    </row>
    <row r="143" spans="1:7" s="42" customFormat="1" ht="31.95">
      <c r="A143" s="82"/>
      <c r="B143" s="107" t="s">
        <v>2593</v>
      </c>
      <c r="C143" s="84"/>
      <c r="D143" s="85"/>
      <c r="E143" s="85"/>
      <c r="F143" s="900" t="str">
        <f t="shared" si="1"/>
        <v/>
      </c>
    </row>
    <row r="144" spans="1:7" s="42" customFormat="1" ht="21.3">
      <c r="A144" s="82" t="s">
        <v>45</v>
      </c>
      <c r="B144" s="107" t="s">
        <v>1751</v>
      </c>
      <c r="C144" s="84" t="s">
        <v>15</v>
      </c>
      <c r="D144" s="85">
        <f>D101</f>
        <v>73.3</v>
      </c>
      <c r="E144" s="85"/>
      <c r="F144" s="900" t="str">
        <f t="shared" si="1"/>
        <v/>
      </c>
    </row>
    <row r="145" spans="1:7" s="42" customFormat="1" ht="21.3">
      <c r="A145" s="82" t="s">
        <v>46</v>
      </c>
      <c r="B145" s="107" t="s">
        <v>1748</v>
      </c>
      <c r="C145" s="84" t="s">
        <v>15</v>
      </c>
      <c r="D145" s="85">
        <f>D102</f>
        <v>65.8</v>
      </c>
      <c r="E145" s="85"/>
      <c r="F145" s="900" t="str">
        <f t="shared" si="1"/>
        <v/>
      </c>
    </row>
    <row r="146" spans="1:7" s="42" customFormat="1" ht="10.65">
      <c r="A146" s="82" t="s">
        <v>44</v>
      </c>
      <c r="B146" s="107" t="s">
        <v>1752</v>
      </c>
      <c r="C146" s="84" t="s">
        <v>15</v>
      </c>
      <c r="D146" s="85">
        <f>D103</f>
        <v>152.30000000000001</v>
      </c>
      <c r="E146" s="85"/>
      <c r="F146" s="900" t="str">
        <f t="shared" si="1"/>
        <v/>
      </c>
    </row>
    <row r="147" spans="1:7" s="42" customFormat="1" ht="10.65">
      <c r="A147" s="82" t="s">
        <v>47</v>
      </c>
      <c r="B147" s="107" t="s">
        <v>515</v>
      </c>
      <c r="C147" s="84" t="s">
        <v>15</v>
      </c>
      <c r="D147" s="85">
        <f>D104</f>
        <v>165.2</v>
      </c>
      <c r="E147" s="85"/>
      <c r="F147" s="900" t="str">
        <f t="shared" si="1"/>
        <v/>
      </c>
      <c r="G147" s="44"/>
    </row>
    <row r="148" spans="1:7" s="383" customFormat="1">
      <c r="A148" s="564"/>
      <c r="B148" s="566"/>
      <c r="C148" s="565"/>
      <c r="D148" s="443"/>
      <c r="E148" s="443"/>
      <c r="F148" s="900" t="str">
        <f t="shared" si="1"/>
        <v/>
      </c>
      <c r="G148" s="554"/>
    </row>
    <row r="149" spans="1:7" s="27" customFormat="1" ht="53.25">
      <c r="A149" s="390"/>
      <c r="B149" s="25" t="s">
        <v>2594</v>
      </c>
      <c r="C149" s="37"/>
      <c r="D149" s="26"/>
      <c r="E149" s="26"/>
      <c r="F149" s="900" t="str">
        <f t="shared" si="1"/>
        <v/>
      </c>
      <c r="G149" s="83"/>
    </row>
    <row r="150" spans="1:7" s="42" customFormat="1" ht="10.65">
      <c r="A150" s="305"/>
      <c r="B150" s="339" t="s">
        <v>1441</v>
      </c>
      <c r="C150" s="575"/>
      <c r="D150" s="576"/>
      <c r="E150" s="576"/>
      <c r="F150" s="900" t="str">
        <f t="shared" si="1"/>
        <v/>
      </c>
    </row>
    <row r="151" spans="1:7" s="42" customFormat="1" ht="21.3">
      <c r="A151" s="305" t="s">
        <v>48</v>
      </c>
      <c r="B151" s="222" t="s">
        <v>1443</v>
      </c>
      <c r="C151" s="575" t="s">
        <v>8</v>
      </c>
      <c r="D151" s="576">
        <f>4.5*2*2</f>
        <v>18</v>
      </c>
      <c r="E151" s="576"/>
      <c r="F151" s="900" t="str">
        <f t="shared" si="1"/>
        <v/>
      </c>
    </row>
    <row r="152" spans="1:7" s="42" customFormat="1" ht="21.3">
      <c r="A152" s="305" t="s">
        <v>51</v>
      </c>
      <c r="B152" s="223" t="s">
        <v>1442</v>
      </c>
      <c r="C152" s="575" t="s">
        <v>8</v>
      </c>
      <c r="D152" s="576">
        <v>3.4</v>
      </c>
      <c r="E152" s="576"/>
      <c r="F152" s="900" t="str">
        <f t="shared" si="1"/>
        <v/>
      </c>
    </row>
    <row r="153" spans="1:7" s="42" customFormat="1" ht="10.65">
      <c r="A153" s="305"/>
      <c r="B153" s="223"/>
      <c r="C153" s="575"/>
      <c r="D153" s="576"/>
      <c r="E153" s="576"/>
      <c r="F153" s="900" t="str">
        <f t="shared" si="1"/>
        <v/>
      </c>
    </row>
    <row r="154" spans="1:7" s="42" customFormat="1" ht="10.65">
      <c r="A154" s="305"/>
      <c r="B154" s="339" t="s">
        <v>1441</v>
      </c>
      <c r="C154" s="575"/>
      <c r="D154" s="576"/>
      <c r="E154" s="576"/>
      <c r="F154" s="900" t="str">
        <f t="shared" si="1"/>
        <v/>
      </c>
    </row>
    <row r="155" spans="1:7" s="42" customFormat="1" ht="21.3">
      <c r="A155" s="305" t="s">
        <v>49</v>
      </c>
      <c r="B155" s="222" t="s">
        <v>1753</v>
      </c>
      <c r="C155" s="575" t="s">
        <v>8</v>
      </c>
      <c r="D155" s="576">
        <v>14</v>
      </c>
      <c r="E155" s="576"/>
      <c r="F155" s="900" t="str">
        <f t="shared" si="1"/>
        <v/>
      </c>
    </row>
    <row r="156" spans="1:7" s="42" customFormat="1" ht="21.3">
      <c r="A156" s="305" t="s">
        <v>53</v>
      </c>
      <c r="B156" s="223" t="s">
        <v>1754</v>
      </c>
      <c r="C156" s="575" t="s">
        <v>8</v>
      </c>
      <c r="D156" s="576">
        <f>1.7*4</f>
        <v>6.8</v>
      </c>
      <c r="E156" s="576"/>
      <c r="F156" s="900" t="str">
        <f t="shared" si="1"/>
        <v/>
      </c>
    </row>
    <row r="157" spans="1:7" s="42" customFormat="1" ht="10.65">
      <c r="A157" s="305"/>
      <c r="B157" s="223"/>
      <c r="C157" s="575"/>
      <c r="D157" s="576"/>
      <c r="E157" s="576"/>
      <c r="F157" s="900" t="str">
        <f t="shared" si="1"/>
        <v/>
      </c>
    </row>
    <row r="158" spans="1:7" s="42" customFormat="1" ht="10.65">
      <c r="A158" s="305"/>
      <c r="B158" s="339" t="s">
        <v>1444</v>
      </c>
      <c r="C158" s="575"/>
      <c r="D158" s="576"/>
      <c r="E158" s="576"/>
      <c r="F158" s="900" t="str">
        <f t="shared" si="1"/>
        <v/>
      </c>
    </row>
    <row r="159" spans="1:7" s="42" customFormat="1" ht="21.3">
      <c r="A159" s="305" t="s">
        <v>30</v>
      </c>
      <c r="B159" s="222" t="s">
        <v>1755</v>
      </c>
      <c r="C159" s="575" t="s">
        <v>8</v>
      </c>
      <c r="D159" s="576">
        <v>18</v>
      </c>
      <c r="E159" s="576"/>
      <c r="F159" s="900" t="str">
        <f t="shared" si="1"/>
        <v/>
      </c>
    </row>
    <row r="160" spans="1:7" s="42" customFormat="1" ht="10.65">
      <c r="A160" s="305" t="s">
        <v>54</v>
      </c>
      <c r="B160" s="25" t="s">
        <v>888</v>
      </c>
      <c r="C160" s="84" t="s">
        <v>14</v>
      </c>
      <c r="D160" s="85">
        <v>6</v>
      </c>
      <c r="E160" s="85"/>
      <c r="F160" s="900" t="str">
        <f t="shared" si="1"/>
        <v/>
      </c>
    </row>
    <row r="161" spans="1:7" s="42" customFormat="1" ht="21.3">
      <c r="A161" s="305" t="s">
        <v>9</v>
      </c>
      <c r="B161" s="223" t="s">
        <v>1442</v>
      </c>
      <c r="C161" s="575" t="s">
        <v>8</v>
      </c>
      <c r="D161" s="576">
        <v>3.4</v>
      </c>
      <c r="E161" s="576"/>
      <c r="F161" s="900" t="str">
        <f t="shared" si="1"/>
        <v/>
      </c>
    </row>
    <row r="162" spans="1:7" s="42" customFormat="1" ht="10.65">
      <c r="A162" s="305" t="s">
        <v>50</v>
      </c>
      <c r="B162" s="25" t="s">
        <v>888</v>
      </c>
      <c r="C162" s="84" t="s">
        <v>14</v>
      </c>
      <c r="D162" s="85">
        <v>6</v>
      </c>
      <c r="E162" s="85"/>
      <c r="F162" s="900" t="str">
        <f t="shared" si="1"/>
        <v/>
      </c>
    </row>
    <row r="163" spans="1:7" s="42" customFormat="1" ht="42.6">
      <c r="A163" s="305" t="s">
        <v>880</v>
      </c>
      <c r="B163" s="222" t="s">
        <v>1756</v>
      </c>
      <c r="C163" s="575" t="s">
        <v>8</v>
      </c>
      <c r="D163" s="576">
        <v>13</v>
      </c>
      <c r="E163" s="576"/>
      <c r="F163" s="900" t="str">
        <f t="shared" si="1"/>
        <v/>
      </c>
    </row>
    <row r="164" spans="1:7" s="42" customFormat="1" ht="10.65">
      <c r="A164" s="305" t="s">
        <v>881</v>
      </c>
      <c r="B164" s="25" t="s">
        <v>888</v>
      </c>
      <c r="C164" s="84" t="s">
        <v>14</v>
      </c>
      <c r="D164" s="85">
        <v>6</v>
      </c>
      <c r="E164" s="85"/>
      <c r="F164" s="900" t="str">
        <f t="shared" si="1"/>
        <v/>
      </c>
    </row>
    <row r="165" spans="1:7" s="42" customFormat="1" ht="42.6">
      <c r="A165" s="305" t="s">
        <v>882</v>
      </c>
      <c r="B165" s="222" t="s">
        <v>1757</v>
      </c>
      <c r="C165" s="575" t="s">
        <v>8</v>
      </c>
      <c r="D165" s="576">
        <v>11</v>
      </c>
      <c r="E165" s="576"/>
      <c r="F165" s="900" t="str">
        <f t="shared" si="1"/>
        <v/>
      </c>
    </row>
    <row r="166" spans="1:7" s="42" customFormat="1" ht="10.65">
      <c r="A166" s="305" t="s">
        <v>883</v>
      </c>
      <c r="B166" s="25" t="s">
        <v>888</v>
      </c>
      <c r="C166" s="84" t="s">
        <v>14</v>
      </c>
      <c r="D166" s="85">
        <v>6</v>
      </c>
      <c r="E166" s="85"/>
      <c r="F166" s="900" t="str">
        <f t="shared" ref="F166:F220" si="2">IF(OR(OR(E166=0,E166=""),OR(D166=0,D166="")),"",D166*E166)</f>
        <v/>
      </c>
    </row>
    <row r="167" spans="1:7" s="42" customFormat="1" ht="10.65">
      <c r="A167" s="305" t="s">
        <v>1034</v>
      </c>
      <c r="B167" s="223" t="s">
        <v>794</v>
      </c>
      <c r="C167" s="575" t="s">
        <v>8</v>
      </c>
      <c r="D167" s="576">
        <v>78</v>
      </c>
      <c r="E167" s="576"/>
      <c r="F167" s="900" t="str">
        <f t="shared" si="2"/>
        <v/>
      </c>
    </row>
    <row r="168" spans="1:7" s="42" customFormat="1" ht="10.65">
      <c r="A168" s="305" t="s">
        <v>1005</v>
      </c>
      <c r="B168" s="25" t="s">
        <v>888</v>
      </c>
      <c r="C168" s="84" t="s">
        <v>14</v>
      </c>
      <c r="D168" s="85">
        <v>6</v>
      </c>
      <c r="E168" s="85"/>
      <c r="F168" s="900" t="str">
        <f t="shared" si="2"/>
        <v/>
      </c>
    </row>
    <row r="169" spans="1:7" s="42" customFormat="1" ht="10.65">
      <c r="A169" s="60"/>
      <c r="B169" s="101"/>
      <c r="C169" s="84"/>
      <c r="D169" s="85"/>
      <c r="E169" s="85"/>
      <c r="F169" s="900" t="str">
        <f t="shared" si="2"/>
        <v/>
      </c>
    </row>
    <row r="170" spans="1:7" s="42" customFormat="1" ht="53.25">
      <c r="A170" s="390"/>
      <c r="B170" s="25" t="s">
        <v>2596</v>
      </c>
      <c r="C170" s="37"/>
      <c r="D170" s="26"/>
      <c r="E170" s="26"/>
      <c r="F170" s="900" t="str">
        <f t="shared" si="2"/>
        <v/>
      </c>
    </row>
    <row r="171" spans="1:7" s="42" customFormat="1" ht="36" customHeight="1">
      <c r="A171" s="305" t="s">
        <v>1006</v>
      </c>
      <c r="B171" s="223" t="s">
        <v>1449</v>
      </c>
      <c r="C171" s="575" t="s">
        <v>8</v>
      </c>
      <c r="D171" s="576">
        <v>47.8</v>
      </c>
      <c r="E171" s="576"/>
      <c r="F171" s="900" t="str">
        <f t="shared" si="2"/>
        <v/>
      </c>
      <c r="G171" s="27"/>
    </row>
    <row r="172" spans="1:7" s="42" customFormat="1" ht="10.65">
      <c r="A172" s="305" t="s">
        <v>1007</v>
      </c>
      <c r="B172" s="25" t="s">
        <v>888</v>
      </c>
      <c r="C172" s="84" t="s">
        <v>14</v>
      </c>
      <c r="D172" s="85">
        <v>16</v>
      </c>
      <c r="E172" s="85"/>
      <c r="F172" s="900" t="str">
        <f t="shared" si="2"/>
        <v/>
      </c>
    </row>
    <row r="173" spans="1:7" s="42" customFormat="1" ht="10.65">
      <c r="A173" s="60"/>
      <c r="B173" s="25"/>
      <c r="C173" s="84"/>
      <c r="D173" s="85"/>
      <c r="E173" s="85"/>
      <c r="F173" s="900" t="str">
        <f t="shared" si="2"/>
        <v/>
      </c>
    </row>
    <row r="174" spans="1:7" s="42" customFormat="1" ht="31.95">
      <c r="A174" s="82" t="s">
        <v>1035</v>
      </c>
      <c r="B174" s="25" t="s">
        <v>1760</v>
      </c>
      <c r="C174" s="84" t="s">
        <v>15</v>
      </c>
      <c r="D174" s="85">
        <v>13.9</v>
      </c>
      <c r="E174" s="85"/>
      <c r="F174" s="900" t="str">
        <f t="shared" si="2"/>
        <v/>
      </c>
    </row>
    <row r="175" spans="1:7" s="42" customFormat="1" ht="31.95">
      <c r="A175" s="82" t="s">
        <v>1036</v>
      </c>
      <c r="B175" s="25" t="s">
        <v>1761</v>
      </c>
      <c r="C175" s="84" t="s">
        <v>15</v>
      </c>
      <c r="D175" s="85">
        <v>30.25</v>
      </c>
      <c r="E175" s="85"/>
      <c r="F175" s="900" t="str">
        <f t="shared" si="2"/>
        <v/>
      </c>
    </row>
    <row r="176" spans="1:7" s="42" customFormat="1" ht="31.95">
      <c r="A176" s="82" t="s">
        <v>1037</v>
      </c>
      <c r="B176" s="25" t="s">
        <v>1762</v>
      </c>
      <c r="C176" s="84" t="s">
        <v>15</v>
      </c>
      <c r="D176" s="85">
        <v>15.5</v>
      </c>
      <c r="E176" s="85"/>
      <c r="F176" s="900" t="str">
        <f t="shared" si="2"/>
        <v/>
      </c>
    </row>
    <row r="177" spans="1:6" s="383" customFormat="1">
      <c r="A177" s="564"/>
      <c r="B177" s="567"/>
      <c r="C177" s="565"/>
      <c r="D177" s="443"/>
      <c r="E177" s="443"/>
      <c r="F177" s="900" t="str">
        <f t="shared" si="2"/>
        <v/>
      </c>
    </row>
    <row r="178" spans="1:6" ht="22.55">
      <c r="A178" s="536">
        <f>COUNT($A$1:A177)+1</f>
        <v>11</v>
      </c>
      <c r="B178" s="53" t="s">
        <v>1236</v>
      </c>
      <c r="C178" s="34"/>
      <c r="E178" s="24"/>
      <c r="F178" s="900" t="str">
        <f t="shared" si="2"/>
        <v/>
      </c>
    </row>
    <row r="179" spans="1:6" s="42" customFormat="1" ht="31.95">
      <c r="A179" s="82"/>
      <c r="B179" s="51" t="s">
        <v>891</v>
      </c>
      <c r="C179" s="84"/>
      <c r="D179" s="85"/>
      <c r="E179" s="85"/>
      <c r="F179" s="900" t="str">
        <f t="shared" si="2"/>
        <v/>
      </c>
    </row>
    <row r="180" spans="1:6" s="42" customFormat="1" ht="74.5">
      <c r="A180" s="82"/>
      <c r="B180" s="51" t="s">
        <v>2597</v>
      </c>
      <c r="C180" s="84"/>
      <c r="D180" s="85"/>
      <c r="E180" s="85"/>
      <c r="F180" s="900" t="str">
        <f t="shared" si="2"/>
        <v/>
      </c>
    </row>
    <row r="181" spans="1:6" s="42" customFormat="1" ht="25.55" customHeight="1">
      <c r="A181" s="82"/>
      <c r="B181" s="51" t="s">
        <v>892</v>
      </c>
      <c r="C181" s="84"/>
      <c r="D181" s="85"/>
      <c r="E181" s="85"/>
      <c r="F181" s="900" t="str">
        <f t="shared" si="2"/>
        <v/>
      </c>
    </row>
    <row r="182" spans="1:6" s="42" customFormat="1" ht="31.95">
      <c r="A182" s="82" t="s">
        <v>45</v>
      </c>
      <c r="B182" s="25" t="s">
        <v>1760</v>
      </c>
      <c r="C182" s="84" t="s">
        <v>15</v>
      </c>
      <c r="D182" s="85">
        <v>13.9</v>
      </c>
      <c r="E182" s="85"/>
      <c r="F182" s="900" t="str">
        <f t="shared" si="2"/>
        <v/>
      </c>
    </row>
    <row r="183" spans="1:6" s="42" customFormat="1" ht="31.95">
      <c r="A183" s="82" t="s">
        <v>46</v>
      </c>
      <c r="B183" s="25" t="s">
        <v>1761</v>
      </c>
      <c r="C183" s="84" t="s">
        <v>15</v>
      </c>
      <c r="D183" s="85">
        <v>30.25</v>
      </c>
      <c r="E183" s="85"/>
      <c r="F183" s="900" t="str">
        <f t="shared" si="2"/>
        <v/>
      </c>
    </row>
    <row r="184" spans="1:6" s="42" customFormat="1" ht="31.95">
      <c r="A184" s="82" t="s">
        <v>44</v>
      </c>
      <c r="B184" s="25" t="s">
        <v>1762</v>
      </c>
      <c r="C184" s="84" t="s">
        <v>15</v>
      </c>
      <c r="D184" s="85">
        <v>15.5</v>
      </c>
      <c r="E184" s="85"/>
      <c r="F184" s="900" t="str">
        <f t="shared" si="2"/>
        <v/>
      </c>
    </row>
    <row r="185" spans="1:6" s="15" customFormat="1" ht="13.15">
      <c r="A185" s="268"/>
      <c r="B185" s="269"/>
      <c r="C185" s="97"/>
      <c r="D185" s="97"/>
      <c r="E185" s="270"/>
      <c r="F185" s="900" t="str">
        <f t="shared" si="2"/>
        <v/>
      </c>
    </row>
    <row r="186" spans="1:6" s="262" customFormat="1" ht="22.55">
      <c r="A186" s="536">
        <f>COUNT($A$1:A185)+1</f>
        <v>12</v>
      </c>
      <c r="B186" s="384" t="s">
        <v>1744</v>
      </c>
      <c r="C186" s="260"/>
      <c r="D186" s="260"/>
      <c r="E186" s="261"/>
      <c r="F186" s="900" t="str">
        <f t="shared" si="2"/>
        <v/>
      </c>
    </row>
    <row r="187" spans="1:6" s="267" customFormat="1" ht="53.25">
      <c r="A187" s="237"/>
      <c r="B187" s="278" t="s">
        <v>2542</v>
      </c>
      <c r="C187" s="263"/>
      <c r="D187" s="264"/>
      <c r="E187" s="265"/>
      <c r="F187" s="900" t="str">
        <f t="shared" si="2"/>
        <v/>
      </c>
    </row>
    <row r="188" spans="1:6" s="267" customFormat="1" ht="14.4">
      <c r="A188" s="388" t="s">
        <v>91</v>
      </c>
      <c r="B188" s="386" t="s">
        <v>505</v>
      </c>
      <c r="C188" s="263"/>
      <c r="D188" s="264"/>
      <c r="E188" s="265"/>
      <c r="F188" s="900" t="str">
        <f t="shared" si="2"/>
        <v/>
      </c>
    </row>
    <row r="189" spans="1:6" s="267" customFormat="1" ht="14.4">
      <c r="A189" s="388" t="s">
        <v>91</v>
      </c>
      <c r="B189" s="386" t="s">
        <v>2538</v>
      </c>
      <c r="C189" s="263"/>
      <c r="D189" s="264"/>
      <c r="E189" s="265"/>
      <c r="F189" s="900" t="str">
        <f t="shared" si="2"/>
        <v/>
      </c>
    </row>
    <row r="190" spans="1:6" s="267" customFormat="1" ht="31.95">
      <c r="A190" s="388" t="s">
        <v>91</v>
      </c>
      <c r="B190" s="386" t="s">
        <v>2598</v>
      </c>
      <c r="C190" s="263"/>
      <c r="D190" s="264"/>
      <c r="E190" s="265"/>
      <c r="F190" s="900" t="str">
        <f t="shared" si="2"/>
        <v/>
      </c>
    </row>
    <row r="191" spans="1:6" s="267" customFormat="1" ht="14.4">
      <c r="A191" s="388" t="s">
        <v>91</v>
      </c>
      <c r="B191" s="386" t="s">
        <v>506</v>
      </c>
      <c r="C191" s="263"/>
      <c r="D191" s="264"/>
      <c r="E191" s="265"/>
      <c r="F191" s="900" t="str">
        <f t="shared" si="2"/>
        <v/>
      </c>
    </row>
    <row r="192" spans="1:6" s="267" customFormat="1" ht="21.3">
      <c r="A192" s="388" t="s">
        <v>91</v>
      </c>
      <c r="B192" s="386" t="s">
        <v>507</v>
      </c>
      <c r="C192" s="263"/>
      <c r="D192" s="264"/>
      <c r="E192" s="265"/>
      <c r="F192" s="900" t="str">
        <f t="shared" si="2"/>
        <v/>
      </c>
    </row>
    <row r="193" spans="1:6" s="267" customFormat="1" ht="31.95">
      <c r="A193" s="388"/>
      <c r="B193" s="386" t="s">
        <v>617</v>
      </c>
      <c r="C193" s="263"/>
      <c r="D193" s="264"/>
      <c r="E193" s="265"/>
      <c r="F193" s="900" t="str">
        <f t="shared" si="2"/>
        <v/>
      </c>
    </row>
    <row r="194" spans="1:6" s="267" customFormat="1" ht="42.6">
      <c r="A194" s="388"/>
      <c r="B194" s="386" t="s">
        <v>379</v>
      </c>
      <c r="C194" s="263"/>
      <c r="D194" s="264"/>
      <c r="E194" s="265"/>
      <c r="F194" s="900" t="str">
        <f t="shared" si="2"/>
        <v/>
      </c>
    </row>
    <row r="195" spans="1:6" s="267" customFormat="1" ht="21.3">
      <c r="A195" s="388"/>
      <c r="B195" s="386" t="s">
        <v>508</v>
      </c>
      <c r="C195" s="263"/>
      <c r="D195" s="264"/>
      <c r="E195" s="265"/>
      <c r="F195" s="900" t="str">
        <f t="shared" si="2"/>
        <v/>
      </c>
    </row>
    <row r="196" spans="1:6" s="27" customFormat="1" ht="10.65">
      <c r="A196" s="82" t="s">
        <v>45</v>
      </c>
      <c r="B196" s="257" t="s">
        <v>1745</v>
      </c>
      <c r="C196" s="37" t="s">
        <v>15</v>
      </c>
      <c r="D196" s="26">
        <v>18.7</v>
      </c>
      <c r="E196" s="37"/>
      <c r="F196" s="900" t="str">
        <f t="shared" si="2"/>
        <v/>
      </c>
    </row>
    <row r="197" spans="1:6" s="27" customFormat="1" ht="10.65">
      <c r="A197" s="82" t="s">
        <v>46</v>
      </c>
      <c r="B197" s="257" t="s">
        <v>1682</v>
      </c>
      <c r="C197" s="37" t="s">
        <v>15</v>
      </c>
      <c r="D197" s="26">
        <v>12.6</v>
      </c>
      <c r="E197" s="37"/>
      <c r="F197" s="900" t="str">
        <f t="shared" si="2"/>
        <v/>
      </c>
    </row>
    <row r="198" spans="1:6" s="15" customFormat="1" ht="13.15">
      <c r="A198" s="268"/>
      <c r="B198" s="269"/>
      <c r="C198" s="97"/>
      <c r="D198" s="97"/>
      <c r="E198" s="270"/>
      <c r="F198" s="900" t="str">
        <f t="shared" si="2"/>
        <v/>
      </c>
    </row>
    <row r="199" spans="1:6" s="262" customFormat="1" ht="22.55">
      <c r="A199" s="536">
        <f>COUNT($A$1:A198)+1</f>
        <v>13</v>
      </c>
      <c r="B199" s="384" t="s">
        <v>1746</v>
      </c>
      <c r="C199" s="260"/>
      <c r="D199" s="260"/>
      <c r="E199" s="261"/>
      <c r="F199" s="900" t="str">
        <f t="shared" si="2"/>
        <v/>
      </c>
    </row>
    <row r="200" spans="1:6" s="267" customFormat="1" ht="63.9">
      <c r="A200" s="237"/>
      <c r="B200" s="557" t="s">
        <v>2599</v>
      </c>
      <c r="C200" s="558"/>
      <c r="D200" s="559"/>
      <c r="E200" s="560"/>
      <c r="F200" s="900" t="str">
        <f t="shared" si="2"/>
        <v/>
      </c>
    </row>
    <row r="201" spans="1:6" s="267" customFormat="1" ht="14.4">
      <c r="A201" s="561"/>
      <c r="B201" s="562" t="s">
        <v>621</v>
      </c>
      <c r="C201" s="558"/>
      <c r="D201" s="559"/>
      <c r="E201" s="560"/>
      <c r="F201" s="900" t="str">
        <f t="shared" si="2"/>
        <v/>
      </c>
    </row>
    <row r="202" spans="1:6" s="267" customFormat="1" ht="14.4">
      <c r="A202" s="561"/>
      <c r="B202" s="562" t="s">
        <v>622</v>
      </c>
      <c r="C202" s="558"/>
      <c r="D202" s="559"/>
      <c r="E202" s="560"/>
      <c r="F202" s="900" t="str">
        <f t="shared" si="2"/>
        <v/>
      </c>
    </row>
    <row r="203" spans="1:6" s="267" customFormat="1" ht="14.4">
      <c r="A203" s="561"/>
      <c r="B203" s="562" t="s">
        <v>623</v>
      </c>
      <c r="C203" s="558"/>
      <c r="D203" s="559"/>
      <c r="E203" s="560"/>
      <c r="F203" s="900" t="str">
        <f t="shared" si="2"/>
        <v/>
      </c>
    </row>
    <row r="204" spans="1:6" s="27" customFormat="1" ht="10.65">
      <c r="A204" s="82" t="s">
        <v>45</v>
      </c>
      <c r="B204" s="257" t="s">
        <v>1745</v>
      </c>
      <c r="C204" s="37" t="s">
        <v>15</v>
      </c>
      <c r="D204" s="26">
        <v>18.7</v>
      </c>
      <c r="E204" s="37"/>
      <c r="F204" s="900" t="str">
        <f t="shared" si="2"/>
        <v/>
      </c>
    </row>
    <row r="205" spans="1:6" s="27" customFormat="1" ht="10.65">
      <c r="A205" s="82" t="s">
        <v>46</v>
      </c>
      <c r="B205" s="257" t="s">
        <v>1682</v>
      </c>
      <c r="C205" s="37" t="s">
        <v>15</v>
      </c>
      <c r="D205" s="26">
        <v>12.6</v>
      </c>
      <c r="E205" s="37"/>
      <c r="F205" s="900" t="str">
        <f t="shared" si="2"/>
        <v/>
      </c>
    </row>
    <row r="206" spans="1:6" s="383" customFormat="1">
      <c r="A206" s="564"/>
      <c r="B206" s="567"/>
      <c r="C206" s="565"/>
      <c r="D206" s="443"/>
      <c r="E206" s="443"/>
      <c r="F206" s="900" t="str">
        <f t="shared" si="2"/>
        <v/>
      </c>
    </row>
    <row r="207" spans="1:6">
      <c r="A207" s="536">
        <f>COUNT($A$1:A206)+1</f>
        <v>14</v>
      </c>
      <c r="B207" s="53" t="s">
        <v>890</v>
      </c>
      <c r="C207" s="34"/>
      <c r="E207" s="24"/>
      <c r="F207" s="900" t="str">
        <f t="shared" si="2"/>
        <v/>
      </c>
    </row>
    <row r="208" spans="1:6" s="42" customFormat="1" ht="31.95">
      <c r="A208" s="82"/>
      <c r="B208" s="51" t="s">
        <v>891</v>
      </c>
      <c r="C208" s="84"/>
      <c r="D208" s="85"/>
      <c r="E208" s="85"/>
      <c r="F208" s="900" t="str">
        <f t="shared" si="2"/>
        <v/>
      </c>
    </row>
    <row r="209" spans="1:6" s="42" customFormat="1" ht="74.5">
      <c r="A209" s="82"/>
      <c r="B209" s="51" t="s">
        <v>2597</v>
      </c>
      <c r="C209" s="84"/>
      <c r="D209" s="85"/>
      <c r="E209" s="85"/>
      <c r="F209" s="900" t="str">
        <f t="shared" si="2"/>
        <v/>
      </c>
    </row>
    <row r="210" spans="1:6" s="42" customFormat="1" ht="21.3">
      <c r="A210" s="82"/>
      <c r="B210" s="51" t="s">
        <v>892</v>
      </c>
      <c r="C210" s="84"/>
      <c r="D210" s="85"/>
      <c r="E210" s="85"/>
      <c r="F210" s="900" t="str">
        <f t="shared" si="2"/>
        <v/>
      </c>
    </row>
    <row r="211" spans="1:6" s="42" customFormat="1" ht="10.65">
      <c r="A211" s="82" t="s">
        <v>45</v>
      </c>
      <c r="B211" s="222" t="s">
        <v>886</v>
      </c>
      <c r="C211" s="84" t="s">
        <v>15</v>
      </c>
      <c r="D211" s="85">
        <f>SUM(D144:D147)</f>
        <v>456.59999999999997</v>
      </c>
      <c r="E211" s="85"/>
      <c r="F211" s="900" t="str">
        <f t="shared" si="2"/>
        <v/>
      </c>
    </row>
    <row r="212" spans="1:6" s="42" customFormat="1" ht="10.65">
      <c r="A212" s="82" t="s">
        <v>46</v>
      </c>
      <c r="B212" s="222" t="s">
        <v>887</v>
      </c>
      <c r="C212" s="84" t="s">
        <v>15</v>
      </c>
      <c r="D212" s="85">
        <v>120</v>
      </c>
      <c r="E212" s="85"/>
      <c r="F212" s="900" t="str">
        <f t="shared" si="2"/>
        <v/>
      </c>
    </row>
    <row r="213" spans="1:6" s="27" customFormat="1" ht="10.65">
      <c r="A213" s="82" t="s">
        <v>44</v>
      </c>
      <c r="B213" s="257" t="s">
        <v>1745</v>
      </c>
      <c r="C213" s="37" t="s">
        <v>15</v>
      </c>
      <c r="D213" s="26">
        <v>18.7</v>
      </c>
      <c r="E213" s="37"/>
      <c r="F213" s="900" t="str">
        <f t="shared" si="2"/>
        <v/>
      </c>
    </row>
    <row r="214" spans="1:6" s="27" customFormat="1" ht="10.65">
      <c r="A214" s="82" t="s">
        <v>47</v>
      </c>
      <c r="B214" s="257" t="s">
        <v>1682</v>
      </c>
      <c r="C214" s="37" t="s">
        <v>15</v>
      </c>
      <c r="D214" s="26">
        <v>12.6</v>
      </c>
      <c r="E214" s="37"/>
      <c r="F214" s="900" t="str">
        <f t="shared" si="2"/>
        <v/>
      </c>
    </row>
    <row r="215" spans="1:6" s="1" customFormat="1" ht="13.15">
      <c r="C215" s="4"/>
      <c r="D215" s="3"/>
      <c r="E215" s="4"/>
      <c r="F215" s="900" t="str">
        <f t="shared" si="2"/>
        <v/>
      </c>
    </row>
    <row r="216" spans="1:6" s="27" customFormat="1" ht="11.3">
      <c r="A216" s="536">
        <f>COUNT($A$1:A215)+1</f>
        <v>15</v>
      </c>
      <c r="B216" s="53" t="s">
        <v>631</v>
      </c>
      <c r="C216" s="37"/>
      <c r="D216" s="26"/>
      <c r="E216" s="37"/>
      <c r="F216" s="900" t="str">
        <f t="shared" si="2"/>
        <v/>
      </c>
    </row>
    <row r="217" spans="1:6" s="27" customFormat="1" ht="31.95">
      <c r="A217" s="33"/>
      <c r="B217" s="148" t="s">
        <v>632</v>
      </c>
      <c r="C217" s="37"/>
      <c r="D217" s="26"/>
      <c r="E217" s="37"/>
      <c r="F217" s="900" t="str">
        <f t="shared" si="2"/>
        <v/>
      </c>
    </row>
    <row r="218" spans="1:6" s="27" customFormat="1" ht="10.65">
      <c r="A218" s="33"/>
      <c r="B218" s="148" t="s">
        <v>11</v>
      </c>
      <c r="C218" s="37"/>
      <c r="D218" s="26"/>
      <c r="E218" s="37"/>
      <c r="F218" s="900" t="str">
        <f t="shared" si="2"/>
        <v/>
      </c>
    </row>
    <row r="219" spans="1:6" s="27" customFormat="1" ht="10.65">
      <c r="A219" s="82" t="s">
        <v>45</v>
      </c>
      <c r="B219" s="391" t="s">
        <v>633</v>
      </c>
      <c r="C219" s="37" t="s">
        <v>594</v>
      </c>
      <c r="D219" s="26">
        <v>100</v>
      </c>
      <c r="E219" s="37"/>
      <c r="F219" s="900" t="str">
        <f t="shared" si="2"/>
        <v/>
      </c>
    </row>
    <row r="220" spans="1:6" s="27" customFormat="1" ht="10.65">
      <c r="A220" s="82" t="s">
        <v>46</v>
      </c>
      <c r="B220" s="391" t="s">
        <v>634</v>
      </c>
      <c r="C220" s="37" t="s">
        <v>594</v>
      </c>
      <c r="D220" s="26">
        <v>80</v>
      </c>
      <c r="E220" s="37"/>
      <c r="F220" s="900" t="str">
        <f t="shared" si="2"/>
        <v/>
      </c>
    </row>
    <row r="221" spans="1:6" s="15" customFormat="1" ht="13.15">
      <c r="A221" s="268"/>
      <c r="B221" s="269"/>
      <c r="C221" s="97"/>
      <c r="D221" s="97"/>
      <c r="E221" s="270"/>
      <c r="F221" s="900"/>
    </row>
    <row r="222" spans="1:6" s="57" customFormat="1" ht="15.05">
      <c r="A222" s="204" t="str">
        <f>A3</f>
        <v>B.II.</v>
      </c>
      <c r="B222" s="201" t="s">
        <v>1764</v>
      </c>
      <c r="C222" s="203"/>
      <c r="D222" s="202"/>
      <c r="E222" s="203"/>
      <c r="F222" s="901" t="str">
        <f>IF(SUM(F1:F221)&gt;0,SUM(F1:F221),"")</f>
        <v/>
      </c>
    </row>
  </sheetData>
  <conditionalFormatting sqref="F32:F33">
    <cfRule type="cellIs" dxfId="22" priority="22"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6" manualBreakCount="6">
    <brk id="30" max="5" man="1"/>
    <brk id="60" max="5" man="1"/>
    <brk id="83" max="5" man="1"/>
    <brk id="119" max="5" man="1"/>
    <brk id="139" max="5" man="1"/>
    <brk id="198"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48"/>
  <sheetViews>
    <sheetView showZeros="0" view="pageBreakPreview" zoomScaleNormal="100" workbookViewId="0">
      <selection activeCell="N46" sqref="N46"/>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6" s="137" customFormat="1">
      <c r="A1" s="74" t="s">
        <v>71</v>
      </c>
      <c r="B1" s="75" t="s">
        <v>70</v>
      </c>
      <c r="C1" s="531" t="s">
        <v>64</v>
      </c>
      <c r="D1" s="532" t="s">
        <v>65</v>
      </c>
      <c r="E1" s="532" t="s">
        <v>66</v>
      </c>
      <c r="F1" s="533" t="s">
        <v>67</v>
      </c>
    </row>
    <row r="2" spans="1:6" s="27" customFormat="1" ht="10.65">
      <c r="A2" s="58"/>
      <c r="B2" s="40"/>
      <c r="C2" s="26"/>
      <c r="D2" s="26"/>
      <c r="E2" s="37"/>
      <c r="F2" s="38"/>
    </row>
    <row r="3" spans="1:6" s="57" customFormat="1" ht="15.05">
      <c r="A3" s="392" t="s">
        <v>957</v>
      </c>
      <c r="B3" s="100" t="s">
        <v>744</v>
      </c>
      <c r="C3" s="64"/>
      <c r="D3" s="64"/>
      <c r="E3" s="65"/>
      <c r="F3" s="66"/>
    </row>
    <row r="4" spans="1:6" s="57" customFormat="1" ht="15.05">
      <c r="A4" s="67"/>
      <c r="B4" s="154"/>
      <c r="C4" s="68"/>
      <c r="D4" s="68"/>
      <c r="E4" s="69"/>
      <c r="F4" s="70"/>
    </row>
    <row r="5" spans="1:6" s="51" customFormat="1" ht="10.65">
      <c r="A5" s="114"/>
      <c r="B5" s="272" t="s">
        <v>5</v>
      </c>
    </row>
    <row r="6" spans="1:6" s="40" customFormat="1" ht="10.65">
      <c r="A6" s="173"/>
      <c r="B6" s="99" t="s">
        <v>745</v>
      </c>
    </row>
    <row r="7" spans="1:6" s="40" customFormat="1" ht="10.65">
      <c r="A7" s="173" t="s">
        <v>91</v>
      </c>
      <c r="B7" s="99" t="s">
        <v>2543</v>
      </c>
    </row>
    <row r="8" spans="1:6" s="40" customFormat="1" ht="10.65">
      <c r="A8" s="173" t="s">
        <v>91</v>
      </c>
      <c r="B8" s="99" t="s">
        <v>746</v>
      </c>
    </row>
    <row r="9" spans="1:6" s="40" customFormat="1" ht="21.3">
      <c r="A9" s="173" t="s">
        <v>91</v>
      </c>
      <c r="B9" s="99" t="s">
        <v>2544</v>
      </c>
    </row>
    <row r="10" spans="1:6" s="40" customFormat="1" ht="10.65">
      <c r="A10" s="173" t="s">
        <v>91</v>
      </c>
      <c r="B10" s="99" t="s">
        <v>2545</v>
      </c>
    </row>
    <row r="11" spans="1:6" s="40" customFormat="1" ht="21.3">
      <c r="A11" s="173" t="s">
        <v>91</v>
      </c>
      <c r="B11" s="99" t="s">
        <v>2546</v>
      </c>
    </row>
    <row r="12" spans="1:6" s="40" customFormat="1" ht="31.95">
      <c r="A12" s="173" t="s">
        <v>91</v>
      </c>
      <c r="B12" s="99" t="s">
        <v>2547</v>
      </c>
    </row>
    <row r="13" spans="1:6" s="40" customFormat="1" ht="21.3">
      <c r="A13" s="173" t="s">
        <v>91</v>
      </c>
      <c r="B13" s="99" t="s">
        <v>2548</v>
      </c>
    </row>
    <row r="14" spans="1:6" s="40" customFormat="1" ht="21.3">
      <c r="A14" s="173" t="s">
        <v>91</v>
      </c>
      <c r="B14" s="99" t="s">
        <v>2549</v>
      </c>
    </row>
    <row r="15" spans="1:6" s="40" customFormat="1" ht="21.3">
      <c r="A15" s="173" t="s">
        <v>91</v>
      </c>
      <c r="B15" s="99" t="s">
        <v>2550</v>
      </c>
    </row>
    <row r="16" spans="1:6" s="40" customFormat="1" ht="21.3">
      <c r="A16" s="173"/>
      <c r="B16" s="99" t="s">
        <v>2551</v>
      </c>
    </row>
    <row r="17" spans="1:6" s="27" customFormat="1" ht="21.3">
      <c r="A17" s="169"/>
      <c r="B17" s="99" t="s">
        <v>167</v>
      </c>
      <c r="C17" s="170"/>
      <c r="D17" s="26"/>
      <c r="E17" s="37"/>
    </row>
    <row r="18" spans="1:6" s="27" customFormat="1" ht="10.65">
      <c r="A18" s="96"/>
      <c r="B18" s="51"/>
      <c r="C18" s="97"/>
      <c r="D18" s="97"/>
      <c r="E18" s="44"/>
      <c r="F18" s="98"/>
    </row>
    <row r="19" spans="1:6" s="27" customFormat="1" ht="10.65">
      <c r="A19" s="96"/>
      <c r="B19" s="25" t="s">
        <v>134</v>
      </c>
      <c r="C19" s="97"/>
      <c r="D19" s="97"/>
      <c r="E19" s="44"/>
      <c r="F19" s="98"/>
    </row>
    <row r="20" spans="1:6" s="27" customFormat="1" ht="10.65">
      <c r="A20" s="96"/>
      <c r="B20" s="25" t="s">
        <v>747</v>
      </c>
      <c r="C20" s="97"/>
      <c r="D20" s="97"/>
      <c r="E20" s="44"/>
      <c r="F20" s="98"/>
    </row>
    <row r="21" spans="1:6" s="40" customFormat="1" ht="63.9">
      <c r="A21" s="173" t="s">
        <v>91</v>
      </c>
      <c r="B21" s="99" t="s">
        <v>748</v>
      </c>
    </row>
    <row r="22" spans="1:6" s="40" customFormat="1" ht="10.65">
      <c r="A22" s="173" t="s">
        <v>91</v>
      </c>
      <c r="B22" s="99" t="s">
        <v>749</v>
      </c>
    </row>
    <row r="23" spans="1:6" s="40" customFormat="1" ht="21.3">
      <c r="A23" s="173" t="s">
        <v>91</v>
      </c>
      <c r="B23" s="99" t="s">
        <v>750</v>
      </c>
    </row>
    <row r="24" spans="1:6" s="40" customFormat="1" ht="21.3">
      <c r="A24" s="173" t="s">
        <v>91</v>
      </c>
      <c r="B24" s="99" t="s">
        <v>751</v>
      </c>
    </row>
    <row r="25" spans="1:6" s="40" customFormat="1" ht="10.65">
      <c r="A25" s="173" t="s">
        <v>91</v>
      </c>
      <c r="B25" s="99" t="s">
        <v>752</v>
      </c>
    </row>
    <row r="26" spans="1:6" s="40" customFormat="1" ht="10.65">
      <c r="A26" s="173"/>
      <c r="B26" s="99"/>
    </row>
    <row r="27" spans="1:6" s="40" customFormat="1" ht="31.95">
      <c r="A27" s="173"/>
      <c r="B27" s="99" t="s">
        <v>753</v>
      </c>
    </row>
    <row r="28" spans="1:6" s="40" customFormat="1" ht="31.95">
      <c r="A28" s="173"/>
      <c r="B28" s="178" t="s">
        <v>754</v>
      </c>
    </row>
    <row r="29" spans="1:6" ht="13.15">
      <c r="A29" s="166"/>
      <c r="B29" s="235"/>
      <c r="C29" s="167"/>
      <c r="D29" s="4"/>
      <c r="E29" s="168"/>
      <c r="F29" s="34"/>
    </row>
    <row r="30" spans="1:6" s="15" customFormat="1" ht="13.15">
      <c r="C30" s="309"/>
      <c r="D30" s="189"/>
      <c r="E30" s="291"/>
    </row>
    <row r="31" spans="1:6" s="52" customFormat="1" ht="13.15">
      <c r="A31" s="649">
        <f>COUNT($A$1:A30)+1</f>
        <v>1</v>
      </c>
      <c r="B31" s="254" t="s">
        <v>1769</v>
      </c>
      <c r="C31" s="54"/>
      <c r="D31" s="54"/>
      <c r="E31" s="55"/>
      <c r="F31" s="56"/>
    </row>
    <row r="32" spans="1:6" s="27" customFormat="1" ht="42.6">
      <c r="A32" s="96"/>
      <c r="B32" s="51" t="s">
        <v>1766</v>
      </c>
      <c r="C32" s="97"/>
      <c r="D32" s="97"/>
      <c r="E32" s="44"/>
      <c r="F32" s="98"/>
    </row>
    <row r="33" spans="1:6" s="27" customFormat="1" ht="42.6">
      <c r="A33" s="96"/>
      <c r="B33" s="51" t="s">
        <v>1765</v>
      </c>
      <c r="C33" s="97"/>
      <c r="D33" s="97"/>
      <c r="E33" s="44"/>
      <c r="F33" s="98"/>
    </row>
    <row r="34" spans="1:6" s="27" customFormat="1" ht="42.6">
      <c r="A34" s="96"/>
      <c r="B34" s="51" t="s">
        <v>755</v>
      </c>
      <c r="C34" s="97"/>
      <c r="D34" s="97"/>
      <c r="E34" s="44"/>
      <c r="F34" s="98"/>
    </row>
    <row r="35" spans="1:6" s="27" customFormat="1" ht="42.6">
      <c r="A35" s="96"/>
      <c r="B35" s="51" t="s">
        <v>756</v>
      </c>
      <c r="C35" s="97"/>
      <c r="D35" s="97"/>
      <c r="E35" s="44"/>
      <c r="F35" s="98"/>
    </row>
    <row r="36" spans="1:6" s="27" customFormat="1" ht="10.65">
      <c r="A36" s="96"/>
      <c r="B36" s="51" t="s">
        <v>757</v>
      </c>
      <c r="C36" s="97"/>
      <c r="D36" s="97"/>
      <c r="E36" s="44"/>
      <c r="F36" s="98"/>
    </row>
    <row r="37" spans="1:6" s="27" customFormat="1" ht="10.65">
      <c r="A37" s="310"/>
      <c r="B37" s="25" t="s">
        <v>1767</v>
      </c>
      <c r="C37" s="97"/>
      <c r="D37" s="97"/>
      <c r="E37" s="44"/>
      <c r="F37" s="311"/>
    </row>
    <row r="38" spans="1:6" s="27" customFormat="1" ht="21.3">
      <c r="A38" s="82"/>
      <c r="B38" s="222" t="s">
        <v>1768</v>
      </c>
      <c r="C38" s="97" t="s">
        <v>15</v>
      </c>
      <c r="D38" s="97">
        <v>90.39</v>
      </c>
      <c r="E38" s="44"/>
      <c r="F38" s="900">
        <f t="shared" ref="F38:F46" si="0">(ROUND(D38*E38,2))</f>
        <v>0</v>
      </c>
    </row>
    <row r="39" spans="1:6" s="27" customFormat="1" ht="10.65">
      <c r="A39" s="82"/>
      <c r="B39" s="51"/>
      <c r="C39" s="97"/>
      <c r="D39" s="97"/>
      <c r="E39" s="44"/>
      <c r="F39" s="900">
        <f t="shared" si="0"/>
        <v>0</v>
      </c>
    </row>
    <row r="40" spans="1:6" s="52" customFormat="1" ht="13.15">
      <c r="A40" s="649">
        <f>COUNT($A$1:A39)+1</f>
        <v>2</v>
      </c>
      <c r="B40" s="254" t="s">
        <v>1770</v>
      </c>
      <c r="C40" s="54"/>
      <c r="D40" s="54"/>
      <c r="E40" s="55"/>
      <c r="F40" s="900">
        <f t="shared" si="0"/>
        <v>0</v>
      </c>
    </row>
    <row r="41" spans="1:6" s="27" customFormat="1" ht="31.95">
      <c r="A41" s="96"/>
      <c r="B41" s="51" t="s">
        <v>758</v>
      </c>
      <c r="C41" s="97"/>
      <c r="D41" s="97"/>
      <c r="E41" s="44"/>
      <c r="F41" s="900">
        <f t="shared" si="0"/>
        <v>0</v>
      </c>
    </row>
    <row r="42" spans="1:6" s="27" customFormat="1" ht="42.6">
      <c r="A42" s="96"/>
      <c r="B42" s="51" t="s">
        <v>1771</v>
      </c>
      <c r="C42" s="97"/>
      <c r="D42" s="97"/>
      <c r="E42" s="44"/>
      <c r="F42" s="900">
        <f t="shared" si="0"/>
        <v>0</v>
      </c>
    </row>
    <row r="43" spans="1:6" s="27" customFormat="1" ht="53.25">
      <c r="A43" s="96"/>
      <c r="B43" s="51" t="s">
        <v>759</v>
      </c>
      <c r="C43" s="97"/>
      <c r="D43" s="97"/>
      <c r="E43" s="44"/>
      <c r="F43" s="900">
        <f t="shared" si="0"/>
        <v>0</v>
      </c>
    </row>
    <row r="44" spans="1:6" s="27" customFormat="1" ht="10.65">
      <c r="A44" s="96"/>
      <c r="B44" s="51" t="s">
        <v>757</v>
      </c>
      <c r="C44" s="97"/>
      <c r="D44" s="97"/>
      <c r="E44" s="44"/>
      <c r="F44" s="900">
        <f t="shared" si="0"/>
        <v>0</v>
      </c>
    </row>
    <row r="45" spans="1:6" s="27" customFormat="1" ht="31.95">
      <c r="A45" s="96"/>
      <c r="B45" s="273" t="s">
        <v>760</v>
      </c>
      <c r="C45" s="97"/>
      <c r="D45" s="97"/>
      <c r="E45" s="44"/>
      <c r="F45" s="900">
        <f t="shared" si="0"/>
        <v>0</v>
      </c>
    </row>
    <row r="46" spans="1:6" s="27" customFormat="1" ht="21.3">
      <c r="A46" s="82"/>
      <c r="B46" s="222" t="s">
        <v>1772</v>
      </c>
      <c r="C46" s="97" t="s">
        <v>15</v>
      </c>
      <c r="D46" s="97">
        <v>88.9</v>
      </c>
      <c r="E46" s="44"/>
      <c r="F46" s="900">
        <f t="shared" si="0"/>
        <v>0</v>
      </c>
    </row>
    <row r="47" spans="1:6" s="15" customFormat="1" ht="13.15">
      <c r="A47" s="268"/>
      <c r="B47" s="269"/>
      <c r="C47" s="97"/>
      <c r="D47" s="97"/>
      <c r="E47" s="270"/>
      <c r="F47" s="900"/>
    </row>
    <row r="48" spans="1:6" s="57" customFormat="1" ht="15.05">
      <c r="A48" s="444" t="str">
        <f>A3</f>
        <v>B.III.</v>
      </c>
      <c r="B48" s="201" t="s">
        <v>761</v>
      </c>
      <c r="C48" s="203"/>
      <c r="D48" s="202"/>
      <c r="E48" s="203"/>
      <c r="F48" s="901" t="str">
        <f>IF(SUM(F1:F47)&gt;0,SUM(F1:F47),"")</f>
        <v/>
      </c>
    </row>
  </sheetData>
  <pageMargins left="0.94488188976377963" right="0.39370078740157483" top="0.39370078740157483" bottom="0.82677165354330717" header="0.39370078740157483" footer="0.31496062992125984"/>
  <pageSetup paperSize="9" orientation="portrait" r:id="rId1"/>
  <headerFooter>
    <oddFooter>&amp;R
&amp;"Arial,Bold"&amp;8&amp;A;&amp;"Arial,Regular" list &amp;P./&amp;N.</oddFooter>
  </headerFooter>
  <rowBreaks count="1" manualBreakCount="1">
    <brk id="30"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O130"/>
  <sheetViews>
    <sheetView showZeros="0" view="pageBreakPreview" zoomScaleNormal="100" zoomScaleSheetLayoutView="100" workbookViewId="0">
      <selection activeCell="F126" sqref="F126"/>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249" s="137" customFormat="1" ht="13.15">
      <c r="A1" s="74" t="s">
        <v>71</v>
      </c>
      <c r="B1" s="75" t="s">
        <v>70</v>
      </c>
      <c r="C1" s="531" t="s">
        <v>64</v>
      </c>
      <c r="D1" s="532" t="s">
        <v>65</v>
      </c>
      <c r="E1" s="532" t="s">
        <v>66</v>
      </c>
      <c r="F1" s="533" t="s">
        <v>67</v>
      </c>
      <c r="I1" s="138"/>
    </row>
    <row r="2" spans="1:249" s="27" customFormat="1" ht="10.65">
      <c r="A2" s="58"/>
      <c r="B2" s="40"/>
      <c r="C2" s="26"/>
      <c r="D2" s="26"/>
      <c r="E2" s="37"/>
      <c r="F2" s="38"/>
    </row>
    <row r="3" spans="1:249" s="27" customFormat="1" ht="10.65">
      <c r="A3" s="58"/>
      <c r="B3" s="40"/>
      <c r="C3" s="26"/>
      <c r="D3" s="26"/>
      <c r="E3" s="37"/>
      <c r="F3" s="38"/>
    </row>
    <row r="4" spans="1:249" s="57" customFormat="1" ht="15.05">
      <c r="A4" s="62" t="s">
        <v>974</v>
      </c>
      <c r="B4" s="63" t="s">
        <v>4</v>
      </c>
      <c r="C4" s="64"/>
      <c r="D4" s="64"/>
      <c r="E4" s="65"/>
      <c r="F4" s="66"/>
    </row>
    <row r="5" spans="1:249" s="57" customFormat="1" ht="15.05">
      <c r="A5" s="67"/>
      <c r="B5" s="154"/>
      <c r="C5" s="68"/>
      <c r="D5" s="68"/>
      <c r="E5" s="69"/>
      <c r="F5" s="70"/>
    </row>
    <row r="6" spans="1:249" s="51" customFormat="1" ht="10.65">
      <c r="A6" s="114"/>
      <c r="B6" s="25" t="s">
        <v>5</v>
      </c>
    </row>
    <row r="7" spans="1:249" s="27" customFormat="1" ht="31.95">
      <c r="A7" s="174"/>
      <c r="B7" s="40" t="s">
        <v>190</v>
      </c>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row>
    <row r="8" spans="1:249" s="27" customFormat="1" ht="21.3">
      <c r="A8" s="174" t="s">
        <v>91</v>
      </c>
      <c r="B8" s="40" t="s">
        <v>2552</v>
      </c>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row>
    <row r="9" spans="1:249" s="27" customFormat="1" ht="31.95">
      <c r="A9" s="174" t="s">
        <v>91</v>
      </c>
      <c r="B9" s="40" t="s">
        <v>2553</v>
      </c>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row>
    <row r="10" spans="1:249" s="27" customFormat="1" ht="10.65">
      <c r="A10" s="174" t="s">
        <v>91</v>
      </c>
      <c r="B10" s="40" t="s">
        <v>2555</v>
      </c>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row>
    <row r="11" spans="1:249" s="27" customFormat="1" ht="21.3">
      <c r="A11" s="174" t="s">
        <v>91</v>
      </c>
      <c r="B11" s="40" t="s">
        <v>2556</v>
      </c>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row>
    <row r="12" spans="1:249" s="27" customFormat="1" ht="31.95">
      <c r="A12" s="174" t="s">
        <v>91</v>
      </c>
      <c r="B12" s="40" t="s">
        <v>2554</v>
      </c>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row>
    <row r="13" spans="1:249" s="27" customFormat="1" ht="10.65">
      <c r="A13" s="174"/>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row>
    <row r="14" spans="1:249" s="27" customFormat="1" ht="21.3">
      <c r="A14" s="174"/>
      <c r="B14" s="40" t="s">
        <v>191</v>
      </c>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row>
    <row r="15" spans="1:249" s="27" customFormat="1" ht="21.3">
      <c r="A15" s="174"/>
      <c r="B15" s="40" t="s">
        <v>204</v>
      </c>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row>
    <row r="16" spans="1:249" s="27" customFormat="1" ht="31.95">
      <c r="A16" s="174"/>
      <c r="B16" s="40" t="s">
        <v>206</v>
      </c>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row>
    <row r="17" spans="1:249" s="27" customFormat="1" ht="10.65">
      <c r="A17" s="174"/>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row>
    <row r="18" spans="1:249" s="27" customFormat="1" ht="10.65">
      <c r="A18" s="58"/>
      <c r="B18" s="25" t="s">
        <v>134</v>
      </c>
      <c r="C18" s="26"/>
      <c r="D18" s="26"/>
      <c r="E18" s="37"/>
      <c r="F18" s="38"/>
    </row>
    <row r="19" spans="1:249" s="27" customFormat="1" ht="21.3">
      <c r="A19" s="96"/>
      <c r="B19" s="25" t="s">
        <v>205</v>
      </c>
      <c r="C19" s="97"/>
      <c r="D19" s="97"/>
      <c r="E19" s="44"/>
      <c r="F19" s="98"/>
    </row>
    <row r="20" spans="1:249" s="27" customFormat="1" ht="10.65">
      <c r="A20" s="174" t="s">
        <v>91</v>
      </c>
      <c r="B20" s="40" t="s">
        <v>192</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row>
    <row r="21" spans="1:249" s="27" customFormat="1" ht="10.65">
      <c r="A21" s="174" t="s">
        <v>91</v>
      </c>
      <c r="B21" s="40" t="s">
        <v>193</v>
      </c>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row>
    <row r="22" spans="1:249" s="27" customFormat="1" ht="10.65">
      <c r="A22" s="174" t="s">
        <v>91</v>
      </c>
      <c r="B22" s="40" t="s">
        <v>194</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row>
    <row r="23" spans="1:249" s="27" customFormat="1" ht="10.65">
      <c r="A23" s="174" t="s">
        <v>91</v>
      </c>
      <c r="B23" s="40" t="s">
        <v>195</v>
      </c>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row>
    <row r="24" spans="1:249" s="27" customFormat="1" ht="10.65">
      <c r="A24" s="174" t="s">
        <v>91</v>
      </c>
      <c r="B24" s="40" t="s">
        <v>196</v>
      </c>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row>
    <row r="25" spans="1:249" s="27" customFormat="1" ht="21.3">
      <c r="A25" s="174" t="s">
        <v>91</v>
      </c>
      <c r="B25" s="40" t="s">
        <v>197</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row>
    <row r="26" spans="1:249" s="27" customFormat="1" ht="21.3">
      <c r="A26" s="174" t="s">
        <v>91</v>
      </c>
      <c r="B26" s="40" t="s">
        <v>198</v>
      </c>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row>
    <row r="27" spans="1:249" s="27" customFormat="1" ht="10.65">
      <c r="A27" s="174" t="s">
        <v>91</v>
      </c>
      <c r="B27" s="40" t="s">
        <v>199</v>
      </c>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row>
    <row r="28" spans="1:249" s="27" customFormat="1" ht="10.65">
      <c r="A28" s="174" t="s">
        <v>91</v>
      </c>
      <c r="B28" s="40" t="s">
        <v>200</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row>
    <row r="29" spans="1:249" s="27" customFormat="1" ht="10.65">
      <c r="A29" s="174" t="s">
        <v>91</v>
      </c>
      <c r="B29" s="40" t="s">
        <v>201</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row>
    <row r="30" spans="1:249" s="27" customFormat="1" ht="10.65">
      <c r="A30" s="174" t="s">
        <v>91</v>
      </c>
      <c r="B30" s="40" t="s">
        <v>202</v>
      </c>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row>
    <row r="31" spans="1:249" s="27" customFormat="1" ht="10.65">
      <c r="A31" s="174" t="s">
        <v>91</v>
      </c>
      <c r="B31" s="40" t="s">
        <v>203</v>
      </c>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row>
    <row r="32" spans="1:249" s="15" customFormat="1" ht="13.15">
      <c r="A32" s="175"/>
      <c r="B32" s="176"/>
      <c r="E32" s="177"/>
      <c r="F32" s="30"/>
    </row>
    <row r="33" spans="1:6" s="51" customFormat="1" ht="10.65">
      <c r="A33" s="114"/>
      <c r="B33" s="25" t="s">
        <v>317</v>
      </c>
    </row>
    <row r="34" spans="1:6" s="51" customFormat="1" ht="21.3">
      <c r="A34" s="114"/>
      <c r="B34" s="51" t="s">
        <v>102</v>
      </c>
    </row>
    <row r="35" spans="1:6" s="15" customFormat="1" ht="61.55" customHeight="1">
      <c r="A35" s="175"/>
      <c r="B35" s="178" t="s">
        <v>1779</v>
      </c>
      <c r="E35" s="115"/>
    </row>
    <row r="36" spans="1:6" s="15" customFormat="1" ht="13.15">
      <c r="A36" s="175"/>
      <c r="B36" s="178" t="s">
        <v>207</v>
      </c>
      <c r="E36" s="115"/>
    </row>
    <row r="37" spans="1:6" s="27" customFormat="1" ht="10.65">
      <c r="A37" s="58"/>
      <c r="B37" s="40"/>
      <c r="C37" s="26"/>
      <c r="D37" s="26"/>
      <c r="E37" s="37"/>
      <c r="F37" s="38"/>
    </row>
    <row r="38" spans="1:6" s="52" customFormat="1" ht="22.55">
      <c r="A38" s="537">
        <f>COUNT($A$1:A37)+1</f>
        <v>1</v>
      </c>
      <c r="B38" s="53" t="s">
        <v>1780</v>
      </c>
      <c r="C38" s="54"/>
      <c r="D38" s="54"/>
      <c r="E38" s="55"/>
      <c r="F38" s="56"/>
    </row>
    <row r="39" spans="1:6" s="52" customFormat="1" ht="31.95">
      <c r="A39" s="245"/>
      <c r="B39" s="51" t="s">
        <v>574</v>
      </c>
      <c r="C39" s="54"/>
      <c r="D39" s="54"/>
      <c r="E39" s="55"/>
      <c r="F39" s="56"/>
    </row>
    <row r="40" spans="1:6" s="51" customFormat="1" ht="21.3">
      <c r="A40" s="114"/>
      <c r="B40" s="51" t="s">
        <v>572</v>
      </c>
    </row>
    <row r="41" spans="1:6" s="52" customFormat="1" ht="11.3">
      <c r="A41" s="245"/>
      <c r="B41" s="51" t="s">
        <v>220</v>
      </c>
      <c r="C41" s="54"/>
      <c r="D41" s="54"/>
      <c r="E41" s="55"/>
      <c r="F41" s="56"/>
    </row>
    <row r="42" spans="1:6" s="51" customFormat="1" ht="21.3">
      <c r="A42" s="114"/>
      <c r="B42" s="51" t="s">
        <v>18</v>
      </c>
    </row>
    <row r="43" spans="1:6" s="52" customFormat="1" ht="11.3">
      <c r="A43" s="245"/>
      <c r="B43" s="51" t="s">
        <v>567</v>
      </c>
      <c r="C43" s="54"/>
      <c r="D43" s="54"/>
      <c r="E43" s="55"/>
      <c r="F43" s="56"/>
    </row>
    <row r="44" spans="1:6" s="27" customFormat="1" ht="10.65">
      <c r="A44" s="82"/>
      <c r="B44" s="228" t="s">
        <v>1410</v>
      </c>
    </row>
    <row r="45" spans="1:6" s="42" customFormat="1" ht="10.65">
      <c r="A45" s="82"/>
      <c r="B45" s="25" t="s">
        <v>2451</v>
      </c>
      <c r="C45" s="81" t="s">
        <v>8</v>
      </c>
      <c r="D45" s="44">
        <v>76.5</v>
      </c>
      <c r="E45" s="37"/>
      <c r="F45" s="900" t="str">
        <f t="shared" ref="F45" si="0">IF(OR(OR(E45=0,E45=" "),OR(D45=0,D45=" "))," ",D45*E45)</f>
        <v xml:space="preserve"> </v>
      </c>
    </row>
    <row r="46" spans="1:6" s="42" customFormat="1" ht="10.65">
      <c r="A46" s="82"/>
      <c r="B46" s="25" t="s">
        <v>2455</v>
      </c>
      <c r="C46" s="81" t="s">
        <v>8</v>
      </c>
      <c r="D46" s="44">
        <v>76.5</v>
      </c>
      <c r="E46" s="37"/>
      <c r="F46" s="900" t="str">
        <f t="shared" ref="F46" si="1">IF(OR(OR(E46=0,E46=" "),OR(D46=0,D46=" "))," ",D46*E46)</f>
        <v xml:space="preserve"> </v>
      </c>
    </row>
    <row r="47" spans="1:6" s="42" customFormat="1" ht="10.65">
      <c r="A47" s="82"/>
      <c r="B47" s="51"/>
      <c r="C47" s="81"/>
      <c r="D47" s="44"/>
      <c r="E47" s="44"/>
      <c r="F47" s="900"/>
    </row>
    <row r="48" spans="1:6" s="52" customFormat="1" ht="33.85">
      <c r="A48" s="537">
        <f>COUNT($A$1:A47)+1</f>
        <v>2</v>
      </c>
      <c r="B48" s="53" t="s">
        <v>1781</v>
      </c>
      <c r="C48" s="54"/>
      <c r="D48" s="54"/>
      <c r="E48" s="55"/>
      <c r="F48" s="900"/>
    </row>
    <row r="49" spans="1:6" s="52" customFormat="1" ht="31.95">
      <c r="A49" s="245"/>
      <c r="B49" s="51" t="s">
        <v>573</v>
      </c>
      <c r="C49" s="54"/>
      <c r="D49" s="54"/>
      <c r="E49" s="55"/>
      <c r="F49" s="900"/>
    </row>
    <row r="50" spans="1:6" s="52" customFormat="1" ht="11.3">
      <c r="A50" s="245"/>
      <c r="B50" s="51" t="s">
        <v>220</v>
      </c>
      <c r="C50" s="54"/>
      <c r="D50" s="54"/>
      <c r="E50" s="55"/>
      <c r="F50" s="900"/>
    </row>
    <row r="51" spans="1:6" s="51" customFormat="1" ht="21.3">
      <c r="A51" s="114"/>
      <c r="B51" s="51" t="s">
        <v>18</v>
      </c>
      <c r="F51" s="900"/>
    </row>
    <row r="52" spans="1:6" s="52" customFormat="1" ht="11.3">
      <c r="A52" s="245"/>
      <c r="B52" s="51" t="s">
        <v>567</v>
      </c>
      <c r="C52" s="54"/>
      <c r="D52" s="54"/>
      <c r="E52" s="55"/>
      <c r="F52" s="900"/>
    </row>
    <row r="53" spans="1:6" s="42" customFormat="1" ht="10.65">
      <c r="A53" s="82"/>
      <c r="B53" s="25" t="s">
        <v>2451</v>
      </c>
      <c r="C53" s="81" t="s">
        <v>8</v>
      </c>
      <c r="D53" s="44">
        <v>76.5</v>
      </c>
      <c r="E53" s="44"/>
      <c r="F53" s="900" t="str">
        <f>IF(OR(OR(E53=0,E53=""),OR(D53=0,D53="")),"",D53*E53)</f>
        <v/>
      </c>
    </row>
    <row r="54" spans="1:6" s="42" customFormat="1" ht="10.65">
      <c r="A54" s="82"/>
      <c r="B54" s="25" t="s">
        <v>2455</v>
      </c>
      <c r="C54" s="81" t="s">
        <v>8</v>
      </c>
      <c r="D54" s="44">
        <v>76.5</v>
      </c>
      <c r="E54" s="44"/>
      <c r="F54" s="900" t="str">
        <f>IF(OR(OR(E54=0,E54=""),OR(D54=0,D54="")),"",D54*E54)</f>
        <v/>
      </c>
    </row>
    <row r="55" spans="1:6" s="42" customFormat="1" ht="10.65">
      <c r="A55" s="82"/>
      <c r="B55" s="51"/>
      <c r="C55" s="81"/>
      <c r="D55" s="44"/>
      <c r="E55" s="44"/>
      <c r="F55" s="900"/>
    </row>
    <row r="56" spans="1:6" s="52" customFormat="1" ht="22.55">
      <c r="A56" s="537">
        <f>COUNT($A$1:A55)+1</f>
        <v>3</v>
      </c>
      <c r="B56" s="53" t="s">
        <v>221</v>
      </c>
      <c r="C56" s="54"/>
      <c r="D56" s="54"/>
      <c r="E56" s="55"/>
      <c r="F56" s="900"/>
    </row>
    <row r="57" spans="1:6" s="51" customFormat="1" ht="21.3">
      <c r="A57" s="114"/>
      <c r="B57" s="51" t="s">
        <v>1782</v>
      </c>
      <c r="F57" s="900"/>
    </row>
    <row r="58" spans="1:6" s="51" customFormat="1" ht="10.65">
      <c r="A58" s="114"/>
      <c r="B58" s="51" t="s">
        <v>222</v>
      </c>
      <c r="F58" s="900"/>
    </row>
    <row r="59" spans="1:6" s="52" customFormat="1" ht="11.3">
      <c r="A59" s="245"/>
      <c r="B59" s="51" t="s">
        <v>576</v>
      </c>
      <c r="C59" s="54"/>
      <c r="D59" s="54"/>
      <c r="E59" s="55"/>
      <c r="F59" s="900"/>
    </row>
    <row r="60" spans="1:6" s="42" customFormat="1" ht="10.65">
      <c r="A60" s="82"/>
      <c r="B60" s="25" t="s">
        <v>2451</v>
      </c>
      <c r="C60" s="81" t="s">
        <v>14</v>
      </c>
      <c r="D60" s="44">
        <v>2</v>
      </c>
      <c r="E60" s="44"/>
      <c r="F60" s="900" t="str">
        <f>IF(OR(OR(E60=0,E60=""),OR(D60=0,D60="")),"",D60*E60)</f>
        <v/>
      </c>
    </row>
    <row r="61" spans="1:6" s="42" customFormat="1" ht="10.65">
      <c r="A61" s="82"/>
      <c r="B61" s="25" t="s">
        <v>2455</v>
      </c>
      <c r="C61" s="81" t="s">
        <v>14</v>
      </c>
      <c r="D61" s="44">
        <v>2</v>
      </c>
      <c r="E61" s="44"/>
      <c r="F61" s="900" t="str">
        <f>IF(OR(OR(E61=0,E61=""),OR(D61=0,D61="")),"",D61*E61)</f>
        <v/>
      </c>
    </row>
    <row r="62" spans="1:6" s="42" customFormat="1" ht="10.65">
      <c r="A62" s="82"/>
      <c r="B62" s="51"/>
      <c r="C62" s="81"/>
      <c r="D62" s="44"/>
      <c r="E62" s="44"/>
      <c r="F62" s="900"/>
    </row>
    <row r="63" spans="1:6" s="52" customFormat="1" ht="11.3">
      <c r="A63" s="537">
        <f>COUNT($A$1:A62)+1</f>
        <v>4</v>
      </c>
      <c r="B63" s="53" t="s">
        <v>575</v>
      </c>
      <c r="C63" s="54"/>
      <c r="D63" s="54"/>
      <c r="E63" s="55"/>
      <c r="F63" s="900"/>
    </row>
    <row r="64" spans="1:6" s="52" customFormat="1" ht="21.3">
      <c r="A64" s="245"/>
      <c r="B64" s="51" t="s">
        <v>1783</v>
      </c>
      <c r="C64" s="54"/>
      <c r="D64" s="54"/>
      <c r="E64" s="55"/>
      <c r="F64" s="900"/>
    </row>
    <row r="65" spans="1:6" s="51" customFormat="1" ht="21.3">
      <c r="A65" s="114"/>
      <c r="B65" s="51" t="s">
        <v>18</v>
      </c>
      <c r="F65" s="900"/>
    </row>
    <row r="66" spans="1:6" s="52" customFormat="1" ht="11.3">
      <c r="A66" s="245"/>
      <c r="B66" s="51" t="s">
        <v>567</v>
      </c>
      <c r="C66" s="54"/>
      <c r="D66" s="54"/>
      <c r="E66" s="55"/>
      <c r="F66" s="900"/>
    </row>
    <row r="67" spans="1:6" s="27" customFormat="1" ht="10.65">
      <c r="A67" s="82" t="s">
        <v>46</v>
      </c>
      <c r="B67" s="228" t="s">
        <v>1411</v>
      </c>
      <c r="C67" s="81"/>
      <c r="D67" s="44"/>
      <c r="E67" s="37"/>
      <c r="F67" s="900"/>
    </row>
    <row r="68" spans="1:6" s="27" customFormat="1" ht="10.65">
      <c r="A68" s="82"/>
      <c r="B68" s="25" t="s">
        <v>2451</v>
      </c>
      <c r="C68" s="81" t="s">
        <v>8</v>
      </c>
      <c r="D68" s="44">
        <v>35.1</v>
      </c>
      <c r="E68" s="37"/>
      <c r="F68" s="900" t="str">
        <f>IF(OR(OR(E68=0,E68=" "),OR(D68=0,D68=" "))," ",D68*E68)</f>
        <v xml:space="preserve"> </v>
      </c>
    </row>
    <row r="69" spans="1:6" s="27" customFormat="1" ht="10.65">
      <c r="A69" s="82"/>
      <c r="B69" s="25" t="s">
        <v>2455</v>
      </c>
      <c r="C69" s="81" t="s">
        <v>8</v>
      </c>
      <c r="D69" s="44">
        <v>35.1</v>
      </c>
      <c r="E69" s="37"/>
      <c r="F69" s="900" t="str">
        <f>IF(OR(OR(E69=0,E69=" "),OR(D69=0,D69=" "))," ",D69*E69)</f>
        <v xml:space="preserve"> </v>
      </c>
    </row>
    <row r="70" spans="1:6" s="27" customFormat="1" ht="4.4000000000000004" customHeight="1">
      <c r="A70" s="82"/>
      <c r="B70" s="228"/>
      <c r="C70" s="81"/>
      <c r="D70" s="44"/>
      <c r="E70" s="37"/>
      <c r="F70" s="900"/>
    </row>
    <row r="71" spans="1:6" s="27" customFormat="1" ht="10.65">
      <c r="A71" s="82" t="s">
        <v>46</v>
      </c>
      <c r="B71" s="228" t="s">
        <v>1785</v>
      </c>
      <c r="F71" s="900"/>
    </row>
    <row r="72" spans="1:6" s="27" customFormat="1" ht="10.65">
      <c r="A72" s="82"/>
      <c r="B72" s="25" t="s">
        <v>2451</v>
      </c>
      <c r="C72" s="81" t="s">
        <v>8</v>
      </c>
      <c r="D72" s="44">
        <v>5</v>
      </c>
      <c r="E72" s="37"/>
      <c r="F72" s="900" t="str">
        <f>IF(OR(OR(E72=0,E72=" "),OR(D72=0,D72=" "))," ",D72*E72)</f>
        <v xml:space="preserve"> </v>
      </c>
    </row>
    <row r="73" spans="1:6" s="27" customFormat="1" ht="10.65">
      <c r="A73" s="82"/>
      <c r="B73" s="25" t="s">
        <v>2455</v>
      </c>
      <c r="C73" s="81" t="s">
        <v>8</v>
      </c>
      <c r="D73" s="44">
        <v>5</v>
      </c>
      <c r="E73" s="37"/>
      <c r="F73" s="900" t="str">
        <f>IF(OR(OR(E73=0,E73=" "),OR(D73=0,D73=" "))," ",D73*E73)</f>
        <v xml:space="preserve"> </v>
      </c>
    </row>
    <row r="74" spans="1:6" s="42" customFormat="1" ht="10.65">
      <c r="A74" s="82"/>
      <c r="B74" s="51"/>
      <c r="C74" s="81"/>
      <c r="D74" s="44"/>
      <c r="E74" s="44"/>
      <c r="F74" s="900"/>
    </row>
    <row r="75" spans="1:6" s="52" customFormat="1" ht="22.55">
      <c r="A75" s="537">
        <f>COUNT($A$1:A74)+1</f>
        <v>5</v>
      </c>
      <c r="B75" s="53" t="s">
        <v>608</v>
      </c>
      <c r="C75" s="54"/>
      <c r="D75" s="54"/>
      <c r="E75" s="55"/>
      <c r="F75" s="900"/>
    </row>
    <row r="76" spans="1:6" s="52" customFormat="1" ht="63.9">
      <c r="A76" s="245"/>
      <c r="B76" s="51" t="s">
        <v>1786</v>
      </c>
      <c r="C76" s="54"/>
      <c r="D76" s="54"/>
      <c r="E76" s="55"/>
      <c r="F76" s="900"/>
    </row>
    <row r="77" spans="1:6" s="51" customFormat="1" ht="21.3">
      <c r="A77" s="114"/>
      <c r="B77" s="51" t="s">
        <v>18</v>
      </c>
      <c r="F77" s="900"/>
    </row>
    <row r="78" spans="1:6" s="52" customFormat="1" ht="11.3">
      <c r="A78" s="245"/>
      <c r="B78" s="51" t="s">
        <v>567</v>
      </c>
      <c r="C78" s="54"/>
      <c r="D78" s="54"/>
      <c r="E78" s="55"/>
      <c r="F78" s="900"/>
    </row>
    <row r="79" spans="1:6" s="52" customFormat="1" ht="21.3">
      <c r="A79" s="245"/>
      <c r="B79" s="222" t="s">
        <v>1787</v>
      </c>
      <c r="C79" s="54"/>
      <c r="D79" s="54"/>
      <c r="E79" s="55"/>
      <c r="F79" s="900"/>
    </row>
    <row r="80" spans="1:6" s="27" customFormat="1" ht="10.65">
      <c r="A80" s="82" t="s">
        <v>45</v>
      </c>
      <c r="B80" s="257" t="s">
        <v>1294</v>
      </c>
      <c r="C80" s="37" t="s">
        <v>8</v>
      </c>
      <c r="D80" s="26">
        <v>5</v>
      </c>
      <c r="E80" s="37"/>
      <c r="F80" s="900" t="str">
        <f>IF(OR(OR(E80=0,E80=""),OR(D80=0,D80="")),"",D80*E80)</f>
        <v/>
      </c>
    </row>
    <row r="81" spans="1:6" s="27" customFormat="1" ht="10.65">
      <c r="A81" s="82" t="s">
        <v>46</v>
      </c>
      <c r="B81" s="257" t="s">
        <v>1295</v>
      </c>
      <c r="C81" s="37" t="s">
        <v>8</v>
      </c>
      <c r="D81" s="26">
        <v>4.8</v>
      </c>
      <c r="E81" s="37"/>
      <c r="F81" s="900" t="str">
        <f>IF(OR(OR(E81=0,E81=""),OR(D81=0,D81="")),"",D81*E81)</f>
        <v/>
      </c>
    </row>
    <row r="82" spans="1:6" s="42" customFormat="1" ht="10.65">
      <c r="A82" s="82"/>
      <c r="B82" s="51"/>
      <c r="C82" s="81"/>
      <c r="D82" s="44"/>
      <c r="E82" s="44"/>
      <c r="F82" s="900"/>
    </row>
    <row r="83" spans="1:6" s="52" customFormat="1" ht="11.3">
      <c r="A83" s="537">
        <f>COUNT($A$1:A82)+1</f>
        <v>6</v>
      </c>
      <c r="B83" s="53" t="s">
        <v>577</v>
      </c>
      <c r="C83" s="54"/>
      <c r="D83" s="54"/>
      <c r="E83" s="55"/>
      <c r="F83" s="900"/>
    </row>
    <row r="84" spans="1:6" s="51" customFormat="1" ht="31.95">
      <c r="A84" s="114"/>
      <c r="B84" s="51" t="s">
        <v>1784</v>
      </c>
      <c r="F84" s="900"/>
    </row>
    <row r="85" spans="1:6" s="51" customFormat="1" ht="10.65">
      <c r="A85" s="114"/>
      <c r="B85" s="51" t="s">
        <v>222</v>
      </c>
      <c r="F85" s="900"/>
    </row>
    <row r="86" spans="1:6" s="51" customFormat="1" ht="21.3">
      <c r="A86" s="114"/>
      <c r="B86" s="51" t="s">
        <v>18</v>
      </c>
      <c r="F86" s="900"/>
    </row>
    <row r="87" spans="1:6" s="42" customFormat="1" ht="10.65">
      <c r="A87" s="82" t="s">
        <v>45</v>
      </c>
      <c r="B87" s="107" t="s">
        <v>318</v>
      </c>
      <c r="F87" s="900"/>
    </row>
    <row r="88" spans="1:6" s="42" customFormat="1" ht="10.65">
      <c r="A88" s="82"/>
      <c r="B88" s="25" t="s">
        <v>2451</v>
      </c>
      <c r="C88" s="81" t="s">
        <v>8</v>
      </c>
      <c r="D88" s="44">
        <v>35.5</v>
      </c>
      <c r="E88" s="44"/>
      <c r="F88" s="900" t="str">
        <f>IF(OR(OR(E88=0,E88=""),OR(D88=0,D88="")),"",D88*E88)</f>
        <v/>
      </c>
    </row>
    <row r="89" spans="1:6" s="42" customFormat="1" ht="10.65">
      <c r="A89" s="82"/>
      <c r="B89" s="25" t="s">
        <v>2455</v>
      </c>
      <c r="C89" s="81" t="s">
        <v>8</v>
      </c>
      <c r="D89" s="44">
        <v>35.5</v>
      </c>
      <c r="E89" s="44"/>
      <c r="F89" s="900" t="str">
        <f>IF(OR(OR(E89=0,E89=""),OR(D89=0,D89="")),"",D89*E89)</f>
        <v/>
      </c>
    </row>
    <row r="90" spans="1:6" s="42" customFormat="1" ht="3" customHeight="1">
      <c r="A90" s="82"/>
      <c r="B90" s="107"/>
      <c r="C90" s="81"/>
      <c r="D90" s="44"/>
      <c r="E90" s="44"/>
      <c r="F90" s="900"/>
    </row>
    <row r="91" spans="1:6" s="42" customFormat="1" ht="10.65">
      <c r="A91" s="82" t="s">
        <v>46</v>
      </c>
      <c r="B91" s="107" t="s">
        <v>319</v>
      </c>
      <c r="F91" s="900"/>
    </row>
    <row r="92" spans="1:6" s="42" customFormat="1" ht="10.65">
      <c r="A92" s="82"/>
      <c r="B92" s="25" t="s">
        <v>2451</v>
      </c>
      <c r="C92" s="81" t="s">
        <v>13</v>
      </c>
      <c r="D92" s="44">
        <v>4</v>
      </c>
      <c r="E92" s="44"/>
      <c r="F92" s="900" t="str">
        <f>IF(OR(OR(E92=0,E92=""),OR(D92=0,D92="")),"",D92*E92)</f>
        <v/>
      </c>
    </row>
    <row r="93" spans="1:6" s="42" customFormat="1" ht="10.65">
      <c r="A93" s="82"/>
      <c r="B93" s="25" t="s">
        <v>2455</v>
      </c>
      <c r="C93" s="81" t="s">
        <v>13</v>
      </c>
      <c r="D93" s="44">
        <v>4</v>
      </c>
      <c r="E93" s="44"/>
      <c r="F93" s="900" t="str">
        <f>IF(OR(OR(E93=0,E93=""),OR(D93=0,D93="")),"",D93*E93)</f>
        <v/>
      </c>
    </row>
    <row r="94" spans="1:6" s="42" customFormat="1" ht="10.65">
      <c r="A94" s="82"/>
      <c r="B94" s="51"/>
      <c r="C94" s="81"/>
      <c r="D94" s="44"/>
      <c r="E94" s="44"/>
      <c r="F94" s="900"/>
    </row>
    <row r="95" spans="1:6" ht="22.55">
      <c r="A95" s="537">
        <f>COUNT($A$1:A94)+1</f>
        <v>7</v>
      </c>
      <c r="B95" s="53" t="s">
        <v>1045</v>
      </c>
      <c r="C95" s="34"/>
      <c r="D95" s="80"/>
      <c r="E95" s="80"/>
      <c r="F95" s="900"/>
    </row>
    <row r="96" spans="1:6" ht="21.3">
      <c r="A96" s="246"/>
      <c r="B96" s="51" t="s">
        <v>1046</v>
      </c>
      <c r="C96" s="34"/>
      <c r="D96" s="80"/>
      <c r="E96" s="80"/>
      <c r="F96" s="900"/>
    </row>
    <row r="97" spans="1:6" ht="21.3">
      <c r="A97" s="246"/>
      <c r="B97" s="51" t="s">
        <v>18</v>
      </c>
      <c r="C97" s="34"/>
      <c r="D97" s="80"/>
      <c r="E97" s="80"/>
      <c r="F97" s="900"/>
    </row>
    <row r="98" spans="1:6" ht="13.15">
      <c r="A98" s="246"/>
      <c r="B98" s="25" t="s">
        <v>1788</v>
      </c>
      <c r="C98" s="81"/>
      <c r="D98" s="44"/>
      <c r="E98" s="44"/>
      <c r="F98" s="900" t="str">
        <f>IF(OR(OR(E98=0,E98=""),OR(D98=0,D98="")),"",D98*E98)</f>
        <v/>
      </c>
    </row>
    <row r="99" spans="1:6">
      <c r="A99" s="82" t="s">
        <v>45</v>
      </c>
      <c r="B99" s="25" t="s">
        <v>1047</v>
      </c>
      <c r="D99" s="14"/>
      <c r="F99" s="900"/>
    </row>
    <row r="100" spans="1:6">
      <c r="A100" s="82"/>
      <c r="B100" s="25" t="s">
        <v>2451</v>
      </c>
      <c r="C100" s="81" t="s">
        <v>8</v>
      </c>
      <c r="D100" s="44">
        <v>30.14</v>
      </c>
      <c r="E100" s="44"/>
      <c r="F100" s="900" t="str">
        <f>IF(OR(OR(E100=0,E100=""),OR(D100=0,D100="")),"",D100*E100)</f>
        <v/>
      </c>
    </row>
    <row r="101" spans="1:6">
      <c r="A101" s="82"/>
      <c r="B101" s="25" t="s">
        <v>2455</v>
      </c>
      <c r="C101" s="81" t="s">
        <v>8</v>
      </c>
      <c r="D101" s="44">
        <v>30.14</v>
      </c>
      <c r="E101" s="44"/>
      <c r="F101" s="900" t="str">
        <f>IF(OR(OR(E101=0,E101=""),OR(D101=0,D101="")),"",D101*E101)</f>
        <v/>
      </c>
    </row>
    <row r="102" spans="1:6" ht="5.2" customHeight="1">
      <c r="A102" s="82"/>
      <c r="B102" s="25"/>
      <c r="C102" s="81"/>
      <c r="D102" s="44"/>
      <c r="E102" s="44"/>
      <c r="F102" s="900"/>
    </row>
    <row r="103" spans="1:6">
      <c r="A103" s="82" t="s">
        <v>46</v>
      </c>
      <c r="B103" s="25" t="s">
        <v>1789</v>
      </c>
      <c r="D103" s="14"/>
      <c r="F103" s="900"/>
    </row>
    <row r="104" spans="1:6">
      <c r="A104" s="82"/>
      <c r="B104" s="25" t="s">
        <v>2451</v>
      </c>
      <c r="C104" s="81" t="s">
        <v>8</v>
      </c>
      <c r="D104" s="44">
        <v>5.0999999999999996</v>
      </c>
      <c r="E104" s="44"/>
      <c r="F104" s="900" t="str">
        <f>IF(OR(OR(E104=0,E104=""),OR(D104=0,D104="")),"",D104*E104)</f>
        <v/>
      </c>
    </row>
    <row r="105" spans="1:6">
      <c r="A105" s="82"/>
      <c r="B105" s="25" t="s">
        <v>2455</v>
      </c>
      <c r="C105" s="81" t="s">
        <v>8</v>
      </c>
      <c r="D105" s="44">
        <v>5.0999999999999996</v>
      </c>
      <c r="E105" s="44"/>
      <c r="F105" s="900" t="str">
        <f>IF(OR(OR(E105=0,E105=""),OR(D105=0,D105="")),"",D105*E105)</f>
        <v/>
      </c>
    </row>
    <row r="106" spans="1:6" s="42" customFormat="1" ht="10.65">
      <c r="A106" s="82"/>
      <c r="B106" s="51"/>
      <c r="C106" s="81"/>
      <c r="D106" s="44"/>
      <c r="E106" s="44"/>
      <c r="F106" s="900"/>
    </row>
    <row r="107" spans="1:6" ht="22.55">
      <c r="A107" s="537">
        <f>COUNT($A$1:A106)+1</f>
        <v>8</v>
      </c>
      <c r="B107" s="53" t="s">
        <v>1807</v>
      </c>
      <c r="C107" s="34"/>
      <c r="D107" s="80"/>
      <c r="E107" s="80"/>
      <c r="F107" s="900"/>
    </row>
    <row r="108" spans="1:6" ht="21.3">
      <c r="A108" s="246"/>
      <c r="B108" s="51" t="s">
        <v>1808</v>
      </c>
      <c r="C108" s="34"/>
      <c r="D108" s="80"/>
      <c r="E108" s="80"/>
      <c r="F108" s="900"/>
    </row>
    <row r="109" spans="1:6" ht="21.3">
      <c r="A109" s="246"/>
      <c r="B109" s="51" t="s">
        <v>18</v>
      </c>
      <c r="C109" s="34"/>
      <c r="D109" s="80"/>
      <c r="E109" s="80"/>
      <c r="F109" s="900"/>
    </row>
    <row r="110" spans="1:6" ht="13.15">
      <c r="A110" s="246"/>
      <c r="B110" s="25" t="s">
        <v>1809</v>
      </c>
      <c r="C110" s="81"/>
      <c r="D110" s="44"/>
      <c r="E110" s="44"/>
      <c r="F110" s="900" t="str">
        <f>IF(OR(OR(E110=0,E110=""),OR(D110=0,D110="")),"",D110*E110)</f>
        <v/>
      </c>
    </row>
    <row r="111" spans="1:6">
      <c r="A111" s="82" t="s">
        <v>45</v>
      </c>
      <c r="B111" s="25" t="s">
        <v>1810</v>
      </c>
      <c r="C111" s="81" t="s">
        <v>8</v>
      </c>
      <c r="D111" s="44">
        <v>5.0999999999999996</v>
      </c>
      <c r="E111" s="44"/>
      <c r="F111" s="900" t="str">
        <f>IF(OR(OR(E111=0,E111=""),OR(D111=0,D111="")),"",D111*E111)</f>
        <v/>
      </c>
    </row>
    <row r="112" spans="1:6">
      <c r="A112" s="82" t="s">
        <v>46</v>
      </c>
      <c r="B112" s="25" t="s">
        <v>1811</v>
      </c>
      <c r="C112" s="81" t="s">
        <v>8</v>
      </c>
      <c r="D112" s="44">
        <v>6.8</v>
      </c>
      <c r="E112" s="44"/>
      <c r="F112" s="900" t="str">
        <f>IF(OR(OR(E112=0,E112=""),OR(D112=0,D112="")),"",D112*E112)</f>
        <v/>
      </c>
    </row>
    <row r="113" spans="1:6" s="42" customFormat="1" ht="10.65">
      <c r="A113" s="82"/>
      <c r="B113" s="51"/>
      <c r="C113" s="81"/>
      <c r="D113" s="44"/>
      <c r="E113" s="44"/>
      <c r="F113" s="900"/>
    </row>
    <row r="114" spans="1:6" ht="22.55">
      <c r="A114" s="537">
        <f>COUNT($A$1:A113)+1</f>
        <v>9</v>
      </c>
      <c r="B114" s="53" t="s">
        <v>1790</v>
      </c>
      <c r="C114" s="34"/>
      <c r="D114" s="80"/>
      <c r="E114" s="80"/>
      <c r="F114" s="900"/>
    </row>
    <row r="115" spans="1:6" s="51" customFormat="1" ht="31.95">
      <c r="A115" s="114"/>
      <c r="B115" s="51" t="s">
        <v>1791</v>
      </c>
      <c r="F115" s="900"/>
    </row>
    <row r="116" spans="1:6" s="51" customFormat="1" ht="31.95">
      <c r="A116" s="114"/>
      <c r="B116" s="51" t="s">
        <v>1792</v>
      </c>
      <c r="F116" s="900"/>
    </row>
    <row r="117" spans="1:6" s="51" customFormat="1" ht="21.3">
      <c r="A117" s="114"/>
      <c r="B117" s="51" t="s">
        <v>18</v>
      </c>
      <c r="F117" s="900"/>
    </row>
    <row r="118" spans="1:6" s="42" customFormat="1" ht="10.65">
      <c r="A118" s="82"/>
      <c r="B118" s="107" t="s">
        <v>1793</v>
      </c>
      <c r="C118" s="81"/>
      <c r="D118" s="44"/>
      <c r="E118" s="44"/>
      <c r="F118" s="900"/>
    </row>
    <row r="119" spans="1:6" s="42" customFormat="1" ht="10.65">
      <c r="A119" s="60" t="s">
        <v>91</v>
      </c>
      <c r="B119" s="107" t="s">
        <v>1794</v>
      </c>
      <c r="C119" s="81"/>
      <c r="D119" s="44"/>
      <c r="E119" s="44"/>
      <c r="F119" s="900" t="str">
        <f>IF(OR(OR(E119=0,E119=""),OR(D119=0,D119="")),"",D119*E119)</f>
        <v/>
      </c>
    </row>
    <row r="120" spans="1:6" s="42" customFormat="1" ht="10.65">
      <c r="A120" s="60" t="s">
        <v>91</v>
      </c>
      <c r="B120" s="107" t="s">
        <v>1795</v>
      </c>
      <c r="C120" s="81"/>
      <c r="D120" s="44"/>
      <c r="E120" s="44"/>
      <c r="F120" s="900"/>
    </row>
    <row r="121" spans="1:6" s="42" customFormat="1" ht="21.3">
      <c r="A121" s="60" t="s">
        <v>91</v>
      </c>
      <c r="B121" s="107" t="s">
        <v>1796</v>
      </c>
      <c r="C121" s="81" t="s">
        <v>13</v>
      </c>
      <c r="D121" s="44">
        <v>1</v>
      </c>
      <c r="E121" s="44"/>
      <c r="F121" s="900" t="str">
        <f>IF(OR(OR(E121=0,E121=""),OR(D121=0,D121="")),"",D121*E121)</f>
        <v/>
      </c>
    </row>
    <row r="122" spans="1:6" s="42" customFormat="1" ht="10.65">
      <c r="A122" s="82"/>
      <c r="B122" s="107"/>
      <c r="C122" s="84"/>
      <c r="D122" s="85"/>
      <c r="E122" s="85"/>
      <c r="F122" s="900"/>
    </row>
    <row r="123" spans="1:6" s="42" customFormat="1" ht="10.65">
      <c r="A123" s="82"/>
      <c r="B123" s="107"/>
      <c r="C123" s="84"/>
      <c r="D123" s="85"/>
      <c r="E123" s="85"/>
      <c r="F123" s="900"/>
    </row>
    <row r="124" spans="1:6" s="27" customFormat="1" ht="10.65">
      <c r="A124" s="82"/>
      <c r="B124" s="228"/>
      <c r="C124" s="81"/>
      <c r="D124" s="44"/>
      <c r="E124" s="37"/>
      <c r="F124" s="900"/>
    </row>
    <row r="125" spans="1:6">
      <c r="A125" s="61"/>
      <c r="B125" s="47"/>
      <c r="C125" s="24"/>
      <c r="E125" s="34"/>
      <c r="F125" s="900"/>
    </row>
    <row r="126" spans="1:6" s="57" customFormat="1" ht="15.05">
      <c r="A126" s="204" t="str">
        <f>A4</f>
        <v>B.IV.</v>
      </c>
      <c r="B126" s="201" t="s">
        <v>80</v>
      </c>
      <c r="C126" s="203"/>
      <c r="D126" s="202"/>
      <c r="E126" s="203"/>
      <c r="F126" s="901" t="str">
        <f>IF(SUM(F1:F125)&gt;0,SUM(F1:F125),"")</f>
        <v/>
      </c>
    </row>
    <row r="129" spans="2:4" ht="13.15">
      <c r="B129" s="188"/>
      <c r="C129" s="15"/>
      <c r="D129" s="189"/>
    </row>
    <row r="130" spans="2:4" ht="13.15">
      <c r="B130" s="49"/>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37" max="5" man="1"/>
    <brk id="82"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75"/>
  <sheetViews>
    <sheetView view="pageBreakPreview" topLeftCell="A58" zoomScale="90" zoomScaleNormal="80" zoomScaleSheetLayoutView="90" workbookViewId="0">
      <selection activeCell="B20" sqref="B20:D20"/>
    </sheetView>
  </sheetViews>
  <sheetFormatPr defaultColWidth="9.109375" defaultRowHeight="15.05"/>
  <cols>
    <col min="1" max="1" width="2.6640625" style="474" bestFit="1" customWidth="1"/>
    <col min="2" max="2" width="57.88671875" style="474" customWidth="1"/>
    <col min="3" max="16384" width="9.109375" style="474"/>
  </cols>
  <sheetData>
    <row r="1" spans="1:5">
      <c r="A1" s="494"/>
      <c r="B1" s="495"/>
      <c r="C1" s="496"/>
      <c r="D1" s="496"/>
      <c r="E1" s="497"/>
    </row>
    <row r="2" spans="1:5">
      <c r="A2" s="494"/>
      <c r="B2" s="498" t="s">
        <v>1123</v>
      </c>
      <c r="C2" s="496"/>
      <c r="D2" s="496"/>
      <c r="E2" s="497"/>
    </row>
    <row r="3" spans="1:5">
      <c r="A3" s="494"/>
      <c r="B3" s="495"/>
      <c r="C3" s="496"/>
      <c r="D3" s="496"/>
      <c r="E3" s="497"/>
    </row>
    <row r="4" spans="1:5">
      <c r="A4" s="499"/>
      <c r="B4" s="1116" t="s">
        <v>1124</v>
      </c>
      <c r="C4" s="1116"/>
      <c r="D4" s="1116"/>
      <c r="E4" s="500"/>
    </row>
    <row r="5" spans="1:5">
      <c r="A5" s="499"/>
      <c r="B5" s="1116" t="s">
        <v>1125</v>
      </c>
      <c r="C5" s="1116"/>
      <c r="D5" s="1116"/>
      <c r="E5" s="500"/>
    </row>
    <row r="6" spans="1:5">
      <c r="A6" s="499"/>
      <c r="B6" s="1115" t="s">
        <v>1126</v>
      </c>
      <c r="C6" s="1115"/>
      <c r="D6" s="1115"/>
      <c r="E6" s="500"/>
    </row>
    <row r="7" spans="1:5">
      <c r="A7" s="499"/>
      <c r="B7" s="1115" t="s">
        <v>1127</v>
      </c>
      <c r="C7" s="1115"/>
      <c r="D7" s="1115"/>
      <c r="E7" s="500"/>
    </row>
    <row r="8" spans="1:5">
      <c r="A8" s="499"/>
      <c r="B8" s="1116" t="s">
        <v>1128</v>
      </c>
      <c r="C8" s="1116"/>
      <c r="D8" s="1116"/>
      <c r="E8" s="500"/>
    </row>
    <row r="9" spans="1:5">
      <c r="A9" s="499"/>
      <c r="B9" s="1116" t="s">
        <v>1129</v>
      </c>
      <c r="C9" s="1116"/>
      <c r="D9" s="1116"/>
      <c r="E9" s="500"/>
    </row>
    <row r="10" spans="1:5">
      <c r="A10" s="499"/>
      <c r="B10" s="1115" t="s">
        <v>1130</v>
      </c>
      <c r="C10" s="1115"/>
      <c r="D10" s="1115"/>
      <c r="E10" s="500"/>
    </row>
    <row r="11" spans="1:5">
      <c r="A11" s="499"/>
      <c r="B11" s="1115" t="s">
        <v>1131</v>
      </c>
      <c r="C11" s="1115"/>
      <c r="D11" s="1115"/>
      <c r="E11" s="500"/>
    </row>
    <row r="12" spans="1:5">
      <c r="A12" s="499"/>
      <c r="B12" s="1116" t="s">
        <v>1132</v>
      </c>
      <c r="C12" s="1116"/>
      <c r="D12" s="1116"/>
      <c r="E12" s="500"/>
    </row>
    <row r="13" spans="1:5">
      <c r="A13" s="499"/>
      <c r="B13" s="1115" t="s">
        <v>1133</v>
      </c>
      <c r="C13" s="1115"/>
      <c r="D13" s="1115"/>
      <c r="E13" s="500"/>
    </row>
    <row r="14" spans="1:5">
      <c r="A14" s="499"/>
      <c r="B14" s="1116" t="s">
        <v>1134</v>
      </c>
      <c r="C14" s="1116"/>
      <c r="D14" s="1116"/>
      <c r="E14" s="500"/>
    </row>
    <row r="15" spans="1:5">
      <c r="A15" s="499"/>
      <c r="B15" s="1115" t="s">
        <v>1135</v>
      </c>
      <c r="C15" s="1115"/>
      <c r="D15" s="1115"/>
      <c r="E15" s="500"/>
    </row>
    <row r="16" spans="1:5">
      <c r="A16" s="499"/>
      <c r="B16" s="1115" t="s">
        <v>1136</v>
      </c>
      <c r="C16" s="1115"/>
      <c r="D16" s="1115"/>
      <c r="E16" s="500"/>
    </row>
    <row r="17" spans="1:5">
      <c r="A17" s="499"/>
      <c r="B17" s="1116" t="s">
        <v>1137</v>
      </c>
      <c r="C17" s="1116"/>
      <c r="D17" s="1116"/>
      <c r="E17" s="500"/>
    </row>
    <row r="18" spans="1:5">
      <c r="A18" s="499"/>
      <c r="B18" s="1116" t="s">
        <v>1138</v>
      </c>
      <c r="C18" s="1116"/>
      <c r="D18" s="1116"/>
      <c r="E18" s="500"/>
    </row>
    <row r="19" spans="1:5">
      <c r="A19" s="499"/>
      <c r="B19" s="1116" t="s">
        <v>1139</v>
      </c>
      <c r="C19" s="1116"/>
      <c r="D19" s="1116"/>
      <c r="E19" s="500"/>
    </row>
    <row r="20" spans="1:5">
      <c r="A20" s="499"/>
      <c r="B20" s="1116" t="s">
        <v>1140</v>
      </c>
      <c r="C20" s="1116"/>
      <c r="D20" s="1116"/>
      <c r="E20" s="500"/>
    </row>
    <row r="21" spans="1:5">
      <c r="A21" s="499"/>
      <c r="B21" s="1115" t="s">
        <v>1141</v>
      </c>
      <c r="C21" s="1115"/>
      <c r="D21" s="1115"/>
      <c r="E21" s="500"/>
    </row>
    <row r="22" spans="1:5">
      <c r="A22" s="499"/>
      <c r="B22" s="1116"/>
      <c r="C22" s="1116"/>
      <c r="D22" s="1116"/>
      <c r="E22" s="500"/>
    </row>
    <row r="23" spans="1:5">
      <c r="A23" s="501" t="s">
        <v>1142</v>
      </c>
      <c r="B23" s="1118" t="s">
        <v>19</v>
      </c>
      <c r="C23" s="1118"/>
      <c r="D23" s="1118"/>
      <c r="E23" s="500"/>
    </row>
    <row r="24" spans="1:5">
      <c r="A24" s="499"/>
      <c r="B24" s="1116" t="s">
        <v>1143</v>
      </c>
      <c r="C24" s="1116"/>
      <c r="D24" s="1116"/>
      <c r="E24" s="500"/>
    </row>
    <row r="25" spans="1:5">
      <c r="A25" s="499"/>
      <c r="B25" s="1117" t="s">
        <v>1144</v>
      </c>
      <c r="C25" s="1117"/>
      <c r="D25" s="1117"/>
      <c r="E25" s="500"/>
    </row>
    <row r="26" spans="1:5">
      <c r="A26" s="499"/>
      <c r="B26" s="1119" t="s">
        <v>1145</v>
      </c>
      <c r="C26" s="1119"/>
      <c r="D26" s="1119"/>
      <c r="E26" s="500"/>
    </row>
    <row r="27" spans="1:5">
      <c r="A27" s="499"/>
      <c r="B27" s="1117" t="s">
        <v>1146</v>
      </c>
      <c r="C27" s="1117"/>
      <c r="D27" s="1117"/>
      <c r="E27" s="500"/>
    </row>
    <row r="28" spans="1:5">
      <c r="A28" s="499"/>
      <c r="B28" s="1117" t="s">
        <v>1147</v>
      </c>
      <c r="C28" s="1117"/>
      <c r="D28" s="1117"/>
      <c r="E28" s="500"/>
    </row>
    <row r="29" spans="1:5">
      <c r="A29" s="499"/>
      <c r="B29" s="1117" t="s">
        <v>1148</v>
      </c>
      <c r="C29" s="1117"/>
      <c r="D29" s="1117"/>
      <c r="E29" s="500"/>
    </row>
    <row r="30" spans="1:5">
      <c r="A30" s="499"/>
      <c r="B30" s="1119" t="s">
        <v>1149</v>
      </c>
      <c r="C30" s="1119"/>
      <c r="D30" s="1119"/>
      <c r="E30" s="500"/>
    </row>
    <row r="31" spans="1:5">
      <c r="A31" s="502"/>
      <c r="B31" s="1119" t="s">
        <v>1150</v>
      </c>
      <c r="C31" s="1119"/>
      <c r="D31" s="1119"/>
      <c r="E31" s="503"/>
    </row>
    <row r="32" spans="1:5">
      <c r="A32" s="499"/>
      <c r="B32" s="1117" t="s">
        <v>1151</v>
      </c>
      <c r="C32" s="1117"/>
      <c r="D32" s="1117"/>
      <c r="E32" s="500"/>
    </row>
    <row r="33" spans="1:5">
      <c r="A33" s="499"/>
      <c r="B33" s="1119" t="s">
        <v>1152</v>
      </c>
      <c r="C33" s="1119"/>
      <c r="D33" s="1119"/>
      <c r="E33" s="500"/>
    </row>
    <row r="34" spans="1:5">
      <c r="A34" s="499"/>
      <c r="B34" s="1119" t="s">
        <v>1153</v>
      </c>
      <c r="C34" s="1119"/>
      <c r="D34" s="1119"/>
      <c r="E34" s="500"/>
    </row>
    <row r="35" spans="1:5">
      <c r="A35" s="499"/>
      <c r="B35" s="1119" t="s">
        <v>1154</v>
      </c>
      <c r="C35" s="1119"/>
      <c r="D35" s="1119"/>
      <c r="E35" s="500"/>
    </row>
    <row r="36" spans="1:5">
      <c r="A36" s="499"/>
      <c r="B36" s="1119" t="s">
        <v>1155</v>
      </c>
      <c r="C36" s="1119"/>
      <c r="D36" s="1119"/>
      <c r="E36" s="500"/>
    </row>
    <row r="37" spans="1:5">
      <c r="A37" s="499"/>
      <c r="B37" s="1119" t="s">
        <v>1156</v>
      </c>
      <c r="C37" s="1119"/>
      <c r="D37" s="1119"/>
      <c r="E37" s="500"/>
    </row>
    <row r="38" spans="1:5">
      <c r="A38" s="499"/>
      <c r="B38" s="1119" t="s">
        <v>1157</v>
      </c>
      <c r="C38" s="1119"/>
      <c r="D38" s="1119"/>
      <c r="E38" s="500"/>
    </row>
    <row r="39" spans="1:5">
      <c r="A39" s="499"/>
      <c r="B39" s="1116"/>
      <c r="C39" s="1116"/>
      <c r="D39" s="1116"/>
      <c r="E39" s="500"/>
    </row>
    <row r="40" spans="1:5">
      <c r="A40" s="501" t="s">
        <v>1158</v>
      </c>
      <c r="B40" s="1118" t="s">
        <v>20</v>
      </c>
      <c r="C40" s="1118"/>
      <c r="D40" s="1118"/>
      <c r="E40" s="500"/>
    </row>
    <row r="41" spans="1:5">
      <c r="A41" s="499"/>
      <c r="B41" s="1119" t="s">
        <v>1159</v>
      </c>
      <c r="C41" s="1119"/>
      <c r="D41" s="1119"/>
      <c r="E41" s="500"/>
    </row>
    <row r="42" spans="1:5">
      <c r="A42" s="499"/>
      <c r="B42" s="504"/>
      <c r="C42" s="504"/>
      <c r="D42" s="504"/>
      <c r="E42" s="500"/>
    </row>
    <row r="43" spans="1:5">
      <c r="A43" s="501" t="s">
        <v>1160</v>
      </c>
      <c r="B43" s="1118" t="s">
        <v>21</v>
      </c>
      <c r="C43" s="1118"/>
      <c r="D43" s="1118"/>
      <c r="E43" s="500"/>
    </row>
    <row r="44" spans="1:5">
      <c r="A44" s="499"/>
      <c r="B44" s="1119" t="s">
        <v>1161</v>
      </c>
      <c r="C44" s="1119"/>
      <c r="D44" s="1119"/>
      <c r="E44" s="500"/>
    </row>
    <row r="45" spans="1:5">
      <c r="A45" s="499"/>
      <c r="B45" s="1116"/>
      <c r="C45" s="1116"/>
      <c r="D45" s="1116"/>
      <c r="E45" s="500"/>
    </row>
    <row r="46" spans="1:5">
      <c r="A46" s="501" t="s">
        <v>1162</v>
      </c>
      <c r="B46" s="1118" t="s">
        <v>22</v>
      </c>
      <c r="C46" s="1118"/>
      <c r="D46" s="1118"/>
      <c r="E46" s="500"/>
    </row>
    <row r="47" spans="1:5">
      <c r="A47" s="499"/>
      <c r="B47" s="1117" t="s">
        <v>1163</v>
      </c>
      <c r="C47" s="1117"/>
      <c r="D47" s="1117"/>
      <c r="E47" s="500"/>
    </row>
    <row r="48" spans="1:5">
      <c r="A48" s="499"/>
      <c r="B48" s="1116"/>
      <c r="C48" s="1116"/>
      <c r="D48" s="1116"/>
      <c r="E48" s="500"/>
    </row>
    <row r="49" spans="1:5">
      <c r="A49" s="501" t="s">
        <v>1164</v>
      </c>
      <c r="B49" s="1118" t="s">
        <v>23</v>
      </c>
      <c r="C49" s="1118"/>
      <c r="D49" s="1118"/>
      <c r="E49" s="500"/>
    </row>
    <row r="50" spans="1:5">
      <c r="A50" s="499"/>
      <c r="B50" s="1119" t="s">
        <v>1165</v>
      </c>
      <c r="C50" s="1119"/>
      <c r="D50" s="1119"/>
      <c r="E50" s="500"/>
    </row>
    <row r="51" spans="1:5">
      <c r="A51" s="501"/>
      <c r="B51" s="1118"/>
      <c r="C51" s="1118"/>
      <c r="D51" s="1118"/>
      <c r="E51" s="500"/>
    </row>
    <row r="52" spans="1:5">
      <c r="A52" s="501" t="s">
        <v>1166</v>
      </c>
      <c r="B52" s="1118" t="s">
        <v>24</v>
      </c>
      <c r="C52" s="1118"/>
      <c r="D52" s="1118"/>
      <c r="E52" s="500"/>
    </row>
    <row r="53" spans="1:5">
      <c r="A53" s="499"/>
      <c r="B53" s="1119" t="s">
        <v>1167</v>
      </c>
      <c r="C53" s="1119"/>
      <c r="D53" s="1119"/>
      <c r="E53" s="500"/>
    </row>
    <row r="54" spans="1:5">
      <c r="A54" s="501"/>
      <c r="B54" s="1118"/>
      <c r="C54" s="1118"/>
      <c r="D54" s="1118"/>
      <c r="E54" s="500"/>
    </row>
    <row r="55" spans="1:5">
      <c r="A55" s="501" t="s">
        <v>1168</v>
      </c>
      <c r="B55" s="1118" t="s">
        <v>25</v>
      </c>
      <c r="C55" s="1118"/>
      <c r="D55" s="1118"/>
      <c r="E55" s="500"/>
    </row>
    <row r="56" spans="1:5">
      <c r="A56" s="499"/>
      <c r="B56" s="1119" t="s">
        <v>1169</v>
      </c>
      <c r="C56" s="1119"/>
      <c r="D56" s="1119"/>
      <c r="E56" s="500"/>
    </row>
    <row r="57" spans="1:5">
      <c r="A57" s="499"/>
      <c r="B57" s="1117" t="s">
        <v>1170</v>
      </c>
      <c r="C57" s="1117"/>
      <c r="D57" s="1117"/>
      <c r="E57" s="500"/>
    </row>
    <row r="58" spans="1:5">
      <c r="A58" s="501"/>
      <c r="B58" s="1118"/>
      <c r="C58" s="1118"/>
      <c r="D58" s="1118"/>
      <c r="E58" s="500"/>
    </row>
    <row r="59" spans="1:5">
      <c r="A59" s="501" t="s">
        <v>1171</v>
      </c>
      <c r="B59" s="1118" t="s">
        <v>26</v>
      </c>
      <c r="C59" s="1118"/>
      <c r="D59" s="1118"/>
      <c r="E59" s="500"/>
    </row>
    <row r="60" spans="1:5">
      <c r="A60" s="499"/>
      <c r="B60" s="1117" t="s">
        <v>1172</v>
      </c>
      <c r="C60" s="1117"/>
      <c r="D60" s="1117"/>
      <c r="E60" s="500"/>
    </row>
    <row r="61" spans="1:5">
      <c r="A61" s="505" t="s">
        <v>91</v>
      </c>
      <c r="B61" s="1117" t="s">
        <v>1173</v>
      </c>
      <c r="C61" s="1117"/>
      <c r="D61" s="1117"/>
      <c r="E61" s="500"/>
    </row>
    <row r="62" spans="1:5">
      <c r="A62" s="505" t="s">
        <v>91</v>
      </c>
      <c r="B62" s="1117" t="s">
        <v>1174</v>
      </c>
      <c r="C62" s="1117"/>
      <c r="D62" s="1117"/>
      <c r="E62" s="500"/>
    </row>
    <row r="63" spans="1:5">
      <c r="A63" s="505" t="s">
        <v>91</v>
      </c>
      <c r="B63" s="1120" t="s">
        <v>1175</v>
      </c>
      <c r="C63" s="1120"/>
      <c r="D63" s="1120"/>
      <c r="E63" s="500"/>
    </row>
    <row r="64" spans="1:5">
      <c r="A64" s="505" t="s">
        <v>91</v>
      </c>
      <c r="B64" s="1120" t="s">
        <v>1176</v>
      </c>
      <c r="C64" s="1120"/>
      <c r="D64" s="1120"/>
      <c r="E64" s="500"/>
    </row>
    <row r="65" spans="1:5">
      <c r="A65" s="505" t="s">
        <v>91</v>
      </c>
      <c r="B65" s="1117" t="s">
        <v>1177</v>
      </c>
      <c r="C65" s="1117"/>
      <c r="D65" s="1117"/>
      <c r="E65" s="500"/>
    </row>
    <row r="66" spans="1:5">
      <c r="A66" s="505" t="s">
        <v>91</v>
      </c>
      <c r="B66" s="1117" t="s">
        <v>1178</v>
      </c>
      <c r="C66" s="1117"/>
      <c r="D66" s="1117"/>
      <c r="E66" s="500"/>
    </row>
    <row r="67" spans="1:5">
      <c r="A67" s="505" t="s">
        <v>91</v>
      </c>
      <c r="B67" s="1119" t="s">
        <v>1179</v>
      </c>
      <c r="C67" s="1119"/>
      <c r="D67" s="1119"/>
      <c r="E67" s="500"/>
    </row>
    <row r="68" spans="1:5">
      <c r="A68" s="505" t="s">
        <v>91</v>
      </c>
      <c r="B68" s="1119" t="s">
        <v>1180</v>
      </c>
      <c r="C68" s="1119"/>
      <c r="D68" s="1119"/>
      <c r="E68" s="500"/>
    </row>
    <row r="69" spans="1:5">
      <c r="A69" s="505" t="s">
        <v>91</v>
      </c>
      <c r="B69" s="1119" t="s">
        <v>1181</v>
      </c>
      <c r="C69" s="1119"/>
      <c r="D69" s="1119"/>
      <c r="E69" s="500"/>
    </row>
    <row r="70" spans="1:5">
      <c r="A70" s="505" t="s">
        <v>91</v>
      </c>
      <c r="B70" s="1119" t="s">
        <v>1182</v>
      </c>
      <c r="C70" s="1119"/>
      <c r="D70" s="1119"/>
      <c r="E70" s="500"/>
    </row>
    <row r="71" spans="1:5">
      <c r="A71" s="505" t="s">
        <v>91</v>
      </c>
      <c r="B71" s="1119" t="s">
        <v>1183</v>
      </c>
      <c r="C71" s="1119"/>
      <c r="D71" s="1119"/>
      <c r="E71" s="500"/>
    </row>
    <row r="72" spans="1:5">
      <c r="A72" s="505" t="s">
        <v>91</v>
      </c>
      <c r="B72" s="1119" t="s">
        <v>1184</v>
      </c>
      <c r="C72" s="1119"/>
      <c r="D72" s="1119"/>
      <c r="E72" s="500"/>
    </row>
    <row r="73" spans="1:5">
      <c r="A73" s="505" t="s">
        <v>91</v>
      </c>
      <c r="B73" s="1119" t="s">
        <v>1185</v>
      </c>
      <c r="C73" s="1119"/>
      <c r="D73" s="1119"/>
      <c r="E73" s="500"/>
    </row>
    <row r="74" spans="1:5">
      <c r="A74" s="499"/>
      <c r="B74" s="1121" t="s">
        <v>1186</v>
      </c>
      <c r="C74" s="1121"/>
      <c r="D74" s="1121"/>
      <c r="E74" s="500"/>
    </row>
    <row r="75" spans="1:5">
      <c r="A75" s="499"/>
      <c r="B75" s="506"/>
      <c r="C75" s="507"/>
      <c r="D75" s="507"/>
      <c r="E75" s="500"/>
    </row>
  </sheetData>
  <mergeCells count="70">
    <mergeCell ref="B71:D71"/>
    <mergeCell ref="B72:D72"/>
    <mergeCell ref="B73:D73"/>
    <mergeCell ref="B74:D74"/>
    <mergeCell ref="B65:D65"/>
    <mergeCell ref="B66:D66"/>
    <mergeCell ref="B67:D67"/>
    <mergeCell ref="B68:D68"/>
    <mergeCell ref="B69:D69"/>
    <mergeCell ref="B70:D70"/>
    <mergeCell ref="B64:D64"/>
    <mergeCell ref="B53:D53"/>
    <mergeCell ref="B54:D54"/>
    <mergeCell ref="B55:D55"/>
    <mergeCell ref="B56:D56"/>
    <mergeCell ref="B57:D57"/>
    <mergeCell ref="B58:D58"/>
    <mergeCell ref="B59:D59"/>
    <mergeCell ref="B60:D60"/>
    <mergeCell ref="B61:D61"/>
    <mergeCell ref="B62:D62"/>
    <mergeCell ref="B63:D63"/>
    <mergeCell ref="B52:D52"/>
    <mergeCell ref="B40:D40"/>
    <mergeCell ref="B41:D41"/>
    <mergeCell ref="B43:D43"/>
    <mergeCell ref="B44:D44"/>
    <mergeCell ref="B45:D45"/>
    <mergeCell ref="B46:D46"/>
    <mergeCell ref="B47:D47"/>
    <mergeCell ref="B48:D48"/>
    <mergeCell ref="B49:D49"/>
    <mergeCell ref="B50:D50"/>
    <mergeCell ref="B51:D51"/>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B15:D15"/>
    <mergeCell ref="B4:D4"/>
    <mergeCell ref="B5:D5"/>
    <mergeCell ref="B6:D6"/>
    <mergeCell ref="B7:D7"/>
    <mergeCell ref="B8:D8"/>
    <mergeCell ref="B9:D9"/>
    <mergeCell ref="B10:D10"/>
    <mergeCell ref="B11:D11"/>
    <mergeCell ref="B12:D12"/>
    <mergeCell ref="B13:D13"/>
    <mergeCell ref="B14:D1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M135"/>
  <sheetViews>
    <sheetView showZeros="0" view="pageBreakPreview" zoomScaleNormal="100" workbookViewId="0">
      <selection activeCell="N130" sqref="N130"/>
    </sheetView>
  </sheetViews>
  <sheetFormatPr defaultColWidth="9.109375" defaultRowHeight="12.55"/>
  <cols>
    <col min="1" max="1" width="7.33203125" style="393" customWidth="1"/>
    <col min="2" max="2" width="45.6640625" style="393" customWidth="1"/>
    <col min="3" max="3" width="6.109375" style="393" customWidth="1"/>
    <col min="4" max="4" width="9.33203125" style="419" customWidth="1"/>
    <col min="5" max="5" width="8.44140625" style="393" customWidth="1"/>
    <col min="6" max="6" width="12.33203125" style="437" customWidth="1"/>
    <col min="7" max="16384" width="9.109375" style="393"/>
  </cols>
  <sheetData>
    <row r="1" spans="1:9" s="137" customFormat="1" ht="13.15">
      <c r="A1" s="74" t="s">
        <v>71</v>
      </c>
      <c r="B1" s="75" t="s">
        <v>70</v>
      </c>
      <c r="C1" s="531" t="s">
        <v>64</v>
      </c>
      <c r="D1" s="532" t="s">
        <v>65</v>
      </c>
      <c r="E1" s="532" t="s">
        <v>66</v>
      </c>
      <c r="F1" s="533" t="s">
        <v>67</v>
      </c>
      <c r="I1" s="138"/>
    </row>
    <row r="2" spans="1:9" s="399" customFormat="1" ht="10.65">
      <c r="A2" s="394"/>
      <c r="B2" s="395"/>
      <c r="C2" s="396"/>
      <c r="D2" s="396"/>
      <c r="E2" s="397"/>
      <c r="F2" s="398"/>
    </row>
    <row r="3" spans="1:9" s="405" customFormat="1" ht="15.05">
      <c r="A3" s="400" t="s">
        <v>980</v>
      </c>
      <c r="B3" s="401" t="s">
        <v>893</v>
      </c>
      <c r="C3" s="402"/>
      <c r="D3" s="402"/>
      <c r="E3" s="403"/>
      <c r="F3" s="404"/>
    </row>
    <row r="4" spans="1:9" s="405" customFormat="1" ht="15.05">
      <c r="A4" s="406"/>
      <c r="B4" s="407"/>
      <c r="C4" s="408"/>
      <c r="D4" s="408"/>
      <c r="E4" s="409"/>
      <c r="F4" s="410"/>
    </row>
    <row r="5" spans="1:9" s="413" customFormat="1" ht="10.65">
      <c r="A5" s="411"/>
      <c r="B5" s="412" t="s">
        <v>5</v>
      </c>
      <c r="F5" s="900"/>
    </row>
    <row r="6" spans="1:9" s="413" customFormat="1" ht="53.25">
      <c r="A6" s="411"/>
      <c r="B6" s="413" t="s">
        <v>894</v>
      </c>
      <c r="F6" s="900"/>
    </row>
    <row r="7" spans="1:9" s="413" customFormat="1" ht="53.25">
      <c r="A7" s="411"/>
      <c r="B7" s="413" t="s">
        <v>895</v>
      </c>
      <c r="F7" s="900"/>
    </row>
    <row r="8" spans="1:9" s="413" customFormat="1" ht="53.25">
      <c r="A8" s="411"/>
      <c r="B8" s="413" t="s">
        <v>896</v>
      </c>
      <c r="F8" s="900"/>
    </row>
    <row r="9" spans="1:9" s="413" customFormat="1" ht="42.6">
      <c r="A9" s="411"/>
      <c r="B9" s="413" t="s">
        <v>897</v>
      </c>
      <c r="F9" s="900"/>
    </row>
    <row r="10" spans="1:9" s="413" customFormat="1" ht="31.95">
      <c r="A10" s="411"/>
      <c r="B10" s="413" t="s">
        <v>898</v>
      </c>
      <c r="F10" s="900"/>
    </row>
    <row r="11" spans="1:9" s="413" customFormat="1" ht="10.65">
      <c r="A11" s="411"/>
      <c r="F11" s="900"/>
    </row>
    <row r="12" spans="1:9" s="413" customFormat="1" ht="42.6">
      <c r="A12" s="411"/>
      <c r="B12" s="413" t="s">
        <v>899</v>
      </c>
      <c r="F12" s="900"/>
    </row>
    <row r="13" spans="1:9" s="413" customFormat="1" ht="21.3">
      <c r="A13" s="411" t="s">
        <v>91</v>
      </c>
      <c r="B13" s="413" t="s">
        <v>2557</v>
      </c>
      <c r="F13" s="900"/>
    </row>
    <row r="14" spans="1:9" s="413" customFormat="1" ht="21.3">
      <c r="A14" s="411" t="s">
        <v>91</v>
      </c>
      <c r="B14" s="413" t="s">
        <v>900</v>
      </c>
      <c r="F14" s="900"/>
    </row>
    <row r="15" spans="1:9" s="413" customFormat="1" ht="10.65">
      <c r="A15" s="411" t="s">
        <v>91</v>
      </c>
      <c r="B15" s="413" t="s">
        <v>901</v>
      </c>
      <c r="F15" s="900"/>
    </row>
    <row r="16" spans="1:9" s="413" customFormat="1" ht="10.65">
      <c r="A16" s="411"/>
      <c r="F16" s="900"/>
    </row>
    <row r="17" spans="1:247" s="413" customFormat="1" ht="21.3">
      <c r="A17" s="411"/>
      <c r="B17" s="413" t="s">
        <v>902</v>
      </c>
      <c r="F17" s="900"/>
    </row>
    <row r="18" spans="1:247" s="413" customFormat="1" ht="21.3">
      <c r="A18" s="411" t="s">
        <v>91</v>
      </c>
      <c r="B18" s="413" t="s">
        <v>903</v>
      </c>
      <c r="F18" s="900"/>
    </row>
    <row r="19" spans="1:247" s="413" customFormat="1" ht="21.3">
      <c r="A19" s="411" t="s">
        <v>91</v>
      </c>
      <c r="B19" s="413" t="s">
        <v>904</v>
      </c>
      <c r="F19" s="900"/>
    </row>
    <row r="20" spans="1:247" s="413" customFormat="1" ht="31.95">
      <c r="A20" s="411" t="s">
        <v>91</v>
      </c>
      <c r="B20" s="413" t="s">
        <v>905</v>
      </c>
      <c r="F20" s="900"/>
    </row>
    <row r="21" spans="1:247" s="413" customFormat="1" ht="42.6">
      <c r="A21" s="411" t="s">
        <v>91</v>
      </c>
      <c r="B21" s="413" t="s">
        <v>906</v>
      </c>
      <c r="F21" s="900"/>
    </row>
    <row r="22" spans="1:247" s="413" customFormat="1" ht="21.3">
      <c r="A22" s="411" t="s">
        <v>91</v>
      </c>
      <c r="B22" s="413" t="s">
        <v>907</v>
      </c>
      <c r="F22" s="900"/>
    </row>
    <row r="23" spans="1:247" s="413" customFormat="1" ht="31.95">
      <c r="A23" s="411" t="s">
        <v>91</v>
      </c>
      <c r="B23" s="413" t="s">
        <v>908</v>
      </c>
      <c r="F23" s="900"/>
    </row>
    <row r="24" spans="1:247" s="413" customFormat="1" ht="10.65">
      <c r="A24" s="411"/>
      <c r="F24" s="900"/>
    </row>
    <row r="25" spans="1:247" s="399" customFormat="1" ht="21.3">
      <c r="A25" s="414"/>
      <c r="B25" s="395" t="s">
        <v>909</v>
      </c>
      <c r="C25" s="395"/>
      <c r="D25" s="395"/>
      <c r="E25" s="395"/>
      <c r="F25" s="900"/>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5"/>
      <c r="BK25" s="395"/>
      <c r="BL25" s="395"/>
      <c r="BM25" s="395"/>
      <c r="BN25" s="395"/>
      <c r="BO25" s="395"/>
      <c r="BP25" s="395"/>
      <c r="BQ25" s="395"/>
      <c r="BR25" s="395"/>
      <c r="BS25" s="395"/>
      <c r="BT25" s="395"/>
      <c r="BU25" s="395"/>
      <c r="BV25" s="395"/>
      <c r="BW25" s="395"/>
      <c r="BX25" s="395"/>
      <c r="BY25" s="395"/>
      <c r="BZ25" s="395"/>
      <c r="CA25" s="395"/>
      <c r="CB25" s="395"/>
      <c r="CC25" s="395"/>
      <c r="CD25" s="395"/>
      <c r="CE25" s="395"/>
      <c r="CF25" s="395"/>
      <c r="CG25" s="395"/>
      <c r="CH25" s="395"/>
      <c r="CI25" s="395"/>
      <c r="CJ25" s="395"/>
      <c r="CK25" s="395"/>
      <c r="CL25" s="395"/>
      <c r="CM25" s="395"/>
      <c r="CN25" s="395"/>
      <c r="CO25" s="395"/>
      <c r="CP25" s="395"/>
      <c r="CQ25" s="395"/>
      <c r="CR25" s="395"/>
      <c r="CS25" s="395"/>
      <c r="CT25" s="395"/>
      <c r="CU25" s="395"/>
      <c r="CV25" s="395"/>
      <c r="CW25" s="395"/>
      <c r="CX25" s="395"/>
      <c r="CY25" s="395"/>
      <c r="CZ25" s="395"/>
      <c r="DA25" s="395"/>
      <c r="DB25" s="395"/>
      <c r="DC25" s="395"/>
      <c r="DD25" s="395"/>
      <c r="DE25" s="395"/>
      <c r="DF25" s="395"/>
      <c r="DG25" s="395"/>
      <c r="DH25" s="395"/>
      <c r="DI25" s="395"/>
      <c r="DJ25" s="395"/>
      <c r="DK25" s="395"/>
      <c r="DL25" s="395"/>
      <c r="DM25" s="395"/>
      <c r="DN25" s="395"/>
      <c r="DO25" s="395"/>
      <c r="DP25" s="395"/>
      <c r="DQ25" s="395"/>
      <c r="DR25" s="395"/>
      <c r="DS25" s="395"/>
      <c r="DT25" s="395"/>
      <c r="DU25" s="395"/>
      <c r="DV25" s="395"/>
      <c r="DW25" s="395"/>
      <c r="DX25" s="395"/>
      <c r="DY25" s="395"/>
      <c r="DZ25" s="395"/>
      <c r="EA25" s="395"/>
      <c r="EB25" s="395"/>
      <c r="EC25" s="395"/>
      <c r="ED25" s="395"/>
      <c r="EE25" s="395"/>
      <c r="EF25" s="395"/>
      <c r="EG25" s="395"/>
      <c r="EH25" s="395"/>
      <c r="EI25" s="395"/>
      <c r="EJ25" s="395"/>
      <c r="EK25" s="395"/>
      <c r="EL25" s="395"/>
      <c r="EM25" s="395"/>
      <c r="EN25" s="395"/>
      <c r="EO25" s="395"/>
      <c r="EP25" s="395"/>
      <c r="EQ25" s="395"/>
      <c r="ER25" s="395"/>
      <c r="ES25" s="395"/>
      <c r="ET25" s="395"/>
      <c r="EU25" s="395"/>
      <c r="EV25" s="395"/>
      <c r="EW25" s="395"/>
      <c r="EX25" s="395"/>
      <c r="EY25" s="395"/>
      <c r="EZ25" s="395"/>
      <c r="FA25" s="395"/>
      <c r="FB25" s="395"/>
      <c r="FC25" s="395"/>
      <c r="FD25" s="395"/>
      <c r="FE25" s="395"/>
      <c r="FF25" s="395"/>
      <c r="FG25" s="395"/>
      <c r="FH25" s="395"/>
      <c r="FI25" s="395"/>
      <c r="FJ25" s="395"/>
      <c r="FK25" s="395"/>
      <c r="FL25" s="395"/>
      <c r="FM25" s="395"/>
      <c r="FN25" s="395"/>
      <c r="FO25" s="395"/>
      <c r="FP25" s="395"/>
      <c r="FQ25" s="395"/>
      <c r="FR25" s="395"/>
      <c r="FS25" s="395"/>
      <c r="FT25" s="395"/>
      <c r="FU25" s="395"/>
      <c r="FV25" s="395"/>
      <c r="FW25" s="395"/>
      <c r="FX25" s="395"/>
      <c r="FY25" s="395"/>
      <c r="FZ25" s="395"/>
      <c r="GA25" s="395"/>
      <c r="GB25" s="395"/>
      <c r="GC25" s="395"/>
      <c r="GD25" s="395"/>
      <c r="GE25" s="395"/>
      <c r="GF25" s="395"/>
      <c r="GG25" s="395"/>
      <c r="GH25" s="395"/>
      <c r="GI25" s="395"/>
      <c r="GJ25" s="395"/>
      <c r="GK25" s="395"/>
      <c r="GL25" s="395"/>
      <c r="GM25" s="395"/>
      <c r="GN25" s="395"/>
      <c r="GO25" s="395"/>
      <c r="GP25" s="395"/>
      <c r="GQ25" s="395"/>
      <c r="GR25" s="395"/>
      <c r="GS25" s="395"/>
      <c r="GT25" s="395"/>
      <c r="GU25" s="395"/>
      <c r="GV25" s="395"/>
      <c r="GW25" s="395"/>
      <c r="GX25" s="395"/>
      <c r="GY25" s="395"/>
      <c r="GZ25" s="395"/>
      <c r="HA25" s="395"/>
      <c r="HB25" s="395"/>
      <c r="HC25" s="395"/>
      <c r="HD25" s="395"/>
      <c r="HE25" s="395"/>
      <c r="HF25" s="395"/>
      <c r="HG25" s="395"/>
      <c r="HH25" s="395"/>
      <c r="HI25" s="395"/>
      <c r="HJ25" s="395"/>
      <c r="HK25" s="395"/>
      <c r="HL25" s="395"/>
      <c r="HM25" s="395"/>
      <c r="HN25" s="395"/>
      <c r="HO25" s="395"/>
      <c r="HP25" s="395"/>
      <c r="HQ25" s="395"/>
      <c r="HR25" s="395"/>
      <c r="HS25" s="395"/>
      <c r="HT25" s="395"/>
      <c r="HU25" s="395"/>
      <c r="HV25" s="395"/>
      <c r="HW25" s="395"/>
      <c r="HX25" s="395"/>
      <c r="HY25" s="395"/>
      <c r="HZ25" s="395"/>
      <c r="IA25" s="395"/>
      <c r="IB25" s="395"/>
      <c r="IC25" s="395"/>
      <c r="ID25" s="395"/>
      <c r="IE25" s="395"/>
      <c r="IF25" s="395"/>
      <c r="IG25" s="395"/>
      <c r="IH25" s="395"/>
      <c r="II25" s="395"/>
      <c r="IJ25" s="395"/>
      <c r="IK25" s="395"/>
      <c r="IL25" s="395"/>
      <c r="IM25" s="395"/>
    </row>
    <row r="26" spans="1:247" s="399" customFormat="1" ht="31.95">
      <c r="A26" s="414"/>
      <c r="B26" s="395" t="s">
        <v>910</v>
      </c>
      <c r="C26" s="395"/>
      <c r="D26" s="395"/>
      <c r="E26" s="395"/>
      <c r="F26" s="900"/>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c r="BJ26" s="395"/>
      <c r="BK26" s="395"/>
      <c r="BL26" s="395"/>
      <c r="BM26" s="395"/>
      <c r="BN26" s="395"/>
      <c r="BO26" s="395"/>
      <c r="BP26" s="395"/>
      <c r="BQ26" s="395"/>
      <c r="BR26" s="395"/>
      <c r="BS26" s="395"/>
      <c r="BT26" s="395"/>
      <c r="BU26" s="395"/>
      <c r="BV26" s="395"/>
      <c r="BW26" s="395"/>
      <c r="BX26" s="395"/>
      <c r="BY26" s="395"/>
      <c r="BZ26" s="395"/>
      <c r="CA26" s="395"/>
      <c r="CB26" s="395"/>
      <c r="CC26" s="395"/>
      <c r="CD26" s="395"/>
      <c r="CE26" s="395"/>
      <c r="CF26" s="395"/>
      <c r="CG26" s="395"/>
      <c r="CH26" s="395"/>
      <c r="CI26" s="395"/>
      <c r="CJ26" s="395"/>
      <c r="CK26" s="395"/>
      <c r="CL26" s="395"/>
      <c r="CM26" s="395"/>
      <c r="CN26" s="395"/>
      <c r="CO26" s="395"/>
      <c r="CP26" s="395"/>
      <c r="CQ26" s="395"/>
      <c r="CR26" s="395"/>
      <c r="CS26" s="395"/>
      <c r="CT26" s="395"/>
      <c r="CU26" s="395"/>
      <c r="CV26" s="395"/>
      <c r="CW26" s="395"/>
      <c r="CX26" s="395"/>
      <c r="CY26" s="395"/>
      <c r="CZ26" s="395"/>
      <c r="DA26" s="395"/>
      <c r="DB26" s="395"/>
      <c r="DC26" s="395"/>
      <c r="DD26" s="395"/>
      <c r="DE26" s="395"/>
      <c r="DF26" s="395"/>
      <c r="DG26" s="395"/>
      <c r="DH26" s="395"/>
      <c r="DI26" s="395"/>
      <c r="DJ26" s="395"/>
      <c r="DK26" s="395"/>
      <c r="DL26" s="395"/>
      <c r="DM26" s="395"/>
      <c r="DN26" s="395"/>
      <c r="DO26" s="395"/>
      <c r="DP26" s="395"/>
      <c r="DQ26" s="395"/>
      <c r="DR26" s="395"/>
      <c r="DS26" s="395"/>
      <c r="DT26" s="395"/>
      <c r="DU26" s="395"/>
      <c r="DV26" s="395"/>
      <c r="DW26" s="395"/>
      <c r="DX26" s="395"/>
      <c r="DY26" s="395"/>
      <c r="DZ26" s="395"/>
      <c r="EA26" s="395"/>
      <c r="EB26" s="395"/>
      <c r="EC26" s="395"/>
      <c r="ED26" s="395"/>
      <c r="EE26" s="395"/>
      <c r="EF26" s="395"/>
      <c r="EG26" s="395"/>
      <c r="EH26" s="395"/>
      <c r="EI26" s="395"/>
      <c r="EJ26" s="395"/>
      <c r="EK26" s="395"/>
      <c r="EL26" s="395"/>
      <c r="EM26" s="395"/>
      <c r="EN26" s="395"/>
      <c r="EO26" s="395"/>
      <c r="EP26" s="395"/>
      <c r="EQ26" s="395"/>
      <c r="ER26" s="395"/>
      <c r="ES26" s="395"/>
      <c r="ET26" s="395"/>
      <c r="EU26" s="395"/>
      <c r="EV26" s="395"/>
      <c r="EW26" s="395"/>
      <c r="EX26" s="395"/>
      <c r="EY26" s="395"/>
      <c r="EZ26" s="395"/>
      <c r="FA26" s="395"/>
      <c r="FB26" s="395"/>
      <c r="FC26" s="395"/>
      <c r="FD26" s="395"/>
      <c r="FE26" s="395"/>
      <c r="FF26" s="395"/>
      <c r="FG26" s="395"/>
      <c r="FH26" s="395"/>
      <c r="FI26" s="395"/>
      <c r="FJ26" s="395"/>
      <c r="FK26" s="395"/>
      <c r="FL26" s="395"/>
      <c r="FM26" s="395"/>
      <c r="FN26" s="395"/>
      <c r="FO26" s="395"/>
      <c r="FP26" s="395"/>
      <c r="FQ26" s="395"/>
      <c r="FR26" s="395"/>
      <c r="FS26" s="395"/>
      <c r="FT26" s="395"/>
      <c r="FU26" s="395"/>
      <c r="FV26" s="395"/>
      <c r="FW26" s="395"/>
      <c r="FX26" s="395"/>
      <c r="FY26" s="395"/>
      <c r="FZ26" s="395"/>
      <c r="GA26" s="395"/>
      <c r="GB26" s="395"/>
      <c r="GC26" s="395"/>
      <c r="GD26" s="395"/>
      <c r="GE26" s="395"/>
      <c r="GF26" s="395"/>
      <c r="GG26" s="395"/>
      <c r="GH26" s="395"/>
      <c r="GI26" s="395"/>
      <c r="GJ26" s="395"/>
      <c r="GK26" s="395"/>
      <c r="GL26" s="395"/>
      <c r="GM26" s="395"/>
      <c r="GN26" s="395"/>
      <c r="GO26" s="395"/>
      <c r="GP26" s="395"/>
      <c r="GQ26" s="395"/>
      <c r="GR26" s="395"/>
      <c r="GS26" s="395"/>
      <c r="GT26" s="395"/>
      <c r="GU26" s="395"/>
      <c r="GV26" s="395"/>
      <c r="GW26" s="395"/>
      <c r="GX26" s="395"/>
      <c r="GY26" s="395"/>
      <c r="GZ26" s="395"/>
      <c r="HA26" s="395"/>
      <c r="HB26" s="395"/>
      <c r="HC26" s="395"/>
      <c r="HD26" s="395"/>
      <c r="HE26" s="395"/>
      <c r="HF26" s="395"/>
      <c r="HG26" s="395"/>
      <c r="HH26" s="395"/>
      <c r="HI26" s="395"/>
      <c r="HJ26" s="395"/>
      <c r="HK26" s="395"/>
      <c r="HL26" s="395"/>
      <c r="HM26" s="395"/>
      <c r="HN26" s="395"/>
      <c r="HO26" s="395"/>
      <c r="HP26" s="395"/>
      <c r="HQ26" s="395"/>
      <c r="HR26" s="395"/>
      <c r="HS26" s="395"/>
      <c r="HT26" s="395"/>
      <c r="HU26" s="395"/>
      <c r="HV26" s="395"/>
      <c r="HW26" s="395"/>
      <c r="HX26" s="395"/>
      <c r="HY26" s="395"/>
      <c r="HZ26" s="395"/>
      <c r="IA26" s="395"/>
      <c r="IB26" s="395"/>
      <c r="IC26" s="395"/>
      <c r="ID26" s="395"/>
      <c r="IE26" s="395"/>
      <c r="IF26" s="395"/>
      <c r="IG26" s="395"/>
      <c r="IH26" s="395"/>
      <c r="II26" s="395"/>
      <c r="IJ26" s="395"/>
      <c r="IK26" s="395"/>
      <c r="IL26" s="395"/>
      <c r="IM26" s="395"/>
    </row>
    <row r="27" spans="1:247" s="399" customFormat="1" ht="21.3">
      <c r="A27" s="414"/>
      <c r="B27" s="395" t="s">
        <v>911</v>
      </c>
      <c r="C27" s="395"/>
      <c r="D27" s="395"/>
      <c r="E27" s="395"/>
      <c r="F27" s="900"/>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c r="AV27" s="395"/>
      <c r="AW27" s="395"/>
      <c r="AX27" s="395"/>
      <c r="AY27" s="395"/>
      <c r="AZ27" s="395"/>
      <c r="BA27" s="395"/>
      <c r="BB27" s="395"/>
      <c r="BC27" s="395"/>
      <c r="BD27" s="395"/>
      <c r="BE27" s="395"/>
      <c r="BF27" s="395"/>
      <c r="BG27" s="395"/>
      <c r="BH27" s="395"/>
      <c r="BI27" s="395"/>
      <c r="BJ27" s="395"/>
      <c r="BK27" s="395"/>
      <c r="BL27" s="395"/>
      <c r="BM27" s="395"/>
      <c r="BN27" s="395"/>
      <c r="BO27" s="395"/>
      <c r="BP27" s="395"/>
      <c r="BQ27" s="395"/>
      <c r="BR27" s="395"/>
      <c r="BS27" s="395"/>
      <c r="BT27" s="395"/>
      <c r="BU27" s="395"/>
      <c r="BV27" s="395"/>
      <c r="BW27" s="395"/>
      <c r="BX27" s="395"/>
      <c r="BY27" s="395"/>
      <c r="BZ27" s="395"/>
      <c r="CA27" s="395"/>
      <c r="CB27" s="395"/>
      <c r="CC27" s="395"/>
      <c r="CD27" s="395"/>
      <c r="CE27" s="395"/>
      <c r="CF27" s="395"/>
      <c r="CG27" s="395"/>
      <c r="CH27" s="395"/>
      <c r="CI27" s="395"/>
      <c r="CJ27" s="395"/>
      <c r="CK27" s="395"/>
      <c r="CL27" s="395"/>
      <c r="CM27" s="395"/>
      <c r="CN27" s="395"/>
      <c r="CO27" s="395"/>
      <c r="CP27" s="395"/>
      <c r="CQ27" s="395"/>
      <c r="CR27" s="395"/>
      <c r="CS27" s="395"/>
      <c r="CT27" s="395"/>
      <c r="CU27" s="395"/>
      <c r="CV27" s="395"/>
      <c r="CW27" s="395"/>
      <c r="CX27" s="395"/>
      <c r="CY27" s="395"/>
      <c r="CZ27" s="395"/>
      <c r="DA27" s="395"/>
      <c r="DB27" s="395"/>
      <c r="DC27" s="395"/>
      <c r="DD27" s="395"/>
      <c r="DE27" s="395"/>
      <c r="DF27" s="395"/>
      <c r="DG27" s="395"/>
      <c r="DH27" s="395"/>
      <c r="DI27" s="395"/>
      <c r="DJ27" s="395"/>
      <c r="DK27" s="395"/>
      <c r="DL27" s="395"/>
      <c r="DM27" s="395"/>
      <c r="DN27" s="395"/>
      <c r="DO27" s="395"/>
      <c r="DP27" s="395"/>
      <c r="DQ27" s="395"/>
      <c r="DR27" s="395"/>
      <c r="DS27" s="395"/>
      <c r="DT27" s="395"/>
      <c r="DU27" s="395"/>
      <c r="DV27" s="395"/>
      <c r="DW27" s="395"/>
      <c r="DX27" s="395"/>
      <c r="DY27" s="395"/>
      <c r="DZ27" s="395"/>
      <c r="EA27" s="395"/>
      <c r="EB27" s="395"/>
      <c r="EC27" s="395"/>
      <c r="ED27" s="395"/>
      <c r="EE27" s="395"/>
      <c r="EF27" s="395"/>
      <c r="EG27" s="395"/>
      <c r="EH27" s="395"/>
      <c r="EI27" s="395"/>
      <c r="EJ27" s="395"/>
      <c r="EK27" s="395"/>
      <c r="EL27" s="395"/>
      <c r="EM27" s="395"/>
      <c r="EN27" s="395"/>
      <c r="EO27" s="395"/>
      <c r="EP27" s="395"/>
      <c r="EQ27" s="395"/>
      <c r="ER27" s="395"/>
      <c r="ES27" s="395"/>
      <c r="ET27" s="395"/>
      <c r="EU27" s="395"/>
      <c r="EV27" s="395"/>
      <c r="EW27" s="395"/>
      <c r="EX27" s="395"/>
      <c r="EY27" s="395"/>
      <c r="EZ27" s="395"/>
      <c r="FA27" s="395"/>
      <c r="FB27" s="395"/>
      <c r="FC27" s="395"/>
      <c r="FD27" s="395"/>
      <c r="FE27" s="395"/>
      <c r="FF27" s="395"/>
      <c r="FG27" s="395"/>
      <c r="FH27" s="395"/>
      <c r="FI27" s="395"/>
      <c r="FJ27" s="395"/>
      <c r="FK27" s="395"/>
      <c r="FL27" s="395"/>
      <c r="FM27" s="395"/>
      <c r="FN27" s="395"/>
      <c r="FO27" s="395"/>
      <c r="FP27" s="395"/>
      <c r="FQ27" s="395"/>
      <c r="FR27" s="395"/>
      <c r="FS27" s="395"/>
      <c r="FT27" s="395"/>
      <c r="FU27" s="395"/>
      <c r="FV27" s="395"/>
      <c r="FW27" s="395"/>
      <c r="FX27" s="395"/>
      <c r="FY27" s="395"/>
      <c r="FZ27" s="395"/>
      <c r="GA27" s="395"/>
      <c r="GB27" s="395"/>
      <c r="GC27" s="395"/>
      <c r="GD27" s="395"/>
      <c r="GE27" s="395"/>
      <c r="GF27" s="395"/>
      <c r="GG27" s="395"/>
      <c r="GH27" s="395"/>
      <c r="GI27" s="395"/>
      <c r="GJ27" s="395"/>
      <c r="GK27" s="395"/>
      <c r="GL27" s="395"/>
      <c r="GM27" s="395"/>
      <c r="GN27" s="395"/>
      <c r="GO27" s="395"/>
      <c r="GP27" s="395"/>
      <c r="GQ27" s="395"/>
      <c r="GR27" s="395"/>
      <c r="GS27" s="395"/>
      <c r="GT27" s="395"/>
      <c r="GU27" s="395"/>
      <c r="GV27" s="395"/>
      <c r="GW27" s="395"/>
      <c r="GX27" s="395"/>
      <c r="GY27" s="395"/>
      <c r="GZ27" s="395"/>
      <c r="HA27" s="395"/>
      <c r="HB27" s="395"/>
      <c r="HC27" s="395"/>
      <c r="HD27" s="395"/>
      <c r="HE27" s="395"/>
      <c r="HF27" s="395"/>
      <c r="HG27" s="395"/>
      <c r="HH27" s="395"/>
      <c r="HI27" s="395"/>
      <c r="HJ27" s="395"/>
      <c r="HK27" s="395"/>
      <c r="HL27" s="395"/>
      <c r="HM27" s="395"/>
      <c r="HN27" s="395"/>
      <c r="HO27" s="395"/>
      <c r="HP27" s="395"/>
      <c r="HQ27" s="395"/>
      <c r="HR27" s="395"/>
      <c r="HS27" s="395"/>
      <c r="HT27" s="395"/>
      <c r="HU27" s="395"/>
      <c r="HV27" s="395"/>
      <c r="HW27" s="395"/>
      <c r="HX27" s="395"/>
      <c r="HY27" s="395"/>
      <c r="HZ27" s="395"/>
      <c r="IA27" s="395"/>
      <c r="IB27" s="395"/>
      <c r="IC27" s="395"/>
      <c r="ID27" s="395"/>
      <c r="IE27" s="395"/>
      <c r="IF27" s="395"/>
      <c r="IG27" s="395"/>
      <c r="IH27" s="395"/>
      <c r="II27" s="395"/>
      <c r="IJ27" s="395"/>
      <c r="IK27" s="395"/>
      <c r="IL27" s="395"/>
      <c r="IM27" s="395"/>
    </row>
    <row r="28" spans="1:247" s="399" customFormat="1" ht="10.65">
      <c r="A28" s="414"/>
      <c r="B28" s="395"/>
      <c r="C28" s="395"/>
      <c r="D28" s="395"/>
      <c r="E28" s="395"/>
      <c r="F28" s="900"/>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5"/>
      <c r="AN28" s="395"/>
      <c r="AO28" s="395"/>
      <c r="AP28" s="395"/>
      <c r="AQ28" s="395"/>
      <c r="AR28" s="395"/>
      <c r="AS28" s="395"/>
      <c r="AT28" s="395"/>
      <c r="AU28" s="395"/>
      <c r="AV28" s="395"/>
      <c r="AW28" s="395"/>
      <c r="AX28" s="395"/>
      <c r="AY28" s="395"/>
      <c r="AZ28" s="395"/>
      <c r="BA28" s="395"/>
      <c r="BB28" s="395"/>
      <c r="BC28" s="395"/>
      <c r="BD28" s="395"/>
      <c r="BE28" s="395"/>
      <c r="BF28" s="395"/>
      <c r="BG28" s="395"/>
      <c r="BH28" s="395"/>
      <c r="BI28" s="395"/>
      <c r="BJ28" s="395"/>
      <c r="BK28" s="395"/>
      <c r="BL28" s="395"/>
      <c r="BM28" s="395"/>
      <c r="BN28" s="395"/>
      <c r="BO28" s="395"/>
      <c r="BP28" s="395"/>
      <c r="BQ28" s="395"/>
      <c r="BR28" s="395"/>
      <c r="BS28" s="395"/>
      <c r="BT28" s="395"/>
      <c r="BU28" s="395"/>
      <c r="BV28" s="395"/>
      <c r="BW28" s="395"/>
      <c r="BX28" s="395"/>
      <c r="BY28" s="395"/>
      <c r="BZ28" s="395"/>
      <c r="CA28" s="395"/>
      <c r="CB28" s="395"/>
      <c r="CC28" s="395"/>
      <c r="CD28" s="395"/>
      <c r="CE28" s="395"/>
      <c r="CF28" s="395"/>
      <c r="CG28" s="395"/>
      <c r="CH28" s="395"/>
      <c r="CI28" s="395"/>
      <c r="CJ28" s="395"/>
      <c r="CK28" s="395"/>
      <c r="CL28" s="395"/>
      <c r="CM28" s="395"/>
      <c r="CN28" s="395"/>
      <c r="CO28" s="395"/>
      <c r="CP28" s="395"/>
      <c r="CQ28" s="395"/>
      <c r="CR28" s="395"/>
      <c r="CS28" s="395"/>
      <c r="CT28" s="395"/>
      <c r="CU28" s="395"/>
      <c r="CV28" s="395"/>
      <c r="CW28" s="395"/>
      <c r="CX28" s="395"/>
      <c r="CY28" s="395"/>
      <c r="CZ28" s="395"/>
      <c r="DA28" s="395"/>
      <c r="DB28" s="395"/>
      <c r="DC28" s="395"/>
      <c r="DD28" s="395"/>
      <c r="DE28" s="395"/>
      <c r="DF28" s="395"/>
      <c r="DG28" s="395"/>
      <c r="DH28" s="395"/>
      <c r="DI28" s="395"/>
      <c r="DJ28" s="395"/>
      <c r="DK28" s="395"/>
      <c r="DL28" s="395"/>
      <c r="DM28" s="395"/>
      <c r="DN28" s="395"/>
      <c r="DO28" s="395"/>
      <c r="DP28" s="395"/>
      <c r="DQ28" s="395"/>
      <c r="DR28" s="395"/>
      <c r="DS28" s="395"/>
      <c r="DT28" s="395"/>
      <c r="DU28" s="395"/>
      <c r="DV28" s="395"/>
      <c r="DW28" s="395"/>
      <c r="DX28" s="395"/>
      <c r="DY28" s="395"/>
      <c r="DZ28" s="395"/>
      <c r="EA28" s="395"/>
      <c r="EB28" s="395"/>
      <c r="EC28" s="395"/>
      <c r="ED28" s="395"/>
      <c r="EE28" s="395"/>
      <c r="EF28" s="395"/>
      <c r="EG28" s="395"/>
      <c r="EH28" s="395"/>
      <c r="EI28" s="395"/>
      <c r="EJ28" s="395"/>
      <c r="EK28" s="395"/>
      <c r="EL28" s="395"/>
      <c r="EM28" s="395"/>
      <c r="EN28" s="395"/>
      <c r="EO28" s="395"/>
      <c r="EP28" s="395"/>
      <c r="EQ28" s="395"/>
      <c r="ER28" s="395"/>
      <c r="ES28" s="395"/>
      <c r="ET28" s="395"/>
      <c r="EU28" s="395"/>
      <c r="EV28" s="395"/>
      <c r="EW28" s="395"/>
      <c r="EX28" s="395"/>
      <c r="EY28" s="395"/>
      <c r="EZ28" s="395"/>
      <c r="FA28" s="395"/>
      <c r="FB28" s="395"/>
      <c r="FC28" s="395"/>
      <c r="FD28" s="395"/>
      <c r="FE28" s="395"/>
      <c r="FF28" s="395"/>
      <c r="FG28" s="395"/>
      <c r="FH28" s="395"/>
      <c r="FI28" s="395"/>
      <c r="FJ28" s="395"/>
      <c r="FK28" s="395"/>
      <c r="FL28" s="395"/>
      <c r="FM28" s="395"/>
      <c r="FN28" s="395"/>
      <c r="FO28" s="395"/>
      <c r="FP28" s="395"/>
      <c r="FQ28" s="395"/>
      <c r="FR28" s="395"/>
      <c r="FS28" s="395"/>
      <c r="FT28" s="395"/>
      <c r="FU28" s="395"/>
      <c r="FV28" s="395"/>
      <c r="FW28" s="395"/>
      <c r="FX28" s="395"/>
      <c r="FY28" s="395"/>
      <c r="FZ28" s="395"/>
      <c r="GA28" s="395"/>
      <c r="GB28" s="395"/>
      <c r="GC28" s="395"/>
      <c r="GD28" s="395"/>
      <c r="GE28" s="395"/>
      <c r="GF28" s="395"/>
      <c r="GG28" s="395"/>
      <c r="GH28" s="395"/>
      <c r="GI28" s="395"/>
      <c r="GJ28" s="395"/>
      <c r="GK28" s="395"/>
      <c r="GL28" s="395"/>
      <c r="GM28" s="395"/>
      <c r="GN28" s="395"/>
      <c r="GO28" s="395"/>
      <c r="GP28" s="395"/>
      <c r="GQ28" s="395"/>
      <c r="GR28" s="395"/>
      <c r="GS28" s="395"/>
      <c r="GT28" s="395"/>
      <c r="GU28" s="395"/>
      <c r="GV28" s="395"/>
      <c r="GW28" s="395"/>
      <c r="GX28" s="395"/>
      <c r="GY28" s="395"/>
      <c r="GZ28" s="395"/>
      <c r="HA28" s="395"/>
      <c r="HB28" s="395"/>
      <c r="HC28" s="395"/>
      <c r="HD28" s="395"/>
      <c r="HE28" s="395"/>
      <c r="HF28" s="395"/>
      <c r="HG28" s="395"/>
      <c r="HH28" s="395"/>
      <c r="HI28" s="395"/>
      <c r="HJ28" s="395"/>
      <c r="HK28" s="395"/>
      <c r="HL28" s="395"/>
      <c r="HM28" s="395"/>
      <c r="HN28" s="395"/>
      <c r="HO28" s="395"/>
      <c r="HP28" s="395"/>
      <c r="HQ28" s="395"/>
      <c r="HR28" s="395"/>
      <c r="HS28" s="395"/>
      <c r="HT28" s="395"/>
      <c r="HU28" s="395"/>
      <c r="HV28" s="395"/>
      <c r="HW28" s="395"/>
      <c r="HX28" s="395"/>
      <c r="HY28" s="395"/>
      <c r="HZ28" s="395"/>
      <c r="IA28" s="395"/>
      <c r="IB28" s="395"/>
      <c r="IC28" s="395"/>
      <c r="ID28" s="395"/>
      <c r="IE28" s="395"/>
      <c r="IF28" s="395"/>
      <c r="IG28" s="395"/>
      <c r="IH28" s="395"/>
      <c r="II28" s="395"/>
      <c r="IJ28" s="395"/>
      <c r="IK28" s="395"/>
      <c r="IL28" s="395"/>
      <c r="IM28" s="395"/>
    </row>
    <row r="29" spans="1:247" s="399" customFormat="1" ht="10.65">
      <c r="A29" s="394"/>
      <c r="B29" s="415" t="s">
        <v>134</v>
      </c>
      <c r="C29" s="396"/>
      <c r="D29" s="396"/>
      <c r="E29" s="397"/>
      <c r="F29" s="900"/>
    </row>
    <row r="30" spans="1:247" s="399" customFormat="1" ht="21.3">
      <c r="A30" s="416"/>
      <c r="B30" s="415" t="s">
        <v>912</v>
      </c>
      <c r="C30" s="97"/>
      <c r="D30" s="97"/>
      <c r="E30" s="417"/>
      <c r="F30" s="900"/>
    </row>
    <row r="31" spans="1:247" s="413" customFormat="1" ht="10.65">
      <c r="A31" s="411" t="s">
        <v>91</v>
      </c>
      <c r="B31" s="413" t="s">
        <v>913</v>
      </c>
      <c r="F31" s="900"/>
    </row>
    <row r="32" spans="1:247" s="413" customFormat="1" ht="10.65">
      <c r="A32" s="411" t="s">
        <v>91</v>
      </c>
      <c r="B32" s="413" t="s">
        <v>914</v>
      </c>
      <c r="F32" s="900"/>
    </row>
    <row r="33" spans="1:6" s="413" customFormat="1" ht="10.65">
      <c r="A33" s="411" t="s">
        <v>91</v>
      </c>
      <c r="B33" s="413" t="s">
        <v>915</v>
      </c>
      <c r="F33" s="900"/>
    </row>
    <row r="34" spans="1:6" s="413" customFormat="1" ht="10.65">
      <c r="A34" s="411" t="s">
        <v>91</v>
      </c>
      <c r="B34" s="413" t="s">
        <v>196</v>
      </c>
      <c r="F34" s="900"/>
    </row>
    <row r="35" spans="1:6" s="413" customFormat="1" ht="21.3">
      <c r="A35" s="411" t="s">
        <v>91</v>
      </c>
      <c r="B35" s="413" t="s">
        <v>916</v>
      </c>
      <c r="F35" s="900"/>
    </row>
    <row r="36" spans="1:6" s="413" customFormat="1" ht="21.3">
      <c r="A36" s="411" t="s">
        <v>91</v>
      </c>
      <c r="B36" s="413" t="s">
        <v>917</v>
      </c>
      <c r="F36" s="900"/>
    </row>
    <row r="37" spans="1:6" s="413" customFormat="1" ht="10.65">
      <c r="A37" s="411" t="s">
        <v>91</v>
      </c>
      <c r="B37" s="413" t="s">
        <v>918</v>
      </c>
      <c r="F37" s="900"/>
    </row>
    <row r="38" spans="1:6" s="413" customFormat="1" ht="21.3">
      <c r="A38" s="411" t="s">
        <v>91</v>
      </c>
      <c r="B38" s="413" t="s">
        <v>919</v>
      </c>
      <c r="F38" s="900"/>
    </row>
    <row r="39" spans="1:6" s="413" customFormat="1" ht="31.95">
      <c r="A39" s="411" t="s">
        <v>91</v>
      </c>
      <c r="B39" s="413" t="s">
        <v>920</v>
      </c>
      <c r="F39" s="900"/>
    </row>
    <row r="40" spans="1:6" s="413" customFormat="1" ht="10.65">
      <c r="A40" s="411"/>
      <c r="F40" s="900"/>
    </row>
    <row r="41" spans="1:6" ht="42.6">
      <c r="B41" s="415" t="s">
        <v>921</v>
      </c>
      <c r="C41" s="418"/>
      <c r="E41" s="418"/>
      <c r="F41" s="900"/>
    </row>
    <row r="42" spans="1:6" s="413" customFormat="1" ht="10.65">
      <c r="A42" s="411"/>
      <c r="F42" s="900"/>
    </row>
    <row r="43" spans="1:6" ht="39.450000000000003">
      <c r="A43" s="538">
        <f>COUNT($A$1:A42)+1</f>
        <v>1</v>
      </c>
      <c r="B43" s="420" t="s">
        <v>927</v>
      </c>
      <c r="C43" s="418"/>
      <c r="E43" s="419"/>
      <c r="F43" s="900"/>
    </row>
    <row r="44" spans="1:6" s="413" customFormat="1" ht="53.25">
      <c r="A44" s="411"/>
      <c r="B44" s="413" t="s">
        <v>928</v>
      </c>
      <c r="F44" s="900"/>
    </row>
    <row r="45" spans="1:6" s="413" customFormat="1" ht="31.95">
      <c r="A45" s="411"/>
      <c r="B45" s="413" t="s">
        <v>929</v>
      </c>
      <c r="F45" s="900"/>
    </row>
    <row r="46" spans="1:6" s="413" customFormat="1" ht="31.95">
      <c r="A46" s="411"/>
      <c r="B46" s="413" t="s">
        <v>930</v>
      </c>
      <c r="F46" s="900"/>
    </row>
    <row r="47" spans="1:6" s="413" customFormat="1" ht="42.6">
      <c r="A47" s="411"/>
      <c r="B47" s="413" t="s">
        <v>931</v>
      </c>
      <c r="F47" s="900"/>
    </row>
    <row r="48" spans="1:6" s="413" customFormat="1" ht="42.6">
      <c r="A48" s="411"/>
      <c r="B48" s="413" t="s">
        <v>932</v>
      </c>
      <c r="F48" s="900"/>
    </row>
    <row r="49" spans="1:7" s="413" customFormat="1" ht="10.65">
      <c r="A49" s="411"/>
      <c r="B49" s="413" t="s">
        <v>570</v>
      </c>
      <c r="F49" s="900" t="str">
        <f>IF(OR(OR(E49=0,E49=""),OR(D49=0,D49="")),"",D49*E49)</f>
        <v/>
      </c>
    </row>
    <row r="50" spans="1:7" s="424" customFormat="1" ht="10.65">
      <c r="A50" s="422" t="s">
        <v>45</v>
      </c>
      <c r="B50" s="421" t="s">
        <v>933</v>
      </c>
      <c r="F50" s="900"/>
    </row>
    <row r="51" spans="1:7" s="424" customFormat="1" ht="10.65">
      <c r="A51" s="422"/>
      <c r="B51" s="421" t="s">
        <v>2451</v>
      </c>
      <c r="C51" s="423" t="s">
        <v>15</v>
      </c>
      <c r="D51" s="417">
        <v>8.5</v>
      </c>
      <c r="E51" s="417"/>
      <c r="F51" s="900">
        <f>(ROUND(D51*E51,2))</f>
        <v>0</v>
      </c>
    </row>
    <row r="52" spans="1:7" s="424" customFormat="1" ht="10.65">
      <c r="A52" s="422"/>
      <c r="B52" s="421" t="s">
        <v>2452</v>
      </c>
      <c r="C52" s="423" t="s">
        <v>15</v>
      </c>
      <c r="D52" s="417">
        <v>8.5</v>
      </c>
      <c r="E52" s="417"/>
      <c r="F52" s="900">
        <f>(ROUND(D52*E52,2))</f>
        <v>0</v>
      </c>
    </row>
    <row r="53" spans="1:7" s="424" customFormat="1" ht="6.6" customHeight="1">
      <c r="A53" s="422"/>
      <c r="B53" s="421"/>
      <c r="C53" s="423"/>
      <c r="D53" s="417"/>
      <c r="E53" s="417"/>
      <c r="F53" s="900"/>
    </row>
    <row r="54" spans="1:7" s="424" customFormat="1" ht="10.65">
      <c r="A54" s="422" t="s">
        <v>46</v>
      </c>
      <c r="B54" s="421" t="s">
        <v>934</v>
      </c>
      <c r="F54" s="900"/>
    </row>
    <row r="55" spans="1:7" s="424" customFormat="1" ht="10.65">
      <c r="A55" s="422"/>
      <c r="B55" s="421" t="s">
        <v>2451</v>
      </c>
      <c r="C55" s="423" t="s">
        <v>15</v>
      </c>
      <c r="D55" s="417">
        <v>6.5</v>
      </c>
      <c r="E55" s="417"/>
      <c r="F55" s="900">
        <f>(ROUND(D55*E55,2))</f>
        <v>0</v>
      </c>
    </row>
    <row r="56" spans="1:7" s="424" customFormat="1" ht="10.65">
      <c r="A56" s="422"/>
      <c r="B56" s="421" t="s">
        <v>2452</v>
      </c>
      <c r="C56" s="423" t="s">
        <v>15</v>
      </c>
      <c r="D56" s="417">
        <v>6.5</v>
      </c>
      <c r="E56" s="417"/>
      <c r="F56" s="900">
        <f>(ROUND(D56*E56,2))</f>
        <v>0</v>
      </c>
    </row>
    <row r="57" spans="1:7" s="424" customFormat="1" ht="5.95" customHeight="1">
      <c r="A57" s="422"/>
      <c r="B57" s="421"/>
      <c r="C57" s="423"/>
      <c r="D57" s="417"/>
      <c r="E57" s="417"/>
      <c r="F57" s="900"/>
    </row>
    <row r="58" spans="1:7" s="424" customFormat="1" ht="31.95">
      <c r="A58" s="422" t="s">
        <v>44</v>
      </c>
      <c r="B58" s="421" t="s">
        <v>950</v>
      </c>
      <c r="F58" s="900"/>
      <c r="G58" s="417"/>
    </row>
    <row r="59" spans="1:7" s="424" customFormat="1" ht="10.65">
      <c r="A59" s="422"/>
      <c r="B59" s="421" t="s">
        <v>2451</v>
      </c>
      <c r="C59" s="423" t="s">
        <v>15</v>
      </c>
      <c r="D59" s="417">
        <v>8</v>
      </c>
      <c r="E59" s="417"/>
      <c r="F59" s="900">
        <f>(ROUND(D59*E59,2))</f>
        <v>0</v>
      </c>
      <c r="G59" s="417"/>
    </row>
    <row r="60" spans="1:7" s="424" customFormat="1" ht="10.65">
      <c r="A60" s="422"/>
      <c r="B60" s="421" t="s">
        <v>2452</v>
      </c>
      <c r="C60" s="423" t="s">
        <v>15</v>
      </c>
      <c r="D60" s="417">
        <v>8</v>
      </c>
      <c r="E60" s="417"/>
      <c r="F60" s="900">
        <f>(ROUND(D60*E60,2))</f>
        <v>0</v>
      </c>
      <c r="G60" s="417"/>
    </row>
    <row r="61" spans="1:7" s="399" customFormat="1" ht="10.65">
      <c r="A61" s="394"/>
      <c r="B61" s="395"/>
      <c r="C61" s="396"/>
      <c r="D61" s="396"/>
      <c r="E61" s="397"/>
      <c r="F61" s="900">
        <f t="shared" ref="F61:F129" si="0">(ROUND(D61*E61,2))</f>
        <v>0</v>
      </c>
    </row>
    <row r="62" spans="1:7" ht="13.15">
      <c r="A62" s="538">
        <f>COUNT($A$1:A61)+1</f>
        <v>2</v>
      </c>
      <c r="B62" s="420" t="s">
        <v>935</v>
      </c>
      <c r="C62" s="418"/>
      <c r="E62" s="419"/>
      <c r="F62" s="900">
        <f t="shared" si="0"/>
        <v>0</v>
      </c>
    </row>
    <row r="63" spans="1:7" s="413" customFormat="1" ht="31.95">
      <c r="A63" s="411"/>
      <c r="B63" s="413" t="s">
        <v>936</v>
      </c>
      <c r="F63" s="900">
        <f t="shared" si="0"/>
        <v>0</v>
      </c>
    </row>
    <row r="64" spans="1:7" s="413" customFormat="1" ht="31.95">
      <c r="A64" s="411"/>
      <c r="B64" s="413" t="s">
        <v>930</v>
      </c>
      <c r="F64" s="900">
        <f t="shared" si="0"/>
        <v>0</v>
      </c>
    </row>
    <row r="65" spans="1:6" s="413" customFormat="1" ht="31.95">
      <c r="A65" s="411"/>
      <c r="B65" s="413" t="s">
        <v>937</v>
      </c>
      <c r="F65" s="900">
        <f t="shared" si="0"/>
        <v>0</v>
      </c>
    </row>
    <row r="66" spans="1:6" s="413" customFormat="1" ht="42.6">
      <c r="A66" s="411"/>
      <c r="B66" s="413" t="s">
        <v>938</v>
      </c>
      <c r="F66" s="900">
        <f t="shared" si="0"/>
        <v>0</v>
      </c>
    </row>
    <row r="67" spans="1:6" s="413" customFormat="1" ht="10.65">
      <c r="A67" s="411"/>
      <c r="B67" s="413" t="s">
        <v>939</v>
      </c>
      <c r="F67" s="900">
        <f t="shared" si="0"/>
        <v>0</v>
      </c>
    </row>
    <row r="68" spans="1:6" s="413" customFormat="1" ht="10.65">
      <c r="A68" s="411"/>
      <c r="B68" s="413" t="s">
        <v>570</v>
      </c>
      <c r="F68" s="900">
        <f t="shared" si="0"/>
        <v>0</v>
      </c>
    </row>
    <row r="69" spans="1:6" s="424" customFormat="1" ht="10.65">
      <c r="A69" s="422" t="s">
        <v>45</v>
      </c>
      <c r="B69" s="421" t="s">
        <v>449</v>
      </c>
      <c r="F69" s="900"/>
    </row>
    <row r="70" spans="1:6" s="424" customFormat="1" ht="10.65">
      <c r="A70" s="422"/>
      <c r="B70" s="421" t="s">
        <v>2451</v>
      </c>
      <c r="C70" s="423" t="s">
        <v>15</v>
      </c>
      <c r="D70" s="417">
        <v>3.5</v>
      </c>
      <c r="E70" s="417"/>
      <c r="F70" s="900">
        <f>(ROUND(D70*E70,2))</f>
        <v>0</v>
      </c>
    </row>
    <row r="71" spans="1:6" s="424" customFormat="1" ht="10.65">
      <c r="A71" s="422"/>
      <c r="B71" s="421" t="s">
        <v>2452</v>
      </c>
      <c r="C71" s="423" t="s">
        <v>15</v>
      </c>
      <c r="D71" s="417">
        <v>3.5</v>
      </c>
      <c r="E71" s="417"/>
      <c r="F71" s="900">
        <f>(ROUND(D71*E71,2))</f>
        <v>0</v>
      </c>
    </row>
    <row r="72" spans="1:6" s="424" customFormat="1" ht="5.5" customHeight="1">
      <c r="A72" s="422"/>
      <c r="B72" s="421"/>
      <c r="C72" s="423"/>
      <c r="D72" s="417"/>
      <c r="E72" s="417"/>
      <c r="F72" s="900"/>
    </row>
    <row r="73" spans="1:6" s="424" customFormat="1" ht="10.65">
      <c r="A73" s="422" t="s">
        <v>46</v>
      </c>
      <c r="B73" s="421" t="s">
        <v>731</v>
      </c>
      <c r="F73" s="900"/>
    </row>
    <row r="74" spans="1:6" s="424" customFormat="1" ht="10.65">
      <c r="A74" s="422"/>
      <c r="B74" s="421" t="s">
        <v>2451</v>
      </c>
      <c r="C74" s="423" t="s">
        <v>15</v>
      </c>
      <c r="D74" s="417">
        <v>3.2</v>
      </c>
      <c r="E74" s="417"/>
      <c r="F74" s="900">
        <f>(ROUND(D74*E74,2))</f>
        <v>0</v>
      </c>
    </row>
    <row r="75" spans="1:6" s="424" customFormat="1" ht="10.65">
      <c r="A75" s="422"/>
      <c r="B75" s="421" t="s">
        <v>2452</v>
      </c>
      <c r="C75" s="423" t="s">
        <v>15</v>
      </c>
      <c r="D75" s="417">
        <v>3.2</v>
      </c>
      <c r="E75" s="417"/>
      <c r="F75" s="900">
        <f>(ROUND(D75*E75,2))</f>
        <v>0</v>
      </c>
    </row>
    <row r="76" spans="1:6">
      <c r="B76" s="425"/>
      <c r="C76" s="418"/>
      <c r="E76" s="419"/>
      <c r="F76" s="900">
        <f t="shared" si="0"/>
        <v>0</v>
      </c>
    </row>
    <row r="77" spans="1:6" ht="13.15">
      <c r="A77" s="538">
        <f>COUNT($A$1:A76)+1</f>
        <v>3</v>
      </c>
      <c r="B77" s="426" t="s">
        <v>940</v>
      </c>
      <c r="C77" s="418"/>
      <c r="E77" s="419"/>
      <c r="F77" s="900">
        <f t="shared" si="0"/>
        <v>0</v>
      </c>
    </row>
    <row r="78" spans="1:6">
      <c r="B78" s="413" t="s">
        <v>952</v>
      </c>
      <c r="C78" s="418"/>
      <c r="E78" s="419"/>
      <c r="F78" s="900">
        <f t="shared" si="0"/>
        <v>0</v>
      </c>
    </row>
    <row r="79" spans="1:6" ht="31.95">
      <c r="B79" s="427" t="s">
        <v>951</v>
      </c>
      <c r="C79" s="418"/>
      <c r="E79" s="419"/>
      <c r="F79" s="900">
        <f t="shared" si="0"/>
        <v>0</v>
      </c>
    </row>
    <row r="80" spans="1:6" ht="31.95">
      <c r="B80" s="413" t="s">
        <v>930</v>
      </c>
      <c r="C80" s="418"/>
      <c r="E80" s="419"/>
      <c r="F80" s="900">
        <f t="shared" si="0"/>
        <v>0</v>
      </c>
    </row>
    <row r="81" spans="1:6" ht="31.95">
      <c r="B81" s="413" t="s">
        <v>941</v>
      </c>
      <c r="C81" s="418"/>
      <c r="E81" s="419"/>
      <c r="F81" s="900">
        <f t="shared" si="0"/>
        <v>0</v>
      </c>
    </row>
    <row r="82" spans="1:6" ht="42.6">
      <c r="B82" s="413" t="s">
        <v>932</v>
      </c>
      <c r="C82" s="418"/>
      <c r="E82" s="419"/>
      <c r="F82" s="900">
        <f t="shared" si="0"/>
        <v>0</v>
      </c>
    </row>
    <row r="83" spans="1:6">
      <c r="B83" s="413" t="s">
        <v>942</v>
      </c>
      <c r="C83" s="418"/>
      <c r="E83" s="419"/>
      <c r="F83" s="900">
        <f t="shared" si="0"/>
        <v>0</v>
      </c>
    </row>
    <row r="84" spans="1:6" ht="21.3">
      <c r="A84" s="422" t="s">
        <v>45</v>
      </c>
      <c r="B84" s="421" t="s">
        <v>1797</v>
      </c>
      <c r="C84" s="423"/>
      <c r="D84" s="417"/>
      <c r="E84" s="417"/>
      <c r="F84" s="900"/>
    </row>
    <row r="85" spans="1:6">
      <c r="A85" s="422"/>
      <c r="B85" s="421" t="s">
        <v>2451</v>
      </c>
      <c r="C85" s="423" t="s">
        <v>15</v>
      </c>
      <c r="D85" s="417">
        <v>21.34</v>
      </c>
      <c r="E85" s="417"/>
      <c r="F85" s="900">
        <f t="shared" ref="F85:F86" si="1">(ROUND(D85*E85,2))</f>
        <v>0</v>
      </c>
    </row>
    <row r="86" spans="1:6">
      <c r="A86" s="422"/>
      <c r="B86" s="421" t="s">
        <v>2452</v>
      </c>
      <c r="C86" s="423" t="s">
        <v>15</v>
      </c>
      <c r="D86" s="417">
        <v>21.34</v>
      </c>
      <c r="E86" s="417"/>
      <c r="F86" s="900">
        <f t="shared" si="1"/>
        <v>0</v>
      </c>
    </row>
    <row r="87" spans="1:6" ht="7.4" customHeight="1">
      <c r="A87" s="422"/>
      <c r="B87" s="421"/>
      <c r="C87" s="423"/>
      <c r="D87" s="417"/>
      <c r="E87" s="417"/>
      <c r="F87" s="900"/>
    </row>
    <row r="88" spans="1:6" ht="31.95">
      <c r="A88" s="422" t="s">
        <v>46</v>
      </c>
      <c r="B88" s="421" t="s">
        <v>1799</v>
      </c>
      <c r="D88" s="393"/>
      <c r="F88" s="900"/>
    </row>
    <row r="89" spans="1:6">
      <c r="A89" s="422"/>
      <c r="B89" s="421" t="s">
        <v>2451</v>
      </c>
      <c r="C89" s="423" t="s">
        <v>15</v>
      </c>
      <c r="D89" s="417">
        <v>85</v>
      </c>
      <c r="E89" s="417"/>
      <c r="F89" s="900">
        <f>(ROUND(D89*E89,2))</f>
        <v>0</v>
      </c>
    </row>
    <row r="90" spans="1:6">
      <c r="A90" s="422"/>
      <c r="B90" s="421" t="s">
        <v>2452</v>
      </c>
      <c r="C90" s="423" t="s">
        <v>15</v>
      </c>
      <c r="D90" s="417">
        <v>85</v>
      </c>
      <c r="E90" s="417"/>
      <c r="F90" s="900">
        <f>(ROUND(D90*E90,2))</f>
        <v>0</v>
      </c>
    </row>
    <row r="91" spans="1:6">
      <c r="B91" s="425"/>
      <c r="C91" s="418"/>
      <c r="E91" s="419"/>
      <c r="F91" s="900">
        <f t="shared" si="0"/>
        <v>0</v>
      </c>
    </row>
    <row r="92" spans="1:6" ht="26.3">
      <c r="A92" s="538">
        <f>COUNT($A$1:A91)+1</f>
        <v>4</v>
      </c>
      <c r="B92" s="426" t="s">
        <v>1798</v>
      </c>
      <c r="C92" s="418"/>
      <c r="E92" s="419"/>
      <c r="F92" s="900">
        <f t="shared" si="0"/>
        <v>0</v>
      </c>
    </row>
    <row r="93" spans="1:6">
      <c r="B93" s="413" t="s">
        <v>1800</v>
      </c>
      <c r="C93" s="418"/>
      <c r="E93" s="419"/>
      <c r="F93" s="900">
        <f t="shared" si="0"/>
        <v>0</v>
      </c>
    </row>
    <row r="94" spans="1:6" ht="42.6">
      <c r="B94" s="427" t="s">
        <v>1801</v>
      </c>
      <c r="C94" s="418"/>
      <c r="E94" s="419"/>
      <c r="F94" s="900">
        <f t="shared" si="0"/>
        <v>0</v>
      </c>
    </row>
    <row r="95" spans="1:6" ht="31.95">
      <c r="B95" s="413" t="s">
        <v>930</v>
      </c>
      <c r="C95" s="418"/>
      <c r="E95" s="419"/>
      <c r="F95" s="900">
        <f t="shared" si="0"/>
        <v>0</v>
      </c>
    </row>
    <row r="96" spans="1:6" ht="31.95">
      <c r="B96" s="413" t="s">
        <v>941</v>
      </c>
      <c r="C96" s="418"/>
      <c r="E96" s="419"/>
      <c r="F96" s="900">
        <f t="shared" si="0"/>
        <v>0</v>
      </c>
    </row>
    <row r="97" spans="1:6" ht="42.6">
      <c r="B97" s="413" t="s">
        <v>932</v>
      </c>
      <c r="C97" s="418"/>
      <c r="E97" s="419"/>
      <c r="F97" s="900">
        <f t="shared" si="0"/>
        <v>0</v>
      </c>
    </row>
    <row r="98" spans="1:6">
      <c r="B98" s="413" t="s">
        <v>942</v>
      </c>
      <c r="C98" s="418"/>
      <c r="E98" s="419"/>
      <c r="F98" s="900">
        <f t="shared" si="0"/>
        <v>0</v>
      </c>
    </row>
    <row r="99" spans="1:6" ht="31.95">
      <c r="A99" s="422"/>
      <c r="B99" s="421" t="s">
        <v>1872</v>
      </c>
      <c r="D99" s="393"/>
      <c r="F99" s="900"/>
    </row>
    <row r="100" spans="1:6">
      <c r="A100" s="422"/>
      <c r="B100" s="421" t="s">
        <v>2451</v>
      </c>
      <c r="C100" s="423" t="s">
        <v>15</v>
      </c>
      <c r="D100" s="417">
        <v>22.5</v>
      </c>
      <c r="E100" s="417"/>
      <c r="F100" s="900">
        <f>(ROUND(D100*E100,2))</f>
        <v>0</v>
      </c>
    </row>
    <row r="101" spans="1:6">
      <c r="A101" s="422"/>
      <c r="B101" s="421" t="s">
        <v>2452</v>
      </c>
      <c r="C101" s="423" t="s">
        <v>15</v>
      </c>
      <c r="D101" s="417">
        <v>22.5</v>
      </c>
      <c r="E101" s="417"/>
      <c r="F101" s="900">
        <f>(ROUND(D101*E101,2))</f>
        <v>0</v>
      </c>
    </row>
    <row r="102" spans="1:6">
      <c r="B102" s="425"/>
      <c r="C102" s="418"/>
      <c r="E102" s="419"/>
      <c r="F102" s="900">
        <f t="shared" si="0"/>
        <v>0</v>
      </c>
    </row>
    <row r="103" spans="1:6" ht="26.3">
      <c r="A103" s="538">
        <f>COUNT($A$1:A102)+1</f>
        <v>5</v>
      </c>
      <c r="B103" s="426" t="s">
        <v>1802</v>
      </c>
      <c r="C103" s="418"/>
      <c r="E103" s="419"/>
      <c r="F103" s="900">
        <f t="shared" si="0"/>
        <v>0</v>
      </c>
    </row>
    <row r="104" spans="1:6">
      <c r="B104" s="413" t="s">
        <v>1803</v>
      </c>
      <c r="C104" s="418"/>
      <c r="E104" s="419"/>
      <c r="F104" s="900">
        <f t="shared" si="0"/>
        <v>0</v>
      </c>
    </row>
    <row r="105" spans="1:6" ht="53.25">
      <c r="B105" s="427" t="s">
        <v>953</v>
      </c>
      <c r="C105" s="418"/>
      <c r="E105" s="419"/>
      <c r="F105" s="900">
        <f t="shared" si="0"/>
        <v>0</v>
      </c>
    </row>
    <row r="106" spans="1:6" ht="31.95">
      <c r="B106" s="413" t="s">
        <v>930</v>
      </c>
      <c r="C106" s="418"/>
      <c r="E106" s="419"/>
      <c r="F106" s="900">
        <f t="shared" si="0"/>
        <v>0</v>
      </c>
    </row>
    <row r="107" spans="1:6" ht="31.95">
      <c r="B107" s="413" t="s">
        <v>941</v>
      </c>
      <c r="C107" s="418"/>
      <c r="E107" s="419"/>
      <c r="F107" s="900">
        <f t="shared" si="0"/>
        <v>0</v>
      </c>
    </row>
    <row r="108" spans="1:6" ht="42.6">
      <c r="B108" s="413" t="s">
        <v>932</v>
      </c>
      <c r="C108" s="418"/>
      <c r="E108" s="419"/>
      <c r="F108" s="900">
        <f t="shared" si="0"/>
        <v>0</v>
      </c>
    </row>
    <row r="109" spans="1:6">
      <c r="B109" s="413" t="s">
        <v>942</v>
      </c>
      <c r="C109" s="418"/>
      <c r="E109" s="419"/>
      <c r="F109" s="900">
        <f t="shared" si="0"/>
        <v>0</v>
      </c>
    </row>
    <row r="110" spans="1:6" ht="31.95">
      <c r="A110" s="422" t="s">
        <v>45</v>
      </c>
      <c r="B110" s="421" t="s">
        <v>1806</v>
      </c>
      <c r="F110" s="900"/>
    </row>
    <row r="111" spans="1:6">
      <c r="A111" s="422"/>
      <c r="B111" s="421" t="s">
        <v>2451</v>
      </c>
      <c r="C111" s="423" t="s">
        <v>15</v>
      </c>
      <c r="D111" s="417">
        <v>45</v>
      </c>
      <c r="E111" s="417"/>
      <c r="F111" s="900">
        <f>(ROUND(D111*E111,2))</f>
        <v>0</v>
      </c>
    </row>
    <row r="112" spans="1:6">
      <c r="A112" s="422"/>
      <c r="B112" s="421" t="s">
        <v>2452</v>
      </c>
      <c r="C112" s="423" t="s">
        <v>15</v>
      </c>
      <c r="D112" s="417">
        <v>45</v>
      </c>
      <c r="E112" s="417"/>
      <c r="F112" s="900">
        <f>(ROUND(D112*E112,2))</f>
        <v>0</v>
      </c>
    </row>
    <row r="113" spans="1:6" ht="5.5" customHeight="1">
      <c r="A113" s="422"/>
      <c r="B113" s="421"/>
      <c r="C113" s="423"/>
      <c r="D113" s="417"/>
      <c r="E113" s="417"/>
      <c r="F113" s="900"/>
    </row>
    <row r="114" spans="1:6" ht="42.6">
      <c r="A114" s="422" t="s">
        <v>46</v>
      </c>
      <c r="B114" s="421" t="s">
        <v>1805</v>
      </c>
      <c r="F114" s="900"/>
    </row>
    <row r="115" spans="1:6">
      <c r="A115" s="422"/>
      <c r="B115" s="421" t="s">
        <v>2451</v>
      </c>
      <c r="C115" s="423" t="s">
        <v>15</v>
      </c>
      <c r="D115" s="417">
        <v>250</v>
      </c>
      <c r="E115" s="417"/>
      <c r="F115" s="900">
        <f>(ROUND(D115*E115,2))</f>
        <v>0</v>
      </c>
    </row>
    <row r="116" spans="1:6">
      <c r="A116" s="422"/>
      <c r="B116" s="421" t="s">
        <v>2452</v>
      </c>
      <c r="C116" s="423" t="s">
        <v>15</v>
      </c>
      <c r="D116" s="417">
        <v>250</v>
      </c>
      <c r="E116" s="417"/>
      <c r="F116" s="900">
        <f>(ROUND(D116*E116,2))</f>
        <v>0</v>
      </c>
    </row>
    <row r="117" spans="1:6" s="51" customFormat="1" ht="10.65">
      <c r="A117" s="114"/>
      <c r="F117" s="900">
        <f t="shared" si="0"/>
        <v>0</v>
      </c>
    </row>
    <row r="118" spans="1:6" s="14" customFormat="1" ht="26.3">
      <c r="A118" s="538">
        <f>COUNT($A$1:A117)+1</f>
        <v>6</v>
      </c>
      <c r="B118" s="254" t="s">
        <v>923</v>
      </c>
      <c r="C118" s="34"/>
      <c r="D118" s="24"/>
      <c r="E118" s="24"/>
      <c r="F118" s="900">
        <f t="shared" si="0"/>
        <v>0</v>
      </c>
    </row>
    <row r="119" spans="1:6" s="51" customFormat="1" ht="107.25" customHeight="1">
      <c r="A119" s="114"/>
      <c r="B119" s="51" t="s">
        <v>924</v>
      </c>
      <c r="F119" s="900">
        <f t="shared" si="0"/>
        <v>0</v>
      </c>
    </row>
    <row r="120" spans="1:6" s="51" customFormat="1" ht="53.25">
      <c r="A120" s="114"/>
      <c r="B120" s="51" t="s">
        <v>925</v>
      </c>
      <c r="F120" s="900">
        <f t="shared" si="0"/>
        <v>0</v>
      </c>
    </row>
    <row r="121" spans="1:6" s="51" customFormat="1" ht="27.7" customHeight="1">
      <c r="A121" s="114"/>
      <c r="B121" s="51" t="s">
        <v>926</v>
      </c>
      <c r="F121" s="900">
        <f t="shared" si="0"/>
        <v>0</v>
      </c>
    </row>
    <row r="122" spans="1:6" s="51" customFormat="1" ht="27.1" customHeight="1">
      <c r="A122" s="114"/>
      <c r="B122" s="51" t="s">
        <v>922</v>
      </c>
      <c r="F122" s="900">
        <f t="shared" si="0"/>
        <v>0</v>
      </c>
    </row>
    <row r="123" spans="1:6" s="42" customFormat="1" ht="31.95">
      <c r="A123" s="82"/>
      <c r="B123" s="222" t="s">
        <v>1804</v>
      </c>
      <c r="F123" s="900"/>
    </row>
    <row r="124" spans="1:6" s="42" customFormat="1" ht="10.65">
      <c r="A124" s="82"/>
      <c r="B124" s="421" t="s">
        <v>2451</v>
      </c>
      <c r="C124" s="81" t="s">
        <v>15</v>
      </c>
      <c r="D124" s="44">
        <v>85.6</v>
      </c>
      <c r="E124" s="44"/>
      <c r="F124" s="900">
        <f>(ROUND(D124*E124,2))</f>
        <v>0</v>
      </c>
    </row>
    <row r="125" spans="1:6" s="42" customFormat="1" ht="10.65">
      <c r="A125" s="82"/>
      <c r="B125" s="421" t="s">
        <v>2452</v>
      </c>
      <c r="C125" s="81" t="s">
        <v>15</v>
      </c>
      <c r="D125" s="44">
        <v>85.6</v>
      </c>
      <c r="E125" s="44"/>
      <c r="F125" s="900">
        <f>(ROUND(D125*E125,2))</f>
        <v>0</v>
      </c>
    </row>
    <row r="126" spans="1:6">
      <c r="B126" s="425"/>
      <c r="C126" s="418"/>
      <c r="E126" s="419"/>
      <c r="F126" s="900">
        <f t="shared" si="0"/>
        <v>0</v>
      </c>
    </row>
    <row r="127" spans="1:6" ht="13.15">
      <c r="A127" s="538">
        <f>COUNT($A$1:A126)+1</f>
        <v>7</v>
      </c>
      <c r="B127" s="420" t="s">
        <v>943</v>
      </c>
      <c r="C127" s="418"/>
      <c r="E127" s="419"/>
      <c r="F127" s="900">
        <f t="shared" si="0"/>
        <v>0</v>
      </c>
    </row>
    <row r="128" spans="1:6" ht="53.25">
      <c r="B128" s="427" t="s">
        <v>944</v>
      </c>
      <c r="C128" s="418"/>
      <c r="E128" s="419"/>
      <c r="F128" s="900">
        <f t="shared" si="0"/>
        <v>0</v>
      </c>
    </row>
    <row r="129" spans="1:6">
      <c r="B129" s="413" t="s">
        <v>945</v>
      </c>
      <c r="C129" s="418"/>
      <c r="E129" s="419"/>
      <c r="F129" s="900">
        <f t="shared" si="0"/>
        <v>0</v>
      </c>
    </row>
    <row r="130" spans="1:6">
      <c r="A130" s="422"/>
      <c r="B130" s="421" t="s">
        <v>946</v>
      </c>
      <c r="D130" s="393"/>
      <c r="F130" s="900"/>
    </row>
    <row r="131" spans="1:6" s="431" customFormat="1" ht="13.15">
      <c r="A131" s="428"/>
      <c r="B131" s="421" t="s">
        <v>2451</v>
      </c>
      <c r="C131" s="423" t="s">
        <v>14</v>
      </c>
      <c r="D131" s="417">
        <v>2</v>
      </c>
      <c r="E131" s="417"/>
      <c r="F131" s="900">
        <f>(ROUND(D131*E131,2))</f>
        <v>0</v>
      </c>
    </row>
    <row r="132" spans="1:6" s="431" customFormat="1" ht="13.15">
      <c r="A132" s="428"/>
      <c r="B132" s="421" t="s">
        <v>2452</v>
      </c>
      <c r="C132" s="423" t="s">
        <v>14</v>
      </c>
      <c r="D132" s="417">
        <v>2</v>
      </c>
      <c r="E132" s="417"/>
      <c r="F132" s="900">
        <f>(ROUND(D132*E132,2))</f>
        <v>0</v>
      </c>
    </row>
    <row r="133" spans="1:6" s="431" customFormat="1" ht="13.15">
      <c r="A133" s="428"/>
      <c r="B133" s="432"/>
      <c r="C133" s="429"/>
      <c r="D133" s="430"/>
      <c r="E133" s="429"/>
    </row>
    <row r="134" spans="1:6" s="431" customFormat="1" ht="13.15">
      <c r="A134" s="428"/>
      <c r="B134" s="432"/>
      <c r="C134" s="429"/>
      <c r="D134" s="430"/>
      <c r="E134" s="429"/>
    </row>
    <row r="135" spans="1:6" s="405" customFormat="1" ht="15.05">
      <c r="A135" s="433" t="str">
        <f>A3</f>
        <v>B.V.</v>
      </c>
      <c r="B135" s="434" t="s">
        <v>947</v>
      </c>
      <c r="C135" s="435"/>
      <c r="D135" s="436"/>
      <c r="E135" s="435"/>
      <c r="F135" s="905" t="str">
        <f>IF(SUM(F1:F134)&gt;0,SUM(F1:F134),"")</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42" max="5" man="1"/>
    <brk id="12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P132"/>
  <sheetViews>
    <sheetView showZeros="0" view="pageBreakPreview" zoomScaleNormal="100" workbookViewId="0">
      <selection activeCell="B47" sqref="B47"/>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G1" s="1134"/>
      <c r="I1" s="138"/>
    </row>
    <row r="2" spans="1:9" s="27" customFormat="1" ht="10.65">
      <c r="A2" s="58"/>
      <c r="B2" s="40"/>
      <c r="C2" s="26"/>
      <c r="D2" s="26"/>
      <c r="E2" s="37"/>
      <c r="F2" s="38"/>
      <c r="G2" s="1135"/>
    </row>
    <row r="3" spans="1:9" s="57" customFormat="1" ht="15.05">
      <c r="A3" s="62" t="s">
        <v>981</v>
      </c>
      <c r="B3" s="100" t="s">
        <v>958</v>
      </c>
      <c r="C3" s="64"/>
      <c r="D3" s="64"/>
      <c r="E3" s="65"/>
      <c r="F3" s="66"/>
      <c r="G3" s="1135"/>
    </row>
    <row r="4" spans="1:9" s="57" customFormat="1" ht="15.05">
      <c r="A4" s="67"/>
      <c r="B4" s="154"/>
      <c r="C4" s="68"/>
      <c r="D4" s="68"/>
      <c r="E4" s="69"/>
      <c r="F4" s="70"/>
      <c r="G4" s="1135"/>
    </row>
    <row r="5" spans="1:9" s="51" customFormat="1" ht="10.65">
      <c r="A5" s="114"/>
      <c r="B5" s="25" t="s">
        <v>5</v>
      </c>
      <c r="G5" s="1135"/>
    </row>
    <row r="6" spans="1:9" s="51" customFormat="1" ht="31.95">
      <c r="A6" s="114"/>
      <c r="B6" s="51" t="s">
        <v>665</v>
      </c>
      <c r="G6" s="1135"/>
    </row>
    <row r="7" spans="1:9" s="51" customFormat="1" ht="10.65">
      <c r="A7" s="114"/>
      <c r="B7" s="51" t="s">
        <v>666</v>
      </c>
      <c r="G7" s="1135"/>
    </row>
    <row r="8" spans="1:9" s="51" customFormat="1" ht="10.65">
      <c r="A8" s="114"/>
      <c r="G8" s="1135"/>
    </row>
    <row r="9" spans="1:9" s="51" customFormat="1" ht="21.3">
      <c r="A9" s="114"/>
      <c r="B9" s="51" t="s">
        <v>667</v>
      </c>
      <c r="G9" s="1135"/>
    </row>
    <row r="10" spans="1:9" s="51" customFormat="1" ht="21.3">
      <c r="A10" s="114" t="s">
        <v>91</v>
      </c>
      <c r="B10" s="51" t="s">
        <v>668</v>
      </c>
      <c r="G10" s="1135"/>
    </row>
    <row r="11" spans="1:9" s="51" customFormat="1" ht="21.3">
      <c r="A11" s="114" t="s">
        <v>669</v>
      </c>
      <c r="B11" s="51" t="s">
        <v>670</v>
      </c>
      <c r="G11" s="1135"/>
    </row>
    <row r="12" spans="1:9" s="51" customFormat="1" ht="42.6">
      <c r="A12" s="114" t="s">
        <v>91</v>
      </c>
      <c r="B12" s="51" t="s">
        <v>671</v>
      </c>
      <c r="G12" s="1135"/>
    </row>
    <row r="13" spans="1:9" s="51" customFormat="1" ht="10.65">
      <c r="A13" s="114" t="s">
        <v>91</v>
      </c>
      <c r="B13" s="51" t="s">
        <v>153</v>
      </c>
      <c r="G13" s="1135"/>
    </row>
    <row r="14" spans="1:9" s="51" customFormat="1" ht="42.6">
      <c r="A14" s="114" t="s">
        <v>91</v>
      </c>
      <c r="B14" s="51" t="s">
        <v>672</v>
      </c>
      <c r="G14" s="1135"/>
    </row>
    <row r="15" spans="1:9" s="51" customFormat="1" ht="10.65">
      <c r="A15" s="114" t="s">
        <v>91</v>
      </c>
      <c r="B15" s="51" t="s">
        <v>151</v>
      </c>
      <c r="G15" s="1135"/>
    </row>
    <row r="16" spans="1:9" s="51" customFormat="1" ht="10.65">
      <c r="A16" s="114" t="s">
        <v>91</v>
      </c>
      <c r="B16" s="51" t="s">
        <v>673</v>
      </c>
      <c r="G16" s="1135"/>
    </row>
    <row r="17" spans="1:250" s="51" customFormat="1" ht="10.65">
      <c r="A17" s="114" t="s">
        <v>91</v>
      </c>
      <c r="B17" s="51" t="s">
        <v>674</v>
      </c>
      <c r="G17" s="1135"/>
    </row>
    <row r="18" spans="1:250" s="51" customFormat="1" ht="42.6">
      <c r="A18" s="114" t="s">
        <v>91</v>
      </c>
      <c r="B18" s="51" t="s">
        <v>675</v>
      </c>
      <c r="G18" s="1135"/>
    </row>
    <row r="19" spans="1:250" s="51" customFormat="1" ht="21.3">
      <c r="A19" s="114" t="s">
        <v>91</v>
      </c>
      <c r="B19" s="51" t="s">
        <v>676</v>
      </c>
      <c r="G19" s="1135"/>
    </row>
    <row r="20" spans="1:250" s="51" customFormat="1" ht="10.65">
      <c r="A20" s="114" t="s">
        <v>91</v>
      </c>
      <c r="B20" s="51" t="s">
        <v>471</v>
      </c>
      <c r="G20" s="1135"/>
    </row>
    <row r="21" spans="1:250" s="51" customFormat="1" ht="10.65">
      <c r="A21" s="114" t="s">
        <v>91</v>
      </c>
      <c r="B21" s="51" t="s">
        <v>472</v>
      </c>
      <c r="G21" s="1135"/>
    </row>
    <row r="22" spans="1:250" s="51" customFormat="1" ht="10.65">
      <c r="A22" s="114" t="s">
        <v>91</v>
      </c>
      <c r="B22" s="51" t="s">
        <v>155</v>
      </c>
      <c r="G22" s="1135"/>
    </row>
    <row r="23" spans="1:250" s="51" customFormat="1" ht="21.3">
      <c r="A23" s="114" t="s">
        <v>91</v>
      </c>
      <c r="B23" s="51" t="s">
        <v>156</v>
      </c>
      <c r="G23" s="1135"/>
    </row>
    <row r="24" spans="1:250" s="51" customFormat="1" ht="31.95">
      <c r="A24" s="114" t="s">
        <v>91</v>
      </c>
      <c r="B24" s="51" t="s">
        <v>677</v>
      </c>
      <c r="G24" s="1135"/>
    </row>
    <row r="25" spans="1:250" s="51" customFormat="1" ht="21.3">
      <c r="A25" s="114" t="s">
        <v>91</v>
      </c>
      <c r="B25" s="51" t="s">
        <v>678</v>
      </c>
    </row>
    <row r="26" spans="1:250" s="51" customFormat="1" ht="21.3">
      <c r="A26" s="114" t="s">
        <v>91</v>
      </c>
      <c r="B26" s="51" t="s">
        <v>679</v>
      </c>
    </row>
    <row r="27" spans="1:250" s="51" customFormat="1" ht="21.3">
      <c r="A27" s="114" t="s">
        <v>91</v>
      </c>
      <c r="B27" s="51" t="s">
        <v>680</v>
      </c>
    </row>
    <row r="28" spans="1:250" s="51" customFormat="1" ht="10.65">
      <c r="A28" s="114" t="s">
        <v>91</v>
      </c>
      <c r="B28" s="51" t="s">
        <v>681</v>
      </c>
    </row>
    <row r="29" spans="1:250" s="51" customFormat="1" ht="10.65">
      <c r="A29" s="114" t="s">
        <v>91</v>
      </c>
      <c r="B29" s="51" t="s">
        <v>682</v>
      </c>
    </row>
    <row r="30" spans="1:250" s="51" customFormat="1" ht="21.3">
      <c r="A30" s="114" t="s">
        <v>91</v>
      </c>
      <c r="B30" s="51" t="s">
        <v>683</v>
      </c>
    </row>
    <row r="31" spans="1:250" s="51" customFormat="1" ht="10.65">
      <c r="A31" s="114" t="s">
        <v>91</v>
      </c>
      <c r="B31" s="51" t="s">
        <v>684</v>
      </c>
    </row>
    <row r="32" spans="1:250" s="27" customFormat="1" ht="10.65">
      <c r="A32" s="17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row>
    <row r="33" spans="1:6" s="51" customFormat="1" ht="10.65">
      <c r="A33" s="114"/>
      <c r="B33" s="51" t="s">
        <v>685</v>
      </c>
    </row>
    <row r="34" spans="1:6" s="51" customFormat="1" ht="31.95">
      <c r="A34" s="114"/>
      <c r="B34" s="51" t="s">
        <v>686</v>
      </c>
    </row>
    <row r="35" spans="1:6" s="51" customFormat="1" ht="31.95">
      <c r="A35" s="114"/>
      <c r="B35" s="51" t="s">
        <v>687</v>
      </c>
    </row>
    <row r="36" spans="1:6" s="51" customFormat="1" ht="10.65">
      <c r="A36" s="114"/>
      <c r="B36" s="51" t="s">
        <v>688</v>
      </c>
      <c r="F36" s="51" t="str">
        <f>IF(OR(OR(E36=0,E36=" "),OR(D36=0,D36=" "))," ",D36*E36)</f>
        <v xml:space="preserve"> </v>
      </c>
    </row>
    <row r="37" spans="1:6" s="51" customFormat="1" ht="21.3">
      <c r="A37" s="114"/>
      <c r="B37" s="51" t="s">
        <v>689</v>
      </c>
    </row>
    <row r="38" spans="1:6" s="51" customFormat="1" ht="10.65">
      <c r="A38" s="114"/>
    </row>
    <row r="39" spans="1:6" s="51" customFormat="1" ht="21.3">
      <c r="A39" s="114"/>
      <c r="B39" s="51" t="s">
        <v>690</v>
      </c>
    </row>
    <row r="40" spans="1:6" s="51" customFormat="1" ht="21.3">
      <c r="A40" s="114"/>
      <c r="B40" s="51" t="s">
        <v>691</v>
      </c>
    </row>
    <row r="41" spans="1:6" s="51" customFormat="1" ht="10.65">
      <c r="A41" s="114"/>
    </row>
    <row r="42" spans="1:6" s="27" customFormat="1" ht="63.9">
      <c r="A42" s="96"/>
      <c r="B42" s="25" t="s">
        <v>692</v>
      </c>
      <c r="C42" s="97"/>
      <c r="D42" s="97"/>
      <c r="E42" s="44"/>
      <c r="F42" s="98"/>
    </row>
    <row r="43" spans="1:6" s="27" customFormat="1" ht="31.95">
      <c r="A43" s="96"/>
      <c r="B43" s="25" t="s">
        <v>693</v>
      </c>
      <c r="C43" s="97"/>
      <c r="D43" s="97"/>
      <c r="E43" s="44"/>
      <c r="F43" s="98"/>
    </row>
    <row r="44" spans="1:6" s="27" customFormat="1" ht="31.95">
      <c r="A44" s="96"/>
      <c r="B44" s="25" t="s">
        <v>694</v>
      </c>
      <c r="C44" s="97"/>
      <c r="D44" s="97"/>
      <c r="E44" s="44"/>
      <c r="F44" s="98"/>
    </row>
    <row r="45" spans="1:6" s="57" customFormat="1" ht="15.05">
      <c r="A45" s="67"/>
      <c r="B45" s="154"/>
      <c r="C45" s="68"/>
      <c r="D45" s="68"/>
      <c r="E45" s="69"/>
      <c r="F45" s="70"/>
    </row>
    <row r="46" spans="1:6" ht="95.8">
      <c r="A46" s="438"/>
      <c r="B46" s="153" t="s">
        <v>1215</v>
      </c>
      <c r="C46" s="34"/>
      <c r="E46" s="24"/>
      <c r="F46" s="14"/>
    </row>
    <row r="47" spans="1:6" ht="74.5">
      <c r="A47" s="438"/>
      <c r="B47" s="153" t="s">
        <v>1219</v>
      </c>
      <c r="C47" s="34"/>
      <c r="E47" s="24"/>
      <c r="F47" s="14"/>
    </row>
    <row r="48" spans="1:6" ht="85.15">
      <c r="A48" s="438"/>
      <c r="B48" s="153" t="s">
        <v>1232</v>
      </c>
      <c r="C48" s="34"/>
      <c r="E48" s="24"/>
      <c r="F48" s="14"/>
    </row>
    <row r="49" spans="1:6" s="51" customFormat="1" ht="10.65">
      <c r="A49" s="114"/>
    </row>
    <row r="50" spans="1:6" s="262" customFormat="1" ht="26.3">
      <c r="A50" s="650">
        <f>COUNT($A$1:A49)+1</f>
        <v>1</v>
      </c>
      <c r="B50" s="651" t="s">
        <v>695</v>
      </c>
      <c r="C50" s="260"/>
      <c r="D50" s="260"/>
      <c r="E50" s="261"/>
      <c r="F50" s="900">
        <f>(ROUND(D50*E50,2))</f>
        <v>0</v>
      </c>
    </row>
    <row r="51" spans="1:6" s="51" customFormat="1" ht="10.65">
      <c r="A51" s="114"/>
      <c r="B51" s="51" t="s">
        <v>696</v>
      </c>
      <c r="F51" s="900"/>
    </row>
    <row r="52" spans="1:6" s="51" customFormat="1" ht="31.95">
      <c r="A52" s="114" t="s">
        <v>91</v>
      </c>
      <c r="B52" s="51" t="s">
        <v>697</v>
      </c>
      <c r="F52" s="900"/>
    </row>
    <row r="53" spans="1:6" s="51" customFormat="1" ht="21.3">
      <c r="A53" s="114" t="s">
        <v>91</v>
      </c>
      <c r="B53" s="51" t="s">
        <v>698</v>
      </c>
      <c r="F53" s="900"/>
    </row>
    <row r="54" spans="1:6" s="51" customFormat="1" ht="10.65">
      <c r="A54" s="114" t="s">
        <v>91</v>
      </c>
      <c r="B54" s="51" t="s">
        <v>699</v>
      </c>
      <c r="F54" s="900"/>
    </row>
    <row r="55" spans="1:6" s="51" customFormat="1" ht="10.65">
      <c r="A55" s="114"/>
      <c r="B55" s="25" t="s">
        <v>700</v>
      </c>
      <c r="F55" s="900"/>
    </row>
    <row r="56" spans="1:6" s="51" customFormat="1" ht="31.95">
      <c r="A56" s="114"/>
      <c r="B56" s="51" t="s">
        <v>701</v>
      </c>
      <c r="F56" s="900" t="str">
        <f t="shared" ref="F56:F59" si="0">IF(OR(OR(E56=0,E56=""),OR(D56=0,D56="")),"",D56*E56)</f>
        <v/>
      </c>
    </row>
    <row r="57" spans="1:6" s="42" customFormat="1" ht="31.95">
      <c r="A57" s="652"/>
      <c r="B57" s="51" t="s">
        <v>702</v>
      </c>
      <c r="C57" s="81"/>
      <c r="D57" s="44"/>
      <c r="E57" s="44"/>
      <c r="F57" s="900" t="str">
        <f t="shared" si="0"/>
        <v/>
      </c>
    </row>
    <row r="58" spans="1:6" s="51" customFormat="1" ht="31.95">
      <c r="A58" s="114"/>
      <c r="B58" s="51" t="s">
        <v>703</v>
      </c>
      <c r="F58" s="900" t="str">
        <f t="shared" ref="F58" si="1">IF(OR(OR(E58=0,E58=""),OR(D58=0,D58="")),"",D58*E58)</f>
        <v/>
      </c>
    </row>
    <row r="59" spans="1:6" s="51" customFormat="1" ht="42.6">
      <c r="A59" s="114"/>
      <c r="B59" s="51" t="s">
        <v>979</v>
      </c>
      <c r="F59" s="900" t="str">
        <f t="shared" si="0"/>
        <v/>
      </c>
    </row>
    <row r="60" spans="1:6" s="42" customFormat="1" ht="10.65">
      <c r="A60" s="82"/>
      <c r="B60" s="51" t="s">
        <v>704</v>
      </c>
      <c r="C60" s="84"/>
      <c r="D60" s="85"/>
      <c r="E60" s="85"/>
      <c r="F60" s="900"/>
    </row>
    <row r="61" spans="1:6" s="51" customFormat="1" ht="95.8">
      <c r="A61" s="114"/>
      <c r="B61" s="51" t="s">
        <v>2558</v>
      </c>
      <c r="F61" s="900"/>
    </row>
    <row r="62" spans="1:6" s="51" customFormat="1" ht="31.95">
      <c r="A62" s="114"/>
      <c r="B62" s="51" t="s">
        <v>705</v>
      </c>
      <c r="F62" s="900"/>
    </row>
    <row r="63" spans="1:6" s="42" customFormat="1" ht="10.65">
      <c r="A63" s="82"/>
      <c r="B63" s="51" t="s">
        <v>704</v>
      </c>
      <c r="C63" s="84"/>
      <c r="D63" s="85"/>
      <c r="E63" s="85"/>
      <c r="F63" s="900"/>
    </row>
    <row r="64" spans="1:6" s="51" customFormat="1" ht="42.6">
      <c r="A64" s="114"/>
      <c r="B64" s="51" t="s">
        <v>706</v>
      </c>
      <c r="F64" s="900"/>
    </row>
    <row r="65" spans="1:6" s="42" customFormat="1" ht="31.95">
      <c r="A65" s="652"/>
      <c r="B65" s="51" t="s">
        <v>707</v>
      </c>
      <c r="C65" s="84"/>
      <c r="D65" s="85"/>
      <c r="E65" s="44"/>
      <c r="F65" s="900"/>
    </row>
    <row r="66" spans="1:6" s="51" customFormat="1" ht="31.95">
      <c r="A66" s="114"/>
      <c r="B66" s="51" t="s">
        <v>708</v>
      </c>
      <c r="C66" s="247"/>
      <c r="F66" s="900"/>
    </row>
    <row r="67" spans="1:6" s="51" customFormat="1" ht="10.65">
      <c r="A67" s="114"/>
      <c r="B67" s="51" t="s">
        <v>704</v>
      </c>
      <c r="C67" s="247"/>
      <c r="F67" s="900"/>
    </row>
    <row r="68" spans="1:6" s="51" customFormat="1" ht="74.5">
      <c r="A68" s="114"/>
      <c r="B68" s="206" t="s">
        <v>709</v>
      </c>
      <c r="C68" s="247"/>
      <c r="F68" s="900"/>
    </row>
    <row r="69" spans="1:6" s="51" customFormat="1" ht="21.3">
      <c r="A69" s="114"/>
      <c r="B69" s="51" t="s">
        <v>710</v>
      </c>
      <c r="C69" s="247"/>
      <c r="F69" s="900"/>
    </row>
    <row r="70" spans="1:6" s="51" customFormat="1" ht="21.3">
      <c r="A70" s="114"/>
      <c r="B70" s="51" t="s">
        <v>711</v>
      </c>
      <c r="C70" s="247"/>
      <c r="F70" s="900"/>
    </row>
    <row r="71" spans="1:6" s="51" customFormat="1" ht="10.65">
      <c r="A71" s="114"/>
      <c r="B71" s="51" t="s">
        <v>704</v>
      </c>
      <c r="C71" s="247"/>
      <c r="F71" s="900"/>
    </row>
    <row r="72" spans="1:6" s="51" customFormat="1" ht="127.75">
      <c r="A72" s="114"/>
      <c r="B72" s="51" t="s">
        <v>712</v>
      </c>
      <c r="C72" s="247"/>
      <c r="F72" s="900"/>
    </row>
    <row r="73" spans="1:6" s="51" customFormat="1" ht="63.9">
      <c r="A73" s="114"/>
      <c r="B73" s="51" t="s">
        <v>713</v>
      </c>
      <c r="F73" s="900"/>
    </row>
    <row r="74" spans="1:6" s="51" customFormat="1" ht="21.3">
      <c r="A74" s="114"/>
      <c r="B74" s="25" t="s">
        <v>714</v>
      </c>
      <c r="F74" s="900"/>
    </row>
    <row r="75" spans="1:6" s="51" customFormat="1" ht="53.25">
      <c r="A75" s="114"/>
      <c r="B75" s="51" t="s">
        <v>715</v>
      </c>
      <c r="F75" s="900" t="str">
        <f t="shared" ref="F75:F78" si="2">IF(OR(OR(E75=0,E75=""),OR(D75=0,D75="")),"",D75*E75)</f>
        <v/>
      </c>
    </row>
    <row r="76" spans="1:6" s="51" customFormat="1" ht="10.65">
      <c r="A76" s="114"/>
      <c r="B76" s="51" t="s">
        <v>716</v>
      </c>
      <c r="F76" s="900" t="str">
        <f t="shared" si="2"/>
        <v/>
      </c>
    </row>
    <row r="77" spans="1:6" s="51" customFormat="1" ht="10.65">
      <c r="A77" s="114"/>
      <c r="B77" s="51" t="s">
        <v>717</v>
      </c>
      <c r="F77" s="900" t="str">
        <f t="shared" si="2"/>
        <v/>
      </c>
    </row>
    <row r="78" spans="1:6" s="51" customFormat="1" ht="10.65">
      <c r="A78" s="114"/>
      <c r="B78" s="51" t="s">
        <v>718</v>
      </c>
      <c r="F78" s="900" t="str">
        <f t="shared" si="2"/>
        <v/>
      </c>
    </row>
    <row r="79" spans="1:6" s="51" customFormat="1" ht="21.3">
      <c r="A79" s="114"/>
      <c r="B79" s="51" t="s">
        <v>719</v>
      </c>
      <c r="F79" s="900"/>
    </row>
    <row r="80" spans="1:6" s="42" customFormat="1" ht="10.65">
      <c r="A80" s="205"/>
      <c r="B80" s="337" t="s">
        <v>1220</v>
      </c>
      <c r="C80" s="84"/>
      <c r="D80" s="85"/>
      <c r="E80" s="85"/>
      <c r="F80" s="900"/>
    </row>
    <row r="81" spans="1:12" s="42" customFormat="1" ht="10.65">
      <c r="A81" s="205"/>
      <c r="B81" s="337" t="s">
        <v>449</v>
      </c>
      <c r="C81" s="84"/>
      <c r="D81" s="85"/>
      <c r="E81" s="85"/>
      <c r="F81" s="900"/>
    </row>
    <row r="82" spans="1:12" s="146" customFormat="1" ht="21.3">
      <c r="A82" s="82" t="s">
        <v>447</v>
      </c>
      <c r="B82" s="228" t="s">
        <v>1359</v>
      </c>
      <c r="C82" s="86" t="s">
        <v>14</v>
      </c>
      <c r="D82" s="87">
        <v>1</v>
      </c>
      <c r="E82" s="87"/>
      <c r="F82" s="900" t="str">
        <f>IF(OR(OR(E82=0,E82=""),OR(D82=0,D82="")),"",D82*E82)</f>
        <v/>
      </c>
      <c r="G82" s="87"/>
      <c r="H82" s="87"/>
      <c r="I82" s="87"/>
      <c r="J82" s="87"/>
      <c r="K82" s="87"/>
      <c r="L82" s="87"/>
    </row>
    <row r="83" spans="1:12" s="146" customFormat="1" ht="21.3">
      <c r="A83" s="82" t="s">
        <v>448</v>
      </c>
      <c r="B83" s="228" t="s">
        <v>1360</v>
      </c>
      <c r="C83" s="86" t="s">
        <v>14</v>
      </c>
      <c r="D83" s="87">
        <v>1</v>
      </c>
      <c r="E83" s="87"/>
      <c r="F83" s="900" t="str">
        <f t="shared" ref="F83:F129" si="3">IF(OR(OR(E83=0,E83=""),OR(D83=0,D83="")),"",D83*E83)</f>
        <v/>
      </c>
      <c r="G83" s="87"/>
      <c r="H83" s="87"/>
      <c r="I83" s="87"/>
      <c r="J83" s="87"/>
    </row>
    <row r="84" spans="1:12" s="42" customFormat="1" ht="10.65">
      <c r="A84" s="205"/>
      <c r="B84" s="337"/>
      <c r="C84" s="84"/>
      <c r="D84" s="85"/>
      <c r="E84" s="85"/>
      <c r="F84" s="900" t="str">
        <f t="shared" si="3"/>
        <v/>
      </c>
      <c r="G84" s="87"/>
      <c r="H84" s="87"/>
      <c r="I84" s="87"/>
      <c r="J84" s="87"/>
    </row>
    <row r="85" spans="1:12" s="42" customFormat="1" ht="10.65">
      <c r="A85" s="205"/>
      <c r="B85" s="337" t="s">
        <v>461</v>
      </c>
      <c r="C85" s="84"/>
      <c r="D85" s="85"/>
      <c r="E85" s="85"/>
      <c r="F85" s="900" t="str">
        <f t="shared" si="3"/>
        <v/>
      </c>
      <c r="G85" s="87"/>
      <c r="H85" s="87"/>
      <c r="I85" s="87"/>
      <c r="J85" s="87"/>
    </row>
    <row r="86" spans="1:12" s="146" customFormat="1" ht="21.3">
      <c r="A86" s="82" t="s">
        <v>451</v>
      </c>
      <c r="B86" s="228" t="s">
        <v>1359</v>
      </c>
      <c r="C86" s="86" t="s">
        <v>14</v>
      </c>
      <c r="D86" s="87">
        <v>1</v>
      </c>
      <c r="E86" s="87"/>
      <c r="F86" s="900" t="str">
        <f t="shared" si="3"/>
        <v/>
      </c>
      <c r="G86" s="87"/>
      <c r="H86" s="87"/>
      <c r="I86" s="87"/>
      <c r="J86" s="87"/>
    </row>
    <row r="87" spans="1:12" s="146" customFormat="1" ht="21.3">
      <c r="A87" s="82" t="s">
        <v>452</v>
      </c>
      <c r="B87" s="228" t="s">
        <v>1374</v>
      </c>
      <c r="C87" s="86" t="s">
        <v>14</v>
      </c>
      <c r="D87" s="87">
        <v>1</v>
      </c>
      <c r="E87" s="87"/>
      <c r="F87" s="900" t="str">
        <f t="shared" si="3"/>
        <v/>
      </c>
      <c r="G87" s="87"/>
      <c r="H87" s="87"/>
      <c r="I87" s="87"/>
      <c r="J87" s="87"/>
    </row>
    <row r="88" spans="1:12" s="146" customFormat="1" ht="21.3">
      <c r="A88" s="82" t="s">
        <v>453</v>
      </c>
      <c r="B88" s="228" t="s">
        <v>1369</v>
      </c>
      <c r="C88" s="86" t="s">
        <v>14</v>
      </c>
      <c r="D88" s="87">
        <v>1</v>
      </c>
      <c r="E88" s="87"/>
      <c r="F88" s="900" t="str">
        <f t="shared" si="3"/>
        <v/>
      </c>
      <c r="G88" s="87"/>
      <c r="H88" s="87"/>
      <c r="I88" s="87"/>
      <c r="J88" s="87"/>
    </row>
    <row r="89" spans="1:12" s="146" customFormat="1" ht="21.3">
      <c r="A89" s="82" t="s">
        <v>454</v>
      </c>
      <c r="B89" s="228" t="s">
        <v>1370</v>
      </c>
      <c r="C89" s="86" t="s">
        <v>14</v>
      </c>
      <c r="D89" s="87">
        <v>1</v>
      </c>
      <c r="E89" s="87"/>
      <c r="F89" s="900" t="str">
        <f t="shared" si="3"/>
        <v/>
      </c>
      <c r="G89" s="87"/>
      <c r="H89" s="87"/>
      <c r="I89" s="87"/>
      <c r="J89" s="87"/>
    </row>
    <row r="90" spans="1:12" s="146" customFormat="1" ht="31.95">
      <c r="A90" s="82" t="s">
        <v>455</v>
      </c>
      <c r="B90" s="228" t="s">
        <v>1371</v>
      </c>
      <c r="C90" s="86" t="s">
        <v>14</v>
      </c>
      <c r="D90" s="87">
        <v>1</v>
      </c>
      <c r="E90" s="87"/>
      <c r="F90" s="900" t="str">
        <f t="shared" si="3"/>
        <v/>
      </c>
      <c r="G90" s="87"/>
      <c r="H90" s="87"/>
      <c r="I90" s="87"/>
      <c r="J90" s="87"/>
    </row>
    <row r="91" spans="1:12" s="146" customFormat="1" ht="21.3">
      <c r="A91" s="82" t="s">
        <v>456</v>
      </c>
      <c r="B91" s="228" t="s">
        <v>1373</v>
      </c>
      <c r="C91" s="86" t="s">
        <v>14</v>
      </c>
      <c r="D91" s="87">
        <v>1</v>
      </c>
      <c r="E91" s="87"/>
      <c r="F91" s="900" t="str">
        <f t="shared" si="3"/>
        <v/>
      </c>
      <c r="G91" s="87"/>
      <c r="H91" s="87"/>
      <c r="I91" s="87"/>
      <c r="J91" s="87"/>
    </row>
    <row r="92" spans="1:12" s="146" customFormat="1" ht="31.95">
      <c r="A92" s="82" t="s">
        <v>457</v>
      </c>
      <c r="B92" s="228" t="s">
        <v>2444</v>
      </c>
      <c r="C92" s="86" t="s">
        <v>14</v>
      </c>
      <c r="D92" s="87">
        <v>1</v>
      </c>
      <c r="E92" s="87"/>
      <c r="F92" s="900" t="str">
        <f t="shared" si="3"/>
        <v/>
      </c>
      <c r="G92" s="87"/>
      <c r="H92" s="87"/>
      <c r="I92" s="87"/>
      <c r="J92" s="87"/>
    </row>
    <row r="93" spans="1:12">
      <c r="A93" s="438"/>
      <c r="B93" s="153"/>
      <c r="C93" s="34"/>
      <c r="E93" s="24"/>
      <c r="F93" s="900" t="str">
        <f t="shared" si="3"/>
        <v/>
      </c>
      <c r="G93" s="87"/>
      <c r="H93" s="87"/>
      <c r="I93" s="87"/>
    </row>
    <row r="94" spans="1:12" s="262" customFormat="1" ht="26.3">
      <c r="A94" s="650">
        <f>COUNT($A$1:A93)+1</f>
        <v>2</v>
      </c>
      <c r="B94" s="651" t="s">
        <v>1221</v>
      </c>
      <c r="C94" s="260"/>
      <c r="D94" s="260"/>
      <c r="E94" s="261"/>
      <c r="F94" s="900" t="str">
        <f t="shared" si="3"/>
        <v/>
      </c>
      <c r="I94" s="260"/>
      <c r="J94" s="260"/>
    </row>
    <row r="95" spans="1:12" s="51" customFormat="1" ht="63.9">
      <c r="A95" s="114"/>
      <c r="B95" s="51" t="s">
        <v>1222</v>
      </c>
      <c r="F95" s="900" t="str">
        <f t="shared" si="3"/>
        <v/>
      </c>
    </row>
    <row r="96" spans="1:12" s="51" customFormat="1" ht="21.3">
      <c r="A96" s="114"/>
      <c r="B96" s="51" t="s">
        <v>1223</v>
      </c>
      <c r="F96" s="900" t="str">
        <f t="shared" si="3"/>
        <v/>
      </c>
    </row>
    <row r="97" spans="1:11" s="51" customFormat="1" ht="63.9">
      <c r="A97" s="114"/>
      <c r="B97" s="51" t="s">
        <v>1224</v>
      </c>
      <c r="F97" s="900" t="str">
        <f t="shared" si="3"/>
        <v/>
      </c>
    </row>
    <row r="98" spans="1:11" s="51" customFormat="1" ht="31.95">
      <c r="A98" s="114"/>
      <c r="B98" s="51" t="s">
        <v>1225</v>
      </c>
      <c r="F98" s="900" t="str">
        <f t="shared" si="3"/>
        <v/>
      </c>
    </row>
    <row r="99" spans="1:11" s="51" customFormat="1" ht="117.1">
      <c r="A99" s="114"/>
      <c r="B99" s="51" t="s">
        <v>1226</v>
      </c>
      <c r="F99" s="900" t="str">
        <f t="shared" si="3"/>
        <v/>
      </c>
    </row>
    <row r="100" spans="1:11" s="51" customFormat="1" ht="53.25">
      <c r="A100" s="114"/>
      <c r="B100" s="51" t="s">
        <v>1227</v>
      </c>
      <c r="F100" s="900" t="str">
        <f t="shared" si="3"/>
        <v/>
      </c>
    </row>
    <row r="101" spans="1:11" s="51" customFormat="1" ht="21.3">
      <c r="A101" s="114"/>
      <c r="B101" s="51" t="s">
        <v>1228</v>
      </c>
      <c r="F101" s="900" t="str">
        <f t="shared" si="3"/>
        <v/>
      </c>
    </row>
    <row r="102" spans="1:11" s="51" customFormat="1" ht="31.95">
      <c r="A102" s="114"/>
      <c r="B102" s="51" t="s">
        <v>1229</v>
      </c>
      <c r="F102" s="900" t="str">
        <f t="shared" si="3"/>
        <v/>
      </c>
    </row>
    <row r="103" spans="1:11" s="51" customFormat="1" ht="10.65">
      <c r="A103" s="114"/>
      <c r="B103" s="51" t="s">
        <v>1230</v>
      </c>
      <c r="F103" s="900" t="str">
        <f t="shared" si="3"/>
        <v/>
      </c>
    </row>
    <row r="104" spans="1:11" s="51" customFormat="1" ht="74.5">
      <c r="A104" s="114"/>
      <c r="B104" s="51" t="s">
        <v>1231</v>
      </c>
      <c r="F104" s="900" t="str">
        <f t="shared" si="3"/>
        <v/>
      </c>
    </row>
    <row r="105" spans="1:11" s="51" customFormat="1" ht="10.65">
      <c r="A105" s="114"/>
      <c r="B105" s="51" t="s">
        <v>576</v>
      </c>
      <c r="F105" s="900" t="str">
        <f t="shared" si="3"/>
        <v/>
      </c>
    </row>
    <row r="106" spans="1:11" s="42" customFormat="1" ht="31.95">
      <c r="A106" s="205"/>
      <c r="B106" s="337" t="s">
        <v>1812</v>
      </c>
      <c r="C106" s="84"/>
      <c r="D106" s="85"/>
      <c r="E106" s="85"/>
      <c r="F106" s="900" t="str">
        <f t="shared" si="3"/>
        <v/>
      </c>
    </row>
    <row r="107" spans="1:11" s="146" customFormat="1" ht="21.3">
      <c r="A107" s="82" t="s">
        <v>652</v>
      </c>
      <c r="B107" s="228" t="s">
        <v>1813</v>
      </c>
      <c r="C107" s="86" t="s">
        <v>14</v>
      </c>
      <c r="D107" s="87">
        <v>3</v>
      </c>
      <c r="E107" s="87"/>
      <c r="F107" s="900" t="str">
        <f t="shared" si="3"/>
        <v/>
      </c>
      <c r="G107" s="87"/>
      <c r="H107" s="87"/>
      <c r="I107" s="87"/>
      <c r="J107" s="87"/>
      <c r="K107" s="87"/>
    </row>
    <row r="108" spans="1:11" s="146" customFormat="1" ht="21.3">
      <c r="A108" s="82" t="s">
        <v>653</v>
      </c>
      <c r="B108" s="228" t="s">
        <v>1363</v>
      </c>
      <c r="C108" s="86" t="s">
        <v>14</v>
      </c>
      <c r="D108" s="87">
        <v>1</v>
      </c>
      <c r="E108" s="87"/>
      <c r="F108" s="900" t="str">
        <f t="shared" si="3"/>
        <v/>
      </c>
      <c r="G108" s="87"/>
      <c r="H108" s="87"/>
      <c r="I108" s="87"/>
      <c r="J108" s="87"/>
      <c r="K108" s="87"/>
    </row>
    <row r="109" spans="1:11" s="146" customFormat="1" ht="21.3">
      <c r="A109" s="82" t="s">
        <v>654</v>
      </c>
      <c r="B109" s="228" t="s">
        <v>1815</v>
      </c>
      <c r="C109" s="86" t="s">
        <v>14</v>
      </c>
      <c r="D109" s="87">
        <v>2</v>
      </c>
      <c r="E109" s="87"/>
      <c r="F109" s="900" t="str">
        <f t="shared" si="3"/>
        <v/>
      </c>
      <c r="G109" s="87"/>
      <c r="H109" s="87"/>
      <c r="I109" s="87"/>
      <c r="J109" s="87"/>
      <c r="K109" s="87"/>
    </row>
    <row r="110" spans="1:11" s="146" customFormat="1" ht="21.3">
      <c r="A110" s="82" t="s">
        <v>655</v>
      </c>
      <c r="B110" s="228" t="s">
        <v>1814</v>
      </c>
      <c r="C110" s="86" t="s">
        <v>14</v>
      </c>
      <c r="D110" s="87">
        <v>1</v>
      </c>
      <c r="E110" s="87"/>
      <c r="F110" s="900" t="str">
        <f t="shared" si="3"/>
        <v/>
      </c>
      <c r="G110" s="87"/>
      <c r="H110" s="87"/>
      <c r="I110" s="87"/>
      <c r="J110" s="87"/>
      <c r="K110" s="87"/>
    </row>
    <row r="111" spans="1:11" s="146" customFormat="1" ht="21.3">
      <c r="A111" s="82" t="s">
        <v>656</v>
      </c>
      <c r="B111" s="228" t="s">
        <v>1819</v>
      </c>
      <c r="C111" s="86" t="s">
        <v>14</v>
      </c>
      <c r="D111" s="87">
        <v>1</v>
      </c>
      <c r="E111" s="87"/>
      <c r="F111" s="900" t="str">
        <f t="shared" si="3"/>
        <v/>
      </c>
      <c r="G111" s="87"/>
      <c r="H111" s="87"/>
      <c r="I111" s="87"/>
      <c r="J111" s="87"/>
      <c r="K111" s="87"/>
    </row>
    <row r="112" spans="1:11" s="146" customFormat="1" ht="14.4">
      <c r="A112" s="82" t="s">
        <v>657</v>
      </c>
      <c r="B112" s="228" t="s">
        <v>1358</v>
      </c>
      <c r="C112" s="86" t="s">
        <v>14</v>
      </c>
      <c r="D112" s="87">
        <v>1</v>
      </c>
      <c r="E112" s="87"/>
      <c r="F112" s="900" t="str">
        <f t="shared" si="3"/>
        <v/>
      </c>
      <c r="G112" s="87"/>
      <c r="H112" s="87"/>
      <c r="I112" s="87"/>
      <c r="J112" s="87"/>
      <c r="K112" s="87"/>
    </row>
    <row r="113" spans="1:11" s="42" customFormat="1" ht="10.65">
      <c r="A113" s="205"/>
      <c r="B113" s="337"/>
      <c r="C113" s="84"/>
      <c r="D113" s="85"/>
      <c r="E113" s="85"/>
      <c r="F113" s="900" t="str">
        <f t="shared" si="3"/>
        <v/>
      </c>
      <c r="G113" s="87"/>
      <c r="H113" s="87"/>
      <c r="I113" s="87"/>
      <c r="J113" s="87"/>
      <c r="K113" s="87"/>
    </row>
    <row r="114" spans="1:11" s="42" customFormat="1" ht="10.65">
      <c r="A114" s="205"/>
      <c r="B114" s="337" t="s">
        <v>461</v>
      </c>
      <c r="C114" s="84"/>
      <c r="D114" s="85"/>
      <c r="E114" s="85"/>
      <c r="F114" s="900" t="str">
        <f t="shared" si="3"/>
        <v/>
      </c>
      <c r="G114" s="87"/>
      <c r="H114" s="87"/>
      <c r="I114" s="87"/>
      <c r="J114" s="87"/>
      <c r="K114" s="87"/>
    </row>
    <row r="115" spans="1:11" s="146" customFormat="1" ht="21.3">
      <c r="A115" s="82" t="s">
        <v>658</v>
      </c>
      <c r="B115" s="228" t="s">
        <v>1816</v>
      </c>
      <c r="C115" s="86" t="s">
        <v>14</v>
      </c>
      <c r="D115" s="87">
        <v>1</v>
      </c>
      <c r="E115" s="87"/>
      <c r="F115" s="900" t="str">
        <f t="shared" si="3"/>
        <v/>
      </c>
      <c r="G115" s="87"/>
      <c r="H115" s="87"/>
      <c r="I115" s="87"/>
      <c r="J115" s="87"/>
      <c r="K115" s="87"/>
    </row>
    <row r="116" spans="1:11" s="146" customFormat="1" ht="21.3">
      <c r="A116" s="82" t="s">
        <v>659</v>
      </c>
      <c r="B116" s="228" t="s">
        <v>1376</v>
      </c>
      <c r="C116" s="86" t="s">
        <v>14</v>
      </c>
      <c r="D116" s="87">
        <v>4</v>
      </c>
      <c r="E116" s="87"/>
      <c r="F116" s="900" t="str">
        <f t="shared" si="3"/>
        <v/>
      </c>
      <c r="G116" s="87"/>
      <c r="H116" s="87"/>
      <c r="I116" s="87"/>
      <c r="J116" s="87"/>
      <c r="K116" s="87"/>
    </row>
    <row r="117" spans="1:11" s="146" customFormat="1" ht="31.95">
      <c r="A117" s="82" t="s">
        <v>660</v>
      </c>
      <c r="B117" s="228" t="s">
        <v>1817</v>
      </c>
      <c r="C117" s="86" t="s">
        <v>14</v>
      </c>
      <c r="D117" s="87">
        <v>2</v>
      </c>
      <c r="E117" s="87"/>
      <c r="F117" s="900" t="str">
        <f t="shared" si="3"/>
        <v/>
      </c>
      <c r="G117" s="87"/>
      <c r="H117" s="87"/>
      <c r="I117" s="87"/>
      <c r="J117" s="87"/>
      <c r="K117" s="87"/>
    </row>
    <row r="118" spans="1:11" s="146" customFormat="1" ht="21.3">
      <c r="A118" s="82" t="s">
        <v>661</v>
      </c>
      <c r="B118" s="228" t="s">
        <v>1818</v>
      </c>
      <c r="C118" s="86" t="s">
        <v>14</v>
      </c>
      <c r="D118" s="87">
        <v>1</v>
      </c>
      <c r="E118" s="87"/>
      <c r="F118" s="900" t="str">
        <f t="shared" si="3"/>
        <v/>
      </c>
      <c r="G118" s="87"/>
      <c r="H118" s="87"/>
      <c r="I118" s="87"/>
      <c r="J118" s="87"/>
      <c r="K118" s="87"/>
    </row>
    <row r="119" spans="1:11" s="146" customFormat="1" ht="21.3">
      <c r="A119" s="82" t="s">
        <v>2422</v>
      </c>
      <c r="B119" s="228" t="s">
        <v>2423</v>
      </c>
      <c r="C119" s="86" t="s">
        <v>14</v>
      </c>
      <c r="D119" s="87">
        <v>1</v>
      </c>
      <c r="E119" s="87"/>
      <c r="F119" s="900" t="str">
        <f t="shared" si="3"/>
        <v/>
      </c>
      <c r="G119" s="87"/>
      <c r="H119" s="87"/>
      <c r="I119" s="87"/>
      <c r="J119" s="87"/>
      <c r="K119" s="87"/>
    </row>
    <row r="120" spans="1:11" s="51" customFormat="1" ht="10.65">
      <c r="A120" s="114"/>
      <c r="F120" s="900" t="str">
        <f t="shared" si="3"/>
        <v/>
      </c>
      <c r="G120" s="87"/>
      <c r="H120" s="87"/>
      <c r="I120" s="87"/>
      <c r="J120" s="87"/>
      <c r="K120" s="87"/>
    </row>
    <row r="121" spans="1:11" ht="13.15">
      <c r="A121" s="650">
        <f>COUNT($A$1:A120)+1</f>
        <v>3</v>
      </c>
      <c r="B121" s="254" t="s">
        <v>720</v>
      </c>
      <c r="C121" s="34"/>
      <c r="E121" s="24"/>
      <c r="F121" s="900" t="str">
        <f t="shared" si="3"/>
        <v/>
      </c>
      <c r="G121" s="87"/>
      <c r="H121" s="87"/>
      <c r="I121" s="87"/>
      <c r="J121" s="87"/>
      <c r="K121" s="87"/>
    </row>
    <row r="122" spans="1:11" s="51" customFormat="1" ht="42.6">
      <c r="A122" s="114"/>
      <c r="B122" s="51" t="s">
        <v>721</v>
      </c>
      <c r="F122" s="900" t="str">
        <f t="shared" si="3"/>
        <v/>
      </c>
      <c r="G122" s="87"/>
      <c r="H122" s="87"/>
      <c r="I122" s="87"/>
      <c r="J122" s="87"/>
      <c r="K122" s="87"/>
    </row>
    <row r="123" spans="1:11" s="51" customFormat="1" ht="10.65">
      <c r="A123" s="114"/>
      <c r="B123" s="51" t="s">
        <v>1218</v>
      </c>
      <c r="F123" s="900" t="str">
        <f t="shared" si="3"/>
        <v/>
      </c>
      <c r="G123" s="87"/>
      <c r="H123" s="87"/>
      <c r="I123" s="87"/>
      <c r="J123" s="87"/>
      <c r="K123" s="87"/>
    </row>
    <row r="124" spans="1:11" s="42" customFormat="1" ht="10.65">
      <c r="A124" s="82"/>
      <c r="B124" s="107"/>
      <c r="C124" s="81" t="s">
        <v>14</v>
      </c>
      <c r="D124" s="44">
        <f>SUM(D72:D122)</f>
        <v>27</v>
      </c>
      <c r="E124" s="44"/>
      <c r="F124" s="900" t="str">
        <f t="shared" si="3"/>
        <v/>
      </c>
      <c r="G124" s="87"/>
      <c r="H124" s="87"/>
      <c r="I124" s="87"/>
      <c r="J124" s="87"/>
      <c r="K124" s="87"/>
    </row>
    <row r="125" spans="1:11" s="42" customFormat="1" ht="10.65">
      <c r="A125" s="82"/>
      <c r="B125" s="107"/>
      <c r="C125" s="81"/>
      <c r="D125" s="44"/>
      <c r="E125" s="44"/>
      <c r="F125" s="900" t="str">
        <f t="shared" si="3"/>
        <v/>
      </c>
      <c r="G125" s="87"/>
      <c r="H125" s="87"/>
      <c r="I125" s="87"/>
      <c r="J125" s="87"/>
      <c r="K125" s="87"/>
    </row>
    <row r="126" spans="1:11" s="42" customFormat="1" ht="26.3">
      <c r="A126" s="650">
        <f>COUNT($A$1:A125)+1</f>
        <v>4</v>
      </c>
      <c r="B126" s="254" t="s">
        <v>2426</v>
      </c>
      <c r="C126" s="34"/>
      <c r="D126" s="24"/>
      <c r="E126" s="24"/>
      <c r="F126" s="900" t="str">
        <f t="shared" si="3"/>
        <v/>
      </c>
      <c r="G126" s="87"/>
      <c r="H126" s="87"/>
      <c r="I126" s="87"/>
      <c r="J126" s="87"/>
      <c r="K126" s="87"/>
    </row>
    <row r="127" spans="1:11" s="42" customFormat="1" ht="42.6">
      <c r="A127" s="114"/>
      <c r="B127" s="51" t="s">
        <v>721</v>
      </c>
      <c r="C127" s="51"/>
      <c r="D127" s="51"/>
      <c r="E127" s="51"/>
      <c r="F127" s="900" t="str">
        <f t="shared" si="3"/>
        <v/>
      </c>
      <c r="G127" s="87"/>
      <c r="H127" s="87"/>
      <c r="I127" s="87"/>
      <c r="J127" s="87"/>
      <c r="K127" s="87"/>
    </row>
    <row r="128" spans="1:11" s="42" customFormat="1" ht="10.65">
      <c r="A128" s="114"/>
      <c r="B128" s="51" t="s">
        <v>1218</v>
      </c>
      <c r="C128" s="51"/>
      <c r="D128" s="51"/>
      <c r="E128" s="51"/>
      <c r="F128" s="900" t="str">
        <f t="shared" si="3"/>
        <v/>
      </c>
      <c r="G128" s="87"/>
      <c r="H128" s="87"/>
      <c r="I128" s="87"/>
      <c r="J128" s="87"/>
      <c r="K128" s="87"/>
    </row>
    <row r="129" spans="1:8" s="15" customFormat="1" ht="13.15">
      <c r="A129" s="82"/>
      <c r="B129" s="107"/>
      <c r="C129" s="81" t="s">
        <v>14</v>
      </c>
      <c r="D129" s="44">
        <f>SUM(D77:D127)</f>
        <v>54</v>
      </c>
      <c r="E129" s="44"/>
      <c r="F129" s="900" t="str">
        <f t="shared" si="3"/>
        <v/>
      </c>
      <c r="H129" s="271"/>
    </row>
    <row r="130" spans="1:8" s="15" customFormat="1" ht="13.15">
      <c r="A130" s="268"/>
      <c r="B130" s="269"/>
      <c r="C130" s="97"/>
      <c r="D130" s="97"/>
      <c r="E130" s="270"/>
      <c r="F130" s="900"/>
      <c r="H130" s="271"/>
    </row>
    <row r="131" spans="1:8" s="1" customFormat="1" ht="13.15">
      <c r="A131" s="5"/>
      <c r="B131" s="127"/>
      <c r="C131" s="4"/>
      <c r="D131" s="3"/>
      <c r="E131" s="4"/>
      <c r="F131" s="900"/>
    </row>
    <row r="132" spans="1:8" s="57" customFormat="1" ht="15.05">
      <c r="A132" s="886" t="str">
        <f>A3</f>
        <v>B.VI.</v>
      </c>
      <c r="B132" s="887" t="s">
        <v>722</v>
      </c>
      <c r="C132" s="888"/>
      <c r="D132" s="889"/>
      <c r="E132" s="888"/>
      <c r="F132" s="906" t="str">
        <f>IF(SUM(F1:F131)&gt;0,SUM(F1:F131),"")</f>
        <v/>
      </c>
    </row>
  </sheetData>
  <mergeCells count="2">
    <mergeCell ref="G1:G20"/>
    <mergeCell ref="G21:G24"/>
  </mergeCells>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49"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21"/>
  <sheetViews>
    <sheetView showZeros="0" view="pageBreakPreview" zoomScaleNormal="100" workbookViewId="0">
      <selection activeCell="J115" sqref="J115"/>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555" t="s">
        <v>1197</v>
      </c>
      <c r="B3" s="539" t="s">
        <v>958</v>
      </c>
      <c r="C3" s="64"/>
      <c r="D3" s="64"/>
      <c r="E3" s="65"/>
      <c r="F3" s="66"/>
    </row>
    <row r="4" spans="1:9" s="57" customFormat="1" ht="15.05">
      <c r="A4" s="67"/>
      <c r="B4" s="154"/>
      <c r="C4" s="68"/>
      <c r="D4" s="68"/>
      <c r="E4" s="69"/>
      <c r="F4" s="70"/>
    </row>
    <row r="5" spans="1:9" s="51" customFormat="1" ht="10.65">
      <c r="A5" s="114"/>
      <c r="B5" s="25" t="s">
        <v>5</v>
      </c>
    </row>
    <row r="6" spans="1:9" s="15" customFormat="1" ht="85.15">
      <c r="A6" s="447"/>
      <c r="B6" s="448" t="s">
        <v>1048</v>
      </c>
      <c r="C6" s="369"/>
      <c r="D6" s="87"/>
      <c r="E6" s="39"/>
      <c r="F6" s="371"/>
    </row>
    <row r="7" spans="1:9" s="15" customFormat="1" ht="74.5">
      <c r="A7" s="449"/>
      <c r="B7" s="206" t="s">
        <v>1201</v>
      </c>
      <c r="C7" s="369"/>
      <c r="D7" s="87"/>
      <c r="E7" s="39"/>
      <c r="F7" s="371"/>
    </row>
    <row r="8" spans="1:9" s="15" customFormat="1" ht="21.3">
      <c r="A8" s="447" t="s">
        <v>91</v>
      </c>
      <c r="B8" s="450" t="s">
        <v>2559</v>
      </c>
      <c r="C8" s="369"/>
      <c r="D8" s="87"/>
      <c r="E8" s="39"/>
      <c r="F8" s="371"/>
    </row>
    <row r="9" spans="1:9" s="15" customFormat="1" ht="21.3">
      <c r="A9" s="447" t="s">
        <v>91</v>
      </c>
      <c r="B9" s="450" t="s">
        <v>2560</v>
      </c>
      <c r="C9" s="369"/>
      <c r="D9" s="87"/>
      <c r="E9" s="39"/>
      <c r="F9" s="371"/>
    </row>
    <row r="10" spans="1:9" s="15" customFormat="1" ht="21.3">
      <c r="A10" s="447" t="s">
        <v>91</v>
      </c>
      <c r="B10" s="450" t="s">
        <v>2561</v>
      </c>
      <c r="C10" s="369"/>
      <c r="D10" s="87"/>
      <c r="E10" s="39"/>
      <c r="F10" s="371"/>
    </row>
    <row r="11" spans="1:9" s="15" customFormat="1" ht="13.15">
      <c r="A11" s="447" t="s">
        <v>91</v>
      </c>
      <c r="B11" s="450" t="s">
        <v>1049</v>
      </c>
      <c r="C11" s="369"/>
      <c r="D11" s="87"/>
      <c r="E11" s="39"/>
      <c r="F11" s="371"/>
    </row>
    <row r="12" spans="1:9" s="15" customFormat="1" ht="21.3">
      <c r="A12" s="447" t="s">
        <v>91</v>
      </c>
      <c r="B12" s="450" t="s">
        <v>2562</v>
      </c>
      <c r="C12" s="369"/>
      <c r="D12" s="87"/>
      <c r="E12" s="39"/>
      <c r="F12" s="371"/>
    </row>
    <row r="13" spans="1:9" s="15" customFormat="1" ht="13.15">
      <c r="A13" s="447" t="s">
        <v>91</v>
      </c>
      <c r="B13" s="450" t="s">
        <v>1050</v>
      </c>
      <c r="C13" s="369"/>
      <c r="D13" s="87"/>
      <c r="E13" s="39"/>
      <c r="F13" s="451"/>
    </row>
    <row r="14" spans="1:9" s="15" customFormat="1" ht="21.3">
      <c r="A14" s="447" t="s">
        <v>91</v>
      </c>
      <c r="B14" s="450" t="s">
        <v>2563</v>
      </c>
      <c r="C14" s="369"/>
      <c r="D14" s="87"/>
      <c r="E14" s="39"/>
      <c r="F14" s="371"/>
    </row>
    <row r="15" spans="1:9" s="15" customFormat="1" ht="21.3">
      <c r="A15" s="447" t="s">
        <v>91</v>
      </c>
      <c r="B15" s="450" t="s">
        <v>2564</v>
      </c>
      <c r="C15" s="369"/>
      <c r="D15" s="87"/>
      <c r="E15" s="39"/>
      <c r="F15" s="371"/>
    </row>
    <row r="16" spans="1:9" s="15" customFormat="1" ht="21.3">
      <c r="A16" s="447" t="s">
        <v>91</v>
      </c>
      <c r="B16" s="450" t="s">
        <v>2565</v>
      </c>
      <c r="C16" s="369"/>
      <c r="D16" s="87"/>
      <c r="E16" s="39"/>
      <c r="F16" s="371"/>
    </row>
    <row r="17" spans="1:6" s="15" customFormat="1" ht="21.3">
      <c r="A17" s="447"/>
      <c r="B17" s="450" t="s">
        <v>1051</v>
      </c>
      <c r="C17" s="369"/>
      <c r="D17" s="87"/>
      <c r="E17" s="39"/>
      <c r="F17" s="371"/>
    </row>
    <row r="18" spans="1:6" s="15" customFormat="1" ht="13.15">
      <c r="A18" s="447"/>
      <c r="B18" s="450"/>
      <c r="C18" s="369"/>
      <c r="D18" s="87"/>
      <c r="E18" s="39"/>
      <c r="F18" s="371"/>
    </row>
    <row r="19" spans="1:6" s="15" customFormat="1" ht="85.15">
      <c r="A19" s="447"/>
      <c r="B19" s="448" t="s">
        <v>1052</v>
      </c>
      <c r="C19" s="369"/>
      <c r="D19" s="87"/>
      <c r="E19" s="39"/>
      <c r="F19" s="371"/>
    </row>
    <row r="20" spans="1:6" s="15" customFormat="1" ht="95.8">
      <c r="A20" s="447"/>
      <c r="B20" s="448" t="s">
        <v>1053</v>
      </c>
      <c r="C20" s="369"/>
      <c r="D20" s="87"/>
      <c r="E20" s="39"/>
      <c r="F20" s="371"/>
    </row>
    <row r="21" spans="1:6" s="15" customFormat="1" ht="53.25">
      <c r="A21" s="447"/>
      <c r="B21" s="448" t="s">
        <v>2566</v>
      </c>
      <c r="C21" s="369"/>
      <c r="D21" s="87"/>
      <c r="E21" s="39"/>
      <c r="F21" s="371"/>
    </row>
    <row r="22" spans="1:6" s="15" customFormat="1" ht="63.9">
      <c r="A22" s="447"/>
      <c r="B22" s="448" t="s">
        <v>1054</v>
      </c>
      <c r="C22" s="369"/>
      <c r="D22" s="87"/>
      <c r="E22" s="39"/>
      <c r="F22" s="371"/>
    </row>
    <row r="23" spans="1:6" s="15" customFormat="1" ht="13.15">
      <c r="A23" s="447"/>
      <c r="B23" s="448"/>
      <c r="C23" s="369"/>
      <c r="D23" s="87"/>
      <c r="E23" s="39"/>
      <c r="F23" s="371"/>
    </row>
    <row r="24" spans="1:6" s="15" customFormat="1" ht="53.25">
      <c r="A24" s="447"/>
      <c r="B24" s="448" t="s">
        <v>1055</v>
      </c>
      <c r="C24" s="369"/>
      <c r="D24" s="87"/>
      <c r="E24" s="39"/>
      <c r="F24" s="371"/>
    </row>
    <row r="25" spans="1:6" s="15" customFormat="1" ht="31.95">
      <c r="A25" s="447"/>
      <c r="B25" s="448" t="s">
        <v>1056</v>
      </c>
      <c r="C25" s="369"/>
      <c r="D25" s="87"/>
      <c r="E25" s="39"/>
      <c r="F25" s="371"/>
    </row>
    <row r="26" spans="1:6" s="15" customFormat="1" ht="31.95">
      <c r="A26" s="447"/>
      <c r="B26" s="448" t="s">
        <v>1057</v>
      </c>
      <c r="C26" s="369"/>
      <c r="D26" s="87"/>
      <c r="E26" s="39"/>
      <c r="F26" s="371"/>
    </row>
    <row r="27" spans="1:6" s="15" customFormat="1" ht="31.95">
      <c r="A27" s="447"/>
      <c r="B27" s="448" t="s">
        <v>1058</v>
      </c>
      <c r="C27" s="369"/>
      <c r="D27" s="87"/>
      <c r="E27" s="39"/>
      <c r="F27" s="371"/>
    </row>
    <row r="28" spans="1:6" s="15" customFormat="1" ht="42.6">
      <c r="A28" s="447"/>
      <c r="B28" s="448" t="s">
        <v>1059</v>
      </c>
      <c r="C28" s="369"/>
      <c r="D28" s="87"/>
      <c r="E28" s="39"/>
      <c r="F28" s="371"/>
    </row>
    <row r="29" spans="1:6" s="15" customFormat="1" ht="42.6">
      <c r="A29" s="447"/>
      <c r="B29" s="448" t="s">
        <v>1060</v>
      </c>
      <c r="C29" s="369"/>
      <c r="D29" s="87"/>
      <c r="E29" s="39"/>
      <c r="F29" s="371"/>
    </row>
    <row r="30" spans="1:6" s="15" customFormat="1" ht="74.5">
      <c r="A30" s="447"/>
      <c r="B30" s="448" t="s">
        <v>1061</v>
      </c>
      <c r="C30" s="369"/>
      <c r="D30" s="87"/>
      <c r="E30" s="39"/>
      <c r="F30" s="371"/>
    </row>
    <row r="31" spans="1:6" s="15" customFormat="1" ht="13.15">
      <c r="A31" s="447"/>
      <c r="B31" s="448" t="s">
        <v>1062</v>
      </c>
      <c r="C31" s="369"/>
      <c r="D31" s="87"/>
      <c r="E31" s="39"/>
      <c r="F31" s="371"/>
    </row>
    <row r="32" spans="1:6" s="15" customFormat="1" ht="13.15">
      <c r="A32" s="447"/>
      <c r="B32" s="448"/>
      <c r="C32" s="369"/>
      <c r="D32" s="87"/>
      <c r="E32" s="39"/>
      <c r="F32" s="371"/>
    </row>
    <row r="33" spans="1:6" s="299" customFormat="1" ht="13.15">
      <c r="A33" s="452"/>
      <c r="B33" s="178"/>
      <c r="C33" s="369"/>
      <c r="D33" s="87"/>
      <c r="E33" s="453"/>
      <c r="F33" s="366"/>
    </row>
    <row r="34" spans="1:6" s="454" customFormat="1">
      <c r="A34" s="447"/>
      <c r="B34" s="178" t="s">
        <v>1063</v>
      </c>
      <c r="C34" s="369"/>
      <c r="D34" s="87"/>
      <c r="E34" s="453"/>
      <c r="F34" s="366"/>
    </row>
    <row r="35" spans="1:6" s="454" customFormat="1">
      <c r="A35" s="447"/>
      <c r="B35" s="178"/>
      <c r="C35" s="369"/>
      <c r="D35" s="87"/>
      <c r="E35" s="453"/>
      <c r="F35" s="366"/>
    </row>
    <row r="36" spans="1:6" s="15" customFormat="1" ht="63.9">
      <c r="A36" s="447"/>
      <c r="B36" s="450" t="s">
        <v>1064</v>
      </c>
      <c r="C36" s="369"/>
      <c r="D36" s="87"/>
      <c r="E36" s="39"/>
      <c r="F36" s="371"/>
    </row>
    <row r="37" spans="1:6" s="15" customFormat="1" ht="13.15">
      <c r="A37" s="447"/>
      <c r="B37" s="450"/>
      <c r="C37" s="369"/>
      <c r="D37" s="87"/>
      <c r="E37" s="39"/>
      <c r="F37" s="371"/>
    </row>
    <row r="38" spans="1:6" s="15" customFormat="1" ht="63.9">
      <c r="A38" s="447"/>
      <c r="B38" s="448" t="s">
        <v>1203</v>
      </c>
      <c r="C38" s="369"/>
      <c r="D38" s="87"/>
      <c r="E38" s="39"/>
      <c r="F38" s="371"/>
    </row>
    <row r="39" spans="1:6" s="15" customFormat="1" ht="13.15">
      <c r="A39" s="447"/>
      <c r="B39" s="448"/>
      <c r="C39" s="369"/>
      <c r="D39" s="87"/>
      <c r="E39" s="39"/>
      <c r="F39" s="371"/>
    </row>
    <row r="40" spans="1:6" s="15" customFormat="1" ht="53.25">
      <c r="A40" s="447"/>
      <c r="B40" s="448" t="s">
        <v>1065</v>
      </c>
      <c r="C40" s="369"/>
      <c r="D40" s="87"/>
      <c r="E40" s="39"/>
      <c r="F40" s="371"/>
    </row>
    <row r="41" spans="1:6" s="15" customFormat="1" ht="31.95">
      <c r="A41" s="447"/>
      <c r="B41" s="448" t="s">
        <v>1066</v>
      </c>
      <c r="C41" s="369"/>
      <c r="D41" s="87"/>
      <c r="E41" s="39"/>
      <c r="F41" s="371"/>
    </row>
    <row r="42" spans="1:6" s="15" customFormat="1" ht="13.15">
      <c r="A42" s="447"/>
      <c r="B42" s="448" t="s">
        <v>1067</v>
      </c>
      <c r="C42" s="369"/>
      <c r="D42" s="87"/>
      <c r="E42" s="39"/>
      <c r="F42" s="371"/>
    </row>
    <row r="43" spans="1:6" s="15" customFormat="1" ht="31.95">
      <c r="A43" s="447" t="s">
        <v>91</v>
      </c>
      <c r="B43" s="448" t="s">
        <v>2567</v>
      </c>
      <c r="C43" s="369"/>
      <c r="D43" s="87"/>
      <c r="E43" s="39"/>
      <c r="F43" s="371"/>
    </row>
    <row r="44" spans="1:6" s="15" customFormat="1" ht="53.25">
      <c r="A44" s="447" t="s">
        <v>91</v>
      </c>
      <c r="B44" s="448" t="s">
        <v>2578</v>
      </c>
      <c r="C44" s="369"/>
      <c r="D44" s="87"/>
      <c r="E44" s="39"/>
      <c r="F44" s="371"/>
    </row>
    <row r="45" spans="1:6" s="15" customFormat="1" ht="21.3">
      <c r="A45" s="447" t="s">
        <v>91</v>
      </c>
      <c r="B45" s="448" t="s">
        <v>1068</v>
      </c>
      <c r="C45" s="369"/>
      <c r="D45" s="87"/>
      <c r="E45" s="39"/>
      <c r="F45" s="371"/>
    </row>
    <row r="46" spans="1:6" s="15" customFormat="1" ht="27.7" customHeight="1">
      <c r="A46" s="447"/>
      <c r="B46" s="448" t="s">
        <v>1069</v>
      </c>
      <c r="C46" s="369"/>
      <c r="D46" s="87"/>
      <c r="E46" s="39"/>
      <c r="F46" s="371"/>
    </row>
    <row r="47" spans="1:6" s="299" customFormat="1" ht="13.15">
      <c r="A47" s="452"/>
      <c r="B47" s="178"/>
      <c r="C47" s="369"/>
      <c r="D47" s="87"/>
      <c r="E47" s="453"/>
      <c r="F47" s="366"/>
    </row>
    <row r="48" spans="1:6" s="454" customFormat="1">
      <c r="A48" s="447"/>
      <c r="B48" s="178" t="s">
        <v>1070</v>
      </c>
      <c r="C48" s="369"/>
      <c r="D48" s="87"/>
      <c r="E48" s="453"/>
      <c r="F48" s="366"/>
    </row>
    <row r="49" spans="1:6" s="15" customFormat="1" ht="53.25">
      <c r="A49" s="447"/>
      <c r="B49" s="450" t="s">
        <v>1071</v>
      </c>
      <c r="C49" s="369"/>
      <c r="D49" s="87"/>
      <c r="E49" s="39"/>
      <c r="F49" s="371"/>
    </row>
    <row r="50" spans="1:6" s="15" customFormat="1" ht="74.5">
      <c r="A50" s="447"/>
      <c r="B50" s="450" t="s">
        <v>1072</v>
      </c>
      <c r="C50" s="369"/>
      <c r="D50" s="87"/>
      <c r="E50" s="39"/>
      <c r="F50" s="371"/>
    </row>
    <row r="51" spans="1:6" s="15" customFormat="1" ht="31.95">
      <c r="A51" s="447"/>
      <c r="B51" s="450" t="s">
        <v>1073</v>
      </c>
      <c r="C51" s="369"/>
      <c r="D51" s="87"/>
      <c r="E51" s="39"/>
      <c r="F51" s="371"/>
    </row>
    <row r="52" spans="1:6" s="15" customFormat="1" ht="13.15">
      <c r="A52" s="447"/>
      <c r="B52" s="450"/>
      <c r="C52" s="369"/>
      <c r="D52" s="87"/>
      <c r="E52" s="39"/>
      <c r="F52" s="371"/>
    </row>
    <row r="53" spans="1:6" s="15" customFormat="1" ht="13.15">
      <c r="A53" s="447"/>
      <c r="B53" s="455" t="s">
        <v>1074</v>
      </c>
      <c r="C53" s="369"/>
      <c r="D53" s="87"/>
      <c r="E53" s="39"/>
      <c r="F53" s="371"/>
    </row>
    <row r="54" spans="1:6" s="15" customFormat="1" ht="31.95">
      <c r="A54" s="447"/>
      <c r="B54" s="448" t="s">
        <v>1204</v>
      </c>
      <c r="C54" s="369"/>
      <c r="D54" s="87"/>
      <c r="E54" s="39"/>
      <c r="F54" s="371"/>
    </row>
    <row r="55" spans="1:6" s="15" customFormat="1" ht="13.15">
      <c r="A55" s="447" t="s">
        <v>91</v>
      </c>
      <c r="B55" s="448" t="s">
        <v>1205</v>
      </c>
      <c r="C55" s="369"/>
      <c r="D55" s="87"/>
      <c r="E55" s="39"/>
      <c r="F55" s="371"/>
    </row>
    <row r="56" spans="1:6" s="15" customFormat="1" ht="13.15">
      <c r="A56" s="447" t="s">
        <v>91</v>
      </c>
      <c r="B56" s="448" t="s">
        <v>1206</v>
      </c>
      <c r="C56" s="369"/>
      <c r="D56" s="87"/>
      <c r="E56" s="39"/>
      <c r="F56" s="371"/>
    </row>
    <row r="57" spans="1:6" s="15" customFormat="1" ht="13.15">
      <c r="A57" s="447" t="s">
        <v>91</v>
      </c>
      <c r="B57" s="448" t="s">
        <v>1207</v>
      </c>
      <c r="C57" s="369"/>
      <c r="D57" s="87"/>
      <c r="E57" s="39"/>
      <c r="F57" s="371"/>
    </row>
    <row r="58" spans="1:6" s="15" customFormat="1" ht="39" customHeight="1">
      <c r="A58" s="447" t="s">
        <v>91</v>
      </c>
      <c r="B58" s="448" t="s">
        <v>1208</v>
      </c>
      <c r="C58" s="369"/>
      <c r="D58" s="87"/>
      <c r="E58" s="39"/>
      <c r="F58" s="371"/>
    </row>
    <row r="59" spans="1:6" s="15" customFormat="1" ht="13.15">
      <c r="A59" s="447" t="s">
        <v>91</v>
      </c>
      <c r="B59" s="448" t="s">
        <v>1210</v>
      </c>
      <c r="C59" s="369"/>
      <c r="D59" s="87"/>
      <c r="E59" s="39"/>
      <c r="F59" s="371"/>
    </row>
    <row r="60" spans="1:6" s="15" customFormat="1" ht="13.15">
      <c r="A60" s="447" t="s">
        <v>91</v>
      </c>
      <c r="B60" s="448" t="s">
        <v>1211</v>
      </c>
      <c r="C60" s="369"/>
      <c r="D60" s="87"/>
      <c r="E60" s="39"/>
      <c r="F60" s="371"/>
    </row>
    <row r="61" spans="1:6" s="15" customFormat="1" ht="13.15">
      <c r="A61" s="447" t="s">
        <v>91</v>
      </c>
      <c r="B61" s="448" t="s">
        <v>1209</v>
      </c>
      <c r="C61" s="369"/>
      <c r="D61" s="87"/>
      <c r="E61" s="39"/>
      <c r="F61" s="371"/>
    </row>
    <row r="62" spans="1:6" s="15" customFormat="1" ht="21.3">
      <c r="A62" s="447" t="s">
        <v>91</v>
      </c>
      <c r="B62" s="448" t="s">
        <v>1212</v>
      </c>
      <c r="C62" s="369"/>
      <c r="D62" s="87"/>
      <c r="E62" s="39"/>
      <c r="F62" s="371"/>
    </row>
    <row r="63" spans="1:6" s="15" customFormat="1" ht="21.3">
      <c r="A63" s="447" t="s">
        <v>91</v>
      </c>
      <c r="B63" s="448" t="s">
        <v>1213</v>
      </c>
      <c r="C63" s="369"/>
      <c r="D63" s="87"/>
      <c r="E63" s="39"/>
      <c r="F63" s="371"/>
    </row>
    <row r="64" spans="1:6" s="15" customFormat="1" ht="13.15">
      <c r="A64" s="447"/>
      <c r="B64" s="450"/>
      <c r="C64" s="369"/>
      <c r="D64" s="87"/>
      <c r="E64" s="39"/>
      <c r="F64" s="371"/>
    </row>
    <row r="65" spans="1:6" s="15" customFormat="1" ht="13.15">
      <c r="A65" s="447"/>
      <c r="B65" s="455" t="s">
        <v>1075</v>
      </c>
      <c r="C65" s="369"/>
      <c r="D65" s="87"/>
      <c r="E65" s="39"/>
      <c r="F65" s="371"/>
    </row>
    <row r="66" spans="1:6" s="15" customFormat="1" ht="31.95">
      <c r="A66" s="447"/>
      <c r="B66" s="448" t="s">
        <v>1076</v>
      </c>
      <c r="C66" s="369"/>
      <c r="D66" s="87"/>
      <c r="E66" s="39"/>
      <c r="F66" s="371"/>
    </row>
    <row r="67" spans="1:6" s="15" customFormat="1" ht="63.9">
      <c r="A67" s="447"/>
      <c r="B67" s="448" t="s">
        <v>2568</v>
      </c>
      <c r="C67" s="369"/>
      <c r="D67" s="87"/>
      <c r="E67" s="39"/>
      <c r="F67" s="371"/>
    </row>
    <row r="68" spans="1:6" s="15" customFormat="1" ht="31.95">
      <c r="A68" s="447"/>
      <c r="B68" s="99" t="s">
        <v>1077</v>
      </c>
      <c r="C68" s="369"/>
      <c r="D68" s="87"/>
      <c r="E68" s="39"/>
      <c r="F68" s="371"/>
    </row>
    <row r="69" spans="1:6" s="15" customFormat="1" ht="21.3">
      <c r="A69" s="447"/>
      <c r="B69" s="448" t="s">
        <v>1078</v>
      </c>
      <c r="C69" s="369"/>
      <c r="D69" s="87"/>
      <c r="E69" s="39"/>
      <c r="F69" s="371"/>
    </row>
    <row r="70" spans="1:6" s="15" customFormat="1" ht="42.6">
      <c r="A70" s="447"/>
      <c r="B70" s="448" t="s">
        <v>2569</v>
      </c>
      <c r="C70" s="369"/>
      <c r="D70" s="87"/>
      <c r="E70" s="39"/>
      <c r="F70" s="371"/>
    </row>
    <row r="71" spans="1:6" s="15" customFormat="1" ht="13.15">
      <c r="A71" s="447"/>
      <c r="B71" s="450"/>
      <c r="C71" s="369"/>
      <c r="D71" s="87"/>
      <c r="E71" s="39"/>
      <c r="F71" s="371"/>
    </row>
    <row r="72" spans="1:6" s="15" customFormat="1" ht="13.15">
      <c r="A72" s="447"/>
      <c r="B72" s="455" t="s">
        <v>1079</v>
      </c>
      <c r="C72" s="369"/>
      <c r="D72" s="87"/>
      <c r="E72" s="39"/>
      <c r="F72" s="371"/>
    </row>
    <row r="73" spans="1:6" s="15" customFormat="1" ht="42.6">
      <c r="A73" s="447"/>
      <c r="B73" s="450" t="s">
        <v>1080</v>
      </c>
      <c r="C73" s="369"/>
      <c r="D73" s="87"/>
      <c r="E73" s="39"/>
      <c r="F73" s="371"/>
    </row>
    <row r="74" spans="1:6" s="15" customFormat="1" ht="13.15">
      <c r="A74" s="447"/>
      <c r="B74" s="450"/>
      <c r="C74" s="369"/>
      <c r="D74" s="87"/>
      <c r="E74" s="39"/>
      <c r="F74" s="371"/>
    </row>
    <row r="75" spans="1:6" s="15" customFormat="1" ht="13.15">
      <c r="A75" s="447"/>
      <c r="B75" s="455" t="s">
        <v>826</v>
      </c>
      <c r="C75" s="369"/>
      <c r="D75" s="87"/>
      <c r="E75" s="39"/>
      <c r="F75" s="371"/>
    </row>
    <row r="76" spans="1:6" s="456" customFormat="1" ht="21.3">
      <c r="A76" s="447"/>
      <c r="B76" s="450" t="s">
        <v>1081</v>
      </c>
      <c r="C76" s="369"/>
      <c r="D76" s="87"/>
      <c r="E76" s="39"/>
      <c r="F76" s="371"/>
    </row>
    <row r="77" spans="1:6" s="15" customFormat="1" ht="13.15">
      <c r="A77" s="447"/>
      <c r="B77" s="450" t="s">
        <v>1082</v>
      </c>
      <c r="C77" s="369"/>
      <c r="D77" s="87"/>
      <c r="E77" s="39"/>
      <c r="F77" s="371"/>
    </row>
    <row r="78" spans="1:6" s="299" customFormat="1" ht="13.15">
      <c r="A78" s="447"/>
      <c r="B78" s="455"/>
      <c r="C78" s="369"/>
      <c r="D78" s="87"/>
      <c r="E78" s="453"/>
      <c r="F78" s="366"/>
    </row>
    <row r="79" spans="1:6" s="454" customFormat="1" ht="21.3">
      <c r="A79" s="447"/>
      <c r="B79" s="455" t="s">
        <v>1083</v>
      </c>
      <c r="C79" s="369"/>
      <c r="D79" s="87"/>
      <c r="E79" s="453"/>
      <c r="F79" s="366"/>
    </row>
    <row r="80" spans="1:6" s="454" customFormat="1">
      <c r="A80" s="447"/>
      <c r="B80" s="455"/>
      <c r="C80" s="369"/>
      <c r="D80" s="87"/>
      <c r="E80" s="453"/>
      <c r="F80" s="366"/>
    </row>
    <row r="81" spans="1:6" s="15" customFormat="1" ht="13.15">
      <c r="A81" s="447"/>
      <c r="B81" s="450" t="s">
        <v>852</v>
      </c>
      <c r="C81" s="369"/>
      <c r="D81" s="87"/>
      <c r="E81" s="39"/>
      <c r="F81" s="371"/>
    </row>
    <row r="82" spans="1:6" s="15" customFormat="1" ht="21.3">
      <c r="A82" s="447" t="s">
        <v>91</v>
      </c>
      <c r="B82" s="450" t="s">
        <v>668</v>
      </c>
      <c r="C82" s="369"/>
      <c r="D82" s="87"/>
      <c r="E82" s="39"/>
      <c r="F82" s="371"/>
    </row>
    <row r="83" spans="1:6" s="15" customFormat="1" ht="13.15">
      <c r="A83" s="447" t="s">
        <v>91</v>
      </c>
      <c r="B83" s="450" t="s">
        <v>151</v>
      </c>
      <c r="C83" s="369"/>
      <c r="D83" s="87"/>
      <c r="E83" s="39"/>
      <c r="F83" s="371"/>
    </row>
    <row r="84" spans="1:6" s="15" customFormat="1" ht="13.15">
      <c r="A84" s="447" t="s">
        <v>91</v>
      </c>
      <c r="B84" s="457" t="s">
        <v>1084</v>
      </c>
      <c r="C84" s="369"/>
      <c r="D84" s="87"/>
      <c r="E84" s="39"/>
      <c r="F84" s="371"/>
    </row>
    <row r="85" spans="1:6" s="15" customFormat="1" ht="21.3">
      <c r="A85" s="447" t="s">
        <v>91</v>
      </c>
      <c r="B85" s="450" t="s">
        <v>676</v>
      </c>
      <c r="C85" s="369"/>
      <c r="D85" s="87"/>
      <c r="E85" s="39"/>
      <c r="F85" s="371"/>
    </row>
    <row r="86" spans="1:6" s="15" customFormat="1" ht="31.95">
      <c r="A86" s="447" t="s">
        <v>91</v>
      </c>
      <c r="B86" s="450" t="s">
        <v>1085</v>
      </c>
      <c r="C86" s="369"/>
      <c r="D86" s="87"/>
      <c r="E86" s="39"/>
      <c r="F86" s="371"/>
    </row>
    <row r="87" spans="1:6" s="15" customFormat="1" ht="13.15">
      <c r="A87" s="447" t="s">
        <v>91</v>
      </c>
      <c r="B87" s="450" t="s">
        <v>1086</v>
      </c>
      <c r="C87" s="369"/>
      <c r="D87" s="87"/>
      <c r="E87" s="39"/>
      <c r="F87" s="371"/>
    </row>
    <row r="88" spans="1:6" s="15" customFormat="1" ht="13.15">
      <c r="A88" s="447" t="s">
        <v>91</v>
      </c>
      <c r="B88" s="450" t="s">
        <v>154</v>
      </c>
      <c r="C88" s="369"/>
      <c r="D88" s="87"/>
      <c r="E88" s="39"/>
      <c r="F88" s="371"/>
    </row>
    <row r="89" spans="1:6" s="15" customFormat="1" ht="21.3">
      <c r="A89" s="447" t="s">
        <v>91</v>
      </c>
      <c r="B89" s="450" t="s">
        <v>1087</v>
      </c>
      <c r="C89" s="369"/>
      <c r="D89" s="87"/>
      <c r="E89" s="39"/>
      <c r="F89" s="371"/>
    </row>
    <row r="90" spans="1:6" s="15" customFormat="1" ht="21.3">
      <c r="A90" s="447" t="s">
        <v>91</v>
      </c>
      <c r="B90" s="450" t="s">
        <v>1088</v>
      </c>
      <c r="C90" s="369"/>
      <c r="D90" s="87"/>
      <c r="E90" s="39"/>
      <c r="F90" s="371"/>
    </row>
    <row r="91" spans="1:6" s="15" customFormat="1" ht="21.3">
      <c r="A91" s="447" t="s">
        <v>91</v>
      </c>
      <c r="B91" s="450" t="s">
        <v>1089</v>
      </c>
      <c r="C91" s="369"/>
      <c r="D91" s="87"/>
      <c r="E91" s="39"/>
      <c r="F91" s="371"/>
    </row>
    <row r="92" spans="1:6" s="15" customFormat="1" ht="21.3">
      <c r="A92" s="447" t="s">
        <v>91</v>
      </c>
      <c r="B92" s="450" t="s">
        <v>156</v>
      </c>
      <c r="C92" s="369"/>
      <c r="D92" s="87"/>
      <c r="E92" s="39"/>
      <c r="F92" s="371"/>
    </row>
    <row r="93" spans="1:6" s="15" customFormat="1" ht="13.15">
      <c r="A93" s="447" t="s">
        <v>91</v>
      </c>
      <c r="B93" s="450" t="s">
        <v>133</v>
      </c>
      <c r="C93" s="369"/>
      <c r="D93" s="87"/>
      <c r="E93" s="39"/>
      <c r="F93" s="371"/>
    </row>
    <row r="94" spans="1:6" s="15" customFormat="1" ht="13.15">
      <c r="A94" s="447" t="s">
        <v>91</v>
      </c>
      <c r="B94" s="450" t="s">
        <v>1090</v>
      </c>
      <c r="C94" s="369"/>
      <c r="D94" s="87"/>
      <c r="E94" s="39"/>
      <c r="F94" s="371"/>
    </row>
    <row r="95" spans="1:6" s="299" customFormat="1" ht="13.15">
      <c r="A95" s="447"/>
      <c r="B95" s="99"/>
      <c r="C95" s="369"/>
      <c r="D95" s="87"/>
      <c r="E95" s="453"/>
      <c r="F95" s="366"/>
    </row>
    <row r="96" spans="1:6" s="299" customFormat="1" ht="21.3">
      <c r="A96" s="447"/>
      <c r="B96" s="99" t="s">
        <v>262</v>
      </c>
      <c r="C96" s="369"/>
      <c r="D96" s="458"/>
      <c r="E96" s="458"/>
      <c r="F96" s="459"/>
    </row>
    <row r="97" spans="1:7" s="299" customFormat="1" ht="13.15">
      <c r="A97" s="447"/>
      <c r="B97" s="99"/>
      <c r="C97" s="369"/>
      <c r="D97" s="460"/>
      <c r="E97" s="461"/>
      <c r="F97" s="462"/>
    </row>
    <row r="98" spans="1:7" s="299" customFormat="1" ht="13.15">
      <c r="A98" s="447"/>
      <c r="B98" s="99"/>
      <c r="C98" s="369"/>
      <c r="D98" s="369"/>
      <c r="E98" s="86"/>
      <c r="F98" s="371"/>
    </row>
    <row r="99" spans="1:7" s="1" customFormat="1" ht="13.15">
      <c r="A99" s="27"/>
      <c r="B99" s="463" t="s">
        <v>1092</v>
      </c>
      <c r="C99" s="155"/>
      <c r="D99" s="26"/>
      <c r="E99" s="27"/>
      <c r="F99" s="38"/>
    </row>
    <row r="100" spans="1:7" s="1" customFormat="1" ht="13.15">
      <c r="A100" s="27"/>
      <c r="B100" s="464"/>
      <c r="C100" s="155"/>
      <c r="D100" s="26"/>
      <c r="E100" s="27"/>
      <c r="F100" s="38"/>
    </row>
    <row r="101" spans="1:7" s="15" customFormat="1" ht="22.55">
      <c r="A101" s="540">
        <f>COUNT($A$1:A100)+1</f>
        <v>1</v>
      </c>
      <c r="B101" s="471" t="s">
        <v>1268</v>
      </c>
      <c r="C101" s="369"/>
      <c r="D101" s="87"/>
      <c r="E101" s="465"/>
      <c r="F101" s="41"/>
    </row>
    <row r="102" spans="1:7" s="1" customFormat="1" ht="31.95">
      <c r="A102" s="94"/>
      <c r="B102" s="40" t="s">
        <v>1270</v>
      </c>
      <c r="C102" s="155"/>
      <c r="D102" s="26"/>
      <c r="E102" s="27"/>
      <c r="F102" s="38"/>
    </row>
    <row r="103" spans="1:7" s="466" customFormat="1">
      <c r="A103" s="114"/>
      <c r="B103" s="51" t="s">
        <v>1093</v>
      </c>
      <c r="C103" s="51"/>
      <c r="D103" s="51"/>
      <c r="F103" s="467"/>
      <c r="G103" s="296"/>
    </row>
    <row r="104" spans="1:7" s="466" customFormat="1" ht="21.3">
      <c r="A104" s="114"/>
      <c r="B104" s="51" t="s">
        <v>1269</v>
      </c>
      <c r="C104" s="51"/>
      <c r="D104" s="51"/>
      <c r="F104" s="467"/>
      <c r="G104" s="296"/>
    </row>
    <row r="105" spans="1:7" s="466" customFormat="1" ht="13.15">
      <c r="A105" s="114"/>
      <c r="B105" s="51" t="s">
        <v>1094</v>
      </c>
      <c r="C105" s="51"/>
      <c r="D105" s="51"/>
      <c r="F105" s="467"/>
      <c r="G105" s="468"/>
    </row>
    <row r="106" spans="1:7" s="466" customFormat="1" ht="60.75" customHeight="1">
      <c r="A106" s="114"/>
      <c r="B106" s="51" t="s">
        <v>1095</v>
      </c>
      <c r="C106" s="51"/>
      <c r="D106" s="51"/>
      <c r="F106" s="467"/>
      <c r="G106" s="469"/>
    </row>
    <row r="107" spans="1:7" s="466" customFormat="1" ht="31.95">
      <c r="A107" s="114"/>
      <c r="B107" s="51" t="s">
        <v>1096</v>
      </c>
      <c r="C107" s="51"/>
      <c r="D107" s="51"/>
      <c r="F107" s="467"/>
      <c r="G107" s="470"/>
    </row>
    <row r="108" spans="1:7" s="466" customFormat="1" ht="42.6">
      <c r="A108" s="114"/>
      <c r="B108" s="51" t="s">
        <v>1273</v>
      </c>
      <c r="C108" s="51"/>
      <c r="D108" s="51"/>
      <c r="F108" s="467"/>
      <c r="G108" s="470"/>
    </row>
    <row r="109" spans="1:7" s="466" customFormat="1" ht="42.6">
      <c r="A109" s="114"/>
      <c r="B109" s="51" t="s">
        <v>1091</v>
      </c>
      <c r="C109" s="51"/>
      <c r="D109" s="51"/>
      <c r="F109" s="467"/>
      <c r="G109" s="470"/>
    </row>
    <row r="110" spans="1:7" s="466" customFormat="1">
      <c r="A110" s="114"/>
      <c r="B110" s="51" t="s">
        <v>1097</v>
      </c>
      <c r="C110" s="51"/>
      <c r="D110" s="51"/>
      <c r="F110" s="467"/>
      <c r="G110" s="470"/>
    </row>
    <row r="111" spans="1:7" s="466" customFormat="1" ht="31.95">
      <c r="A111" s="114"/>
      <c r="B111" s="51" t="s">
        <v>1098</v>
      </c>
      <c r="C111" s="51"/>
      <c r="D111" s="51"/>
      <c r="F111" s="467"/>
      <c r="G111" s="470"/>
    </row>
    <row r="112" spans="1:7" s="466" customFormat="1">
      <c r="A112" s="114"/>
      <c r="B112" s="51" t="s">
        <v>1099</v>
      </c>
      <c r="C112" s="51"/>
      <c r="D112" s="51"/>
      <c r="F112" s="467"/>
      <c r="G112" s="296"/>
    </row>
    <row r="113" spans="1:8" s="466" customFormat="1">
      <c r="A113" s="114"/>
      <c r="B113" s="25" t="s">
        <v>449</v>
      </c>
      <c r="C113" s="51"/>
      <c r="D113" s="51"/>
      <c r="F113" s="467"/>
      <c r="G113" s="296"/>
    </row>
    <row r="114" spans="1:8" s="466" customFormat="1" ht="21.3">
      <c r="A114" s="82" t="s">
        <v>45</v>
      </c>
      <c r="B114" s="25" t="s">
        <v>1271</v>
      </c>
      <c r="C114" s="33" t="s">
        <v>14</v>
      </c>
      <c r="D114" s="26">
        <v>1</v>
      </c>
      <c r="E114" s="587"/>
      <c r="F114" s="907">
        <f t="shared" ref="F114" si="0">E114*D114</f>
        <v>0</v>
      </c>
      <c r="G114" s="469"/>
    </row>
    <row r="115" spans="1:8" s="466" customFormat="1" ht="26.3" customHeight="1">
      <c r="A115" s="82" t="s">
        <v>46</v>
      </c>
      <c r="B115" s="25" t="s">
        <v>1272</v>
      </c>
      <c r="C115" s="33" t="s">
        <v>14</v>
      </c>
      <c r="D115" s="26">
        <v>1</v>
      </c>
      <c r="E115" s="587"/>
      <c r="F115" s="907">
        <f t="shared" ref="F115" si="1">E115*D115</f>
        <v>0</v>
      </c>
      <c r="G115" s="469"/>
    </row>
    <row r="116" spans="1:8" s="466" customFormat="1" ht="38.200000000000003" customHeight="1">
      <c r="A116" s="82" t="s">
        <v>44</v>
      </c>
      <c r="B116" s="25" t="s">
        <v>1406</v>
      </c>
      <c r="C116" s="33" t="s">
        <v>14</v>
      </c>
      <c r="D116" s="26">
        <v>1</v>
      </c>
      <c r="E116" s="587"/>
      <c r="F116" s="907">
        <f t="shared" ref="F116" si="2">E116*D116</f>
        <v>0</v>
      </c>
      <c r="G116" s="469"/>
    </row>
    <row r="117" spans="1:8" s="466" customFormat="1">
      <c r="A117" s="82"/>
      <c r="B117" s="25"/>
      <c r="C117" s="33"/>
      <c r="D117" s="26"/>
      <c r="E117" s="587"/>
      <c r="F117" s="907"/>
      <c r="G117" s="469"/>
    </row>
    <row r="118" spans="1:8" s="466" customFormat="1">
      <c r="A118" s="114"/>
      <c r="B118" s="25" t="s">
        <v>731</v>
      </c>
      <c r="C118" s="51"/>
      <c r="D118" s="51"/>
      <c r="F118" s="907"/>
      <c r="G118" s="296"/>
    </row>
    <row r="119" spans="1:8" s="466" customFormat="1" ht="21.3">
      <c r="A119" s="82" t="s">
        <v>47</v>
      </c>
      <c r="B119" s="25" t="s">
        <v>1274</v>
      </c>
      <c r="C119" s="33" t="s">
        <v>14</v>
      </c>
      <c r="D119" s="26">
        <v>2</v>
      </c>
      <c r="E119" s="587"/>
      <c r="F119" s="907">
        <f t="shared" ref="F119" si="3">E119*D119</f>
        <v>0</v>
      </c>
      <c r="G119" s="469"/>
    </row>
    <row r="120" spans="1:8" s="15" customFormat="1" ht="13.15">
      <c r="A120" s="268"/>
      <c r="B120" s="269"/>
      <c r="C120" s="97"/>
      <c r="D120" s="97"/>
      <c r="E120" s="270"/>
      <c r="F120" s="907"/>
      <c r="H120" s="271"/>
    </row>
    <row r="121" spans="1:8" s="57" customFormat="1" ht="15.05">
      <c r="A121" s="472" t="str">
        <f>A3</f>
        <v>B.VII.PP</v>
      </c>
      <c r="B121" s="201" t="s">
        <v>1198</v>
      </c>
      <c r="C121" s="203"/>
      <c r="D121" s="202"/>
      <c r="E121" s="203"/>
      <c r="F121" s="901" t="str">
        <f>IF(SUM(F1:F120)&gt;0,SUM(F1:F120),"")</f>
        <v/>
      </c>
    </row>
  </sheetData>
  <conditionalFormatting sqref="F114:F120">
    <cfRule type="cellIs" dxfId="21" priority="4" stopIfTrue="1" operator="equal">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47" max="5" man="1"/>
    <brk id="98"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59"/>
  <sheetViews>
    <sheetView showZeros="0" view="pageBreakPreview" zoomScaleNormal="100" workbookViewId="0">
      <selection activeCell="P64" sqref="P64"/>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7" width="12.33203125" style="35" customWidth="1"/>
    <col min="8" max="16384" width="9.109375" style="14"/>
  </cols>
  <sheetData>
    <row r="1" spans="1:10" s="137" customFormat="1" ht="13.15">
      <c r="A1" s="74" t="s">
        <v>71</v>
      </c>
      <c r="B1" s="75" t="s">
        <v>70</v>
      </c>
      <c r="C1" s="531" t="s">
        <v>64</v>
      </c>
      <c r="D1" s="532" t="s">
        <v>65</v>
      </c>
      <c r="E1" s="532" t="s">
        <v>66</v>
      </c>
      <c r="F1" s="533" t="s">
        <v>67</v>
      </c>
      <c r="G1" s="653"/>
      <c r="J1" s="138"/>
    </row>
    <row r="2" spans="1:10" s="27" customFormat="1" ht="10.65">
      <c r="A2" s="58"/>
      <c r="B2" s="40"/>
      <c r="C2" s="26"/>
      <c r="D2" s="26"/>
      <c r="E2" s="37"/>
      <c r="F2" s="38"/>
      <c r="G2" s="38"/>
    </row>
    <row r="3" spans="1:10" s="57" customFormat="1" ht="15.05">
      <c r="A3" s="62" t="s">
        <v>1043</v>
      </c>
      <c r="B3" s="100" t="s">
        <v>975</v>
      </c>
      <c r="C3" s="64"/>
      <c r="D3" s="64"/>
      <c r="E3" s="65"/>
      <c r="F3" s="66"/>
      <c r="G3" s="70"/>
    </row>
    <row r="4" spans="1:10" s="57" customFormat="1" ht="15.05">
      <c r="A4" s="67"/>
      <c r="B4" s="154"/>
      <c r="C4" s="68"/>
      <c r="D4" s="68"/>
      <c r="E4" s="69"/>
      <c r="F4" s="70"/>
      <c r="G4" s="70"/>
    </row>
    <row r="5" spans="1:10" s="51" customFormat="1" ht="10.65">
      <c r="A5" s="114"/>
      <c r="B5" s="25" t="s">
        <v>5</v>
      </c>
    </row>
    <row r="6" spans="1:10" s="51" customFormat="1" ht="10.65">
      <c r="A6" s="114"/>
      <c r="B6" s="51" t="s">
        <v>959</v>
      </c>
    </row>
    <row r="7" spans="1:10" s="51" customFormat="1" ht="27.7" customHeight="1">
      <c r="A7" s="114" t="s">
        <v>91</v>
      </c>
      <c r="B7" s="51" t="s">
        <v>960</v>
      </c>
    </row>
    <row r="8" spans="1:10" s="51" customFormat="1" ht="10.65">
      <c r="A8" s="114" t="s">
        <v>91</v>
      </c>
      <c r="B8" s="51" t="s">
        <v>961</v>
      </c>
    </row>
    <row r="9" spans="1:10" s="51" customFormat="1" ht="31.95">
      <c r="A9" s="114" t="s">
        <v>91</v>
      </c>
      <c r="B9" s="51" t="s">
        <v>962</v>
      </c>
    </row>
    <row r="10" spans="1:10" s="51" customFormat="1" ht="10.65">
      <c r="A10" s="114" t="s">
        <v>91</v>
      </c>
      <c r="B10" s="51" t="s">
        <v>963</v>
      </c>
    </row>
    <row r="11" spans="1:10" s="51" customFormat="1" ht="10.65">
      <c r="A11" s="114" t="s">
        <v>91</v>
      </c>
      <c r="B11" s="51" t="s">
        <v>964</v>
      </c>
    </row>
    <row r="12" spans="1:10" s="51" customFormat="1" ht="10.65">
      <c r="A12" s="114" t="s">
        <v>91</v>
      </c>
      <c r="B12" s="51" t="s">
        <v>965</v>
      </c>
    </row>
    <row r="13" spans="1:10" s="51" customFormat="1" ht="21.3">
      <c r="A13" s="114" t="s">
        <v>91</v>
      </c>
      <c r="B13" s="51" t="s">
        <v>966</v>
      </c>
    </row>
    <row r="14" spans="1:10" s="51" customFormat="1" ht="10.65">
      <c r="A14" s="114" t="s">
        <v>91</v>
      </c>
      <c r="B14" s="51" t="s">
        <v>967</v>
      </c>
    </row>
    <row r="15" spans="1:10" s="51" customFormat="1" ht="10.65">
      <c r="A15" s="114" t="s">
        <v>91</v>
      </c>
      <c r="B15" s="51" t="s">
        <v>968</v>
      </c>
    </row>
    <row r="16" spans="1:10" s="51" customFormat="1" ht="10.65">
      <c r="A16" s="114" t="s">
        <v>91</v>
      </c>
      <c r="B16" s="51" t="s">
        <v>969</v>
      </c>
    </row>
    <row r="17" spans="1:12" s="51" customFormat="1" ht="30.05" customHeight="1">
      <c r="A17" s="114" t="s">
        <v>91</v>
      </c>
      <c r="B17" s="51" t="s">
        <v>970</v>
      </c>
    </row>
    <row r="18" spans="1:12" s="51" customFormat="1" ht="10.65">
      <c r="A18" s="114" t="s">
        <v>91</v>
      </c>
      <c r="B18" s="51" t="s">
        <v>971</v>
      </c>
    </row>
    <row r="19" spans="1:12" s="51" customFormat="1" ht="10.65">
      <c r="A19" s="114"/>
    </row>
    <row r="20" spans="1:12" s="51" customFormat="1" ht="21.3">
      <c r="A20" s="114"/>
      <c r="B20" s="51" t="s">
        <v>262</v>
      </c>
    </row>
    <row r="21" spans="1:12">
      <c r="A21" s="438"/>
      <c r="B21" s="153"/>
      <c r="C21" s="34"/>
      <c r="E21" s="24"/>
      <c r="F21" s="14"/>
      <c r="G21" s="14"/>
    </row>
    <row r="22" spans="1:12">
      <c r="A22" s="446">
        <f>COUNT($A$1:A21)+1</f>
        <v>1</v>
      </c>
      <c r="B22" s="53" t="s">
        <v>972</v>
      </c>
      <c r="C22" s="34"/>
      <c r="E22" s="24"/>
      <c r="F22" s="14"/>
      <c r="G22" s="14"/>
    </row>
    <row r="23" spans="1:12" s="51" customFormat="1" ht="49.5" customHeight="1">
      <c r="A23" s="114"/>
      <c r="B23" s="51" t="s">
        <v>1216</v>
      </c>
    </row>
    <row r="24" spans="1:12" s="51" customFormat="1" ht="26.3" customHeight="1">
      <c r="A24" s="114"/>
      <c r="B24" s="51" t="s">
        <v>973</v>
      </c>
    </row>
    <row r="25" spans="1:12" s="51" customFormat="1" ht="10.65">
      <c r="A25" s="114"/>
      <c r="B25" s="222" t="s">
        <v>1830</v>
      </c>
    </row>
    <row r="26" spans="1:12" s="146" customFormat="1" ht="31.95">
      <c r="A26" s="82" t="s">
        <v>652</v>
      </c>
      <c r="B26" s="228" t="s">
        <v>1820</v>
      </c>
      <c r="C26" s="86" t="s">
        <v>15</v>
      </c>
      <c r="D26" s="87">
        <v>3.83</v>
      </c>
      <c r="E26" s="87"/>
      <c r="F26" s="900" t="str">
        <f t="shared" ref="F26:F38" si="0">IF(OR(OR(E26=0,E26=""),OR(D26=0,D26="")),"",D26*E26)</f>
        <v/>
      </c>
      <c r="G26" s="87"/>
      <c r="H26" s="87"/>
      <c r="I26" s="87"/>
      <c r="J26" s="87"/>
      <c r="K26" s="87"/>
      <c r="L26" s="87"/>
    </row>
    <row r="27" spans="1:12" s="146" customFormat="1" ht="31.95">
      <c r="A27" s="82" t="s">
        <v>653</v>
      </c>
      <c r="B27" s="228" t="s">
        <v>1821</v>
      </c>
      <c r="C27" s="86" t="s">
        <v>15</v>
      </c>
      <c r="D27" s="87">
        <v>1.31</v>
      </c>
      <c r="E27" s="87"/>
      <c r="F27" s="900" t="str">
        <f t="shared" si="0"/>
        <v/>
      </c>
      <c r="G27" s="87"/>
      <c r="H27" s="87"/>
      <c r="I27" s="87"/>
      <c r="J27" s="87"/>
      <c r="K27" s="87"/>
      <c r="L27" s="87"/>
    </row>
    <row r="28" spans="1:12" s="146" customFormat="1" ht="31.95">
      <c r="A28" s="82" t="s">
        <v>654</v>
      </c>
      <c r="B28" s="228" t="s">
        <v>1822</v>
      </c>
      <c r="C28" s="86" t="s">
        <v>15</v>
      </c>
      <c r="D28" s="87">
        <v>2.64</v>
      </c>
      <c r="E28" s="87"/>
      <c r="F28" s="900" t="str">
        <f t="shared" si="0"/>
        <v/>
      </c>
      <c r="G28" s="87"/>
      <c r="H28" s="87"/>
      <c r="I28" s="87"/>
      <c r="J28" s="87"/>
      <c r="K28" s="87"/>
      <c r="L28" s="87"/>
    </row>
    <row r="29" spans="1:12" s="146" customFormat="1" ht="31.95">
      <c r="A29" s="82" t="s">
        <v>655</v>
      </c>
      <c r="B29" s="228" t="s">
        <v>1823</v>
      </c>
      <c r="C29" s="86" t="s">
        <v>15</v>
      </c>
      <c r="D29" s="87">
        <v>2.71</v>
      </c>
      <c r="E29" s="87"/>
      <c r="F29" s="900" t="str">
        <f t="shared" si="0"/>
        <v/>
      </c>
      <c r="G29" s="87"/>
      <c r="H29" s="87"/>
      <c r="I29" s="87"/>
      <c r="J29" s="87"/>
      <c r="K29" s="87"/>
      <c r="L29" s="87"/>
    </row>
    <row r="30" spans="1:12" s="146" customFormat="1" ht="31.95">
      <c r="A30" s="82" t="s">
        <v>656</v>
      </c>
      <c r="B30" s="228" t="s">
        <v>1824</v>
      </c>
      <c r="C30" s="86" t="s">
        <v>15</v>
      </c>
      <c r="D30" s="87">
        <v>0.53</v>
      </c>
      <c r="E30" s="87"/>
      <c r="F30" s="900" t="str">
        <f t="shared" si="0"/>
        <v/>
      </c>
      <c r="G30" s="87"/>
      <c r="H30" s="87"/>
      <c r="I30" s="87"/>
      <c r="J30" s="87"/>
      <c r="K30" s="87"/>
      <c r="L30" s="87"/>
    </row>
    <row r="31" spans="1:12" s="146" customFormat="1" ht="21.3">
      <c r="A31" s="82" t="s">
        <v>657</v>
      </c>
      <c r="B31" s="228" t="s">
        <v>1825</v>
      </c>
      <c r="C31" s="86" t="s">
        <v>15</v>
      </c>
      <c r="D31" s="87">
        <v>3.3</v>
      </c>
      <c r="E31" s="87"/>
      <c r="F31" s="900" t="str">
        <f t="shared" si="0"/>
        <v/>
      </c>
      <c r="G31" s="87"/>
      <c r="H31" s="87"/>
      <c r="I31" s="87"/>
      <c r="J31" s="87"/>
      <c r="K31" s="87"/>
      <c r="L31" s="87"/>
    </row>
    <row r="32" spans="1:12" s="42" customFormat="1" ht="10.65">
      <c r="A32" s="205"/>
      <c r="B32" s="337"/>
      <c r="C32" s="84"/>
      <c r="D32" s="85"/>
      <c r="E32" s="85"/>
      <c r="F32" s="900" t="str">
        <f t="shared" si="0"/>
        <v/>
      </c>
      <c r="G32" s="87"/>
      <c r="H32" s="87"/>
      <c r="I32" s="87"/>
      <c r="J32" s="87"/>
      <c r="K32" s="87"/>
      <c r="L32" s="87"/>
    </row>
    <row r="33" spans="1:12" s="42" customFormat="1" ht="10.65">
      <c r="A33" s="205"/>
      <c r="B33" s="337" t="s">
        <v>461</v>
      </c>
      <c r="C33" s="84"/>
      <c r="D33" s="85"/>
      <c r="E33" s="85"/>
      <c r="F33" s="900" t="str">
        <f t="shared" si="0"/>
        <v/>
      </c>
      <c r="G33" s="87"/>
      <c r="H33" s="87"/>
      <c r="I33" s="87"/>
      <c r="J33" s="87"/>
      <c r="K33" s="87"/>
      <c r="L33" s="87"/>
    </row>
    <row r="34" spans="1:12" s="146" customFormat="1" ht="31.95">
      <c r="A34" s="82" t="s">
        <v>658</v>
      </c>
      <c r="B34" s="228" t="s">
        <v>1826</v>
      </c>
      <c r="C34" s="86" t="s">
        <v>15</v>
      </c>
      <c r="D34" s="87">
        <v>2.58</v>
      </c>
      <c r="E34" s="87"/>
      <c r="F34" s="900" t="str">
        <f t="shared" si="0"/>
        <v/>
      </c>
      <c r="G34" s="87"/>
      <c r="H34" s="87"/>
      <c r="I34" s="87"/>
      <c r="J34" s="87"/>
      <c r="K34" s="87"/>
      <c r="L34" s="87"/>
    </row>
    <row r="35" spans="1:12" s="146" customFormat="1" ht="31.95">
      <c r="A35" s="82" t="s">
        <v>659</v>
      </c>
      <c r="B35" s="228" t="s">
        <v>1827</v>
      </c>
      <c r="C35" s="86" t="s">
        <v>15</v>
      </c>
      <c r="D35" s="87">
        <v>10.56</v>
      </c>
      <c r="E35" s="87"/>
      <c r="F35" s="900" t="str">
        <f t="shared" si="0"/>
        <v/>
      </c>
      <c r="G35" s="87"/>
      <c r="H35" s="87"/>
      <c r="I35" s="87"/>
      <c r="J35" s="87"/>
      <c r="K35" s="87"/>
      <c r="L35" s="87"/>
    </row>
    <row r="36" spans="1:12" s="146" customFormat="1" ht="42.6">
      <c r="A36" s="82" t="s">
        <v>660</v>
      </c>
      <c r="B36" s="228" t="s">
        <v>1828</v>
      </c>
      <c r="C36" s="86" t="s">
        <v>15</v>
      </c>
      <c r="D36" s="87">
        <v>5.28</v>
      </c>
      <c r="E36" s="87"/>
      <c r="F36" s="900" t="str">
        <f t="shared" si="0"/>
        <v/>
      </c>
      <c r="G36" s="87"/>
      <c r="H36" s="87"/>
      <c r="I36" s="87"/>
      <c r="J36" s="87"/>
      <c r="K36" s="87"/>
      <c r="L36" s="87"/>
    </row>
    <row r="37" spans="1:12" s="146" customFormat="1" ht="31.95">
      <c r="A37" s="82" t="s">
        <v>661</v>
      </c>
      <c r="B37" s="228" t="s">
        <v>1829</v>
      </c>
      <c r="C37" s="86" t="s">
        <v>15</v>
      </c>
      <c r="D37" s="87">
        <v>0.77</v>
      </c>
      <c r="E37" s="87"/>
      <c r="F37" s="900" t="str">
        <f t="shared" si="0"/>
        <v/>
      </c>
      <c r="G37" s="87"/>
      <c r="H37" s="87"/>
      <c r="I37" s="87"/>
      <c r="J37" s="87"/>
      <c r="K37" s="87"/>
      <c r="L37" s="87"/>
    </row>
    <row r="38" spans="1:12" s="146" customFormat="1" ht="21.3">
      <c r="A38" s="82" t="s">
        <v>2422</v>
      </c>
      <c r="B38" s="228" t="s">
        <v>2423</v>
      </c>
      <c r="C38" s="86" t="s">
        <v>15</v>
      </c>
      <c r="D38" s="87">
        <v>0.5</v>
      </c>
      <c r="E38" s="87"/>
      <c r="F38" s="900" t="str">
        <f t="shared" si="0"/>
        <v/>
      </c>
      <c r="G38" s="87"/>
      <c r="H38" s="87"/>
      <c r="I38" s="87"/>
      <c r="J38" s="87"/>
      <c r="K38" s="87"/>
      <c r="L38" s="87"/>
    </row>
    <row r="39" spans="1:12" s="383" customFormat="1" ht="13.15">
      <c r="A39" s="439"/>
      <c r="B39" s="440"/>
      <c r="C39" s="441"/>
      <c r="D39" s="442"/>
      <c r="E39" s="442"/>
      <c r="F39" s="900"/>
      <c r="G39" s="442"/>
    </row>
    <row r="40" spans="1:12">
      <c r="A40" s="446">
        <f>COUNT($A$1:A39)+1</f>
        <v>2</v>
      </c>
      <c r="B40" s="53" t="s">
        <v>978</v>
      </c>
      <c r="C40" s="34"/>
      <c r="E40" s="24"/>
      <c r="F40" s="900"/>
      <c r="G40" s="14"/>
    </row>
    <row r="41" spans="1:12" s="51" customFormat="1" ht="51.05" customHeight="1">
      <c r="A41" s="114"/>
      <c r="B41" s="51" t="s">
        <v>977</v>
      </c>
      <c r="F41" s="900"/>
    </row>
    <row r="42" spans="1:12" s="51" customFormat="1" ht="42.6">
      <c r="A42" s="114"/>
      <c r="B42" s="51" t="s">
        <v>1217</v>
      </c>
      <c r="F42" s="900"/>
    </row>
    <row r="43" spans="1:12" s="51" customFormat="1" ht="24.75" customHeight="1">
      <c r="A43" s="114"/>
      <c r="B43" s="51" t="s">
        <v>973</v>
      </c>
      <c r="F43" s="900"/>
    </row>
    <row r="44" spans="1:12" s="51" customFormat="1" ht="10.65">
      <c r="A44" s="114"/>
      <c r="B44" s="222" t="s">
        <v>1831</v>
      </c>
      <c r="F44" s="900"/>
    </row>
    <row r="45" spans="1:12" s="146" customFormat="1" ht="31.95">
      <c r="A45" s="82" t="s">
        <v>652</v>
      </c>
      <c r="B45" s="228" t="s">
        <v>1820</v>
      </c>
      <c r="C45" s="86" t="s">
        <v>15</v>
      </c>
      <c r="D45" s="87">
        <v>3.83</v>
      </c>
      <c r="E45" s="87"/>
      <c r="F45" s="900" t="str">
        <f t="shared" ref="F45:F57" si="1">IF(OR(OR(E45=0,E45=""),OR(D45=0,D45="")),"",D45*E45)</f>
        <v/>
      </c>
      <c r="G45" s="87"/>
      <c r="H45" s="87"/>
      <c r="I45" s="87"/>
      <c r="J45" s="87"/>
      <c r="K45" s="87"/>
      <c r="L45" s="87"/>
    </row>
    <row r="46" spans="1:12" s="146" customFormat="1" ht="31.95">
      <c r="A46" s="82" t="s">
        <v>653</v>
      </c>
      <c r="B46" s="228" t="s">
        <v>1821</v>
      </c>
      <c r="C46" s="86" t="s">
        <v>15</v>
      </c>
      <c r="D46" s="87">
        <v>1.31</v>
      </c>
      <c r="E46" s="87"/>
      <c r="F46" s="900" t="str">
        <f t="shared" si="1"/>
        <v/>
      </c>
      <c r="G46" s="87"/>
      <c r="H46" s="87"/>
      <c r="I46" s="87"/>
      <c r="J46" s="87"/>
      <c r="K46" s="87"/>
      <c r="L46" s="87"/>
    </row>
    <row r="47" spans="1:12" s="146" customFormat="1" ht="31.95">
      <c r="A47" s="82" t="s">
        <v>654</v>
      </c>
      <c r="B47" s="228" t="s">
        <v>1822</v>
      </c>
      <c r="C47" s="86" t="s">
        <v>15</v>
      </c>
      <c r="D47" s="87">
        <v>2.64</v>
      </c>
      <c r="E47" s="87"/>
      <c r="F47" s="900" t="str">
        <f t="shared" si="1"/>
        <v/>
      </c>
      <c r="G47" s="87"/>
      <c r="H47" s="87"/>
      <c r="I47" s="87"/>
      <c r="J47" s="87"/>
      <c r="K47" s="87"/>
      <c r="L47" s="87"/>
    </row>
    <row r="48" spans="1:12" s="146" customFormat="1" ht="31.95">
      <c r="A48" s="82" t="s">
        <v>655</v>
      </c>
      <c r="B48" s="228" t="s">
        <v>1823</v>
      </c>
      <c r="C48" s="86" t="s">
        <v>15</v>
      </c>
      <c r="D48" s="87">
        <v>2.71</v>
      </c>
      <c r="E48" s="87"/>
      <c r="F48" s="900" t="str">
        <f t="shared" si="1"/>
        <v/>
      </c>
      <c r="G48" s="87"/>
      <c r="H48" s="87"/>
      <c r="I48" s="87"/>
      <c r="J48" s="87"/>
      <c r="K48" s="87"/>
      <c r="L48" s="87"/>
    </row>
    <row r="49" spans="1:12" s="146" customFormat="1" ht="31.95">
      <c r="A49" s="82" t="s">
        <v>656</v>
      </c>
      <c r="B49" s="228" t="s">
        <v>1824</v>
      </c>
      <c r="C49" s="86" t="s">
        <v>15</v>
      </c>
      <c r="D49" s="87">
        <v>0.53</v>
      </c>
      <c r="E49" s="87"/>
      <c r="F49" s="900" t="str">
        <f t="shared" si="1"/>
        <v/>
      </c>
      <c r="G49" s="87"/>
      <c r="H49" s="87"/>
      <c r="I49" s="87"/>
      <c r="J49" s="87"/>
      <c r="K49" s="87"/>
      <c r="L49" s="87"/>
    </row>
    <row r="50" spans="1:12" s="146" customFormat="1" ht="21.3">
      <c r="A50" s="82" t="s">
        <v>657</v>
      </c>
      <c r="B50" s="228" t="s">
        <v>1825</v>
      </c>
      <c r="C50" s="86" t="s">
        <v>15</v>
      </c>
      <c r="D50" s="87">
        <v>3.3</v>
      </c>
      <c r="E50" s="87"/>
      <c r="F50" s="900" t="str">
        <f t="shared" si="1"/>
        <v/>
      </c>
      <c r="G50" s="87"/>
      <c r="H50" s="87"/>
      <c r="I50" s="87"/>
      <c r="J50" s="87"/>
      <c r="K50" s="87"/>
      <c r="L50" s="87"/>
    </row>
    <row r="51" spans="1:12" s="42" customFormat="1" ht="10.65">
      <c r="A51" s="205"/>
      <c r="B51" s="337"/>
      <c r="C51" s="84"/>
      <c r="D51" s="85"/>
      <c r="E51" s="85"/>
      <c r="F51" s="900" t="str">
        <f t="shared" si="1"/>
        <v/>
      </c>
      <c r="G51" s="87"/>
      <c r="H51" s="87"/>
      <c r="I51" s="87"/>
      <c r="J51" s="87"/>
      <c r="K51" s="87"/>
      <c r="L51" s="87"/>
    </row>
    <row r="52" spans="1:12" s="42" customFormat="1" ht="10.65">
      <c r="A52" s="205"/>
      <c r="B52" s="337" t="s">
        <v>461</v>
      </c>
      <c r="C52" s="84"/>
      <c r="D52" s="85"/>
      <c r="E52" s="85"/>
      <c r="F52" s="900" t="str">
        <f t="shared" si="1"/>
        <v/>
      </c>
      <c r="G52" s="87"/>
      <c r="H52" s="87"/>
      <c r="I52" s="87"/>
      <c r="J52" s="87"/>
      <c r="K52" s="87"/>
      <c r="L52" s="87"/>
    </row>
    <row r="53" spans="1:12" s="146" customFormat="1" ht="31.95">
      <c r="A53" s="82" t="s">
        <v>658</v>
      </c>
      <c r="B53" s="228" t="s">
        <v>1826</v>
      </c>
      <c r="C53" s="86" t="s">
        <v>15</v>
      </c>
      <c r="D53" s="87">
        <v>2.58</v>
      </c>
      <c r="E53" s="87"/>
      <c r="F53" s="900" t="str">
        <f t="shared" si="1"/>
        <v/>
      </c>
      <c r="G53" s="87"/>
      <c r="H53" s="87"/>
      <c r="I53" s="87"/>
      <c r="J53" s="87"/>
      <c r="K53" s="87"/>
      <c r="L53" s="87"/>
    </row>
    <row r="54" spans="1:12" s="146" customFormat="1" ht="31.95">
      <c r="A54" s="82" t="s">
        <v>659</v>
      </c>
      <c r="B54" s="228" t="s">
        <v>1827</v>
      </c>
      <c r="C54" s="86" t="s">
        <v>15</v>
      </c>
      <c r="D54" s="87">
        <v>10.56</v>
      </c>
      <c r="E54" s="87"/>
      <c r="F54" s="900" t="str">
        <f t="shared" si="1"/>
        <v/>
      </c>
      <c r="G54" s="87"/>
      <c r="H54" s="87"/>
      <c r="I54" s="87"/>
      <c r="J54" s="87"/>
      <c r="K54" s="87"/>
      <c r="L54" s="87"/>
    </row>
    <row r="55" spans="1:12" s="146" customFormat="1" ht="42.6">
      <c r="A55" s="82" t="s">
        <v>660</v>
      </c>
      <c r="B55" s="228" t="s">
        <v>1828</v>
      </c>
      <c r="C55" s="86" t="s">
        <v>15</v>
      </c>
      <c r="D55" s="87">
        <v>5.28</v>
      </c>
      <c r="E55" s="87"/>
      <c r="F55" s="900" t="str">
        <f t="shared" si="1"/>
        <v/>
      </c>
      <c r="G55" s="87"/>
      <c r="H55" s="87"/>
      <c r="I55" s="87"/>
      <c r="J55" s="87"/>
      <c r="K55" s="87"/>
      <c r="L55" s="87"/>
    </row>
    <row r="56" spans="1:12" s="146" customFormat="1" ht="31.95">
      <c r="A56" s="82" t="s">
        <v>661</v>
      </c>
      <c r="B56" s="228" t="s">
        <v>1829</v>
      </c>
      <c r="C56" s="86" t="s">
        <v>15</v>
      </c>
      <c r="D56" s="87">
        <v>0.77</v>
      </c>
      <c r="E56" s="87"/>
      <c r="F56" s="900" t="str">
        <f t="shared" si="1"/>
        <v/>
      </c>
      <c r="G56" s="87"/>
      <c r="H56" s="87"/>
      <c r="I56" s="87"/>
      <c r="J56" s="87"/>
      <c r="K56" s="87"/>
      <c r="L56" s="87"/>
    </row>
    <row r="57" spans="1:12" s="15" customFormat="1" ht="21.3">
      <c r="A57" s="82" t="s">
        <v>2422</v>
      </c>
      <c r="B57" s="228" t="s">
        <v>2423</v>
      </c>
      <c r="C57" s="86" t="s">
        <v>15</v>
      </c>
      <c r="D57" s="87">
        <v>0.5</v>
      </c>
      <c r="E57" s="87"/>
      <c r="F57" s="900" t="str">
        <f t="shared" si="1"/>
        <v/>
      </c>
      <c r="G57" s="41"/>
      <c r="I57" s="271"/>
    </row>
    <row r="58" spans="1:12" s="15" customFormat="1" ht="13.15">
      <c r="A58" s="268"/>
      <c r="B58" s="269"/>
      <c r="C58" s="97"/>
      <c r="D58" s="97"/>
      <c r="E58" s="270"/>
      <c r="F58" s="900"/>
      <c r="G58" s="41"/>
      <c r="I58" s="271"/>
    </row>
    <row r="59" spans="1:12" s="57" customFormat="1" ht="15.05">
      <c r="A59" s="204" t="str">
        <f>A3</f>
        <v>B.VIII.</v>
      </c>
      <c r="B59" s="201" t="s">
        <v>976</v>
      </c>
      <c r="C59" s="203"/>
      <c r="D59" s="202"/>
      <c r="E59" s="203"/>
      <c r="F59" s="901" t="str">
        <f>IF(SUM(F1:F58)&gt;0,SUM(F1:F58),"")</f>
        <v/>
      </c>
      <c r="G59" s="654"/>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N82"/>
  <sheetViews>
    <sheetView showZeros="0" view="pageBreakPreview" zoomScaleNormal="100" zoomScaleSheetLayoutView="100" workbookViewId="0">
      <selection activeCell="E74" sqref="E74"/>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248" s="137" customFormat="1" ht="13.15">
      <c r="A1" s="74" t="s">
        <v>71</v>
      </c>
      <c r="B1" s="75" t="s">
        <v>70</v>
      </c>
      <c r="C1" s="531" t="s">
        <v>64</v>
      </c>
      <c r="D1" s="532" t="s">
        <v>65</v>
      </c>
      <c r="E1" s="532" t="s">
        <v>66</v>
      </c>
      <c r="F1" s="533" t="s">
        <v>67</v>
      </c>
      <c r="I1" s="138"/>
    </row>
    <row r="2" spans="1:248" s="27" customFormat="1" ht="10.65">
      <c r="A2" s="58"/>
      <c r="B2" s="40"/>
      <c r="C2" s="26"/>
      <c r="D2" s="26"/>
      <c r="E2" s="37"/>
      <c r="F2" s="38"/>
    </row>
    <row r="3" spans="1:248" s="57" customFormat="1" ht="15.05">
      <c r="A3" s="62" t="s">
        <v>1193</v>
      </c>
      <c r="B3" s="100" t="s">
        <v>765</v>
      </c>
      <c r="C3" s="64"/>
      <c r="D3" s="64"/>
      <c r="E3" s="65"/>
      <c r="F3" s="66"/>
    </row>
    <row r="4" spans="1:248" s="57" customFormat="1" ht="15.05">
      <c r="A4" s="67"/>
      <c r="B4" s="154"/>
      <c r="C4" s="68"/>
      <c r="D4" s="68"/>
      <c r="E4" s="69"/>
      <c r="F4" s="70"/>
    </row>
    <row r="5" spans="1:248" s="51" customFormat="1" ht="10.65">
      <c r="A5" s="114"/>
      <c r="B5" s="272" t="s">
        <v>5</v>
      </c>
    </row>
    <row r="6" spans="1:248" s="51" customFormat="1" ht="39.799999999999997" customHeight="1">
      <c r="A6" s="114"/>
      <c r="B6" s="51" t="s">
        <v>2570</v>
      </c>
    </row>
    <row r="7" spans="1:248" s="51" customFormat="1" ht="53.25">
      <c r="A7" s="114"/>
      <c r="B7" s="51" t="s">
        <v>766</v>
      </c>
    </row>
    <row r="8" spans="1:248" s="51" customFormat="1" ht="21.3">
      <c r="A8" s="114"/>
      <c r="B8" s="51" t="s">
        <v>767</v>
      </c>
    </row>
    <row r="9" spans="1:248" s="27" customFormat="1" ht="10.65">
      <c r="A9" s="174"/>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row>
    <row r="10" spans="1:248" s="27" customFormat="1" ht="10.65">
      <c r="A10" s="58"/>
      <c r="B10" s="25" t="s">
        <v>134</v>
      </c>
      <c r="C10" s="26"/>
      <c r="D10" s="26"/>
      <c r="E10" s="37"/>
      <c r="F10" s="38"/>
    </row>
    <row r="11" spans="1:248" s="27" customFormat="1" ht="21.3">
      <c r="A11" s="96"/>
      <c r="B11" s="25" t="s">
        <v>768</v>
      </c>
      <c r="C11" s="97"/>
      <c r="D11" s="97"/>
      <c r="E11" s="44"/>
      <c r="F11" s="98"/>
    </row>
    <row r="12" spans="1:248" s="51" customFormat="1" ht="10.65">
      <c r="A12" s="114" t="s">
        <v>91</v>
      </c>
      <c r="B12" s="51" t="s">
        <v>769</v>
      </c>
    </row>
    <row r="13" spans="1:248" s="51" customFormat="1" ht="10.65">
      <c r="A13" s="114" t="s">
        <v>91</v>
      </c>
      <c r="B13" s="51" t="s">
        <v>770</v>
      </c>
    </row>
    <row r="14" spans="1:248" s="51" customFormat="1" ht="10.65">
      <c r="A14" s="114" t="s">
        <v>91</v>
      </c>
      <c r="B14" s="51" t="s">
        <v>771</v>
      </c>
    </row>
    <row r="15" spans="1:248" s="51" customFormat="1" ht="10.65">
      <c r="A15" s="114" t="s">
        <v>91</v>
      </c>
      <c r="B15" s="51" t="s">
        <v>172</v>
      </c>
    </row>
    <row r="16" spans="1:248" s="51" customFormat="1" ht="10.65">
      <c r="A16" s="114" t="s">
        <v>91</v>
      </c>
      <c r="B16" s="51" t="s">
        <v>772</v>
      </c>
    </row>
    <row r="17" spans="1:6" s="51" customFormat="1" ht="21.3">
      <c r="A17" s="114" t="s">
        <v>91</v>
      </c>
      <c r="B17" s="51" t="s">
        <v>773</v>
      </c>
    </row>
    <row r="18" spans="1:6" s="51" customFormat="1" ht="10.65">
      <c r="A18" s="114" t="s">
        <v>91</v>
      </c>
      <c r="B18" s="51" t="s">
        <v>774</v>
      </c>
    </row>
    <row r="19" spans="1:6" s="51" customFormat="1" ht="10.65">
      <c r="A19" s="114" t="s">
        <v>91</v>
      </c>
      <c r="B19" s="51" t="s">
        <v>775</v>
      </c>
    </row>
    <row r="20" spans="1:6" s="51" customFormat="1" ht="10.65">
      <c r="A20" s="114" t="s">
        <v>91</v>
      </c>
      <c r="B20" s="51" t="s">
        <v>776</v>
      </c>
    </row>
    <row r="21" spans="1:6" s="51" customFormat="1" ht="10.65">
      <c r="A21" s="114" t="s">
        <v>91</v>
      </c>
      <c r="B21" s="51" t="s">
        <v>777</v>
      </c>
    </row>
    <row r="22" spans="1:6" s="51" customFormat="1" ht="10.65">
      <c r="A22" s="114" t="s">
        <v>91</v>
      </c>
      <c r="B22" s="51" t="s">
        <v>195</v>
      </c>
    </row>
    <row r="23" spans="1:6" s="51" customFormat="1" ht="21.3">
      <c r="A23" s="114" t="s">
        <v>91</v>
      </c>
      <c r="B23" s="51" t="s">
        <v>778</v>
      </c>
    </row>
    <row r="24" spans="1:6" s="51" customFormat="1" ht="21.3">
      <c r="A24" s="114" t="s">
        <v>91</v>
      </c>
      <c r="B24" s="51" t="s">
        <v>779</v>
      </c>
    </row>
    <row r="25" spans="1:6" s="27" customFormat="1" ht="10.65">
      <c r="A25" s="96"/>
      <c r="B25" s="25"/>
      <c r="C25" s="97"/>
      <c r="D25" s="97"/>
      <c r="E25" s="44"/>
      <c r="F25" s="98"/>
    </row>
    <row r="26" spans="1:6" s="51" customFormat="1" ht="42.6">
      <c r="A26" s="114"/>
      <c r="B26" s="25" t="s">
        <v>780</v>
      </c>
    </row>
    <row r="27" spans="1:6" s="51" customFormat="1" ht="10.65">
      <c r="A27" s="114"/>
    </row>
    <row r="28" spans="1:6" s="15" customFormat="1" ht="13.15">
      <c r="A28" s="322"/>
      <c r="B28" s="323"/>
      <c r="E28" s="115"/>
    </row>
    <row r="29" spans="1:6" ht="55.6" customHeight="1">
      <c r="A29" s="541">
        <f>COUNT($A$1:A28)+1</f>
        <v>1</v>
      </c>
      <c r="B29" s="254" t="s">
        <v>781</v>
      </c>
      <c r="C29" s="34"/>
      <c r="E29" s="24"/>
      <c r="F29" s="14"/>
    </row>
    <row r="30" spans="1:6" s="51" customFormat="1" ht="72" customHeight="1">
      <c r="A30" s="114"/>
      <c r="B30" s="156" t="s">
        <v>782</v>
      </c>
    </row>
    <row r="31" spans="1:6" s="51" customFormat="1" ht="24.75" customHeight="1">
      <c r="A31" s="114"/>
      <c r="B31" s="156" t="s">
        <v>783</v>
      </c>
    </row>
    <row r="32" spans="1:6" s="9" customFormat="1" ht="25.55" customHeight="1">
      <c r="A32" s="276"/>
      <c r="B32" s="25" t="s">
        <v>784</v>
      </c>
      <c r="C32" s="324"/>
      <c r="D32" s="325"/>
      <c r="E32" s="325"/>
      <c r="F32" s="126"/>
    </row>
    <row r="33" spans="1:6" s="9" customFormat="1" ht="13.15">
      <c r="A33" s="276"/>
      <c r="B33" s="25" t="s">
        <v>449</v>
      </c>
      <c r="C33" s="324"/>
      <c r="D33" s="325"/>
      <c r="E33" s="325"/>
      <c r="F33" s="126"/>
    </row>
    <row r="34" spans="1:6" s="9" customFormat="1" ht="13.15">
      <c r="A34" s="82" t="s">
        <v>45</v>
      </c>
      <c r="B34" s="326" t="s">
        <v>2456</v>
      </c>
    </row>
    <row r="35" spans="1:6" s="9" customFormat="1" ht="13.15">
      <c r="A35" s="82"/>
      <c r="B35" s="326" t="s">
        <v>2451</v>
      </c>
      <c r="C35" s="174" t="s">
        <v>15</v>
      </c>
      <c r="D35" s="325">
        <v>3.4</v>
      </c>
      <c r="E35" s="325"/>
      <c r="F35" s="900">
        <f>(ROUND(D35*E35,2))</f>
        <v>0</v>
      </c>
    </row>
    <row r="36" spans="1:6" s="9" customFormat="1" ht="13.15">
      <c r="A36" s="82"/>
      <c r="B36" s="326" t="s">
        <v>2452</v>
      </c>
      <c r="C36" s="174" t="s">
        <v>15</v>
      </c>
      <c r="D36" s="325">
        <v>3.4</v>
      </c>
      <c r="E36" s="325"/>
      <c r="F36" s="900">
        <f>(ROUND(D36*E36,2))</f>
        <v>0</v>
      </c>
    </row>
    <row r="37" spans="1:6" s="9" customFormat="1" ht="5.5" customHeight="1">
      <c r="A37" s="82"/>
      <c r="B37" s="326"/>
      <c r="C37" s="174"/>
      <c r="D37" s="325"/>
      <c r="E37" s="325"/>
      <c r="F37" s="900"/>
    </row>
    <row r="38" spans="1:6" s="9" customFormat="1" ht="13.15">
      <c r="A38" s="82" t="s">
        <v>46</v>
      </c>
      <c r="B38" s="326" t="s">
        <v>785</v>
      </c>
      <c r="F38" s="900"/>
    </row>
    <row r="39" spans="1:6" s="9" customFormat="1" ht="13.15">
      <c r="A39" s="82"/>
      <c r="B39" s="326" t="s">
        <v>2451</v>
      </c>
      <c r="C39" s="33" t="s">
        <v>8</v>
      </c>
      <c r="D39" s="26">
        <v>1</v>
      </c>
      <c r="E39" s="26"/>
      <c r="F39" s="900">
        <f>(ROUND(D39*E39,2))</f>
        <v>0</v>
      </c>
    </row>
    <row r="40" spans="1:6" s="9" customFormat="1" ht="13.15">
      <c r="A40" s="82"/>
      <c r="B40" s="326" t="s">
        <v>2452</v>
      </c>
      <c r="C40" s="33" t="s">
        <v>8</v>
      </c>
      <c r="D40" s="26">
        <v>1</v>
      </c>
      <c r="E40" s="26"/>
      <c r="F40" s="900">
        <f>(ROUND(D40*E40,2))</f>
        <v>0</v>
      </c>
    </row>
    <row r="41" spans="1:6" s="9" customFormat="1" ht="5.5" customHeight="1">
      <c r="A41" s="82"/>
      <c r="B41" s="326"/>
      <c r="C41" s="33"/>
      <c r="D41" s="26"/>
      <c r="E41" s="26"/>
      <c r="F41" s="900"/>
    </row>
    <row r="42" spans="1:6" s="9" customFormat="1" ht="13.15">
      <c r="A42" s="82" t="s">
        <v>44</v>
      </c>
      <c r="B42" s="326" t="s">
        <v>786</v>
      </c>
      <c r="C42" s="33" t="s">
        <v>15</v>
      </c>
      <c r="D42" s="26">
        <f>D35+18.92*0.3</f>
        <v>9.0760000000000005</v>
      </c>
      <c r="E42" s="26"/>
      <c r="F42" s="900">
        <f t="shared" ref="F42:F63" si="0">(ROUND(D42*E42,2))</f>
        <v>0</v>
      </c>
    </row>
    <row r="43" spans="1:6" s="9" customFormat="1" ht="5.5" customHeight="1">
      <c r="A43" s="82"/>
      <c r="B43" s="326"/>
      <c r="C43" s="33"/>
      <c r="D43" s="26"/>
      <c r="E43" s="26"/>
      <c r="F43" s="900"/>
    </row>
    <row r="44" spans="1:6" s="9" customFormat="1" ht="13.15">
      <c r="A44" s="276"/>
      <c r="B44" s="25" t="s">
        <v>731</v>
      </c>
      <c r="C44" s="324"/>
      <c r="D44" s="325"/>
      <c r="E44" s="325"/>
      <c r="F44" s="900"/>
    </row>
    <row r="45" spans="1:6" s="9" customFormat="1" ht="13.15">
      <c r="A45" s="82" t="s">
        <v>47</v>
      </c>
      <c r="B45" s="326" t="s">
        <v>2456</v>
      </c>
      <c r="F45" s="900"/>
    </row>
    <row r="46" spans="1:6" s="9" customFormat="1" ht="13.15">
      <c r="A46" s="82"/>
      <c r="B46" s="326" t="s">
        <v>2451</v>
      </c>
      <c r="C46" s="174" t="s">
        <v>15</v>
      </c>
      <c r="D46" s="325">
        <f>3.55+8.3</f>
        <v>11.850000000000001</v>
      </c>
      <c r="E46" s="325"/>
      <c r="F46" s="900">
        <f>(ROUND(D46*E46,2))</f>
        <v>0</v>
      </c>
    </row>
    <row r="47" spans="1:6" s="9" customFormat="1" ht="13.15">
      <c r="A47" s="82"/>
      <c r="B47" s="326" t="s">
        <v>2452</v>
      </c>
      <c r="C47" s="174" t="s">
        <v>15</v>
      </c>
      <c r="D47" s="325">
        <f>3.55+8.3</f>
        <v>11.850000000000001</v>
      </c>
      <c r="E47" s="325"/>
      <c r="F47" s="900">
        <f>(ROUND(D47*E47,2))</f>
        <v>0</v>
      </c>
    </row>
    <row r="48" spans="1:6" s="9" customFormat="1" ht="5.95" customHeight="1">
      <c r="A48" s="82"/>
      <c r="B48" s="326"/>
      <c r="C48" s="174"/>
      <c r="D48" s="325"/>
      <c r="E48" s="325"/>
      <c r="F48" s="900"/>
    </row>
    <row r="49" spans="1:7" s="9" customFormat="1" ht="13.15">
      <c r="A49" s="82" t="s">
        <v>48</v>
      </c>
      <c r="B49" s="326" t="s">
        <v>1832</v>
      </c>
      <c r="F49" s="900"/>
    </row>
    <row r="50" spans="1:7" s="9" customFormat="1" ht="13.15">
      <c r="A50" s="82"/>
      <c r="B50" s="326" t="s">
        <v>2451</v>
      </c>
      <c r="C50" s="174" t="s">
        <v>8</v>
      </c>
      <c r="D50" s="325">
        <v>9.58</v>
      </c>
      <c r="E50" s="325"/>
      <c r="F50" s="900">
        <f t="shared" ref="F50" si="1">(ROUND(D50*E50,2))</f>
        <v>0</v>
      </c>
    </row>
    <row r="51" spans="1:7" s="9" customFormat="1" ht="13.15">
      <c r="A51" s="82"/>
      <c r="B51" s="326" t="s">
        <v>2452</v>
      </c>
      <c r="C51" s="174" t="s">
        <v>8</v>
      </c>
      <c r="D51" s="325">
        <v>9.58</v>
      </c>
      <c r="E51" s="325"/>
      <c r="F51" s="900">
        <f t="shared" ref="F51" si="2">(ROUND(D51*E51,2))</f>
        <v>0</v>
      </c>
    </row>
    <row r="52" spans="1:7" s="9" customFormat="1" ht="5.5" customHeight="1">
      <c r="A52" s="82"/>
      <c r="B52" s="326"/>
      <c r="C52" s="174"/>
      <c r="D52" s="325"/>
      <c r="E52" s="325"/>
      <c r="F52" s="900"/>
    </row>
    <row r="53" spans="1:7" s="9" customFormat="1" ht="13.15">
      <c r="A53" s="82" t="s">
        <v>51</v>
      </c>
      <c r="B53" s="326" t="s">
        <v>785</v>
      </c>
      <c r="C53" s="33"/>
      <c r="D53" s="26"/>
      <c r="E53" s="26"/>
      <c r="F53" s="900"/>
    </row>
    <row r="54" spans="1:7" s="9" customFormat="1" ht="13.15">
      <c r="A54" s="82"/>
      <c r="B54" s="326" t="s">
        <v>2451</v>
      </c>
      <c r="C54" s="33" t="s">
        <v>8</v>
      </c>
      <c r="D54" s="26">
        <v>1</v>
      </c>
      <c r="E54" s="26"/>
      <c r="F54" s="900">
        <f t="shared" ref="F54:F55" si="3">(ROUND(D54*E54,2))</f>
        <v>0</v>
      </c>
    </row>
    <row r="55" spans="1:7" s="9" customFormat="1" ht="13.15">
      <c r="A55" s="82"/>
      <c r="B55" s="326" t="s">
        <v>2452</v>
      </c>
      <c r="C55" s="33" t="s">
        <v>8</v>
      </c>
      <c r="D55" s="26">
        <v>1</v>
      </c>
      <c r="E55" s="26"/>
      <c r="F55" s="900">
        <f t="shared" si="3"/>
        <v>0</v>
      </c>
    </row>
    <row r="56" spans="1:7" s="9" customFormat="1" ht="5.2" customHeight="1">
      <c r="A56" s="82"/>
      <c r="B56" s="326"/>
      <c r="C56" s="33"/>
      <c r="D56" s="26"/>
      <c r="E56" s="26"/>
      <c r="F56" s="900"/>
    </row>
    <row r="57" spans="1:7" s="9" customFormat="1" ht="13.15">
      <c r="A57" s="82" t="s">
        <v>49</v>
      </c>
      <c r="B57" s="326" t="s">
        <v>786</v>
      </c>
      <c r="C57" s="33" t="s">
        <v>15</v>
      </c>
      <c r="D57" s="26">
        <f>D46+18.92*0.3</f>
        <v>17.526000000000003</v>
      </c>
      <c r="E57" s="26"/>
      <c r="F57" s="900">
        <f t="shared" ref="F57" si="4">(ROUND(D57*E57,2))</f>
        <v>0</v>
      </c>
    </row>
    <row r="58" spans="1:7" s="9" customFormat="1" ht="13.15">
      <c r="A58" s="322"/>
      <c r="C58" s="327"/>
      <c r="D58" s="10"/>
      <c r="E58" s="10"/>
      <c r="F58" s="900">
        <f t="shared" si="0"/>
        <v>0</v>
      </c>
      <c r="G58" s="10"/>
    </row>
    <row r="59" spans="1:7" ht="26.3">
      <c r="A59" s="541">
        <f>COUNT($A$1:A58)+1</f>
        <v>2</v>
      </c>
      <c r="B59" s="254" t="s">
        <v>787</v>
      </c>
      <c r="C59" s="34"/>
      <c r="E59" s="24"/>
      <c r="F59" s="900">
        <f t="shared" si="0"/>
        <v>0</v>
      </c>
    </row>
    <row r="60" spans="1:7" s="51" customFormat="1" ht="81.7" customHeight="1">
      <c r="A60" s="114"/>
      <c r="B60" s="156" t="s">
        <v>788</v>
      </c>
      <c r="F60" s="900">
        <f t="shared" si="0"/>
        <v>0</v>
      </c>
    </row>
    <row r="61" spans="1:7" s="51" customFormat="1" ht="25.55" customHeight="1">
      <c r="A61" s="114"/>
      <c r="B61" s="156" t="s">
        <v>783</v>
      </c>
      <c r="F61" s="900">
        <f t="shared" si="0"/>
        <v>0</v>
      </c>
    </row>
    <row r="62" spans="1:7" s="9" customFormat="1" ht="13.15">
      <c r="A62" s="276"/>
      <c r="B62" s="25" t="s">
        <v>789</v>
      </c>
      <c r="C62" s="324"/>
      <c r="D62" s="325"/>
      <c r="E62" s="325"/>
      <c r="F62" s="900">
        <f t="shared" si="0"/>
        <v>0</v>
      </c>
    </row>
    <row r="63" spans="1:7" s="9" customFormat="1" ht="13.15">
      <c r="A63" s="276"/>
      <c r="B63" s="25" t="s">
        <v>449</v>
      </c>
      <c r="C63" s="324"/>
      <c r="D63" s="325"/>
      <c r="E63" s="325"/>
      <c r="F63" s="900">
        <f t="shared" si="0"/>
        <v>0</v>
      </c>
    </row>
    <row r="64" spans="1:7" s="9" customFormat="1" ht="13.15">
      <c r="A64" s="82" t="s">
        <v>45</v>
      </c>
      <c r="B64" s="326" t="s">
        <v>2456</v>
      </c>
      <c r="F64" s="900"/>
    </row>
    <row r="65" spans="1:8" s="9" customFormat="1" ht="13.15">
      <c r="A65" s="82"/>
      <c r="B65" s="326" t="s">
        <v>2451</v>
      </c>
      <c r="C65" s="174" t="s">
        <v>15</v>
      </c>
      <c r="D65" s="325">
        <v>11.8</v>
      </c>
      <c r="E65" s="325"/>
      <c r="F65" s="900">
        <f>(ROUND(D65*E65,2))</f>
        <v>0</v>
      </c>
    </row>
    <row r="66" spans="1:8" s="9" customFormat="1" ht="13.15">
      <c r="A66" s="82"/>
      <c r="B66" s="326" t="s">
        <v>2452</v>
      </c>
      <c r="C66" s="174" t="s">
        <v>15</v>
      </c>
      <c r="D66" s="325">
        <v>11.8</v>
      </c>
      <c r="E66" s="325"/>
      <c r="F66" s="900">
        <f>(ROUND(D66*E66,2))</f>
        <v>0</v>
      </c>
    </row>
    <row r="67" spans="1:8" s="9" customFormat="1" ht="4.4000000000000004" customHeight="1">
      <c r="A67" s="82"/>
      <c r="B67" s="326"/>
      <c r="C67" s="174"/>
      <c r="D67" s="325"/>
      <c r="E67" s="325"/>
      <c r="F67" s="900"/>
    </row>
    <row r="68" spans="1:8" s="9" customFormat="1" ht="13.15">
      <c r="A68" s="82" t="s">
        <v>46</v>
      </c>
      <c r="B68" s="326" t="s">
        <v>790</v>
      </c>
      <c r="F68" s="900"/>
    </row>
    <row r="69" spans="1:8" s="9" customFormat="1" ht="13.15">
      <c r="A69" s="82"/>
      <c r="B69" s="326" t="s">
        <v>2451</v>
      </c>
      <c r="C69" s="174" t="s">
        <v>8</v>
      </c>
      <c r="D69" s="325">
        <v>9.6</v>
      </c>
      <c r="E69" s="325"/>
      <c r="F69" s="900">
        <f>(ROUND(D69*E69,2))</f>
        <v>0</v>
      </c>
    </row>
    <row r="70" spans="1:8" s="9" customFormat="1" ht="13.15">
      <c r="A70" s="82"/>
      <c r="B70" s="326" t="s">
        <v>2452</v>
      </c>
      <c r="C70" s="174" t="s">
        <v>8</v>
      </c>
      <c r="D70" s="325">
        <v>9.6</v>
      </c>
      <c r="E70" s="325"/>
      <c r="F70" s="900">
        <f>(ROUND(D70*E70,2))</f>
        <v>0</v>
      </c>
    </row>
    <row r="71" spans="1:8" s="9" customFormat="1" ht="4.4000000000000004" customHeight="1">
      <c r="A71" s="276"/>
      <c r="B71" s="25"/>
      <c r="C71" s="324"/>
      <c r="D71" s="325"/>
      <c r="E71" s="325"/>
      <c r="F71" s="900"/>
    </row>
    <row r="72" spans="1:8" s="9" customFormat="1" ht="13.15">
      <c r="A72" s="276"/>
      <c r="B72" s="25" t="s">
        <v>731</v>
      </c>
      <c r="C72" s="324"/>
      <c r="D72" s="325"/>
      <c r="E72" s="325"/>
      <c r="F72" s="900">
        <f t="shared" ref="F72" si="5">(ROUND(D72*E72,2))</f>
        <v>0</v>
      </c>
    </row>
    <row r="73" spans="1:8" s="9" customFormat="1" ht="13.15">
      <c r="A73" s="82" t="s">
        <v>44</v>
      </c>
      <c r="B73" s="326" t="s">
        <v>2456</v>
      </c>
      <c r="C73" s="174"/>
      <c r="D73" s="325"/>
      <c r="E73" s="325"/>
      <c r="F73" s="900"/>
    </row>
    <row r="74" spans="1:8" s="9" customFormat="1" ht="13.15">
      <c r="A74" s="82"/>
      <c r="B74" s="326" t="s">
        <v>2451</v>
      </c>
      <c r="C74" s="174" t="s">
        <v>15</v>
      </c>
      <c r="D74" s="325">
        <v>19.3</v>
      </c>
      <c r="E74" s="325"/>
      <c r="F74" s="900">
        <f t="shared" ref="F74:F75" si="6">(ROUND(D74*E74,2))</f>
        <v>0</v>
      </c>
    </row>
    <row r="75" spans="1:8" s="9" customFormat="1" ht="13.15">
      <c r="A75" s="82"/>
      <c r="B75" s="326" t="s">
        <v>2452</v>
      </c>
      <c r="C75" s="174" t="s">
        <v>15</v>
      </c>
      <c r="D75" s="325">
        <v>19.3</v>
      </c>
      <c r="E75" s="325"/>
      <c r="F75" s="900">
        <f t="shared" si="6"/>
        <v>0</v>
      </c>
    </row>
    <row r="76" spans="1:8" s="9" customFormat="1" ht="4.4000000000000004" customHeight="1">
      <c r="A76" s="82"/>
      <c r="B76" s="326"/>
      <c r="C76" s="174"/>
      <c r="D76" s="325"/>
      <c r="E76" s="325"/>
      <c r="F76" s="900"/>
    </row>
    <row r="77" spans="1:8" s="9" customFormat="1" ht="13.15">
      <c r="A77" s="82" t="s">
        <v>47</v>
      </c>
      <c r="B77" s="326" t="s">
        <v>790</v>
      </c>
      <c r="F77" s="900"/>
    </row>
    <row r="78" spans="1:8" s="15" customFormat="1" ht="13.15">
      <c r="A78" s="268"/>
      <c r="B78" s="326" t="s">
        <v>2451</v>
      </c>
      <c r="C78" s="174" t="s">
        <v>8</v>
      </c>
      <c r="D78" s="325">
        <v>9.6</v>
      </c>
      <c r="E78" s="325"/>
      <c r="F78" s="900">
        <f>(ROUND(D78*E78,2))</f>
        <v>0</v>
      </c>
      <c r="H78" s="271"/>
    </row>
    <row r="79" spans="1:8" s="1" customFormat="1" ht="13.15">
      <c r="A79" s="5"/>
      <c r="B79" s="326" t="s">
        <v>2452</v>
      </c>
      <c r="C79" s="174" t="s">
        <v>8</v>
      </c>
      <c r="D79" s="325">
        <v>9.6</v>
      </c>
      <c r="E79" s="325"/>
      <c r="F79" s="900">
        <f>(ROUND(D79*E79,2))</f>
        <v>0</v>
      </c>
    </row>
    <row r="80" spans="1:8" s="1" customFormat="1" ht="13.15">
      <c r="A80" s="5"/>
      <c r="B80" s="127"/>
      <c r="C80" s="4"/>
      <c r="D80" s="3"/>
      <c r="E80" s="4"/>
      <c r="F80" s="900"/>
    </row>
    <row r="81" spans="1:6" s="1" customFormat="1" ht="13.15">
      <c r="A81" s="5"/>
      <c r="B81" s="127"/>
      <c r="C81" s="4"/>
      <c r="D81" s="3"/>
      <c r="E81" s="4"/>
      <c r="F81" s="900"/>
    </row>
    <row r="82" spans="1:6" s="57" customFormat="1" ht="15.05">
      <c r="A82" s="204" t="str">
        <f>A3</f>
        <v>B.IX.</v>
      </c>
      <c r="B82" s="201" t="s">
        <v>791</v>
      </c>
      <c r="C82" s="203"/>
      <c r="D82" s="202"/>
      <c r="E82" s="203"/>
      <c r="F82" s="901" t="str">
        <f>IF(SUM(F1:F81)&gt;0,SUM(F1:F81),"")</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28"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72"/>
  <sheetViews>
    <sheetView showZeros="0" view="pageBreakPreview" zoomScaleNormal="100" workbookViewId="0">
      <selection activeCell="J64" sqref="J64"/>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62" t="s">
        <v>1194</v>
      </c>
      <c r="B3" s="100" t="s">
        <v>1833</v>
      </c>
      <c r="C3" s="64"/>
      <c r="D3" s="64"/>
      <c r="E3" s="65"/>
      <c r="F3" s="66"/>
    </row>
    <row r="4" spans="1:9" s="57" customFormat="1" ht="15.05">
      <c r="A4" s="67"/>
      <c r="B4" s="154"/>
      <c r="C4" s="68"/>
      <c r="D4" s="68"/>
      <c r="E4" s="69"/>
      <c r="F4" s="70"/>
    </row>
    <row r="5" spans="1:9" s="51" customFormat="1" ht="10.65">
      <c r="A5" s="114"/>
      <c r="B5" s="272" t="s">
        <v>5</v>
      </c>
    </row>
    <row r="6" spans="1:9" s="51" customFormat="1" ht="21.3">
      <c r="A6" s="114"/>
      <c r="B6" s="51" t="s">
        <v>1844</v>
      </c>
    </row>
    <row r="7" spans="1:9" s="51" customFormat="1" ht="21.3">
      <c r="A7" s="114"/>
      <c r="B7" s="51" t="s">
        <v>1845</v>
      </c>
    </row>
    <row r="8" spans="1:9" s="51" customFormat="1" ht="53.25">
      <c r="A8" s="114"/>
      <c r="B8" s="51" t="s">
        <v>1846</v>
      </c>
    </row>
    <row r="9" spans="1:9" s="51" customFormat="1" ht="31.95">
      <c r="A9" s="114"/>
      <c r="B9" s="51" t="s">
        <v>1847</v>
      </c>
    </row>
    <row r="10" spans="1:9" s="51" customFormat="1" ht="31.95">
      <c r="A10" s="114"/>
      <c r="B10" s="51" t="s">
        <v>1848</v>
      </c>
    </row>
    <row r="11" spans="1:9" s="51" customFormat="1" ht="21.3">
      <c r="A11" s="114"/>
      <c r="B11" s="51" t="s">
        <v>1849</v>
      </c>
    </row>
    <row r="12" spans="1:9" s="51" customFormat="1" ht="59.95" customHeight="1">
      <c r="A12" s="114"/>
      <c r="B12" s="51" t="s">
        <v>1850</v>
      </c>
    </row>
    <row r="13" spans="1:9" s="51" customFormat="1" ht="53.25">
      <c r="A13" s="114"/>
      <c r="B13" s="51" t="s">
        <v>1851</v>
      </c>
    </row>
    <row r="14" spans="1:9" s="51" customFormat="1" ht="21.3">
      <c r="A14" s="114"/>
      <c r="B14" s="51" t="s">
        <v>1852</v>
      </c>
    </row>
    <row r="15" spans="1:9" s="51" customFormat="1" ht="21.3">
      <c r="A15" s="114"/>
      <c r="B15" s="51" t="s">
        <v>762</v>
      </c>
    </row>
    <row r="16" spans="1:9" s="51" customFormat="1" ht="21.3">
      <c r="A16" s="114" t="s">
        <v>91</v>
      </c>
      <c r="B16" s="51" t="s">
        <v>763</v>
      </c>
    </row>
    <row r="17" spans="1:6" s="314" customFormat="1" ht="27.1" customHeight="1">
      <c r="A17" s="312" t="s">
        <v>91</v>
      </c>
      <c r="B17" s="313" t="s">
        <v>2571</v>
      </c>
      <c r="C17" s="313"/>
      <c r="D17" s="313"/>
      <c r="E17" s="313"/>
      <c r="F17" s="313"/>
    </row>
    <row r="18" spans="1:6" s="314" customFormat="1" ht="10.65">
      <c r="A18" s="312"/>
      <c r="B18" s="313"/>
      <c r="C18" s="313"/>
      <c r="D18" s="313"/>
      <c r="E18" s="313"/>
      <c r="F18" s="313"/>
    </row>
    <row r="19" spans="1:6" s="27" customFormat="1" ht="10.65">
      <c r="A19" s="58"/>
      <c r="B19" s="25" t="s">
        <v>134</v>
      </c>
      <c r="C19" s="26"/>
      <c r="D19" s="26"/>
      <c r="E19" s="37"/>
      <c r="F19" s="38"/>
    </row>
    <row r="20" spans="1:6" s="27" customFormat="1" ht="21.3">
      <c r="A20" s="96"/>
      <c r="B20" s="25" t="s">
        <v>1853</v>
      </c>
      <c r="C20" s="97"/>
      <c r="D20" s="97"/>
      <c r="E20" s="44"/>
      <c r="F20" s="98"/>
    </row>
    <row r="21" spans="1:6" s="51" customFormat="1" ht="10.65">
      <c r="A21" s="114" t="s">
        <v>91</v>
      </c>
      <c r="B21" s="51" t="s">
        <v>151</v>
      </c>
    </row>
    <row r="22" spans="1:6" s="51" customFormat="1" ht="21.3">
      <c r="A22" s="114" t="s">
        <v>91</v>
      </c>
      <c r="B22" s="51" t="s">
        <v>470</v>
      </c>
    </row>
    <row r="23" spans="1:6" s="51" customFormat="1" ht="10.65">
      <c r="A23" s="114" t="s">
        <v>91</v>
      </c>
      <c r="B23" s="51" t="s">
        <v>471</v>
      </c>
    </row>
    <row r="24" spans="1:6" s="51" customFormat="1" ht="10.65">
      <c r="A24" s="114" t="s">
        <v>91</v>
      </c>
      <c r="B24" s="51" t="s">
        <v>472</v>
      </c>
    </row>
    <row r="25" spans="1:6" s="51" customFormat="1" ht="21.3">
      <c r="A25" s="114" t="s">
        <v>91</v>
      </c>
      <c r="B25" s="51" t="s">
        <v>156</v>
      </c>
    </row>
    <row r="26" spans="1:6" s="51" customFormat="1" ht="10.65">
      <c r="A26" s="114" t="s">
        <v>91</v>
      </c>
      <c r="B26" s="51" t="s">
        <v>764</v>
      </c>
    </row>
    <row r="27" spans="1:6" s="51" customFormat="1" ht="10.65">
      <c r="A27" s="114" t="s">
        <v>91</v>
      </c>
      <c r="B27" s="51" t="s">
        <v>684</v>
      </c>
    </row>
    <row r="28" spans="1:6" s="137" customFormat="1">
      <c r="A28" s="315"/>
      <c r="B28" s="316"/>
      <c r="C28" s="317"/>
      <c r="D28" s="317"/>
      <c r="E28" s="318"/>
      <c r="F28" s="318"/>
    </row>
    <row r="29" spans="1:6" s="137" customFormat="1">
      <c r="A29" s="315"/>
      <c r="B29" s="316"/>
      <c r="C29" s="317"/>
      <c r="D29" s="317"/>
      <c r="E29" s="318"/>
      <c r="F29" s="318"/>
    </row>
    <row r="30" spans="1:6" s="137" customFormat="1">
      <c r="A30" s="315"/>
      <c r="B30" s="319"/>
      <c r="C30" s="320"/>
      <c r="D30" s="321"/>
      <c r="E30" s="321"/>
      <c r="F30" s="321"/>
    </row>
    <row r="31" spans="1:6">
      <c r="A31" s="542">
        <f>COUNT($A$1:A30)+1</f>
        <v>1</v>
      </c>
      <c r="B31" s="655" t="s">
        <v>1834</v>
      </c>
      <c r="C31" s="34"/>
      <c r="E31" s="24"/>
      <c r="F31" s="900"/>
    </row>
    <row r="32" spans="1:6" s="51" customFormat="1" ht="21.3">
      <c r="A32" s="114"/>
      <c r="B32" s="51" t="s">
        <v>1835</v>
      </c>
      <c r="F32" s="900"/>
    </row>
    <row r="33" spans="1:7" s="51" customFormat="1" ht="10.65">
      <c r="A33" s="114"/>
      <c r="B33" s="51" t="s">
        <v>1836</v>
      </c>
      <c r="F33" s="900"/>
    </row>
    <row r="34" spans="1:7" s="51" customFormat="1" ht="31.95">
      <c r="A34" s="114"/>
      <c r="B34" s="51" t="s">
        <v>1854</v>
      </c>
      <c r="F34" s="900"/>
    </row>
    <row r="35" spans="1:7" s="51" customFormat="1" ht="31.95">
      <c r="A35" s="114"/>
      <c r="B35" s="51" t="s">
        <v>1837</v>
      </c>
      <c r="F35" s="900"/>
    </row>
    <row r="36" spans="1:7" s="51" customFormat="1" ht="31.95">
      <c r="A36" s="114"/>
      <c r="B36" s="51" t="s">
        <v>1838</v>
      </c>
      <c r="F36" s="900"/>
    </row>
    <row r="37" spans="1:7" s="51" customFormat="1" ht="10.65">
      <c r="A37" s="114"/>
      <c r="B37" s="51" t="s">
        <v>1839</v>
      </c>
      <c r="F37" s="900"/>
    </row>
    <row r="38" spans="1:7" s="51" customFormat="1" ht="10.65">
      <c r="A38" s="114"/>
      <c r="B38" s="51" t="s">
        <v>10</v>
      </c>
      <c r="F38" s="900"/>
    </row>
    <row r="39" spans="1:7" s="51" customFormat="1" ht="10.65">
      <c r="A39" s="114"/>
      <c r="B39" s="51" t="s">
        <v>449</v>
      </c>
      <c r="F39" s="900"/>
    </row>
    <row r="40" spans="1:7" s="51" customFormat="1" ht="21.3">
      <c r="A40" s="82" t="s">
        <v>45</v>
      </c>
      <c r="B40" s="25" t="s">
        <v>1842</v>
      </c>
      <c r="C40" s="81" t="s">
        <v>15</v>
      </c>
      <c r="D40" s="44">
        <v>7.5</v>
      </c>
      <c r="E40" s="656"/>
      <c r="F40" s="900">
        <f t="shared" ref="F40" si="0">E40*D40</f>
        <v>0</v>
      </c>
      <c r="G40" s="34"/>
    </row>
    <row r="41" spans="1:7" s="51" customFormat="1" ht="21.3">
      <c r="A41" s="82" t="s">
        <v>46</v>
      </c>
      <c r="B41" s="25" t="s">
        <v>1840</v>
      </c>
      <c r="F41" s="900"/>
      <c r="G41" s="34"/>
    </row>
    <row r="42" spans="1:7" s="51" customFormat="1">
      <c r="A42" s="82"/>
      <c r="B42" s="25" t="s">
        <v>2451</v>
      </c>
      <c r="C42" s="81" t="s">
        <v>15</v>
      </c>
      <c r="D42" s="44">
        <v>70</v>
      </c>
      <c r="E42" s="656"/>
      <c r="F42" s="900">
        <f>E42*D42</f>
        <v>0</v>
      </c>
      <c r="G42" s="34"/>
    </row>
    <row r="43" spans="1:7" s="51" customFormat="1">
      <c r="A43" s="82"/>
      <c r="B43" s="25" t="s">
        <v>2457</v>
      </c>
      <c r="C43" s="81" t="s">
        <v>15</v>
      </c>
      <c r="D43" s="44">
        <v>70</v>
      </c>
      <c r="E43" s="656"/>
      <c r="F43" s="900">
        <f>E43*D43</f>
        <v>0</v>
      </c>
      <c r="G43" s="34"/>
    </row>
    <row r="44" spans="1:7" s="51" customFormat="1" ht="6.6" customHeight="1">
      <c r="A44" s="82"/>
      <c r="B44" s="25"/>
      <c r="C44" s="81"/>
      <c r="D44" s="44"/>
      <c r="E44" s="656"/>
      <c r="F44" s="900"/>
      <c r="G44" s="34"/>
    </row>
    <row r="45" spans="1:7" s="51" customFormat="1">
      <c r="A45" s="82" t="s">
        <v>44</v>
      </c>
      <c r="B45" s="25" t="s">
        <v>1841</v>
      </c>
      <c r="F45" s="900"/>
      <c r="G45" s="34"/>
    </row>
    <row r="46" spans="1:7" s="51" customFormat="1">
      <c r="A46" s="82"/>
      <c r="B46" s="25" t="s">
        <v>2451</v>
      </c>
      <c r="C46" s="81" t="s">
        <v>8</v>
      </c>
      <c r="D46" s="44">
        <v>82.5</v>
      </c>
      <c r="E46" s="656"/>
      <c r="F46" s="900">
        <f>E46*D46</f>
        <v>0</v>
      </c>
      <c r="G46" s="34"/>
    </row>
    <row r="47" spans="1:7" s="51" customFormat="1">
      <c r="A47" s="82"/>
      <c r="B47" s="25" t="s">
        <v>2457</v>
      </c>
      <c r="C47" s="81" t="s">
        <v>8</v>
      </c>
      <c r="D47" s="44">
        <v>82.5</v>
      </c>
      <c r="E47" s="656"/>
      <c r="F47" s="900">
        <f>E47*D47</f>
        <v>0</v>
      </c>
      <c r="G47" s="34"/>
    </row>
    <row r="48" spans="1:7" s="51" customFormat="1" ht="10.65">
      <c r="A48" s="114"/>
      <c r="F48" s="900"/>
    </row>
    <row r="49" spans="1:7" s="51" customFormat="1" ht="10.65">
      <c r="A49" s="114"/>
      <c r="B49" s="222" t="s">
        <v>731</v>
      </c>
      <c r="F49" s="900"/>
    </row>
    <row r="50" spans="1:7" s="51" customFormat="1" ht="21.3">
      <c r="A50" s="82" t="s">
        <v>47</v>
      </c>
      <c r="B50" s="25" t="s">
        <v>1842</v>
      </c>
      <c r="C50" s="81" t="s">
        <v>15</v>
      </c>
      <c r="D50" s="44">
        <v>8.1999999999999993</v>
      </c>
      <c r="E50" s="656"/>
      <c r="F50" s="900">
        <f t="shared" ref="F50" si="1">E50*D50</f>
        <v>0</v>
      </c>
      <c r="G50" s="34"/>
    </row>
    <row r="51" spans="1:7" s="51" customFormat="1" ht="21.3">
      <c r="A51" s="82" t="s">
        <v>48</v>
      </c>
      <c r="B51" s="25" t="s">
        <v>1840</v>
      </c>
      <c r="F51" s="900"/>
      <c r="G51" s="34"/>
    </row>
    <row r="52" spans="1:7" s="51" customFormat="1">
      <c r="A52" s="82"/>
      <c r="B52" s="25" t="s">
        <v>2451</v>
      </c>
      <c r="C52" s="81" t="s">
        <v>15</v>
      </c>
      <c r="D52" s="44">
        <v>77.5</v>
      </c>
      <c r="E52" s="656"/>
      <c r="F52" s="900">
        <f>E52*D52</f>
        <v>0</v>
      </c>
      <c r="G52" s="34"/>
    </row>
    <row r="53" spans="1:7" s="51" customFormat="1">
      <c r="A53" s="82"/>
      <c r="B53" s="25" t="s">
        <v>2457</v>
      </c>
      <c r="C53" s="81" t="s">
        <v>15</v>
      </c>
      <c r="D53" s="44">
        <v>77.5</v>
      </c>
      <c r="E53" s="656"/>
      <c r="F53" s="900">
        <f>E53*D53</f>
        <v>0</v>
      </c>
      <c r="G53" s="34"/>
    </row>
    <row r="54" spans="1:7" s="51" customFormat="1" ht="7.4" customHeight="1">
      <c r="A54" s="82"/>
      <c r="B54" s="25"/>
      <c r="C54" s="81"/>
      <c r="D54" s="44"/>
      <c r="E54" s="656"/>
      <c r="F54" s="900"/>
      <c r="G54" s="34"/>
    </row>
    <row r="55" spans="1:7" s="51" customFormat="1">
      <c r="A55" s="82" t="s">
        <v>51</v>
      </c>
      <c r="B55" s="25" t="s">
        <v>1841</v>
      </c>
      <c r="F55" s="900"/>
      <c r="G55" s="34"/>
    </row>
    <row r="56" spans="1:7" s="51" customFormat="1">
      <c r="A56" s="82"/>
      <c r="B56" s="25" t="s">
        <v>2451</v>
      </c>
      <c r="C56" s="81" t="s">
        <v>8</v>
      </c>
      <c r="D56" s="44">
        <v>87.5</v>
      </c>
      <c r="E56" s="656"/>
      <c r="F56" s="900">
        <f>E56*D56</f>
        <v>0</v>
      </c>
      <c r="G56" s="34"/>
    </row>
    <row r="57" spans="1:7" s="51" customFormat="1">
      <c r="A57" s="82"/>
      <c r="B57" s="25" t="s">
        <v>2457</v>
      </c>
      <c r="C57" s="81" t="s">
        <v>8</v>
      </c>
      <c r="D57" s="44">
        <v>87.5</v>
      </c>
      <c r="E57" s="656"/>
      <c r="F57" s="900">
        <f>E57*D57</f>
        <v>0</v>
      </c>
      <c r="G57" s="34"/>
    </row>
    <row r="58" spans="1:7" s="137" customFormat="1">
      <c r="A58" s="315"/>
      <c r="B58" s="319"/>
      <c r="C58" s="320"/>
      <c r="D58" s="321"/>
      <c r="E58" s="321"/>
      <c r="F58" s="900"/>
    </row>
    <row r="59" spans="1:7">
      <c r="A59" s="542">
        <f>COUNT($A$1:A58)+1</f>
        <v>2</v>
      </c>
      <c r="B59" s="655" t="s">
        <v>1855</v>
      </c>
      <c r="C59" s="34"/>
      <c r="E59" s="24"/>
      <c r="F59" s="900"/>
    </row>
    <row r="60" spans="1:7" s="51" customFormat="1" ht="31.95">
      <c r="A60" s="114"/>
      <c r="B60" s="51" t="s">
        <v>1856</v>
      </c>
      <c r="F60" s="900"/>
    </row>
    <row r="61" spans="1:7" s="51" customFormat="1" ht="10.65">
      <c r="A61" s="114"/>
      <c r="B61" s="51" t="s">
        <v>1857</v>
      </c>
      <c r="F61" s="900"/>
    </row>
    <row r="62" spans="1:7" s="51" customFormat="1" ht="31.95">
      <c r="A62" s="114"/>
      <c r="B62" s="51" t="s">
        <v>1854</v>
      </c>
      <c r="F62" s="900"/>
    </row>
    <row r="63" spans="1:7" s="51" customFormat="1" ht="31.95">
      <c r="A63" s="114"/>
      <c r="B63" s="51" t="s">
        <v>1837</v>
      </c>
      <c r="F63" s="900"/>
    </row>
    <row r="64" spans="1:7" s="51" customFormat="1" ht="31.95">
      <c r="A64" s="114"/>
      <c r="B64" s="51" t="s">
        <v>1838</v>
      </c>
      <c r="F64" s="900"/>
    </row>
    <row r="65" spans="1:7" s="51" customFormat="1" ht="10.65">
      <c r="A65" s="114"/>
      <c r="B65" s="51" t="s">
        <v>1839</v>
      </c>
      <c r="F65" s="900"/>
    </row>
    <row r="66" spans="1:7" s="51" customFormat="1" ht="10.65">
      <c r="A66" s="114"/>
      <c r="B66" s="51" t="s">
        <v>10</v>
      </c>
      <c r="F66" s="900"/>
    </row>
    <row r="67" spans="1:7" s="51" customFormat="1" ht="10.65">
      <c r="A67" s="114"/>
      <c r="B67" s="222" t="s">
        <v>1697</v>
      </c>
      <c r="C67" s="222"/>
      <c r="F67" s="900"/>
    </row>
    <row r="68" spans="1:7" s="51" customFormat="1" ht="21.3">
      <c r="A68" s="82" t="s">
        <v>45</v>
      </c>
      <c r="B68" s="25" t="s">
        <v>1859</v>
      </c>
      <c r="C68" s="81" t="s">
        <v>13</v>
      </c>
      <c r="D68" s="44">
        <v>1</v>
      </c>
      <c r="E68" s="656"/>
      <c r="F68" s="900">
        <f t="shared" ref="F68:F70" si="2">E68*D68</f>
        <v>0</v>
      </c>
      <c r="G68" s="34"/>
    </row>
    <row r="69" spans="1:7" s="51" customFormat="1" ht="21.3">
      <c r="A69" s="82" t="s">
        <v>46</v>
      </c>
      <c r="B69" s="25" t="s">
        <v>1858</v>
      </c>
      <c r="C69" s="81" t="s">
        <v>15</v>
      </c>
      <c r="D69" s="44">
        <v>5.25</v>
      </c>
      <c r="E69" s="656"/>
      <c r="F69" s="900">
        <f t="shared" si="2"/>
        <v>0</v>
      </c>
      <c r="G69" s="34"/>
    </row>
    <row r="70" spans="1:7" s="51" customFormat="1" ht="21.3">
      <c r="A70" s="82" t="s">
        <v>44</v>
      </c>
      <c r="B70" s="25" t="s">
        <v>1860</v>
      </c>
      <c r="C70" s="81" t="s">
        <v>8</v>
      </c>
      <c r="D70" s="44">
        <v>45</v>
      </c>
      <c r="E70" s="656"/>
      <c r="F70" s="900">
        <f t="shared" si="2"/>
        <v>0</v>
      </c>
      <c r="G70" s="34"/>
    </row>
    <row r="71" spans="1:7" s="1" customFormat="1" ht="14.4">
      <c r="A71" s="5"/>
      <c r="B71" s="277"/>
      <c r="C71" s="4"/>
      <c r="D71" s="3"/>
      <c r="E71" s="4"/>
      <c r="F71" s="900">
        <f t="shared" ref="F71" si="3">(ROUND(D71*E71,2))</f>
        <v>0</v>
      </c>
    </row>
    <row r="72" spans="1:7" s="57" customFormat="1" ht="15.05">
      <c r="A72" s="204" t="str">
        <f>A3</f>
        <v>B.X.</v>
      </c>
      <c r="B72" s="201" t="s">
        <v>1843</v>
      </c>
      <c r="C72" s="203"/>
      <c r="D72" s="202"/>
      <c r="E72" s="203"/>
      <c r="F72" s="904" t="str">
        <f>IF(SUM(F1:F71)&gt;0,SUM(F1:F71),"")</f>
        <v/>
      </c>
    </row>
  </sheetData>
  <protectedRanges>
    <protectedRange sqref="E68:E70 E46:E47 E40 E42:E44 E56:E57 E50 E52:E54" name="Raspon1_1_1_7_1_1_1_2_1_1"/>
  </protectedRanges>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30"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Q61"/>
  <sheetViews>
    <sheetView showZeros="0" view="pageBreakPreview" zoomScaleNormal="100" zoomScaleSheetLayoutView="100" workbookViewId="0">
      <selection activeCell="B10" sqref="B10"/>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251" s="137" customFormat="1" ht="13.15">
      <c r="A1" s="74" t="s">
        <v>71</v>
      </c>
      <c r="B1" s="75" t="s">
        <v>70</v>
      </c>
      <c r="C1" s="531" t="s">
        <v>64</v>
      </c>
      <c r="D1" s="532" t="s">
        <v>65</v>
      </c>
      <c r="E1" s="532" t="s">
        <v>66</v>
      </c>
      <c r="F1" s="533" t="s">
        <v>67</v>
      </c>
      <c r="I1" s="138"/>
    </row>
    <row r="2" spans="1:251" s="27" customFormat="1" ht="10.65">
      <c r="A2" s="58"/>
      <c r="B2" s="40"/>
      <c r="C2" s="26"/>
      <c r="D2" s="26"/>
      <c r="E2" s="37"/>
      <c r="F2" s="38"/>
    </row>
    <row r="3" spans="1:251" s="57" customFormat="1" ht="15.05">
      <c r="A3" s="62" t="s">
        <v>1195</v>
      </c>
      <c r="B3" s="100" t="s">
        <v>982</v>
      </c>
      <c r="C3" s="64"/>
      <c r="D3" s="64"/>
      <c r="E3" s="65"/>
      <c r="F3" s="66"/>
    </row>
    <row r="4" spans="1:251" s="57" customFormat="1" ht="15.05">
      <c r="A4" s="67"/>
      <c r="B4" s="154"/>
      <c r="C4" s="68"/>
      <c r="D4" s="68"/>
      <c r="E4" s="69"/>
      <c r="F4" s="70"/>
    </row>
    <row r="5" spans="1:251" s="51" customFormat="1" ht="10.65">
      <c r="A5" s="114"/>
      <c r="B5" s="25" t="s">
        <v>5</v>
      </c>
      <c r="F5" s="900"/>
    </row>
    <row r="6" spans="1:251" s="51" customFormat="1" ht="21.3">
      <c r="A6" s="114"/>
      <c r="B6" s="51" t="s">
        <v>984</v>
      </c>
      <c r="F6" s="900"/>
    </row>
    <row r="7" spans="1:251" s="51" customFormat="1" ht="74.5">
      <c r="A7" s="114"/>
      <c r="B7" s="51" t="s">
        <v>985</v>
      </c>
      <c r="F7" s="900"/>
    </row>
    <row r="8" spans="1:251" s="51" customFormat="1" ht="10.65">
      <c r="A8" s="114"/>
      <c r="F8" s="900"/>
    </row>
    <row r="9" spans="1:251" s="51" customFormat="1" ht="53.25">
      <c r="A9" s="114"/>
      <c r="B9" s="51" t="s">
        <v>986</v>
      </c>
      <c r="F9" s="900"/>
    </row>
    <row r="10" spans="1:251" s="51" customFormat="1" ht="42.6">
      <c r="A10" s="114"/>
      <c r="B10" s="51" t="s">
        <v>987</v>
      </c>
      <c r="F10" s="900"/>
    </row>
    <row r="11" spans="1:251" s="51" customFormat="1" ht="95.8">
      <c r="A11" s="114"/>
      <c r="B11" s="51" t="s">
        <v>988</v>
      </c>
      <c r="F11" s="900"/>
    </row>
    <row r="12" spans="1:251" s="27" customFormat="1" ht="63.9">
      <c r="A12" s="174"/>
      <c r="B12" s="51" t="s">
        <v>989</v>
      </c>
      <c r="C12" s="40"/>
      <c r="D12" s="40"/>
      <c r="E12" s="40"/>
      <c r="F12" s="90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row>
    <row r="13" spans="1:251" s="27" customFormat="1" ht="106.45">
      <c r="A13" s="58"/>
      <c r="B13" s="51" t="s">
        <v>990</v>
      </c>
      <c r="C13" s="26"/>
      <c r="D13" s="26"/>
      <c r="E13" s="37"/>
      <c r="F13" s="900"/>
    </row>
    <row r="14" spans="1:251" s="27" customFormat="1" ht="10.65">
      <c r="A14" s="58"/>
      <c r="B14" s="51"/>
      <c r="C14" s="26"/>
      <c r="D14" s="26"/>
      <c r="E14" s="37"/>
      <c r="F14" s="900"/>
    </row>
    <row r="15" spans="1:251" s="27" customFormat="1" ht="10.65">
      <c r="A15" s="96"/>
      <c r="B15" s="25" t="s">
        <v>991</v>
      </c>
      <c r="C15" s="97"/>
      <c r="D15" s="97"/>
      <c r="E15" s="44"/>
      <c r="F15" s="900"/>
    </row>
    <row r="16" spans="1:251" s="51" customFormat="1" ht="10.65">
      <c r="A16" s="114" t="s">
        <v>91</v>
      </c>
      <c r="B16" s="51" t="s">
        <v>992</v>
      </c>
      <c r="F16" s="900"/>
    </row>
    <row r="17" spans="1:11" s="51" customFormat="1" ht="10.65">
      <c r="A17" s="114" t="s">
        <v>91</v>
      </c>
      <c r="B17" s="51" t="s">
        <v>993</v>
      </c>
      <c r="F17" s="900"/>
    </row>
    <row r="18" spans="1:11" s="51" customFormat="1" ht="10.65">
      <c r="A18" s="114" t="s">
        <v>91</v>
      </c>
      <c r="B18" s="51" t="s">
        <v>994</v>
      </c>
      <c r="F18" s="900"/>
    </row>
    <row r="19" spans="1:11" s="51" customFormat="1" ht="10.65">
      <c r="A19" s="114" t="s">
        <v>91</v>
      </c>
      <c r="B19" s="51" t="s">
        <v>995</v>
      </c>
      <c r="F19" s="900"/>
    </row>
    <row r="20" spans="1:11" s="51" customFormat="1" ht="10.65">
      <c r="A20" s="114" t="s">
        <v>91</v>
      </c>
      <c r="B20" s="51" t="s">
        <v>996</v>
      </c>
      <c r="F20" s="900"/>
    </row>
    <row r="21" spans="1:11" s="51" customFormat="1" ht="10.65">
      <c r="A21" s="114" t="s">
        <v>91</v>
      </c>
      <c r="B21" s="51" t="s">
        <v>997</v>
      </c>
      <c r="F21" s="900"/>
    </row>
    <row r="22" spans="1:11" s="51" customFormat="1" ht="10.65">
      <c r="A22" s="114" t="s">
        <v>91</v>
      </c>
      <c r="B22" s="51" t="s">
        <v>998</v>
      </c>
      <c r="F22" s="900"/>
    </row>
    <row r="23" spans="1:11" s="27" customFormat="1" ht="10.65">
      <c r="A23" s="58"/>
      <c r="B23" s="51"/>
      <c r="C23" s="26"/>
      <c r="D23" s="26"/>
      <c r="E23" s="37"/>
      <c r="F23" s="900"/>
    </row>
    <row r="24" spans="1:11" s="27" customFormat="1" ht="31.95">
      <c r="A24" s="96"/>
      <c r="B24" s="25" t="s">
        <v>999</v>
      </c>
      <c r="C24" s="97"/>
      <c r="D24" s="97"/>
      <c r="E24" s="44"/>
      <c r="F24" s="900"/>
    </row>
    <row r="25" spans="1:11" s="51" customFormat="1" ht="10.65">
      <c r="A25" s="114" t="s">
        <v>91</v>
      </c>
      <c r="B25" s="51" t="s">
        <v>1000</v>
      </c>
      <c r="F25" s="900"/>
    </row>
    <row r="26" spans="1:11" s="51" customFormat="1" ht="21.3">
      <c r="A26" s="114" t="s">
        <v>91</v>
      </c>
      <c r="B26" s="51" t="s">
        <v>1001</v>
      </c>
      <c r="F26" s="900"/>
    </row>
    <row r="27" spans="1:11" s="51" customFormat="1" ht="10.65">
      <c r="A27" s="114" t="s">
        <v>91</v>
      </c>
      <c r="B27" s="51" t="s">
        <v>1002</v>
      </c>
      <c r="F27" s="900"/>
    </row>
    <row r="28" spans="1:11" s="51" customFormat="1" ht="30.7" customHeight="1">
      <c r="A28" s="114" t="s">
        <v>91</v>
      </c>
      <c r="B28" s="51" t="s">
        <v>1003</v>
      </c>
      <c r="F28" s="900"/>
    </row>
    <row r="29" spans="1:11" s="51" customFormat="1" ht="21.3">
      <c r="A29" s="114" t="s">
        <v>91</v>
      </c>
      <c r="B29" s="51" t="s">
        <v>1004</v>
      </c>
      <c r="F29" s="900"/>
    </row>
    <row r="30" spans="1:11" s="27" customFormat="1" ht="10.65">
      <c r="A30" s="58"/>
      <c r="B30" s="51"/>
      <c r="C30" s="26"/>
      <c r="D30" s="26"/>
      <c r="E30" s="37"/>
      <c r="F30" s="900"/>
    </row>
    <row r="31" spans="1:11" s="146" customFormat="1" ht="14.4">
      <c r="A31" s="139"/>
      <c r="B31" s="159"/>
      <c r="C31" s="149"/>
      <c r="D31" s="216"/>
      <c r="E31" s="217"/>
      <c r="F31" s="900"/>
      <c r="G31" s="145"/>
      <c r="H31" s="145"/>
      <c r="I31" s="145"/>
      <c r="J31" s="145"/>
      <c r="K31" s="145"/>
    </row>
    <row r="32" spans="1:11" s="146" customFormat="1" ht="14.4">
      <c r="A32" s="563">
        <f>COUNT($A$1:A31)+1</f>
        <v>1</v>
      </c>
      <c r="B32" s="53" t="s">
        <v>1246</v>
      </c>
      <c r="C32" s="81"/>
      <c r="D32" s="341"/>
      <c r="E32" s="583"/>
      <c r="F32" s="900"/>
      <c r="G32" s="145"/>
      <c r="H32" s="145"/>
      <c r="I32" s="145"/>
      <c r="J32" s="145"/>
      <c r="K32" s="145"/>
    </row>
    <row r="33" spans="1:13" s="146" customFormat="1" ht="31.95">
      <c r="A33" s="164"/>
      <c r="B33" s="892" t="s">
        <v>422</v>
      </c>
      <c r="C33" s="37"/>
      <c r="D33" s="37"/>
      <c r="E33" s="583"/>
      <c r="F33" s="900"/>
      <c r="G33" s="544"/>
      <c r="H33" s="145"/>
      <c r="I33" s="145"/>
      <c r="J33" s="145"/>
      <c r="K33" s="145"/>
    </row>
    <row r="34" spans="1:13" s="146" customFormat="1" ht="63.9">
      <c r="A34" s="164"/>
      <c r="B34" s="892" t="s">
        <v>423</v>
      </c>
      <c r="C34" s="37"/>
      <c r="D34" s="37"/>
      <c r="E34" s="583"/>
      <c r="F34" s="900"/>
      <c r="G34" s="145"/>
      <c r="H34" s="145"/>
      <c r="I34" s="145"/>
      <c r="J34" s="145"/>
      <c r="K34" s="145"/>
    </row>
    <row r="35" spans="1:13" s="146" customFormat="1" ht="74.5">
      <c r="A35" s="164"/>
      <c r="B35" s="892" t="s">
        <v>1249</v>
      </c>
      <c r="C35" s="37"/>
      <c r="D35" s="37"/>
      <c r="E35" s="583"/>
      <c r="F35" s="900"/>
      <c r="G35" s="145"/>
      <c r="H35" s="145"/>
      <c r="I35" s="145"/>
      <c r="J35" s="145"/>
      <c r="K35" s="145"/>
    </row>
    <row r="36" spans="1:13" s="146" customFormat="1" ht="21.3">
      <c r="A36" s="164"/>
      <c r="B36" s="892" t="s">
        <v>424</v>
      </c>
      <c r="C36" s="37"/>
      <c r="D36" s="37"/>
      <c r="E36" s="583"/>
      <c r="F36" s="900"/>
      <c r="G36" s="145"/>
      <c r="H36" s="145"/>
      <c r="I36" s="145"/>
      <c r="J36" s="145"/>
      <c r="K36" s="145"/>
    </row>
    <row r="37" spans="1:13" s="146" customFormat="1" ht="31.95">
      <c r="A37" s="82" t="s">
        <v>45</v>
      </c>
      <c r="B37" s="218" t="s">
        <v>1248</v>
      </c>
      <c r="C37" s="37" t="s">
        <v>13</v>
      </c>
      <c r="D37" s="37">
        <v>1</v>
      </c>
      <c r="E37" s="583"/>
      <c r="F37" s="900" t="str">
        <f>IF(OR(OR(E37=0,E37=""),OR(D37=0,D37="")),"",D37*E37)</f>
        <v/>
      </c>
      <c r="G37" s="145"/>
      <c r="H37" s="145"/>
      <c r="I37" s="145"/>
      <c r="J37" s="145"/>
      <c r="K37" s="145"/>
    </row>
    <row r="38" spans="1:13" s="146" customFormat="1" ht="14.4">
      <c r="A38" s="82" t="s">
        <v>46</v>
      </c>
      <c r="B38" s="218" t="s">
        <v>425</v>
      </c>
      <c r="C38" s="37" t="s">
        <v>13</v>
      </c>
      <c r="D38" s="37">
        <v>1</v>
      </c>
      <c r="E38" s="583"/>
      <c r="F38" s="900" t="str">
        <f>IF(OR(OR(E38=0,E38=""),OR(D38=0,D38="")),"",D38*E38)</f>
        <v/>
      </c>
      <c r="G38" s="145"/>
      <c r="H38" s="145"/>
      <c r="I38" s="145"/>
      <c r="J38" s="145"/>
      <c r="K38" s="145"/>
    </row>
    <row r="39" spans="1:13" s="146" customFormat="1" ht="14.4">
      <c r="A39" s="82" t="s">
        <v>44</v>
      </c>
      <c r="B39" s="218" t="s">
        <v>1247</v>
      </c>
      <c r="C39" s="37" t="s">
        <v>15</v>
      </c>
      <c r="D39" s="37">
        <v>10</v>
      </c>
      <c r="E39" s="583"/>
      <c r="F39" s="900" t="str">
        <f>IF(OR(OR(E39=0,E39=""),OR(D39=0,D39="")),"",D39*E39)</f>
        <v/>
      </c>
      <c r="G39" s="145"/>
      <c r="H39" s="145"/>
      <c r="I39" s="145"/>
      <c r="J39" s="145"/>
      <c r="K39" s="145"/>
    </row>
    <row r="40" spans="1:13" s="15" customFormat="1" ht="13.15">
      <c r="A40" s="268"/>
      <c r="B40" s="269"/>
      <c r="C40" s="97"/>
      <c r="D40" s="97"/>
      <c r="E40" s="270"/>
      <c r="F40" s="900" t="str">
        <f t="shared" ref="F40:F46" si="0">IF(OR(OR(E40=0,E40=""),OR(D40=0,D40="")),"",D40*E40)</f>
        <v/>
      </c>
      <c r="H40" s="271"/>
    </row>
    <row r="41" spans="1:13" s="581" customFormat="1" ht="22.55">
      <c r="A41" s="563">
        <f>COUNT($A$1:A40)+1</f>
        <v>2</v>
      </c>
      <c r="B41" s="578" t="s">
        <v>1250</v>
      </c>
      <c r="C41" s="579"/>
      <c r="D41" s="580"/>
      <c r="E41" s="270"/>
      <c r="F41" s="900" t="str">
        <f t="shared" si="0"/>
        <v/>
      </c>
      <c r="H41" s="582"/>
      <c r="I41" s="377"/>
    </row>
    <row r="42" spans="1:13" s="267" customFormat="1" ht="14.4">
      <c r="A42" s="237"/>
      <c r="B42" s="386" t="s">
        <v>1244</v>
      </c>
      <c r="C42" s="263"/>
      <c r="D42" s="264"/>
      <c r="E42" s="270"/>
      <c r="F42" s="900" t="str">
        <f t="shared" si="0"/>
        <v/>
      </c>
      <c r="G42" s="266"/>
      <c r="H42" s="266"/>
      <c r="I42" s="266"/>
      <c r="J42" s="266"/>
      <c r="K42" s="266"/>
      <c r="L42" s="266"/>
      <c r="M42" s="266"/>
    </row>
    <row r="43" spans="1:13" s="267" customFormat="1" ht="42.6">
      <c r="A43" s="237"/>
      <c r="B43" s="386" t="s">
        <v>1251</v>
      </c>
      <c r="C43" s="263"/>
      <c r="D43" s="264"/>
      <c r="E43" s="270"/>
      <c r="F43" s="900"/>
      <c r="G43" s="266"/>
      <c r="H43" s="266"/>
      <c r="I43" s="266"/>
      <c r="J43" s="266"/>
      <c r="K43" s="266"/>
      <c r="L43" s="266"/>
      <c r="M43" s="266"/>
    </row>
    <row r="44" spans="1:13" s="267" customFormat="1" ht="42.6">
      <c r="A44" s="237"/>
      <c r="B44" s="278" t="s">
        <v>1245</v>
      </c>
      <c r="C44" s="263"/>
      <c r="D44" s="264"/>
      <c r="E44" s="270"/>
      <c r="F44" s="900" t="str">
        <f t="shared" si="0"/>
        <v/>
      </c>
      <c r="G44" s="266"/>
      <c r="H44" s="266"/>
      <c r="I44" s="266"/>
      <c r="J44" s="266"/>
      <c r="K44" s="266"/>
      <c r="L44" s="266"/>
      <c r="M44" s="266"/>
    </row>
    <row r="45" spans="1:13" s="267" customFormat="1" ht="21.3">
      <c r="A45" s="237"/>
      <c r="B45" s="386" t="s">
        <v>1252</v>
      </c>
      <c r="C45" s="263"/>
      <c r="D45" s="264"/>
      <c r="E45" s="270"/>
      <c r="F45" s="900" t="str">
        <f t="shared" si="0"/>
        <v/>
      </c>
      <c r="G45" s="266"/>
      <c r="H45" s="266"/>
      <c r="I45" s="266"/>
      <c r="J45" s="266"/>
      <c r="K45" s="266"/>
      <c r="L45" s="266"/>
      <c r="M45" s="266"/>
    </row>
    <row r="46" spans="1:13" s="15" customFormat="1" ht="13.15">
      <c r="A46" s="268"/>
      <c r="B46" s="269"/>
      <c r="C46" s="97" t="s">
        <v>15</v>
      </c>
      <c r="D46" s="97">
        <v>12.5</v>
      </c>
      <c r="E46" s="270"/>
      <c r="F46" s="900" t="str">
        <f t="shared" si="0"/>
        <v/>
      </c>
      <c r="H46" s="271"/>
    </row>
    <row r="47" spans="1:13" s="42" customFormat="1" ht="10.65">
      <c r="A47" s="305"/>
      <c r="B47" s="223"/>
      <c r="C47" s="575"/>
      <c r="D47" s="576"/>
      <c r="E47" s="576"/>
      <c r="F47" s="900" t="str">
        <f>IF(OR(OR(E47=0,E47=""),OR(D47=0,D47="")),"",D47*E47)</f>
        <v/>
      </c>
    </row>
    <row r="48" spans="1:13" s="52" customFormat="1" ht="33.85">
      <c r="A48" s="657">
        <f>COUNT($A$1:A47)+1</f>
        <v>3</v>
      </c>
      <c r="B48" s="568" t="s">
        <v>1861</v>
      </c>
      <c r="C48" s="569"/>
      <c r="D48" s="570"/>
      <c r="E48" s="569"/>
      <c r="F48" s="900" t="str">
        <f>IF(OR(OR(E48=0,E48=""),OR(D48=0,D48="")),"",D48*E48)</f>
        <v/>
      </c>
    </row>
    <row r="49" spans="1:8" s="42" customFormat="1" ht="42.6">
      <c r="A49" s="305"/>
      <c r="B49" s="658" t="s">
        <v>1254</v>
      </c>
      <c r="C49" s="575"/>
      <c r="D49" s="576"/>
      <c r="E49" s="576"/>
      <c r="F49" s="900"/>
    </row>
    <row r="50" spans="1:8" s="42" customFormat="1" ht="85.15">
      <c r="A50" s="305"/>
      <c r="B50" s="658" t="s">
        <v>1253</v>
      </c>
      <c r="C50" s="575"/>
      <c r="D50" s="576"/>
      <c r="E50" s="576"/>
      <c r="F50" s="900"/>
    </row>
    <row r="51" spans="1:8" s="42" customFormat="1" ht="42.6">
      <c r="A51" s="305" t="s">
        <v>45</v>
      </c>
      <c r="B51" s="222" t="s">
        <v>1862</v>
      </c>
      <c r="C51" s="575"/>
      <c r="D51" s="576"/>
      <c r="E51" s="576"/>
      <c r="F51" s="900" t="str">
        <f t="shared" ref="F51:F57" si="1">IF(OR(OR(E51=0,E51=""),OR(D51=0,D51="")),"",D51*E51)</f>
        <v/>
      </c>
    </row>
    <row r="52" spans="1:8" s="42" customFormat="1" ht="10.65">
      <c r="A52" s="659" t="s">
        <v>91</v>
      </c>
      <c r="B52" s="222" t="s">
        <v>889</v>
      </c>
      <c r="C52" s="575" t="s">
        <v>13</v>
      </c>
      <c r="D52" s="576">
        <v>11</v>
      </c>
      <c r="E52" s="576"/>
      <c r="F52" s="900" t="str">
        <f>IF(OR(OR(E52=0,E52=""),OR(D52=0,D52="")),"",D52*E52)</f>
        <v/>
      </c>
      <c r="G52" s="556"/>
    </row>
    <row r="53" spans="1:8" s="42" customFormat="1" ht="10.65">
      <c r="A53" s="659" t="s">
        <v>91</v>
      </c>
      <c r="B53" s="222" t="s">
        <v>888</v>
      </c>
      <c r="C53" s="575" t="s">
        <v>14</v>
      </c>
      <c r="D53" s="576">
        <v>3</v>
      </c>
      <c r="E53" s="576"/>
      <c r="F53" s="900" t="str">
        <f>IF(OR(OR(E53=0,E53=""),OR(D53=0,D53="")),"",D53*E53)</f>
        <v/>
      </c>
      <c r="G53" s="556"/>
    </row>
    <row r="54" spans="1:8" s="42" customFormat="1" ht="42.6">
      <c r="A54" s="305" t="s">
        <v>46</v>
      </c>
      <c r="B54" s="222" t="s">
        <v>1863</v>
      </c>
      <c r="C54" s="575"/>
      <c r="D54" s="576"/>
      <c r="E54" s="576"/>
      <c r="F54" s="900" t="str">
        <f t="shared" si="1"/>
        <v/>
      </c>
    </row>
    <row r="55" spans="1:8" s="42" customFormat="1" ht="10.65">
      <c r="A55" s="659" t="s">
        <v>91</v>
      </c>
      <c r="B55" s="222" t="s">
        <v>889</v>
      </c>
      <c r="C55" s="575" t="s">
        <v>13</v>
      </c>
      <c r="D55" s="576">
        <v>18</v>
      </c>
      <c r="E55" s="576"/>
      <c r="F55" s="900" t="str">
        <f>IF(OR(OR(E55=0,E55=""),OR(D55=0,D55="")),"",D55*E55)</f>
        <v/>
      </c>
      <c r="G55" s="556"/>
    </row>
    <row r="56" spans="1:8" s="42" customFormat="1" ht="10.65">
      <c r="A56" s="659" t="s">
        <v>91</v>
      </c>
      <c r="B56" s="222" t="s">
        <v>888</v>
      </c>
      <c r="C56" s="575" t="s">
        <v>14</v>
      </c>
      <c r="D56" s="576">
        <v>6</v>
      </c>
      <c r="E56" s="576"/>
      <c r="F56" s="900" t="str">
        <f>IF(OR(OR(E56=0,E56=""),OR(D56=0,D56="")),"",D56*E56)</f>
        <v/>
      </c>
      <c r="G56" s="556"/>
    </row>
    <row r="57" spans="1:8" s="42" customFormat="1" ht="42.6">
      <c r="A57" s="305" t="s">
        <v>44</v>
      </c>
      <c r="B57" s="222" t="s">
        <v>1864</v>
      </c>
      <c r="C57" s="575"/>
      <c r="D57" s="576"/>
      <c r="E57" s="576"/>
      <c r="F57" s="900" t="str">
        <f t="shared" si="1"/>
        <v/>
      </c>
    </row>
    <row r="58" spans="1:8" s="42" customFormat="1" ht="10.65">
      <c r="A58" s="659" t="s">
        <v>91</v>
      </c>
      <c r="B58" s="222" t="s">
        <v>889</v>
      </c>
      <c r="C58" s="575" t="s">
        <v>13</v>
      </c>
      <c r="D58" s="576">
        <v>9</v>
      </c>
      <c r="E58" s="576"/>
      <c r="F58" s="900" t="str">
        <f>IF(OR(OR(E58=0,E58=""),OR(D58=0,D58="")),"",D58*E58)</f>
        <v/>
      </c>
      <c r="G58" s="556"/>
    </row>
    <row r="59" spans="1:8" s="42" customFormat="1" ht="10.65">
      <c r="A59" s="659" t="s">
        <v>91</v>
      </c>
      <c r="B59" s="222" t="s">
        <v>888</v>
      </c>
      <c r="C59" s="575" t="s">
        <v>14</v>
      </c>
      <c r="D59" s="576">
        <v>3</v>
      </c>
      <c r="E59" s="576"/>
      <c r="F59" s="900" t="str">
        <f>IF(OR(OR(E59=0,E59=""),OR(D59=0,D59="")),"",D59*E59)</f>
        <v/>
      </c>
      <c r="G59" s="556"/>
    </row>
    <row r="60" spans="1:8" s="15" customFormat="1" ht="13.15">
      <c r="A60" s="268"/>
      <c r="B60" s="269"/>
      <c r="C60" s="97"/>
      <c r="D60" s="97"/>
      <c r="E60" s="270"/>
      <c r="F60" s="900"/>
      <c r="H60" s="271"/>
    </row>
    <row r="61" spans="1:8" s="57" customFormat="1" ht="15.05">
      <c r="A61" s="204" t="str">
        <f>A3</f>
        <v>B.XI.</v>
      </c>
      <c r="B61" s="201" t="s">
        <v>983</v>
      </c>
      <c r="C61" s="203"/>
      <c r="D61" s="202"/>
      <c r="E61" s="203"/>
      <c r="F61" s="901" t="str">
        <f>IF(SUM(F1:F60)&gt;0,SUM(F1:F60),"")</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31"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N122"/>
  <sheetViews>
    <sheetView showZeros="0" view="pageBreakPreview" zoomScaleNormal="100" zoomScaleSheetLayoutView="100" workbookViewId="0">
      <selection activeCell="K119" sqref="K119"/>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6" s="137" customFormat="1">
      <c r="A1" s="74" t="s">
        <v>71</v>
      </c>
      <c r="B1" s="75" t="s">
        <v>70</v>
      </c>
      <c r="C1" s="531" t="s">
        <v>64</v>
      </c>
      <c r="D1" s="532" t="s">
        <v>65</v>
      </c>
      <c r="E1" s="532" t="s">
        <v>66</v>
      </c>
      <c r="F1" s="533" t="s">
        <v>67</v>
      </c>
    </row>
    <row r="2" spans="1:6" s="27" customFormat="1" ht="10.65">
      <c r="A2" s="58"/>
      <c r="B2" s="40"/>
      <c r="C2" s="26"/>
      <c r="D2" s="26"/>
      <c r="E2" s="37"/>
      <c r="F2" s="38"/>
    </row>
    <row r="3" spans="1:6" s="57" customFormat="1" ht="15.05">
      <c r="A3" s="62" t="s">
        <v>1196</v>
      </c>
      <c r="B3" s="100" t="s">
        <v>723</v>
      </c>
      <c r="C3" s="64"/>
      <c r="D3" s="64"/>
      <c r="E3" s="65"/>
      <c r="F3" s="66"/>
    </row>
    <row r="4" spans="1:6" s="57" customFormat="1" ht="15.05">
      <c r="A4" s="67"/>
      <c r="B4" s="154"/>
      <c r="C4" s="68"/>
      <c r="D4" s="68"/>
      <c r="E4" s="69"/>
      <c r="F4" s="70"/>
    </row>
    <row r="5" spans="1:6" s="51" customFormat="1" ht="10.65">
      <c r="A5" s="114"/>
      <c r="B5" s="25" t="s">
        <v>5</v>
      </c>
    </row>
    <row r="6" spans="1:6" s="51" customFormat="1" ht="53.25">
      <c r="A6" s="114"/>
      <c r="B6" s="51" t="s">
        <v>1009</v>
      </c>
      <c r="F6" s="900"/>
    </row>
    <row r="7" spans="1:6" s="51" customFormat="1" ht="42.6">
      <c r="A7" s="114"/>
      <c r="B7" s="51" t="s">
        <v>1010</v>
      </c>
      <c r="F7" s="900"/>
    </row>
    <row r="8" spans="1:6" s="51" customFormat="1" ht="31.95">
      <c r="A8" s="114"/>
      <c r="B8" s="51" t="s">
        <v>1011</v>
      </c>
      <c r="F8" s="900"/>
    </row>
    <row r="9" spans="1:6" s="51" customFormat="1" ht="31.95">
      <c r="A9" s="114"/>
      <c r="B9" s="51" t="s">
        <v>1012</v>
      </c>
      <c r="F9" s="900"/>
    </row>
    <row r="10" spans="1:6" s="51" customFormat="1" ht="21.3">
      <c r="A10" s="114"/>
      <c r="B10" s="51" t="s">
        <v>1013</v>
      </c>
      <c r="F10" s="900"/>
    </row>
    <row r="11" spans="1:6" s="51" customFormat="1" ht="31.95">
      <c r="A11" s="114"/>
      <c r="B11" s="51" t="s">
        <v>1014</v>
      </c>
      <c r="F11" s="900"/>
    </row>
    <row r="12" spans="1:6" s="51" customFormat="1" ht="21.3">
      <c r="A12" s="114"/>
      <c r="B12" s="25" t="s">
        <v>1015</v>
      </c>
      <c r="F12" s="900"/>
    </row>
    <row r="13" spans="1:6" s="51" customFormat="1" ht="10.65">
      <c r="A13" s="114"/>
      <c r="B13" s="51" t="s">
        <v>1016</v>
      </c>
      <c r="F13" s="900"/>
    </row>
    <row r="14" spans="1:6" s="51" customFormat="1" ht="21.3">
      <c r="A14" s="114" t="s">
        <v>91</v>
      </c>
      <c r="B14" s="51" t="s">
        <v>2579</v>
      </c>
      <c r="F14" s="900"/>
    </row>
    <row r="15" spans="1:6" s="51" customFormat="1" ht="21.3">
      <c r="A15" s="114" t="s">
        <v>91</v>
      </c>
      <c r="B15" s="51" t="s">
        <v>2572</v>
      </c>
      <c r="F15" s="900"/>
    </row>
    <row r="16" spans="1:6" s="51" customFormat="1" ht="10.65">
      <c r="A16" s="114" t="s">
        <v>91</v>
      </c>
      <c r="B16" s="51" t="s">
        <v>2573</v>
      </c>
      <c r="F16" s="900"/>
    </row>
    <row r="17" spans="1:248" s="51" customFormat="1" ht="21.3">
      <c r="A17" s="114" t="s">
        <v>91</v>
      </c>
      <c r="B17" s="51" t="s">
        <v>2574</v>
      </c>
      <c r="F17" s="900"/>
    </row>
    <row r="18" spans="1:248" s="51" customFormat="1" ht="21.3">
      <c r="A18" s="114" t="s">
        <v>91</v>
      </c>
      <c r="B18" s="51" t="s">
        <v>2575</v>
      </c>
      <c r="F18" s="900"/>
    </row>
    <row r="19" spans="1:248" s="51" customFormat="1" ht="21.3">
      <c r="A19" s="114" t="s">
        <v>91</v>
      </c>
      <c r="B19" s="51" t="s">
        <v>2576</v>
      </c>
      <c r="F19" s="900"/>
    </row>
    <row r="20" spans="1:248" s="51" customFormat="1" ht="10.65">
      <c r="A20" s="114" t="s">
        <v>91</v>
      </c>
      <c r="B20" s="51" t="s">
        <v>2580</v>
      </c>
      <c r="F20" s="900"/>
    </row>
    <row r="21" spans="1:248" s="51" customFormat="1" ht="21.3">
      <c r="A21" s="114" t="s">
        <v>91</v>
      </c>
      <c r="B21" s="51" t="s">
        <v>2577</v>
      </c>
      <c r="F21" s="900"/>
    </row>
    <row r="22" spans="1:248" s="51" customFormat="1" ht="21.3">
      <c r="A22" s="114" t="s">
        <v>91</v>
      </c>
      <c r="B22" s="51" t="s">
        <v>1017</v>
      </c>
      <c r="F22" s="900"/>
    </row>
    <row r="23" spans="1:248" s="27" customFormat="1" ht="10.65">
      <c r="A23" s="174"/>
      <c r="B23" s="40"/>
      <c r="C23" s="40"/>
      <c r="D23" s="40"/>
      <c r="E23" s="40"/>
      <c r="F23" s="90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row>
    <row r="24" spans="1:248" s="27" customFormat="1" ht="10.65">
      <c r="A24" s="58"/>
      <c r="B24" s="25" t="s">
        <v>134</v>
      </c>
      <c r="C24" s="26"/>
      <c r="D24" s="26"/>
      <c r="E24" s="37"/>
      <c r="F24" s="900"/>
    </row>
    <row r="25" spans="1:248" s="27" customFormat="1" ht="21.3">
      <c r="A25" s="96"/>
      <c r="B25" s="25" t="s">
        <v>1018</v>
      </c>
      <c r="C25" s="97"/>
      <c r="D25" s="97"/>
      <c r="E25" s="44"/>
      <c r="F25" s="900"/>
    </row>
    <row r="26" spans="1:248" s="51" customFormat="1" ht="10.65">
      <c r="A26" s="114" t="s">
        <v>91</v>
      </c>
      <c r="B26" s="51" t="s">
        <v>1019</v>
      </c>
      <c r="F26" s="900"/>
    </row>
    <row r="27" spans="1:248" s="51" customFormat="1" ht="10.65">
      <c r="A27" s="114" t="s">
        <v>91</v>
      </c>
      <c r="B27" s="51" t="s">
        <v>1020</v>
      </c>
      <c r="F27" s="900"/>
    </row>
    <row r="28" spans="1:248" s="51" customFormat="1" ht="10.65">
      <c r="A28" s="114" t="s">
        <v>91</v>
      </c>
      <c r="B28" s="51" t="s">
        <v>1021</v>
      </c>
      <c r="F28" s="900"/>
    </row>
    <row r="29" spans="1:248" s="51" customFormat="1" ht="10.65">
      <c r="A29" s="114" t="s">
        <v>91</v>
      </c>
      <c r="B29" s="51" t="s">
        <v>1022</v>
      </c>
      <c r="F29" s="900"/>
    </row>
    <row r="30" spans="1:248" s="51" customFormat="1" ht="21.3">
      <c r="A30" s="114" t="s">
        <v>91</v>
      </c>
      <c r="B30" s="51" t="s">
        <v>1023</v>
      </c>
      <c r="F30" s="900"/>
    </row>
    <row r="31" spans="1:248" s="51" customFormat="1" ht="10.65">
      <c r="A31" s="114" t="s">
        <v>91</v>
      </c>
      <c r="B31" s="51" t="s">
        <v>1024</v>
      </c>
      <c r="F31" s="900"/>
    </row>
    <row r="32" spans="1:248" s="51" customFormat="1" ht="10.65">
      <c r="A32" s="114" t="s">
        <v>91</v>
      </c>
      <c r="B32" s="51" t="s">
        <v>1025</v>
      </c>
      <c r="F32" s="900"/>
    </row>
    <row r="33" spans="1:6">
      <c r="A33" s="446">
        <f>COUNT($A$1:A32)+1</f>
        <v>1</v>
      </c>
      <c r="B33" s="53" t="s">
        <v>1026</v>
      </c>
      <c r="C33" s="34"/>
      <c r="E33" s="24"/>
      <c r="F33" s="900"/>
    </row>
    <row r="34" spans="1:6" s="51" customFormat="1" ht="63.9">
      <c r="A34" s="114"/>
      <c r="B34" s="51" t="s">
        <v>2600</v>
      </c>
      <c r="F34" s="900"/>
    </row>
    <row r="35" spans="1:6" s="51" customFormat="1" ht="53.25">
      <c r="A35" s="114"/>
      <c r="B35" s="51" t="s">
        <v>2601</v>
      </c>
      <c r="F35" s="900"/>
    </row>
    <row r="36" spans="1:6" s="51" customFormat="1" ht="21.3">
      <c r="A36" s="114"/>
      <c r="B36" s="51" t="s">
        <v>2602</v>
      </c>
      <c r="F36" s="900"/>
    </row>
    <row r="37" spans="1:6" s="51" customFormat="1" ht="21.3">
      <c r="A37" s="114"/>
      <c r="B37" s="51" t="s">
        <v>1027</v>
      </c>
      <c r="F37" s="900"/>
    </row>
    <row r="38" spans="1:6" s="51" customFormat="1" ht="21.3">
      <c r="A38" s="114"/>
      <c r="B38" s="51" t="s">
        <v>738</v>
      </c>
      <c r="F38" s="900"/>
    </row>
    <row r="39" spans="1:6" s="51" customFormat="1" ht="10.65">
      <c r="A39" s="114"/>
      <c r="B39" s="51" t="s">
        <v>725</v>
      </c>
      <c r="F39" s="900"/>
    </row>
    <row r="40" spans="1:6" s="51" customFormat="1" ht="10.65">
      <c r="A40" s="114" t="s">
        <v>91</v>
      </c>
      <c r="B40" s="51" t="s">
        <v>1028</v>
      </c>
      <c r="F40" s="900"/>
    </row>
    <row r="41" spans="1:6" s="51" customFormat="1" ht="10.65">
      <c r="A41" s="114" t="s">
        <v>91</v>
      </c>
      <c r="B41" s="51" t="s">
        <v>1029</v>
      </c>
      <c r="F41" s="900"/>
    </row>
    <row r="42" spans="1:6" s="51" customFormat="1" ht="10.65">
      <c r="A42" s="114" t="s">
        <v>91</v>
      </c>
      <c r="B42" s="51" t="s">
        <v>1030</v>
      </c>
      <c r="F42" s="900"/>
    </row>
    <row r="43" spans="1:6" s="42" customFormat="1" ht="10.65">
      <c r="A43" s="82"/>
      <c r="B43" s="25" t="s">
        <v>1865</v>
      </c>
      <c r="C43" s="81" t="s">
        <v>15</v>
      </c>
      <c r="D43" s="44">
        <v>44.8</v>
      </c>
      <c r="E43" s="44"/>
      <c r="F43" s="900" t="str">
        <f>IF(OR(OR(E43=0,E43=" "),OR(D43=0,D43=" "))," ",D43*E43)</f>
        <v xml:space="preserve"> </v>
      </c>
    </row>
    <row r="44" spans="1:6" s="42" customFormat="1" ht="10.65">
      <c r="A44" s="82"/>
      <c r="B44" s="25"/>
      <c r="C44" s="81"/>
      <c r="D44" s="44"/>
      <c r="E44" s="44"/>
      <c r="F44" s="900" t="str">
        <f t="shared" ref="F44:F108" si="0">IF(OR(OR(E44=0,E44=" "),OR(D44=0,D44=" "))," ",D44*E44)</f>
        <v xml:space="preserve"> </v>
      </c>
    </row>
    <row r="45" spans="1:6">
      <c r="A45" s="446">
        <f>COUNT($A$1:A44)+1</f>
        <v>2</v>
      </c>
      <c r="B45" s="53" t="s">
        <v>1031</v>
      </c>
      <c r="C45" s="34"/>
      <c r="E45" s="24"/>
      <c r="F45" s="900" t="str">
        <f t="shared" si="0"/>
        <v xml:space="preserve"> </v>
      </c>
    </row>
    <row r="46" spans="1:6" s="51" customFormat="1" ht="63.9">
      <c r="A46" s="114"/>
      <c r="B46" s="51" t="s">
        <v>2603</v>
      </c>
      <c r="F46" s="900" t="str">
        <f t="shared" si="0"/>
        <v xml:space="preserve"> </v>
      </c>
    </row>
    <row r="47" spans="1:6" s="51" customFormat="1" ht="42.6">
      <c r="A47" s="114"/>
      <c r="B47" s="51" t="s">
        <v>2604</v>
      </c>
      <c r="F47" s="900"/>
    </row>
    <row r="48" spans="1:6" s="51" customFormat="1" ht="10.65">
      <c r="A48" s="114"/>
      <c r="B48" s="51" t="s">
        <v>716</v>
      </c>
      <c r="F48" s="900" t="str">
        <f t="shared" si="0"/>
        <v xml:space="preserve"> </v>
      </c>
    </row>
    <row r="49" spans="1:7" s="51" customFormat="1" ht="31.95">
      <c r="A49" s="114"/>
      <c r="B49" s="51" t="s">
        <v>1032</v>
      </c>
      <c r="F49" s="900" t="str">
        <f t="shared" si="0"/>
        <v xml:space="preserve"> </v>
      </c>
    </row>
    <row r="50" spans="1:7" s="51" customFormat="1" ht="31.95">
      <c r="A50" s="114"/>
      <c r="B50" s="51" t="s">
        <v>1033</v>
      </c>
      <c r="F50" s="900" t="str">
        <f t="shared" si="0"/>
        <v xml:space="preserve"> </v>
      </c>
    </row>
    <row r="51" spans="1:7" s="51" customFormat="1" ht="21.3">
      <c r="A51" s="114"/>
      <c r="B51" s="51" t="s">
        <v>892</v>
      </c>
      <c r="F51" s="900" t="str">
        <f t="shared" si="0"/>
        <v xml:space="preserve"> </v>
      </c>
    </row>
    <row r="52" spans="1:7" s="42" customFormat="1" ht="10.65">
      <c r="A52" s="82"/>
      <c r="B52" s="337" t="s">
        <v>1008</v>
      </c>
      <c r="C52" s="84"/>
      <c r="D52" s="85"/>
      <c r="E52" s="85"/>
      <c r="F52" s="900" t="str">
        <f t="shared" si="0"/>
        <v xml:space="preserve"> </v>
      </c>
    </row>
    <row r="53" spans="1:7" s="42" customFormat="1" ht="31.95">
      <c r="A53" s="82"/>
      <c r="B53" s="107" t="s">
        <v>1747</v>
      </c>
      <c r="C53" s="84"/>
      <c r="D53" s="85"/>
      <c r="E53" s="85"/>
      <c r="F53" s="900" t="str">
        <f t="shared" si="0"/>
        <v xml:space="preserve"> </v>
      </c>
    </row>
    <row r="54" spans="1:7" s="42" customFormat="1" ht="21.3">
      <c r="A54" s="82" t="s">
        <v>45</v>
      </c>
      <c r="B54" s="107" t="s">
        <v>1751</v>
      </c>
      <c r="C54" s="84" t="s">
        <v>15</v>
      </c>
      <c r="D54" s="85">
        <v>73.3</v>
      </c>
      <c r="E54" s="85"/>
      <c r="F54" s="900" t="str">
        <f t="shared" si="0"/>
        <v xml:space="preserve"> </v>
      </c>
    </row>
    <row r="55" spans="1:7" s="42" customFormat="1" ht="21.3">
      <c r="A55" s="82" t="s">
        <v>46</v>
      </c>
      <c r="B55" s="107" t="s">
        <v>1748</v>
      </c>
      <c r="C55" s="84" t="s">
        <v>15</v>
      </c>
      <c r="D55" s="85">
        <v>65.8</v>
      </c>
      <c r="E55" s="85"/>
      <c r="F55" s="900" t="str">
        <f t="shared" si="0"/>
        <v xml:space="preserve"> </v>
      </c>
    </row>
    <row r="56" spans="1:7" s="42" customFormat="1" ht="10.65">
      <c r="A56" s="82" t="s">
        <v>44</v>
      </c>
      <c r="B56" s="107" t="s">
        <v>1752</v>
      </c>
      <c r="C56" s="84" t="s">
        <v>15</v>
      </c>
      <c r="D56" s="85">
        <v>152.30000000000001</v>
      </c>
      <c r="E56" s="85"/>
      <c r="F56" s="900" t="str">
        <f t="shared" si="0"/>
        <v xml:space="preserve"> </v>
      </c>
    </row>
    <row r="57" spans="1:7" s="42" customFormat="1" ht="10.65">
      <c r="A57" s="82" t="s">
        <v>47</v>
      </c>
      <c r="B57" s="107" t="s">
        <v>515</v>
      </c>
      <c r="C57" s="84" t="s">
        <v>15</v>
      </c>
      <c r="D57" s="85">
        <v>165.2</v>
      </c>
      <c r="E57" s="85"/>
      <c r="F57" s="900" t="str">
        <f t="shared" si="0"/>
        <v xml:space="preserve"> </v>
      </c>
      <c r="G57" s="44"/>
    </row>
    <row r="58" spans="1:7" s="42" customFormat="1" ht="10.65">
      <c r="A58" s="82"/>
      <c r="B58" s="107"/>
      <c r="C58" s="84"/>
      <c r="D58" s="85"/>
      <c r="E58" s="85"/>
      <c r="F58" s="900" t="str">
        <f t="shared" si="0"/>
        <v xml:space="preserve"> </v>
      </c>
      <c r="G58" s="44"/>
    </row>
    <row r="59" spans="1:7" s="42" customFormat="1" ht="10.65">
      <c r="A59" s="82"/>
      <c r="B59" s="337" t="s">
        <v>1866</v>
      </c>
      <c r="C59" s="84"/>
      <c r="D59" s="85"/>
      <c r="E59" s="85"/>
      <c r="F59" s="900" t="str">
        <f t="shared" si="0"/>
        <v xml:space="preserve"> </v>
      </c>
    </row>
    <row r="60" spans="1:7" s="42" customFormat="1" ht="10.65">
      <c r="A60" s="305"/>
      <c r="B60" s="339" t="s">
        <v>1441</v>
      </c>
      <c r="C60" s="575"/>
      <c r="D60" s="576"/>
      <c r="E60" s="576"/>
      <c r="F60" s="900" t="str">
        <f t="shared" si="0"/>
        <v xml:space="preserve"> </v>
      </c>
    </row>
    <row r="61" spans="1:7" s="42" customFormat="1" ht="21.3">
      <c r="A61" s="305" t="s">
        <v>48</v>
      </c>
      <c r="B61" s="222" t="s">
        <v>1443</v>
      </c>
      <c r="C61" s="575" t="s">
        <v>8</v>
      </c>
      <c r="D61" s="576">
        <f>4.5*2*2</f>
        <v>18</v>
      </c>
      <c r="E61" s="576"/>
      <c r="F61" s="900" t="str">
        <f t="shared" si="0"/>
        <v xml:space="preserve"> </v>
      </c>
    </row>
    <row r="62" spans="1:7" s="42" customFormat="1" ht="21.3">
      <c r="A62" s="305" t="s">
        <v>51</v>
      </c>
      <c r="B62" s="223" t="s">
        <v>1442</v>
      </c>
      <c r="C62" s="575" t="s">
        <v>8</v>
      </c>
      <c r="D62" s="576">
        <v>3.4</v>
      </c>
      <c r="E62" s="576"/>
      <c r="F62" s="900" t="str">
        <f t="shared" si="0"/>
        <v xml:space="preserve"> </v>
      </c>
    </row>
    <row r="63" spans="1:7" s="42" customFormat="1" ht="10.65">
      <c r="A63" s="305"/>
      <c r="B63" s="223"/>
      <c r="C63" s="575"/>
      <c r="D63" s="576"/>
      <c r="E63" s="576"/>
      <c r="F63" s="900" t="str">
        <f t="shared" si="0"/>
        <v xml:space="preserve"> </v>
      </c>
    </row>
    <row r="64" spans="1:7" s="42" customFormat="1" ht="10.65">
      <c r="A64" s="305"/>
      <c r="B64" s="339" t="s">
        <v>1441</v>
      </c>
      <c r="C64" s="575"/>
      <c r="D64" s="576"/>
      <c r="E64" s="576"/>
      <c r="F64" s="900" t="str">
        <f t="shared" si="0"/>
        <v xml:space="preserve"> </v>
      </c>
    </row>
    <row r="65" spans="1:7" s="42" customFormat="1" ht="21.3">
      <c r="A65" s="305" t="s">
        <v>49</v>
      </c>
      <c r="B65" s="222" t="s">
        <v>1753</v>
      </c>
      <c r="C65" s="575" t="s">
        <v>8</v>
      </c>
      <c r="D65" s="576">
        <v>14</v>
      </c>
      <c r="E65" s="576"/>
      <c r="F65" s="900" t="str">
        <f t="shared" si="0"/>
        <v xml:space="preserve"> </v>
      </c>
    </row>
    <row r="66" spans="1:7" s="42" customFormat="1" ht="21.3">
      <c r="A66" s="305" t="s">
        <v>53</v>
      </c>
      <c r="B66" s="223" t="s">
        <v>1754</v>
      </c>
      <c r="C66" s="575" t="s">
        <v>8</v>
      </c>
      <c r="D66" s="576">
        <f>1.7*4</f>
        <v>6.8</v>
      </c>
      <c r="E66" s="576"/>
      <c r="F66" s="900" t="str">
        <f t="shared" si="0"/>
        <v xml:space="preserve"> </v>
      </c>
    </row>
    <row r="67" spans="1:7" s="42" customFormat="1" ht="10.65">
      <c r="A67" s="305"/>
      <c r="B67" s="223"/>
      <c r="C67" s="575"/>
      <c r="D67" s="576"/>
      <c r="E67" s="576"/>
      <c r="F67" s="900" t="str">
        <f t="shared" si="0"/>
        <v xml:space="preserve"> </v>
      </c>
    </row>
    <row r="68" spans="1:7" s="42" customFormat="1" ht="10.65">
      <c r="A68" s="305"/>
      <c r="B68" s="339" t="s">
        <v>1444</v>
      </c>
      <c r="C68" s="575"/>
      <c r="D68" s="576"/>
      <c r="E68" s="576"/>
      <c r="F68" s="900" t="str">
        <f t="shared" si="0"/>
        <v xml:space="preserve"> </v>
      </c>
    </row>
    <row r="69" spans="1:7" s="42" customFormat="1" ht="21.3">
      <c r="A69" s="305" t="s">
        <v>30</v>
      </c>
      <c r="B69" s="222" t="s">
        <v>1755</v>
      </c>
      <c r="C69" s="575" t="s">
        <v>8</v>
      </c>
      <c r="D69" s="576">
        <v>18</v>
      </c>
      <c r="E69" s="576"/>
      <c r="F69" s="900" t="str">
        <f t="shared" si="0"/>
        <v xml:space="preserve"> </v>
      </c>
    </row>
    <row r="70" spans="1:7" s="42" customFormat="1" ht="21.3">
      <c r="A70" s="305" t="s">
        <v>54</v>
      </c>
      <c r="B70" s="223" t="s">
        <v>1442</v>
      </c>
      <c r="C70" s="575" t="s">
        <v>8</v>
      </c>
      <c r="D70" s="576">
        <v>3.4</v>
      </c>
      <c r="E70" s="576"/>
      <c r="F70" s="900" t="str">
        <f t="shared" si="0"/>
        <v xml:space="preserve"> </v>
      </c>
    </row>
    <row r="71" spans="1:7" s="42" customFormat="1" ht="42.6">
      <c r="A71" s="305" t="s">
        <v>9</v>
      </c>
      <c r="B71" s="222" t="s">
        <v>1756</v>
      </c>
      <c r="C71" s="575" t="s">
        <v>8</v>
      </c>
      <c r="D71" s="576">
        <v>13</v>
      </c>
      <c r="E71" s="576"/>
      <c r="F71" s="900" t="str">
        <f t="shared" si="0"/>
        <v xml:space="preserve"> </v>
      </c>
    </row>
    <row r="72" spans="1:7" s="42" customFormat="1" ht="42.6">
      <c r="A72" s="305" t="s">
        <v>50</v>
      </c>
      <c r="B72" s="222" t="s">
        <v>1757</v>
      </c>
      <c r="C72" s="575" t="s">
        <v>8</v>
      </c>
      <c r="D72" s="576">
        <v>11</v>
      </c>
      <c r="E72" s="576"/>
      <c r="F72" s="900" t="str">
        <f t="shared" si="0"/>
        <v xml:space="preserve"> </v>
      </c>
    </row>
    <row r="73" spans="1:7" s="42" customFormat="1" ht="10.65">
      <c r="A73" s="305" t="s">
        <v>880</v>
      </c>
      <c r="B73" s="223" t="s">
        <v>794</v>
      </c>
      <c r="C73" s="575" t="s">
        <v>8</v>
      </c>
      <c r="D73" s="576">
        <v>78</v>
      </c>
      <c r="E73" s="576"/>
      <c r="F73" s="900" t="str">
        <f t="shared" si="0"/>
        <v xml:space="preserve"> </v>
      </c>
    </row>
    <row r="74" spans="1:7" s="42" customFormat="1" ht="10.65">
      <c r="A74" s="305"/>
      <c r="B74" s="25"/>
      <c r="C74" s="84"/>
      <c r="D74" s="85"/>
      <c r="E74" s="85"/>
      <c r="F74" s="900" t="str">
        <f t="shared" si="0"/>
        <v xml:space="preserve"> </v>
      </c>
    </row>
    <row r="75" spans="1:7" s="42" customFormat="1" ht="10.65">
      <c r="A75" s="82"/>
      <c r="B75" s="337" t="s">
        <v>1867</v>
      </c>
      <c r="C75" s="84"/>
      <c r="D75" s="85"/>
      <c r="E75" s="85"/>
      <c r="F75" s="900" t="str">
        <f t="shared" si="0"/>
        <v xml:space="preserve"> </v>
      </c>
    </row>
    <row r="76" spans="1:7" s="42" customFormat="1" ht="31.95">
      <c r="A76" s="305" t="s">
        <v>881</v>
      </c>
      <c r="B76" s="223" t="s">
        <v>1449</v>
      </c>
      <c r="C76" s="575" t="s">
        <v>8</v>
      </c>
      <c r="D76" s="576">
        <v>47.8</v>
      </c>
      <c r="E76" s="576"/>
      <c r="F76" s="900" t="str">
        <f t="shared" si="0"/>
        <v xml:space="preserve"> </v>
      </c>
      <c r="G76" s="27"/>
    </row>
    <row r="77" spans="1:7" s="42" customFormat="1" ht="10.65">
      <c r="A77" s="82"/>
      <c r="B77" s="107"/>
      <c r="C77" s="84"/>
      <c r="D77" s="85"/>
      <c r="E77" s="85"/>
      <c r="F77" s="900" t="str">
        <f t="shared" si="0"/>
        <v xml:space="preserve"> </v>
      </c>
    </row>
    <row r="78" spans="1:7" s="42" customFormat="1" ht="10.65">
      <c r="A78" s="82"/>
      <c r="B78" s="107" t="s">
        <v>1038</v>
      </c>
      <c r="C78" s="84"/>
      <c r="D78" s="85"/>
      <c r="E78" s="85"/>
      <c r="F78" s="900" t="str">
        <f t="shared" si="0"/>
        <v xml:space="preserve"> </v>
      </c>
    </row>
    <row r="79" spans="1:7" s="42" customFormat="1" ht="48.7" customHeight="1">
      <c r="A79" s="82" t="s">
        <v>882</v>
      </c>
      <c r="B79" s="25" t="s">
        <v>1760</v>
      </c>
      <c r="C79" s="84" t="s">
        <v>15</v>
      </c>
      <c r="D79" s="85">
        <v>13.9</v>
      </c>
      <c r="E79" s="85"/>
      <c r="F79" s="900" t="str">
        <f t="shared" si="0"/>
        <v xml:space="preserve"> </v>
      </c>
    </row>
    <row r="80" spans="1:7" s="42" customFormat="1" ht="39" customHeight="1">
      <c r="A80" s="82" t="s">
        <v>883</v>
      </c>
      <c r="B80" s="25" t="s">
        <v>1761</v>
      </c>
      <c r="C80" s="84" t="s">
        <v>15</v>
      </c>
      <c r="D80" s="85">
        <v>30.25</v>
      </c>
      <c r="E80" s="85"/>
      <c r="F80" s="900" t="str">
        <f t="shared" si="0"/>
        <v xml:space="preserve"> </v>
      </c>
    </row>
    <row r="81" spans="1:6" s="42" customFormat="1" ht="52.45" customHeight="1">
      <c r="A81" s="82" t="s">
        <v>1034</v>
      </c>
      <c r="B81" s="25" t="s">
        <v>1762</v>
      </c>
      <c r="C81" s="84" t="s">
        <v>15</v>
      </c>
      <c r="D81" s="85">
        <v>15.5</v>
      </c>
      <c r="E81" s="85"/>
      <c r="F81" s="900" t="str">
        <f t="shared" si="0"/>
        <v xml:space="preserve"> </v>
      </c>
    </row>
    <row r="82" spans="1:6" s="15" customFormat="1" ht="13.15">
      <c r="A82" s="268"/>
      <c r="B82" s="269"/>
      <c r="C82" s="97"/>
      <c r="D82" s="97"/>
      <c r="E82" s="270"/>
      <c r="F82" s="900" t="str">
        <f t="shared" si="0"/>
        <v xml:space="preserve"> </v>
      </c>
    </row>
    <row r="83" spans="1:6" s="262" customFormat="1" ht="22.55">
      <c r="A83" s="446">
        <f>COUNT($A$1:A82)+1</f>
        <v>3</v>
      </c>
      <c r="B83" s="384" t="s">
        <v>406</v>
      </c>
      <c r="C83" s="260"/>
      <c r="D83" s="260"/>
      <c r="E83" s="261"/>
      <c r="F83" s="900" t="str">
        <f t="shared" si="0"/>
        <v xml:space="preserve"> </v>
      </c>
    </row>
    <row r="84" spans="1:6" s="267" customFormat="1" ht="42.6">
      <c r="A84" s="237"/>
      <c r="B84" s="278" t="s">
        <v>407</v>
      </c>
      <c r="C84" s="263"/>
      <c r="D84" s="264"/>
      <c r="E84" s="265"/>
      <c r="F84" s="900" t="str">
        <f t="shared" si="0"/>
        <v xml:space="preserve"> </v>
      </c>
    </row>
    <row r="85" spans="1:6" s="15" customFormat="1" ht="13.15">
      <c r="A85" s="268" t="s">
        <v>45</v>
      </c>
      <c r="B85" s="269" t="s">
        <v>1739</v>
      </c>
      <c r="C85" s="97" t="s">
        <v>15</v>
      </c>
      <c r="D85" s="85">
        <v>240</v>
      </c>
      <c r="E85" s="270"/>
      <c r="F85" s="900" t="str">
        <f t="shared" si="0"/>
        <v xml:space="preserve"> </v>
      </c>
    </row>
    <row r="86" spans="1:6" s="15" customFormat="1" ht="13.15">
      <c r="A86" s="268" t="s">
        <v>46</v>
      </c>
      <c r="B86" s="269" t="s">
        <v>1741</v>
      </c>
      <c r="C86" s="97" t="s">
        <v>15</v>
      </c>
      <c r="D86" s="85">
        <v>83.6</v>
      </c>
      <c r="E86" s="270"/>
      <c r="F86" s="900" t="str">
        <f t="shared" si="0"/>
        <v xml:space="preserve"> </v>
      </c>
    </row>
    <row r="87" spans="1:6" s="15" customFormat="1" ht="13.15">
      <c r="A87" s="268" t="s">
        <v>44</v>
      </c>
      <c r="B87" s="269" t="s">
        <v>1743</v>
      </c>
      <c r="C87" s="97" t="s">
        <v>15</v>
      </c>
      <c r="D87" s="85">
        <v>339.2</v>
      </c>
      <c r="E87" s="270"/>
      <c r="F87" s="900" t="str">
        <f t="shared" si="0"/>
        <v xml:space="preserve"> </v>
      </c>
    </row>
    <row r="88" spans="1:6" s="42" customFormat="1" ht="10.65">
      <c r="A88" s="82" t="s">
        <v>47</v>
      </c>
      <c r="B88" s="153" t="s">
        <v>1742</v>
      </c>
      <c r="C88" s="84" t="s">
        <v>15</v>
      </c>
      <c r="D88" s="85">
        <v>12.8</v>
      </c>
      <c r="E88" s="85"/>
      <c r="F88" s="900" t="str">
        <f t="shared" si="0"/>
        <v xml:space="preserve"> </v>
      </c>
    </row>
    <row r="89" spans="1:6" s="51" customFormat="1" ht="10.65">
      <c r="A89" s="82"/>
      <c r="B89" s="25"/>
      <c r="C89" s="81"/>
      <c r="D89" s="44"/>
      <c r="E89" s="44"/>
      <c r="F89" s="900" t="str">
        <f t="shared" si="0"/>
        <v xml:space="preserve"> </v>
      </c>
    </row>
    <row r="90" spans="1:6" s="51" customFormat="1" ht="26.3">
      <c r="A90" s="446">
        <f>COUNT($A$1:A81)+1</f>
        <v>3</v>
      </c>
      <c r="B90" s="254" t="s">
        <v>1870</v>
      </c>
      <c r="C90" s="34"/>
      <c r="D90" s="24"/>
      <c r="E90" s="24"/>
      <c r="F90" s="900" t="str">
        <f t="shared" si="0"/>
        <v xml:space="preserve"> </v>
      </c>
    </row>
    <row r="91" spans="1:6" s="51" customFormat="1" ht="21.3">
      <c r="A91" s="114"/>
      <c r="B91" s="51" t="s">
        <v>1868</v>
      </c>
      <c r="F91" s="900" t="str">
        <f t="shared" si="0"/>
        <v xml:space="preserve"> </v>
      </c>
    </row>
    <row r="92" spans="1:6" s="51" customFormat="1" ht="31.95">
      <c r="A92" s="114"/>
      <c r="B92" s="51" t="s">
        <v>1869</v>
      </c>
      <c r="F92" s="900" t="str">
        <f t="shared" si="0"/>
        <v xml:space="preserve"> </v>
      </c>
    </row>
    <row r="93" spans="1:6" s="51" customFormat="1" ht="10.65">
      <c r="A93" s="114"/>
      <c r="B93" s="51" t="s">
        <v>724</v>
      </c>
      <c r="F93" s="900" t="str">
        <f t="shared" si="0"/>
        <v xml:space="preserve"> </v>
      </c>
    </row>
    <row r="94" spans="1:6" s="51" customFormat="1" ht="10.65">
      <c r="A94" s="114"/>
      <c r="B94" s="51" t="s">
        <v>725</v>
      </c>
      <c r="F94" s="900" t="str">
        <f t="shared" si="0"/>
        <v xml:space="preserve"> </v>
      </c>
    </row>
    <row r="95" spans="1:6" s="51" customFormat="1" ht="10.65">
      <c r="A95" s="114" t="s">
        <v>91</v>
      </c>
      <c r="B95" s="51" t="s">
        <v>726</v>
      </c>
      <c r="F95" s="900" t="str">
        <f t="shared" si="0"/>
        <v xml:space="preserve"> </v>
      </c>
    </row>
    <row r="96" spans="1:6" s="51" customFormat="1" ht="10.65">
      <c r="A96" s="114" t="s">
        <v>91</v>
      </c>
      <c r="B96" s="51" t="s">
        <v>727</v>
      </c>
      <c r="F96" s="900" t="str">
        <f t="shared" si="0"/>
        <v xml:space="preserve"> </v>
      </c>
    </row>
    <row r="97" spans="1:13" s="51" customFormat="1" ht="10.65">
      <c r="A97" s="114" t="s">
        <v>91</v>
      </c>
      <c r="B97" s="51" t="s">
        <v>728</v>
      </c>
      <c r="F97" s="900" t="str">
        <f t="shared" si="0"/>
        <v xml:space="preserve"> </v>
      </c>
    </row>
    <row r="98" spans="1:13" s="27" customFormat="1" ht="29.3" customHeight="1">
      <c r="A98" s="250"/>
      <c r="B98" s="51" t="s">
        <v>729</v>
      </c>
      <c r="C98" s="37"/>
      <c r="D98" s="26"/>
      <c r="E98" s="44"/>
      <c r="F98" s="900" t="str">
        <f t="shared" si="0"/>
        <v xml:space="preserve"> </v>
      </c>
      <c r="G98" s="26"/>
      <c r="H98" s="95"/>
      <c r="I98" s="26"/>
    </row>
    <row r="99" spans="1:13" s="27" customFormat="1" ht="21.3">
      <c r="A99" s="250"/>
      <c r="B99" s="51" t="s">
        <v>730</v>
      </c>
      <c r="C99" s="37"/>
      <c r="D99" s="26"/>
      <c r="E99" s="44"/>
      <c r="F99" s="900" t="str">
        <f t="shared" si="0"/>
        <v xml:space="preserve"> </v>
      </c>
      <c r="G99" s="26"/>
      <c r="H99" s="95"/>
      <c r="I99" s="26"/>
    </row>
    <row r="100" spans="1:13" s="51" customFormat="1" ht="21.3">
      <c r="A100" s="114"/>
      <c r="B100" s="51" t="s">
        <v>219</v>
      </c>
      <c r="D100" s="190"/>
      <c r="E100" s="186"/>
      <c r="F100" s="900" t="str">
        <f t="shared" si="0"/>
        <v xml:space="preserve"> </v>
      </c>
    </row>
    <row r="101" spans="1:13" s="51" customFormat="1" ht="10.65">
      <c r="A101" s="82" t="s">
        <v>45</v>
      </c>
      <c r="B101" s="223" t="s">
        <v>1039</v>
      </c>
      <c r="C101" s="81" t="s">
        <v>15</v>
      </c>
      <c r="D101" s="44">
        <v>23</v>
      </c>
      <c r="E101" s="44"/>
      <c r="F101" s="900" t="str">
        <f t="shared" si="0"/>
        <v xml:space="preserve"> </v>
      </c>
    </row>
    <row r="102" spans="1:13" s="51" customFormat="1" ht="10.65">
      <c r="A102" s="82"/>
      <c r="B102" s="223"/>
      <c r="C102" s="81"/>
      <c r="D102" s="44"/>
      <c r="E102" s="44"/>
      <c r="F102" s="900" t="str">
        <f t="shared" si="0"/>
        <v xml:space="preserve"> </v>
      </c>
    </row>
    <row r="103" spans="1:13" s="42" customFormat="1" ht="10.65">
      <c r="A103" s="82"/>
      <c r="B103" s="222" t="s">
        <v>1871</v>
      </c>
      <c r="C103" s="81"/>
      <c r="D103" s="44"/>
      <c r="E103" s="44"/>
      <c r="F103" s="900" t="str">
        <f t="shared" si="0"/>
        <v xml:space="preserve"> </v>
      </c>
    </row>
    <row r="104" spans="1:13" s="42" customFormat="1" ht="10.65">
      <c r="A104" s="82" t="s">
        <v>46</v>
      </c>
      <c r="B104" s="222" t="s">
        <v>449</v>
      </c>
      <c r="C104" s="81" t="s">
        <v>15</v>
      </c>
      <c r="D104" s="44">
        <v>83.6</v>
      </c>
      <c r="E104" s="44"/>
      <c r="F104" s="900" t="str">
        <f t="shared" si="0"/>
        <v xml:space="preserve"> </v>
      </c>
    </row>
    <row r="105" spans="1:13" s="393" customFormat="1" ht="21.3">
      <c r="A105" s="422" t="s">
        <v>44</v>
      </c>
      <c r="B105" s="421" t="s">
        <v>1797</v>
      </c>
      <c r="C105" s="423" t="s">
        <v>15</v>
      </c>
      <c r="D105" s="417">
        <v>21.34</v>
      </c>
      <c r="E105" s="417"/>
      <c r="F105" s="900" t="str">
        <f t="shared" si="0"/>
        <v xml:space="preserve"> </v>
      </c>
    </row>
    <row r="106" spans="1:13" s="393" customFormat="1" ht="31.95">
      <c r="A106" s="422" t="s">
        <v>47</v>
      </c>
      <c r="B106" s="421" t="s">
        <v>1799</v>
      </c>
      <c r="C106" s="423" t="s">
        <v>15</v>
      </c>
      <c r="D106" s="417">
        <v>85</v>
      </c>
      <c r="E106" s="417"/>
      <c r="F106" s="900" t="str">
        <f t="shared" si="0"/>
        <v xml:space="preserve"> </v>
      </c>
    </row>
    <row r="107" spans="1:13" s="393" customFormat="1" ht="31.95">
      <c r="A107" s="422" t="s">
        <v>48</v>
      </c>
      <c r="B107" s="421" t="s">
        <v>1872</v>
      </c>
      <c r="C107" s="423" t="s">
        <v>15</v>
      </c>
      <c r="D107" s="417">
        <v>22.5</v>
      </c>
      <c r="E107" s="417"/>
      <c r="F107" s="900" t="str">
        <f t="shared" si="0"/>
        <v xml:space="preserve"> </v>
      </c>
    </row>
    <row r="108" spans="1:13" s="27" customFormat="1" ht="10.65">
      <c r="A108" s="275"/>
      <c r="B108" s="276"/>
      <c r="C108" s="276"/>
      <c r="D108" s="276"/>
      <c r="E108" s="37"/>
      <c r="F108" s="900" t="str">
        <f t="shared" si="0"/>
        <v xml:space="preserve"> </v>
      </c>
    </row>
    <row r="109" spans="1:13" s="262" customFormat="1" ht="26.3">
      <c r="A109" s="446">
        <f>COUNT($A$1:A108)+1</f>
        <v>5</v>
      </c>
      <c r="B109" s="254" t="s">
        <v>739</v>
      </c>
      <c r="C109" s="260"/>
      <c r="D109" s="260"/>
      <c r="E109" s="261"/>
      <c r="F109" s="900" t="str">
        <f t="shared" ref="F109:F120" si="1">IF(OR(OR(E109=0,E109=" "),OR(D109=0,D109=" "))," ",D109*E109)</f>
        <v xml:space="preserve"> </v>
      </c>
    </row>
    <row r="110" spans="1:13" s="267" customFormat="1" ht="78.75" customHeight="1">
      <c r="A110" s="237"/>
      <c r="B110" s="278" t="s">
        <v>2581</v>
      </c>
      <c r="C110" s="263"/>
      <c r="D110" s="264"/>
      <c r="E110" s="265"/>
      <c r="F110" s="900" t="str">
        <f t="shared" si="1"/>
        <v xml:space="preserve"> </v>
      </c>
      <c r="G110" s="266"/>
      <c r="H110" s="266"/>
      <c r="I110" s="266"/>
      <c r="J110" s="266"/>
      <c r="K110" s="266"/>
      <c r="L110" s="266"/>
      <c r="M110" s="266"/>
    </row>
    <row r="111" spans="1:13" s="267" customFormat="1" ht="14.4">
      <c r="A111" s="237"/>
      <c r="B111" s="278" t="s">
        <v>740</v>
      </c>
      <c r="C111" s="263"/>
      <c r="D111" s="264"/>
      <c r="E111" s="265"/>
      <c r="F111" s="900" t="str">
        <f t="shared" si="1"/>
        <v xml:space="preserve"> </v>
      </c>
      <c r="G111" s="266"/>
      <c r="H111" s="266"/>
      <c r="I111" s="266"/>
      <c r="J111" s="266"/>
      <c r="K111" s="266"/>
      <c r="L111" s="266"/>
      <c r="M111" s="266"/>
    </row>
    <row r="112" spans="1:13" s="267" customFormat="1" ht="14.4">
      <c r="A112" s="237"/>
      <c r="B112" s="278" t="s">
        <v>741</v>
      </c>
      <c r="C112" s="263"/>
      <c r="D112" s="264"/>
      <c r="E112" s="265"/>
      <c r="F112" s="900" t="str">
        <f t="shared" si="1"/>
        <v xml:space="preserve"> </v>
      </c>
      <c r="G112" s="266"/>
      <c r="H112" s="266"/>
      <c r="I112" s="266"/>
      <c r="J112" s="266"/>
      <c r="K112" s="266"/>
      <c r="L112" s="266"/>
      <c r="M112" s="266"/>
    </row>
    <row r="113" spans="1:8" s="15" customFormat="1" ht="13.15">
      <c r="A113" s="268"/>
      <c r="B113" s="269" t="s">
        <v>396</v>
      </c>
      <c r="C113" s="97"/>
      <c r="D113" s="97"/>
      <c r="E113" s="270"/>
      <c r="F113" s="900" t="str">
        <f t="shared" si="1"/>
        <v xml:space="preserve"> </v>
      </c>
      <c r="H113" s="271"/>
    </row>
    <row r="114" spans="1:8" s="42" customFormat="1" ht="10.65">
      <c r="A114" s="82"/>
      <c r="B114" s="107" t="s">
        <v>742</v>
      </c>
      <c r="C114" s="84" t="s">
        <v>15</v>
      </c>
      <c r="D114" s="85">
        <v>125</v>
      </c>
      <c r="E114" s="85"/>
      <c r="F114" s="900" t="str">
        <f t="shared" si="1"/>
        <v xml:space="preserve"> </v>
      </c>
    </row>
    <row r="115" spans="1:8" s="27" customFormat="1" ht="10.65">
      <c r="A115" s="82"/>
      <c r="B115" s="228"/>
      <c r="C115" s="81"/>
      <c r="D115" s="44"/>
      <c r="E115" s="37"/>
      <c r="F115" s="900" t="str">
        <f t="shared" si="1"/>
        <v xml:space="preserve"> </v>
      </c>
    </row>
    <row r="116" spans="1:8" s="52" customFormat="1" ht="13.15">
      <c r="A116" s="237">
        <f>COUNT($A$1:A115)+1</f>
        <v>6</v>
      </c>
      <c r="B116" s="254" t="s">
        <v>1875</v>
      </c>
      <c r="C116" s="256"/>
      <c r="D116" s="256"/>
      <c r="E116" s="55"/>
      <c r="F116" s="900" t="str">
        <f t="shared" si="1"/>
        <v xml:space="preserve"> </v>
      </c>
    </row>
    <row r="117" spans="1:8" s="51" customFormat="1" ht="21.3">
      <c r="A117" s="114"/>
      <c r="B117" s="51" t="s">
        <v>1876</v>
      </c>
      <c r="E117" s="190"/>
      <c r="F117" s="900" t="str">
        <f t="shared" si="1"/>
        <v xml:space="preserve"> </v>
      </c>
      <c r="G117" s="186"/>
    </row>
    <row r="118" spans="1:8" s="51" customFormat="1" ht="10.65">
      <c r="A118" s="114"/>
      <c r="B118" s="51" t="s">
        <v>539</v>
      </c>
      <c r="E118" s="190"/>
      <c r="F118" s="900" t="str">
        <f t="shared" si="1"/>
        <v xml:space="preserve"> </v>
      </c>
      <c r="G118" s="186"/>
    </row>
    <row r="119" spans="1:8" s="51" customFormat="1" ht="21.3">
      <c r="A119" s="114"/>
      <c r="B119" s="51" t="s">
        <v>392</v>
      </c>
      <c r="F119" s="900" t="str">
        <f t="shared" si="1"/>
        <v xml:space="preserve"> </v>
      </c>
    </row>
    <row r="120" spans="1:8" s="42" customFormat="1" ht="10.65">
      <c r="A120" s="82"/>
      <c r="B120" s="223" t="s">
        <v>1879</v>
      </c>
      <c r="C120" s="81" t="s">
        <v>15</v>
      </c>
      <c r="D120" s="44">
        <v>65</v>
      </c>
      <c r="E120" s="44"/>
      <c r="F120" s="900" t="str">
        <f t="shared" si="1"/>
        <v xml:space="preserve"> </v>
      </c>
    </row>
    <row r="121" spans="1:8" s="51" customFormat="1" ht="10.65">
      <c r="A121" s="82"/>
      <c r="B121" s="223"/>
      <c r="C121" s="81"/>
      <c r="D121" s="44"/>
      <c r="E121" s="44"/>
      <c r="F121" s="900"/>
    </row>
    <row r="122" spans="1:8" s="57" customFormat="1" ht="15.05">
      <c r="A122" s="204" t="str">
        <f>A3</f>
        <v>B.XII.</v>
      </c>
      <c r="B122" s="201" t="s">
        <v>743</v>
      </c>
      <c r="C122" s="203"/>
      <c r="D122" s="202"/>
      <c r="E122" s="203"/>
      <c r="F122" s="901" t="str">
        <f>IF(SUM(F1:F121)&gt;0,SUM(F1:F121),"")</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32" max="5" man="1"/>
    <brk id="108" max="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I33"/>
  <sheetViews>
    <sheetView showZeros="0" view="pageBreakPreview" zoomScaleNormal="100" workbookViewId="0">
      <selection activeCell="L23" sqref="L23"/>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73</v>
      </c>
      <c r="C1" s="74"/>
      <c r="D1" s="135"/>
      <c r="E1" s="135"/>
      <c r="F1" s="136" t="s">
        <v>67</v>
      </c>
      <c r="I1" s="138"/>
    </row>
    <row r="2" spans="1:9" s="27" customFormat="1" ht="19.600000000000001" customHeight="1">
      <c r="A2" s="58"/>
      <c r="B2" s="40"/>
      <c r="C2" s="26"/>
      <c r="D2" s="26"/>
      <c r="E2" s="37"/>
      <c r="F2" s="38"/>
    </row>
    <row r="3" spans="1:9" s="57" customFormat="1" ht="15.05">
      <c r="A3" s="62"/>
      <c r="B3" s="100" t="s">
        <v>81</v>
      </c>
      <c r="C3" s="64"/>
      <c r="D3" s="64"/>
      <c r="E3" s="65"/>
      <c r="F3" s="66"/>
    </row>
    <row r="4" spans="1:9" s="15" customFormat="1" ht="13.15">
      <c r="A4" s="16"/>
      <c r="B4" s="21"/>
      <c r="C4" s="30"/>
      <c r="D4" s="20"/>
      <c r="E4" s="22"/>
      <c r="F4" s="23"/>
    </row>
    <row r="5" spans="1:9" s="15" customFormat="1" ht="13.15">
      <c r="A5" s="16"/>
      <c r="B5" s="21"/>
      <c r="C5" s="30"/>
      <c r="D5" s="20"/>
      <c r="E5" s="22"/>
      <c r="F5" s="77"/>
    </row>
    <row r="6" spans="1:9" s="15" customFormat="1" ht="13.15">
      <c r="A6" s="108" t="str">
        <f>'B.I. IZOL.'!A151</f>
        <v>B.I.</v>
      </c>
      <c r="B6" s="534" t="str">
        <f>'B.I. IZOL.'!B151</f>
        <v>IZOLATERSKI RADOVI UKUPNO</v>
      </c>
      <c r="C6" s="109"/>
      <c r="D6" s="109"/>
      <c r="E6" s="109"/>
      <c r="F6" s="908">
        <f>SUM('B.I. IZOL.'!F151)</f>
        <v>0</v>
      </c>
    </row>
    <row r="7" spans="1:9" s="15" customFormat="1" ht="13.15">
      <c r="B7" s="109"/>
      <c r="C7" s="30"/>
      <c r="D7" s="20"/>
      <c r="E7" s="22"/>
      <c r="F7" s="908"/>
    </row>
    <row r="8" spans="1:9" s="15" customFormat="1" ht="13.15">
      <c r="A8" s="108" t="str">
        <f>'B.II. ZID.-FAS.'!A222</f>
        <v>B.II.</v>
      </c>
      <c r="B8" s="534" t="str">
        <f>'B.II. ZID.-FAS.'!B222</f>
        <v>ZIDARSKO-FASADERSKI RADOVI UKUPNO</v>
      </c>
      <c r="C8" s="30"/>
      <c r="D8" s="20"/>
      <c r="E8" s="22"/>
      <c r="F8" s="908">
        <f>SUM('B.II. ZID.-FAS.'!F222)</f>
        <v>0</v>
      </c>
    </row>
    <row r="9" spans="1:9" s="15" customFormat="1" ht="13.15">
      <c r="A9" s="16"/>
      <c r="B9" s="109"/>
      <c r="C9" s="30"/>
      <c r="D9" s="20"/>
      <c r="E9" s="22"/>
      <c r="F9" s="908"/>
    </row>
    <row r="10" spans="1:9" s="15" customFormat="1" ht="13.15">
      <c r="A10" s="108" t="str">
        <f>'B.III.-E. ZID-ESTR.'!A48</f>
        <v>B.III.</v>
      </c>
      <c r="B10" s="534" t="str">
        <f>'B.III.-E. ZID-ESTR.'!B48</f>
        <v>ZIDARSKI RADOVI - PODNI ESTRIH UKUPNO</v>
      </c>
      <c r="C10" s="30"/>
      <c r="D10" s="20"/>
      <c r="E10" s="22"/>
      <c r="F10" s="908">
        <f>SUM('B.III.-E. ZID-ESTR.'!F48)</f>
        <v>0</v>
      </c>
    </row>
    <row r="11" spans="1:9" s="15" customFormat="1" ht="13.15">
      <c r="A11" s="16"/>
      <c r="B11" s="109"/>
      <c r="C11" s="30"/>
      <c r="D11" s="20"/>
      <c r="E11" s="22"/>
      <c r="F11" s="908"/>
    </row>
    <row r="12" spans="1:9" ht="13.15">
      <c r="A12" s="108" t="str">
        <f>'B.IV. LIM.'!A126</f>
        <v>B.IV.</v>
      </c>
      <c r="B12" s="534" t="str">
        <f>'B.IV. LIM.'!B126</f>
        <v>LIMARSKI RADOVI UKUPNO</v>
      </c>
      <c r="C12" s="110"/>
      <c r="D12" s="110"/>
      <c r="E12" s="111"/>
      <c r="F12" s="908" t="str">
        <f>'B.IV. LIM.'!F126</f>
        <v/>
      </c>
      <c r="H12" s="109"/>
    </row>
    <row r="13" spans="1:9" ht="13.15">
      <c r="A13" s="108"/>
      <c r="B13" s="109"/>
      <c r="C13" s="110"/>
      <c r="D13" s="110"/>
      <c r="E13" s="111"/>
      <c r="F13" s="908"/>
      <c r="H13" s="109"/>
    </row>
    <row r="14" spans="1:9" ht="13.15">
      <c r="A14" s="108" t="str">
        <f>'B.V. GK.'!A135</f>
        <v>B.V.</v>
      </c>
      <c r="B14" s="109" t="str">
        <f>'B.V. GK.'!B135</f>
        <v>GIPSKARTONSKI RADOVI UKUPNO</v>
      </c>
      <c r="C14" s="110"/>
      <c r="D14" s="110"/>
      <c r="E14" s="111"/>
      <c r="F14" s="908" t="str">
        <f>'B.V. GK.'!F135</f>
        <v/>
      </c>
      <c r="H14" s="109"/>
    </row>
    <row r="15" spans="1:9" ht="13.15">
      <c r="A15" s="108"/>
      <c r="B15" s="109"/>
      <c r="C15" s="110"/>
      <c r="D15" s="110"/>
      <c r="E15" s="111"/>
      <c r="F15" s="908"/>
      <c r="H15" s="109"/>
    </row>
    <row r="16" spans="1:9" ht="13.15">
      <c r="A16" s="108" t="str">
        <f>'B.VI. STOL.'!A132</f>
        <v>B.VI.</v>
      </c>
      <c r="B16" s="109" t="str">
        <f>'B.VI. STOL.'!B132</f>
        <v>UNUTARNJA STOLARIJA I BRAVARIJA UKUPNO</v>
      </c>
      <c r="C16" s="110"/>
      <c r="D16" s="110"/>
      <c r="E16" s="111"/>
      <c r="F16" s="908" t="str">
        <f>'B.VI. STOL.'!F132</f>
        <v/>
      </c>
      <c r="H16" s="109"/>
    </row>
    <row r="17" spans="1:8" ht="13.15">
      <c r="A17" s="108"/>
      <c r="B17" s="109"/>
      <c r="C17" s="110"/>
      <c r="D17" s="110"/>
      <c r="E17" s="111"/>
      <c r="F17" s="908"/>
      <c r="H17" s="109"/>
    </row>
    <row r="18" spans="1:8" ht="13.15">
      <c r="A18" s="108" t="str">
        <f>'B.VII. STOL.-PP'!A121</f>
        <v>B.VII.PP</v>
      </c>
      <c r="B18" s="534" t="str">
        <f>'B.VII. STOL.-PP'!B121</f>
        <v>UNUTARNJA PP STOLARIJA I BRAVARIJA UKUPNO</v>
      </c>
      <c r="C18" s="110">
        <f>'B.VII. STOL.-PP'!C121</f>
        <v>0</v>
      </c>
      <c r="D18" s="110">
        <f>'B.VII. STOL.-PP'!D121</f>
        <v>0</v>
      </c>
      <c r="E18" s="111">
        <f>'B.VII. STOL.-PP'!E121</f>
        <v>0</v>
      </c>
      <c r="F18" s="908" t="str">
        <f>'B.VII. STOL.-PP'!F121</f>
        <v/>
      </c>
      <c r="H18" s="109"/>
    </row>
    <row r="19" spans="1:8" ht="13.15">
      <c r="A19" s="108"/>
      <c r="B19" s="109"/>
      <c r="C19" s="110"/>
      <c r="D19" s="110"/>
      <c r="E19" s="111"/>
      <c r="F19" s="908"/>
      <c r="H19" s="109"/>
    </row>
    <row r="20" spans="1:8" ht="13.15">
      <c r="A20" s="108" t="str">
        <f>'B.VIII. STAKL.'!A59</f>
        <v>B.VIII.</v>
      </c>
      <c r="B20" s="109" t="str">
        <f>'B.VIII. STAKL.'!B59</f>
        <v>OSTAKLJENJE UKUPNO:</v>
      </c>
      <c r="C20" s="110"/>
      <c r="D20" s="110"/>
      <c r="E20" s="111"/>
      <c r="F20" s="908" t="str">
        <f>'B.VIII. STAKL.'!F59</f>
        <v/>
      </c>
      <c r="H20" s="109"/>
    </row>
    <row r="21" spans="1:8" ht="13.15">
      <c r="A21" s="108"/>
      <c r="B21" s="109"/>
      <c r="C21" s="110"/>
      <c r="D21" s="110"/>
      <c r="E21" s="111"/>
      <c r="F21" s="908"/>
      <c r="H21" s="109"/>
    </row>
    <row r="22" spans="1:8" ht="13.15">
      <c r="A22" s="108" t="str">
        <f>'B.IX. POD.-KER.'!A82</f>
        <v>B.IX.</v>
      </c>
      <c r="B22" s="109" t="str">
        <f>'B.IX. POD.-KER.'!B82</f>
        <v>PODOPOLAGAČKI RADOVI - KERAMIKA UKUPNO</v>
      </c>
      <c r="C22" s="110"/>
      <c r="D22" s="110"/>
      <c r="E22" s="111"/>
      <c r="F22" s="908" t="str">
        <f>'B.IX. POD.-KER.'!F82</f>
        <v/>
      </c>
      <c r="H22" s="109"/>
    </row>
    <row r="23" spans="1:8" ht="13.15">
      <c r="A23" s="108"/>
      <c r="B23" s="109"/>
      <c r="C23" s="110"/>
      <c r="D23" s="110"/>
      <c r="E23" s="111"/>
      <c r="F23" s="908"/>
      <c r="H23" s="109"/>
    </row>
    <row r="24" spans="1:8" ht="13.15">
      <c r="A24" s="108" t="str">
        <f>'B.X. POD.-PARK.'!A72</f>
        <v>B.X.</v>
      </c>
      <c r="B24" s="109" t="str">
        <f>'B.X. POD.-PARK.'!B72</f>
        <v>PODOPOLAGAČKI RADOVI - PARKET UKUPNO</v>
      </c>
      <c r="C24" s="110"/>
      <c r="D24" s="110"/>
      <c r="E24" s="111"/>
      <c r="F24" s="908" t="str">
        <f>'B.X. POD.-PARK.'!F72</f>
        <v/>
      </c>
      <c r="H24" s="109"/>
    </row>
    <row r="25" spans="1:8" ht="13.15">
      <c r="A25" s="108"/>
      <c r="B25" s="109"/>
      <c r="C25" s="110"/>
      <c r="D25" s="110"/>
      <c r="E25" s="111"/>
      <c r="F25" s="908"/>
      <c r="H25" s="109"/>
    </row>
    <row r="26" spans="1:8" ht="13.15">
      <c r="A26" s="108" t="str">
        <f>'B.XI. KIP.'!A61</f>
        <v>B.XI.</v>
      </c>
      <c r="B26" s="109" t="str">
        <f>'B.XI. KIP.'!B61</f>
        <v>KIPARSKO-RESTAURATORSKI RADOVI UKUPNO:</v>
      </c>
      <c r="C26" s="110"/>
      <c r="D26" s="110"/>
      <c r="E26" s="111"/>
      <c r="F26" s="908" t="str">
        <f>'B.XI. KIP.'!F61</f>
        <v/>
      </c>
      <c r="H26" s="109"/>
    </row>
    <row r="27" spans="1:8" ht="13.15">
      <c r="A27" s="108"/>
      <c r="B27" s="109"/>
      <c r="C27" s="110"/>
      <c r="D27" s="110"/>
      <c r="E27" s="111"/>
      <c r="F27" s="908"/>
      <c r="H27" s="109"/>
    </row>
    <row r="28" spans="1:8" ht="13.15">
      <c r="A28" s="108" t="str">
        <f>'B.XII. SOB.'!A122</f>
        <v>B.XII.</v>
      </c>
      <c r="B28" s="109" t="str">
        <f>'B.XII. SOB.'!B122</f>
        <v>SOBOSLIKARSKO-LIČILAČKI RADOVI UKUPNO</v>
      </c>
      <c r="C28" s="110"/>
      <c r="D28" s="110"/>
      <c r="E28" s="111"/>
      <c r="F28" s="908" t="str">
        <f>'B.XII. SOB.'!F122</f>
        <v/>
      </c>
      <c r="H28" s="109"/>
    </row>
    <row r="29" spans="1:8" s="1" customFormat="1" ht="13.15">
      <c r="B29" s="109"/>
      <c r="C29" s="2"/>
      <c r="D29" s="7"/>
      <c r="E29" s="4"/>
    </row>
    <row r="30" spans="1:8" s="1" customFormat="1" ht="13.15">
      <c r="C30" s="2"/>
      <c r="D30" s="7"/>
      <c r="E30" s="4"/>
    </row>
    <row r="31" spans="1:8" s="1" customFormat="1" ht="13.15">
      <c r="C31" s="2"/>
      <c r="D31" s="7"/>
      <c r="E31" s="4"/>
    </row>
    <row r="32" spans="1:8" s="57" customFormat="1" ht="15.05">
      <c r="A32" s="204" t="str">
        <f>'B.I. IZOL.'!A3</f>
        <v>B.</v>
      </c>
      <c r="B32" s="201" t="str">
        <f>'B.I. IZOL.'!B3</f>
        <v>RADOVI CJELOVITE SANACIJE</v>
      </c>
      <c r="C32" s="202"/>
      <c r="D32" s="202"/>
      <c r="E32" s="203"/>
      <c r="F32" s="904" t="str">
        <f>IF(SUM(F1:F31)&gt;0,SUM(F1:F31),"")</f>
        <v/>
      </c>
    </row>
    <row r="33" spans="3:5" s="1" customFormat="1" ht="13.15">
      <c r="C33" s="2"/>
      <c r="D33" s="7"/>
      <c r="E33" s="4"/>
    </row>
  </sheetData>
  <pageMargins left="0.94488188976377963" right="0.39370078740157483" top="0.39370078740157483" bottom="0.82677165354330717" header="0.39370078740157483" footer="0.31496062992125984"/>
  <pageSetup paperSize="9" scale="97" orientation="portrait" r:id="rId1"/>
  <headerFooter>
    <oddFooter>&amp;R&amp;8
&amp;"Arial,Bold"&amp;A&amp;"Arial,Regular"; list &amp;P./&amp;N.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XFD62"/>
  <sheetViews>
    <sheetView showZeros="0" view="pageBreakPreview" zoomScale="90" zoomScaleNormal="100" zoomScaleSheetLayoutView="90" workbookViewId="0">
      <selection activeCell="A63" sqref="A63:XFD68"/>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6" s="137" customFormat="1">
      <c r="A1" s="74" t="s">
        <v>71</v>
      </c>
      <c r="B1" s="75" t="s">
        <v>70</v>
      </c>
      <c r="C1" s="74"/>
      <c r="D1" s="135"/>
      <c r="E1" s="135"/>
      <c r="F1" s="136" t="s">
        <v>67</v>
      </c>
    </row>
    <row r="2" spans="1:6" s="27" customFormat="1" ht="19.600000000000001" customHeight="1">
      <c r="A2" s="58"/>
      <c r="B2" s="40"/>
      <c r="C2" s="26"/>
      <c r="D2" s="26"/>
      <c r="E2" s="37"/>
      <c r="F2" s="38"/>
    </row>
    <row r="3" spans="1:6" s="57" customFormat="1" ht="17.55">
      <c r="A3" s="62"/>
      <c r="B3" s="116" t="s">
        <v>82</v>
      </c>
      <c r="C3" s="64"/>
      <c r="D3" s="64"/>
      <c r="E3" s="65"/>
      <c r="F3" s="66"/>
    </row>
    <row r="4" spans="1:6" s="27" customFormat="1" ht="7.55" customHeight="1">
      <c r="A4" s="58"/>
      <c r="B4" s="40"/>
      <c r="C4" s="26"/>
      <c r="D4" s="26"/>
      <c r="E4" s="37"/>
      <c r="F4" s="38"/>
    </row>
    <row r="5" spans="1:6" s="57" customFormat="1" ht="15.05">
      <c r="A5" s="62" t="str">
        <f>'REK. A'!A26</f>
        <v>A.</v>
      </c>
      <c r="B5" s="124" t="str">
        <f>'REK. A'!B26</f>
        <v>RADOVI KONSTRUKTIVNE SANACIJE / OBNOVE</v>
      </c>
      <c r="C5" s="121"/>
      <c r="D5" s="121"/>
      <c r="E5" s="122"/>
      <c r="F5" s="123"/>
    </row>
    <row r="6" spans="1:6" s="12" customFormat="1" ht="3.8" customHeight="1">
      <c r="A6" s="117"/>
      <c r="B6" s="117"/>
      <c r="C6" s="118"/>
      <c r="D6" s="118"/>
      <c r="E6" s="119"/>
      <c r="F6" s="119"/>
    </row>
    <row r="7" spans="1:6">
      <c r="A7" s="120" t="str">
        <f>'REK. A'!A5</f>
        <v>A.0.</v>
      </c>
      <c r="B7" s="125" t="str">
        <f>'REK. A'!B5</f>
        <v>PRIPREMNO-ZAVRŠNI RADOVI UKUPNO</v>
      </c>
      <c r="C7" s="120"/>
      <c r="D7" s="120"/>
      <c r="E7" s="120"/>
      <c r="F7" s="911">
        <f>'REK. A'!F5</f>
        <v>0</v>
      </c>
    </row>
    <row r="8" spans="1:6" ht="3.8" customHeight="1">
      <c r="A8" s="120"/>
      <c r="B8" s="125"/>
      <c r="C8" s="120"/>
      <c r="D8" s="120"/>
      <c r="E8" s="120"/>
      <c r="F8" s="911"/>
    </row>
    <row r="9" spans="1:6">
      <c r="A9" s="120" t="str">
        <f>HYPERLINK('REK. A'!A7)</f>
        <v>A.I.</v>
      </c>
      <c r="B9" s="125" t="str">
        <f>HYPERLINK('REK. A'!B7)</f>
        <v>RUŠENJA, DEMONTAŽE I ČIŠĆENJE UKUPNO</v>
      </c>
      <c r="C9" s="120"/>
      <c r="D9" s="120"/>
      <c r="E9" s="120"/>
      <c r="F9" s="911">
        <f>SUM('REK. A'!F7)</f>
        <v>0</v>
      </c>
    </row>
    <row r="10" spans="1:6" ht="3.6" customHeight="1">
      <c r="A10" s="120"/>
      <c r="B10" s="125"/>
      <c r="C10" s="120"/>
      <c r="D10" s="120"/>
      <c r="E10" s="120"/>
      <c r="F10" s="911"/>
    </row>
    <row r="11" spans="1:6">
      <c r="A11" s="120" t="str">
        <f>'REK. A'!A9</f>
        <v>A.II.</v>
      </c>
      <c r="B11" s="125" t="str">
        <f>'REK. A'!B9</f>
        <v>ZEMLJANI RADOVI UKUPNO</v>
      </c>
      <c r="C11" s="120"/>
      <c r="D11" s="120"/>
      <c r="E11" s="120"/>
      <c r="F11" s="911">
        <f>'REK. A'!F9</f>
        <v>0</v>
      </c>
    </row>
    <row r="12" spans="1:6" ht="3.8" customHeight="1">
      <c r="A12" s="120"/>
      <c r="B12" s="125"/>
      <c r="C12" s="120"/>
      <c r="D12" s="120"/>
      <c r="E12" s="120"/>
      <c r="F12" s="911"/>
    </row>
    <row r="13" spans="1:6">
      <c r="A13" s="120" t="str">
        <f>'REK. A'!A11</f>
        <v>A.III.</v>
      </c>
      <c r="B13" s="125" t="str">
        <f>'REK. A'!B11</f>
        <v>BETONSKI I ARMIRANOBETONSKI RADOVI UKUPNO</v>
      </c>
      <c r="C13" s="120"/>
      <c r="D13" s="120"/>
      <c r="E13" s="120"/>
      <c r="F13" s="911">
        <f>'REK. A'!F11</f>
        <v>0</v>
      </c>
    </row>
    <row r="14" spans="1:6" ht="3.8" customHeight="1">
      <c r="A14" s="120"/>
      <c r="B14" s="125"/>
      <c r="C14" s="120"/>
      <c r="D14" s="120"/>
      <c r="E14" s="120"/>
      <c r="F14" s="911"/>
    </row>
    <row r="15" spans="1:6">
      <c r="A15" s="120" t="str">
        <f>'REK. A'!A13</f>
        <v>A.IV.</v>
      </c>
      <c r="B15" s="125" t="str">
        <f>'REK. A'!B13</f>
        <v>ZIDARSKI RADOVI - SANACIJA KONSTRUKCIJE UKUPNO</v>
      </c>
      <c r="C15" s="120"/>
      <c r="D15" s="120"/>
      <c r="E15" s="120"/>
      <c r="F15" s="911">
        <f>'REK. A'!F13</f>
        <v>0</v>
      </c>
    </row>
    <row r="16" spans="1:6" ht="3.8" customHeight="1">
      <c r="A16" s="120"/>
      <c r="B16" s="125"/>
      <c r="C16" s="120"/>
      <c r="D16" s="120"/>
      <c r="E16" s="120"/>
      <c r="F16" s="911"/>
    </row>
    <row r="17" spans="1:6">
      <c r="A17" s="120" t="str">
        <f>'REK. A'!A15</f>
        <v>A.V.</v>
      </c>
      <c r="B17" s="125" t="str">
        <f>'REK. A'!B15</f>
        <v>ZIDARSKI RADOVI UKUPNO</v>
      </c>
      <c r="C17" s="120"/>
      <c r="D17" s="120"/>
      <c r="E17" s="120"/>
      <c r="F17" s="911">
        <f>'REK. A'!F15</f>
        <v>0</v>
      </c>
    </row>
    <row r="18" spans="1:6" ht="3.8" customHeight="1">
      <c r="A18" s="120"/>
      <c r="B18" s="125"/>
      <c r="C18" s="120"/>
      <c r="D18" s="120"/>
      <c r="E18" s="120"/>
      <c r="F18" s="911"/>
    </row>
    <row r="19" spans="1:6">
      <c r="A19" s="120" t="str">
        <f>'REK. A'!A17</f>
        <v>A.VI.</v>
      </c>
      <c r="B19" s="125" t="str">
        <f>'REK. A'!B17</f>
        <v>TESARSKI RADOVI UKUPNO</v>
      </c>
      <c r="C19" s="120"/>
      <c r="D19" s="120"/>
      <c r="E19" s="120"/>
      <c r="F19" s="911">
        <f>'REK. A'!F17</f>
        <v>0</v>
      </c>
    </row>
    <row r="20" spans="1:6" ht="3.8" customHeight="1">
      <c r="A20" s="120"/>
      <c r="B20" s="125"/>
      <c r="C20" s="120"/>
      <c r="D20" s="120"/>
      <c r="E20" s="120"/>
      <c r="F20" s="911"/>
    </row>
    <row r="21" spans="1:6">
      <c r="A21" s="120" t="str">
        <f>'REK. A'!A19</f>
        <v>A.VII.</v>
      </c>
      <c r="B21" s="125" t="str">
        <f>'REK. A'!B19</f>
        <v>KROVOPOKRIVAČKI RADOVI UKUPNO</v>
      </c>
      <c r="C21" s="120"/>
      <c r="D21" s="120"/>
      <c r="E21" s="120"/>
      <c r="F21" s="911">
        <f>'REK. A'!F19</f>
        <v>0</v>
      </c>
    </row>
    <row r="22" spans="1:6" ht="3.8" customHeight="1">
      <c r="A22" s="120"/>
      <c r="B22" s="125"/>
      <c r="C22" s="120"/>
      <c r="D22" s="120"/>
      <c r="E22" s="120"/>
      <c r="F22" s="911"/>
    </row>
    <row r="23" spans="1:6">
      <c r="A23" s="120" t="str">
        <f>'REK. A'!A21</f>
        <v>A.VIII.</v>
      </c>
      <c r="B23" s="125" t="str">
        <f>'REK. A'!B21</f>
        <v>SKELA UKUPNO</v>
      </c>
      <c r="C23" s="120"/>
      <c r="D23" s="120"/>
      <c r="E23" s="120"/>
      <c r="F23" s="911">
        <f>'REK. A'!F21</f>
        <v>0</v>
      </c>
    </row>
    <row r="24" spans="1:6" ht="3.8" customHeight="1">
      <c r="A24" s="120"/>
      <c r="B24" s="125"/>
      <c r="C24" s="120"/>
      <c r="D24" s="120"/>
      <c r="E24" s="120"/>
      <c r="F24" s="187"/>
    </row>
    <row r="25" spans="1:6">
      <c r="A25" s="120" t="str">
        <f>'REK. A'!A23</f>
        <v>A.IX.</v>
      </c>
      <c r="B25" s="125" t="str">
        <f>'REK. A'!B23</f>
        <v>BRAVARSKI RADOVI UKUPNO</v>
      </c>
      <c r="C25" s="120"/>
      <c r="D25" s="120"/>
      <c r="E25" s="120"/>
      <c r="F25" s="911">
        <f>'REK. A'!F23</f>
        <v>0</v>
      </c>
    </row>
    <row r="26" spans="1:6" s="27" customFormat="1" ht="3.8" customHeight="1">
      <c r="A26" s="58"/>
      <c r="B26" s="126"/>
      <c r="C26" s="26"/>
      <c r="D26" s="26"/>
      <c r="E26" s="37"/>
      <c r="F26" s="38"/>
    </row>
    <row r="27" spans="1:6" s="57" customFormat="1" ht="15.05">
      <c r="A27" s="204" t="str">
        <f>A5</f>
        <v>A.</v>
      </c>
      <c r="B27" s="238" t="s">
        <v>1200</v>
      </c>
      <c r="C27" s="239"/>
      <c r="D27" s="239"/>
      <c r="E27" s="240"/>
      <c r="F27" s="904" t="str">
        <f>IF(SUM(F7:F25)&gt;0,SUM(F7:F25),"")</f>
        <v/>
      </c>
    </row>
    <row r="28" spans="1:6" s="1" customFormat="1" ht="18" customHeight="1">
      <c r="A28" s="8"/>
      <c r="B28" s="11"/>
      <c r="C28" s="11"/>
      <c r="D28" s="9"/>
      <c r="E28" s="9"/>
      <c r="F28" s="10"/>
    </row>
    <row r="29" spans="1:6" s="57" customFormat="1" ht="15.05">
      <c r="A29" s="62" t="str">
        <f>'REK. B'!A32</f>
        <v>B.</v>
      </c>
      <c r="B29" s="124" t="str">
        <f>'REK. B'!B32</f>
        <v>RADOVI CJELOVITE SANACIJE</v>
      </c>
      <c r="C29" s="121"/>
      <c r="D29" s="121"/>
      <c r="E29" s="122"/>
      <c r="F29" s="123"/>
    </row>
    <row r="30" spans="1:6" s="12" customFormat="1" ht="14.4">
      <c r="A30" s="117"/>
      <c r="B30" s="117"/>
      <c r="C30" s="118"/>
      <c r="D30" s="118"/>
      <c r="E30" s="119"/>
      <c r="F30" s="119"/>
    </row>
    <row r="31" spans="1:6">
      <c r="A31" s="120" t="str">
        <f>'REK. B'!A6</f>
        <v>B.I.</v>
      </c>
      <c r="B31" s="543" t="str">
        <f>'REK. B'!B6</f>
        <v>IZOLATERSKI RADOVI UKUPNO</v>
      </c>
      <c r="C31" s="120"/>
      <c r="D31" s="120"/>
      <c r="E31" s="120"/>
      <c r="F31" s="911">
        <f>'REK. B'!F6</f>
        <v>0</v>
      </c>
    </row>
    <row r="32" spans="1:6" s="12" customFormat="1" ht="4.55" customHeight="1">
      <c r="A32" s="117"/>
      <c r="B32" s="117"/>
      <c r="C32" s="118"/>
      <c r="D32" s="118"/>
      <c r="E32" s="119"/>
      <c r="F32" s="911"/>
    </row>
    <row r="33" spans="1:6">
      <c r="A33" s="120" t="str">
        <f>'REK. B'!A8</f>
        <v>B.II.</v>
      </c>
      <c r="B33" s="543" t="str">
        <f>'REK. B'!B8</f>
        <v>ZIDARSKO-FASADERSKI RADOVI UKUPNO</v>
      </c>
      <c r="C33" s="120"/>
      <c r="D33" s="120"/>
      <c r="E33" s="120"/>
      <c r="F33" s="911">
        <f>'REK. B'!F8</f>
        <v>0</v>
      </c>
    </row>
    <row r="34" spans="1:6" s="12" customFormat="1" ht="4.55" customHeight="1">
      <c r="A34" s="117"/>
      <c r="B34" s="117"/>
      <c r="C34" s="118"/>
      <c r="D34" s="118"/>
      <c r="E34" s="119"/>
      <c r="F34" s="911"/>
    </row>
    <row r="35" spans="1:6">
      <c r="A35" s="120" t="str">
        <f>'REK. B'!A10</f>
        <v>B.III.</v>
      </c>
      <c r="B35" s="543" t="str">
        <f>'REK. B'!B10</f>
        <v>ZIDARSKI RADOVI - PODNI ESTRIH UKUPNO</v>
      </c>
      <c r="C35" s="120"/>
      <c r="D35" s="120"/>
      <c r="E35" s="120"/>
      <c r="F35" s="911">
        <f>'REK. B'!F10</f>
        <v>0</v>
      </c>
    </row>
    <row r="36" spans="1:6" s="12" customFormat="1" ht="4.55" customHeight="1">
      <c r="A36" s="117"/>
      <c r="B36" s="117"/>
      <c r="C36" s="118"/>
      <c r="D36" s="118"/>
      <c r="E36" s="119"/>
      <c r="F36" s="911"/>
    </row>
    <row r="37" spans="1:6">
      <c r="A37" s="120" t="str">
        <f>'REK. B'!A12</f>
        <v>B.IV.</v>
      </c>
      <c r="B37" s="543" t="str">
        <f>'REK. B'!B12</f>
        <v>LIMARSKI RADOVI UKUPNO</v>
      </c>
      <c r="C37" s="120"/>
      <c r="D37" s="120"/>
      <c r="E37" s="120"/>
      <c r="F37" s="911" t="str">
        <f>'REK. B'!F12</f>
        <v/>
      </c>
    </row>
    <row r="38" spans="1:6" s="12" customFormat="1" ht="4.55" customHeight="1">
      <c r="A38" s="117"/>
      <c r="B38" s="117"/>
      <c r="C38" s="118"/>
      <c r="D38" s="118"/>
      <c r="E38" s="119"/>
      <c r="F38" s="911"/>
    </row>
    <row r="39" spans="1:6">
      <c r="A39" s="120" t="str">
        <f>'REK. B'!A14</f>
        <v>B.V.</v>
      </c>
      <c r="B39" s="543" t="str">
        <f>'REK. B'!B14</f>
        <v>GIPSKARTONSKI RADOVI UKUPNO</v>
      </c>
      <c r="C39" s="120"/>
      <c r="D39" s="120"/>
      <c r="E39" s="120"/>
      <c r="F39" s="911" t="str">
        <f>'REK. B'!F14</f>
        <v/>
      </c>
    </row>
    <row r="40" spans="1:6" s="12" customFormat="1" ht="4.55" customHeight="1">
      <c r="A40" s="117"/>
      <c r="B40" s="117"/>
      <c r="C40" s="118"/>
      <c r="D40" s="118"/>
      <c r="E40" s="119"/>
      <c r="F40" s="911"/>
    </row>
    <row r="41" spans="1:6">
      <c r="A41" s="120" t="str">
        <f>'REK. B'!A16</f>
        <v>B.VI.</v>
      </c>
      <c r="B41" s="543" t="str">
        <f>'REK. B'!B16</f>
        <v>UNUTARNJA STOLARIJA I BRAVARIJA UKUPNO</v>
      </c>
      <c r="C41" s="120"/>
      <c r="D41" s="120"/>
      <c r="E41" s="120"/>
      <c r="F41" s="911" t="str">
        <f>'REK. B'!F16</f>
        <v/>
      </c>
    </row>
    <row r="42" spans="1:6" s="12" customFormat="1" ht="4.55" customHeight="1">
      <c r="A42" s="117"/>
      <c r="B42" s="117"/>
      <c r="C42" s="118"/>
      <c r="D42" s="118"/>
      <c r="E42" s="119"/>
      <c r="F42" s="911"/>
    </row>
    <row r="43" spans="1:6">
      <c r="A43" s="120" t="str">
        <f>'REK. B'!A18</f>
        <v>B.VII.PP</v>
      </c>
      <c r="B43" s="543" t="str">
        <f>'REK. B'!B18</f>
        <v>UNUTARNJA PP STOLARIJA I BRAVARIJA UKUPNO</v>
      </c>
      <c r="C43" s="120"/>
      <c r="D43" s="120"/>
      <c r="E43" s="120"/>
      <c r="F43" s="911" t="str">
        <f>'REK. B'!F18</f>
        <v/>
      </c>
    </row>
    <row r="44" spans="1:6" s="12" customFormat="1" ht="4.55" customHeight="1">
      <c r="A44" s="117"/>
      <c r="B44" s="117"/>
      <c r="C44" s="118"/>
      <c r="D44" s="118"/>
      <c r="E44" s="119"/>
      <c r="F44" s="911"/>
    </row>
    <row r="45" spans="1:6">
      <c r="A45" s="120" t="str">
        <f>'REK. B'!A20</f>
        <v>B.VIII.</v>
      </c>
      <c r="B45" s="543" t="str">
        <f>'REK. B'!B20</f>
        <v>OSTAKLJENJE UKUPNO:</v>
      </c>
      <c r="C45" s="120"/>
      <c r="D45" s="120"/>
      <c r="E45" s="120"/>
      <c r="F45" s="911" t="str">
        <f>'REK. B'!F20</f>
        <v/>
      </c>
    </row>
    <row r="46" spans="1:6" s="12" customFormat="1" ht="4.55" customHeight="1">
      <c r="A46" s="117"/>
      <c r="B46" s="117"/>
      <c r="C46" s="118"/>
      <c r="D46" s="118"/>
      <c r="E46" s="119"/>
      <c r="F46" s="911"/>
    </row>
    <row r="47" spans="1:6">
      <c r="A47" s="120" t="str">
        <f>'REK. B'!A22</f>
        <v>B.IX.</v>
      </c>
      <c r="B47" s="543" t="str">
        <f>'REK. B'!B22</f>
        <v>PODOPOLAGAČKI RADOVI - KERAMIKA UKUPNO</v>
      </c>
      <c r="C47" s="120"/>
      <c r="D47" s="120"/>
      <c r="E47" s="120"/>
      <c r="F47" s="911" t="str">
        <f>'REK. B'!F22</f>
        <v/>
      </c>
    </row>
    <row r="48" spans="1:6" ht="4.55" customHeight="1">
      <c r="A48" s="120"/>
      <c r="B48" s="125"/>
      <c r="C48" s="120"/>
      <c r="D48" s="120"/>
      <c r="E48" s="120"/>
      <c r="F48" s="911"/>
    </row>
    <row r="49" spans="1:16384">
      <c r="A49" s="120" t="str">
        <f>'REK. B'!A24</f>
        <v>B.X.</v>
      </c>
      <c r="B49" s="543" t="str">
        <f>'REK. B'!B24</f>
        <v>PODOPOLAGAČKI RADOVI - PARKET UKUPNO</v>
      </c>
      <c r="C49" s="120"/>
      <c r="D49" s="120"/>
      <c r="E49" s="120"/>
      <c r="F49" s="911" t="str">
        <f>'REK. B'!F24</f>
        <v/>
      </c>
    </row>
    <row r="50" spans="1:16384" ht="4.55" customHeight="1">
      <c r="A50" s="120"/>
      <c r="B50" s="125"/>
      <c r="C50" s="120"/>
      <c r="D50" s="120"/>
      <c r="E50" s="120"/>
      <c r="F50" s="911"/>
    </row>
    <row r="51" spans="1:16384">
      <c r="A51" s="120" t="str">
        <f>'REK. B'!A26</f>
        <v>B.XI.</v>
      </c>
      <c r="B51" s="543" t="str">
        <f>'REK. B'!B26</f>
        <v>KIPARSKO-RESTAURATORSKI RADOVI UKUPNO:</v>
      </c>
      <c r="C51" s="120"/>
      <c r="D51" s="120"/>
      <c r="E51" s="120"/>
      <c r="F51" s="911" t="str">
        <f>'REK. B'!F26</f>
        <v/>
      </c>
    </row>
    <row r="52" spans="1:16384" ht="4.55" customHeight="1">
      <c r="A52" s="120"/>
      <c r="B52" s="125"/>
      <c r="C52" s="120"/>
      <c r="D52" s="120"/>
      <c r="E52" s="120"/>
      <c r="F52" s="911"/>
    </row>
    <row r="53" spans="1:16384">
      <c r="A53" s="120" t="str">
        <f>'REK. B'!A28</f>
        <v>B.XII.</v>
      </c>
      <c r="B53" s="543" t="str">
        <f>'REK. B'!B28</f>
        <v>SOBOSLIKARSKO-LIČILAČKI RADOVI UKUPNO</v>
      </c>
      <c r="C53" s="120"/>
      <c r="D53" s="120"/>
      <c r="E53" s="120"/>
      <c r="F53" s="911" t="str">
        <f>'REK. B'!F28</f>
        <v/>
      </c>
    </row>
    <row r="54" spans="1:16384" ht="4.55" customHeight="1">
      <c r="A54" s="120"/>
      <c r="B54" s="125"/>
      <c r="C54" s="120"/>
      <c r="D54" s="120"/>
      <c r="E54" s="120"/>
      <c r="F54" s="187"/>
    </row>
    <row r="55" spans="1:16384" s="57" customFormat="1" ht="15.05">
      <c r="A55" s="204" t="str">
        <f>A29</f>
        <v>B.</v>
      </c>
      <c r="B55" s="238" t="s">
        <v>1199</v>
      </c>
      <c r="C55" s="239"/>
      <c r="D55" s="239"/>
      <c r="E55" s="240"/>
      <c r="F55" s="904" t="str">
        <f>IF(SUM(F31:F53)&gt;0,SUM(F31:F53),"")</f>
        <v/>
      </c>
      <c r="G55" s="279"/>
      <c r="H55" s="280"/>
      <c r="I55" s="281"/>
      <c r="J55" s="281"/>
      <c r="K55" s="282"/>
      <c r="L55" s="283"/>
      <c r="M55" s="279"/>
      <c r="N55" s="280"/>
      <c r="O55" s="281"/>
      <c r="P55" s="281"/>
      <c r="Q55" s="282"/>
      <c r="R55" s="283"/>
      <c r="S55" s="279"/>
      <c r="T55" s="280"/>
      <c r="U55" s="281"/>
      <c r="V55" s="281"/>
      <c r="W55" s="282"/>
      <c r="X55" s="283"/>
      <c r="Y55" s="279"/>
      <c r="Z55" s="280"/>
      <c r="AA55" s="281"/>
      <c r="AB55" s="281"/>
      <c r="AC55" s="282"/>
      <c r="AD55" s="283"/>
      <c r="AE55" s="279"/>
      <c r="AF55" s="280"/>
      <c r="AG55" s="281"/>
      <c r="AH55" s="281"/>
      <c r="AI55" s="282"/>
      <c r="AJ55" s="283"/>
      <c r="AK55" s="279"/>
      <c r="AL55" s="280"/>
      <c r="AM55" s="281"/>
      <c r="AN55" s="281"/>
      <c r="AO55" s="282"/>
      <c r="AP55" s="283"/>
      <c r="AQ55" s="279"/>
      <c r="AR55" s="280"/>
      <c r="AS55" s="281"/>
      <c r="AT55" s="281"/>
      <c r="AU55" s="282"/>
      <c r="AV55" s="283"/>
      <c r="AW55" s="279"/>
      <c r="AX55" s="280"/>
      <c r="AY55" s="281"/>
      <c r="AZ55" s="281"/>
      <c r="BA55" s="282"/>
      <c r="BB55" s="283"/>
      <c r="BC55" s="279"/>
      <c r="BD55" s="280"/>
      <c r="BE55" s="281"/>
      <c r="BF55" s="281"/>
      <c r="BG55" s="282"/>
      <c r="BH55" s="283"/>
      <c r="BI55" s="279"/>
      <c r="BJ55" s="280"/>
      <c r="BK55" s="281"/>
      <c r="BL55" s="281"/>
      <c r="BM55" s="282"/>
      <c r="BN55" s="283"/>
      <c r="BO55" s="279"/>
      <c r="BP55" s="280"/>
      <c r="BQ55" s="281"/>
      <c r="BR55" s="281"/>
      <c r="BS55" s="282"/>
      <c r="BT55" s="283"/>
      <c r="BU55" s="279"/>
      <c r="BV55" s="280"/>
      <c r="BW55" s="281"/>
      <c r="BX55" s="281"/>
      <c r="BY55" s="282"/>
      <c r="BZ55" s="283"/>
      <c r="CA55" s="279"/>
      <c r="CB55" s="280"/>
      <c r="CC55" s="281"/>
      <c r="CD55" s="281"/>
      <c r="CE55" s="282"/>
      <c r="CF55" s="283"/>
      <c r="CG55" s="279"/>
      <c r="CH55" s="280"/>
      <c r="CI55" s="281"/>
      <c r="CJ55" s="281"/>
      <c r="CK55" s="282"/>
      <c r="CL55" s="283"/>
      <c r="CM55" s="279"/>
      <c r="CN55" s="280"/>
      <c r="CO55" s="281"/>
      <c r="CP55" s="281"/>
      <c r="CQ55" s="282"/>
      <c r="CR55" s="283"/>
      <c r="CS55" s="279"/>
      <c r="CT55" s="280"/>
      <c r="CU55" s="281"/>
      <c r="CV55" s="281"/>
      <c r="CW55" s="282"/>
      <c r="CX55" s="283"/>
      <c r="CY55" s="279"/>
      <c r="CZ55" s="280"/>
      <c r="DA55" s="281"/>
      <c r="DB55" s="281"/>
      <c r="DC55" s="282"/>
      <c r="DD55" s="283"/>
      <c r="DE55" s="279"/>
      <c r="DF55" s="280"/>
      <c r="DG55" s="281"/>
      <c r="DH55" s="281"/>
      <c r="DI55" s="282"/>
      <c r="DJ55" s="283"/>
      <c r="DK55" s="279"/>
      <c r="DL55" s="280"/>
      <c r="DM55" s="281"/>
      <c r="DN55" s="281"/>
      <c r="DO55" s="282"/>
      <c r="DP55" s="283"/>
      <c r="DQ55" s="279"/>
      <c r="DR55" s="280"/>
      <c r="DS55" s="281"/>
      <c r="DT55" s="281"/>
      <c r="DU55" s="282"/>
      <c r="DV55" s="283"/>
      <c r="DW55" s="279"/>
      <c r="DX55" s="280"/>
      <c r="DY55" s="281"/>
      <c r="DZ55" s="281"/>
      <c r="EA55" s="282"/>
      <c r="EB55" s="283"/>
      <c r="EC55" s="279"/>
      <c r="ED55" s="280"/>
      <c r="EE55" s="281"/>
      <c r="EF55" s="281"/>
      <c r="EG55" s="282"/>
      <c r="EH55" s="283"/>
      <c r="EI55" s="279"/>
      <c r="EJ55" s="280"/>
      <c r="EK55" s="281"/>
      <c r="EL55" s="281"/>
      <c r="EM55" s="282"/>
      <c r="EN55" s="283"/>
      <c r="EO55" s="279"/>
      <c r="EP55" s="280"/>
      <c r="EQ55" s="281"/>
      <c r="ER55" s="281"/>
      <c r="ES55" s="282"/>
      <c r="ET55" s="283"/>
      <c r="EU55" s="279"/>
      <c r="EV55" s="280"/>
      <c r="EW55" s="281"/>
      <c r="EX55" s="281"/>
      <c r="EY55" s="282"/>
      <c r="EZ55" s="283"/>
      <c r="FA55" s="279"/>
      <c r="FB55" s="280"/>
      <c r="FC55" s="281"/>
      <c r="FD55" s="281"/>
      <c r="FE55" s="282"/>
      <c r="FF55" s="283"/>
      <c r="FG55" s="279"/>
      <c r="FH55" s="280"/>
      <c r="FI55" s="281"/>
      <c r="FJ55" s="281"/>
      <c r="FK55" s="282"/>
      <c r="FL55" s="283"/>
      <c r="FM55" s="279"/>
      <c r="FN55" s="280"/>
      <c r="FO55" s="281"/>
      <c r="FP55" s="281"/>
      <c r="FQ55" s="282"/>
      <c r="FR55" s="283"/>
      <c r="FS55" s="279"/>
      <c r="FT55" s="280"/>
      <c r="FU55" s="281"/>
      <c r="FV55" s="281"/>
      <c r="FW55" s="282"/>
      <c r="FX55" s="283"/>
      <c r="FY55" s="279"/>
      <c r="FZ55" s="280"/>
      <c r="GA55" s="281"/>
      <c r="GB55" s="281"/>
      <c r="GC55" s="282"/>
      <c r="GD55" s="283"/>
      <c r="GE55" s="279"/>
      <c r="GF55" s="280"/>
      <c r="GG55" s="281"/>
      <c r="GH55" s="281"/>
      <c r="GI55" s="282"/>
      <c r="GJ55" s="283"/>
      <c r="GK55" s="279"/>
      <c r="GL55" s="280"/>
      <c r="GM55" s="281"/>
      <c r="GN55" s="281"/>
      <c r="GO55" s="282"/>
      <c r="GP55" s="283"/>
      <c r="GQ55" s="279"/>
      <c r="GR55" s="280"/>
      <c r="GS55" s="281"/>
      <c r="GT55" s="281"/>
      <c r="GU55" s="282"/>
      <c r="GV55" s="283"/>
      <c r="GW55" s="279"/>
      <c r="GX55" s="280"/>
      <c r="GY55" s="281"/>
      <c r="GZ55" s="281"/>
      <c r="HA55" s="282"/>
      <c r="HB55" s="283"/>
      <c r="HC55" s="279"/>
      <c r="HD55" s="280"/>
      <c r="HE55" s="281"/>
      <c r="HF55" s="281"/>
      <c r="HG55" s="282"/>
      <c r="HH55" s="283"/>
      <c r="HI55" s="279"/>
      <c r="HJ55" s="280"/>
      <c r="HK55" s="281"/>
      <c r="HL55" s="281"/>
      <c r="HM55" s="282"/>
      <c r="HN55" s="283"/>
      <c r="HO55" s="279"/>
      <c r="HP55" s="280"/>
      <c r="HQ55" s="281"/>
      <c r="HR55" s="281"/>
      <c r="HS55" s="282"/>
      <c r="HT55" s="283"/>
      <c r="HU55" s="279"/>
      <c r="HV55" s="280"/>
      <c r="HW55" s="281"/>
      <c r="HX55" s="281"/>
      <c r="HY55" s="282"/>
      <c r="HZ55" s="283"/>
      <c r="IA55" s="279"/>
      <c r="IB55" s="280"/>
      <c r="IC55" s="281"/>
      <c r="ID55" s="281"/>
      <c r="IE55" s="282"/>
      <c r="IF55" s="283"/>
      <c r="IG55" s="279"/>
      <c r="IH55" s="280"/>
      <c r="II55" s="281"/>
      <c r="IJ55" s="281"/>
      <c r="IK55" s="282"/>
      <c r="IL55" s="283"/>
      <c r="IM55" s="279"/>
      <c r="IN55" s="280"/>
      <c r="IO55" s="281"/>
      <c r="IP55" s="281"/>
      <c r="IQ55" s="282"/>
      <c r="IR55" s="283"/>
      <c r="IS55" s="279"/>
      <c r="IT55" s="280"/>
      <c r="IU55" s="281"/>
      <c r="IV55" s="281"/>
      <c r="IW55" s="282"/>
      <c r="IX55" s="283"/>
      <c r="IY55" s="279"/>
      <c r="IZ55" s="280"/>
      <c r="JA55" s="281"/>
      <c r="JB55" s="281"/>
      <c r="JC55" s="282"/>
      <c r="JD55" s="283"/>
      <c r="JE55" s="279"/>
      <c r="JF55" s="280"/>
      <c r="JG55" s="281"/>
      <c r="JH55" s="281"/>
      <c r="JI55" s="282"/>
      <c r="JJ55" s="283"/>
      <c r="JK55" s="279"/>
      <c r="JL55" s="280"/>
      <c r="JM55" s="281"/>
      <c r="JN55" s="281"/>
      <c r="JO55" s="282"/>
      <c r="JP55" s="283"/>
      <c r="JQ55" s="279"/>
      <c r="JR55" s="280"/>
      <c r="JS55" s="281"/>
      <c r="JT55" s="281"/>
      <c r="JU55" s="282"/>
      <c r="JV55" s="283"/>
      <c r="JW55" s="279"/>
      <c r="JX55" s="280"/>
      <c r="JY55" s="281"/>
      <c r="JZ55" s="281"/>
      <c r="KA55" s="282"/>
      <c r="KB55" s="283"/>
      <c r="KC55" s="279"/>
      <c r="KD55" s="280"/>
      <c r="KE55" s="281"/>
      <c r="KF55" s="281"/>
      <c r="KG55" s="282"/>
      <c r="KH55" s="283"/>
      <c r="KI55" s="279"/>
      <c r="KJ55" s="280"/>
      <c r="KK55" s="281"/>
      <c r="KL55" s="281"/>
      <c r="KM55" s="282"/>
      <c r="KN55" s="283"/>
      <c r="KO55" s="279"/>
      <c r="KP55" s="280"/>
      <c r="KQ55" s="281"/>
      <c r="KR55" s="281"/>
      <c r="KS55" s="282"/>
      <c r="KT55" s="283"/>
      <c r="KU55" s="279"/>
      <c r="KV55" s="280"/>
      <c r="KW55" s="281"/>
      <c r="KX55" s="281"/>
      <c r="KY55" s="282"/>
      <c r="KZ55" s="283"/>
      <c r="LA55" s="279"/>
      <c r="LB55" s="280"/>
      <c r="LC55" s="281"/>
      <c r="LD55" s="281"/>
      <c r="LE55" s="282"/>
      <c r="LF55" s="283"/>
      <c r="LG55" s="279"/>
      <c r="LH55" s="280"/>
      <c r="LI55" s="281"/>
      <c r="LJ55" s="281"/>
      <c r="LK55" s="282"/>
      <c r="LL55" s="283"/>
      <c r="LM55" s="279"/>
      <c r="LN55" s="280"/>
      <c r="LO55" s="281"/>
      <c r="LP55" s="281"/>
      <c r="LQ55" s="282"/>
      <c r="LR55" s="283"/>
      <c r="LS55" s="279"/>
      <c r="LT55" s="280"/>
      <c r="LU55" s="281"/>
      <c r="LV55" s="281"/>
      <c r="LW55" s="282"/>
      <c r="LX55" s="283"/>
      <c r="LY55" s="279"/>
      <c r="LZ55" s="280"/>
      <c r="MA55" s="281"/>
      <c r="MB55" s="281"/>
      <c r="MC55" s="282"/>
      <c r="MD55" s="283"/>
      <c r="ME55" s="279"/>
      <c r="MF55" s="280"/>
      <c r="MG55" s="281"/>
      <c r="MH55" s="281"/>
      <c r="MI55" s="282"/>
      <c r="MJ55" s="283"/>
      <c r="MK55" s="279"/>
      <c r="ML55" s="280"/>
      <c r="MM55" s="281"/>
      <c r="MN55" s="281"/>
      <c r="MO55" s="282"/>
      <c r="MP55" s="283"/>
      <c r="MQ55" s="279"/>
      <c r="MR55" s="280"/>
      <c r="MS55" s="281"/>
      <c r="MT55" s="281"/>
      <c r="MU55" s="282"/>
      <c r="MV55" s="283"/>
      <c r="MW55" s="279"/>
      <c r="MX55" s="280"/>
      <c r="MY55" s="281"/>
      <c r="MZ55" s="281"/>
      <c r="NA55" s="282"/>
      <c r="NB55" s="283"/>
      <c r="NC55" s="279"/>
      <c r="ND55" s="280"/>
      <c r="NE55" s="281"/>
      <c r="NF55" s="281"/>
      <c r="NG55" s="282"/>
      <c r="NH55" s="283"/>
      <c r="NI55" s="279"/>
      <c r="NJ55" s="280"/>
      <c r="NK55" s="281"/>
      <c r="NL55" s="281"/>
      <c r="NM55" s="282"/>
      <c r="NN55" s="283"/>
      <c r="NO55" s="279"/>
      <c r="NP55" s="280"/>
      <c r="NQ55" s="281"/>
      <c r="NR55" s="281"/>
      <c r="NS55" s="282"/>
      <c r="NT55" s="283"/>
      <c r="NU55" s="279"/>
      <c r="NV55" s="280"/>
      <c r="NW55" s="281"/>
      <c r="NX55" s="281"/>
      <c r="NY55" s="282"/>
      <c r="NZ55" s="283"/>
      <c r="OA55" s="279"/>
      <c r="OB55" s="280"/>
      <c r="OC55" s="281"/>
      <c r="OD55" s="281"/>
      <c r="OE55" s="282"/>
      <c r="OF55" s="283"/>
      <c r="OG55" s="279"/>
      <c r="OH55" s="280"/>
      <c r="OI55" s="281"/>
      <c r="OJ55" s="281"/>
      <c r="OK55" s="282"/>
      <c r="OL55" s="283"/>
      <c r="OM55" s="279"/>
      <c r="ON55" s="280"/>
      <c r="OO55" s="281"/>
      <c r="OP55" s="281"/>
      <c r="OQ55" s="282"/>
      <c r="OR55" s="283"/>
      <c r="OS55" s="279"/>
      <c r="OT55" s="280"/>
      <c r="OU55" s="281"/>
      <c r="OV55" s="281"/>
      <c r="OW55" s="282"/>
      <c r="OX55" s="283"/>
      <c r="OY55" s="279"/>
      <c r="OZ55" s="280"/>
      <c r="PA55" s="281"/>
      <c r="PB55" s="281"/>
      <c r="PC55" s="282"/>
      <c r="PD55" s="283"/>
      <c r="PE55" s="279"/>
      <c r="PF55" s="280"/>
      <c r="PG55" s="281"/>
      <c r="PH55" s="281"/>
      <c r="PI55" s="282"/>
      <c r="PJ55" s="283"/>
      <c r="PK55" s="279"/>
      <c r="PL55" s="280"/>
      <c r="PM55" s="281"/>
      <c r="PN55" s="281"/>
      <c r="PO55" s="282"/>
      <c r="PP55" s="283"/>
      <c r="PQ55" s="279"/>
      <c r="PR55" s="280"/>
      <c r="PS55" s="281"/>
      <c r="PT55" s="281"/>
      <c r="PU55" s="282"/>
      <c r="PV55" s="283"/>
      <c r="PW55" s="279"/>
      <c r="PX55" s="280"/>
      <c r="PY55" s="281"/>
      <c r="PZ55" s="281"/>
      <c r="QA55" s="282"/>
      <c r="QB55" s="283"/>
      <c r="QC55" s="279"/>
      <c r="QD55" s="280"/>
      <c r="QE55" s="281"/>
      <c r="QF55" s="281"/>
      <c r="QG55" s="282"/>
      <c r="QH55" s="283"/>
      <c r="QI55" s="279"/>
      <c r="QJ55" s="280"/>
      <c r="QK55" s="281"/>
      <c r="QL55" s="281"/>
      <c r="QM55" s="282"/>
      <c r="QN55" s="283"/>
      <c r="QO55" s="279"/>
      <c r="QP55" s="280"/>
      <c r="QQ55" s="281"/>
      <c r="QR55" s="281"/>
      <c r="QS55" s="282"/>
      <c r="QT55" s="283"/>
      <c r="QU55" s="279"/>
      <c r="QV55" s="280"/>
      <c r="QW55" s="281"/>
      <c r="QX55" s="281"/>
      <c r="QY55" s="282"/>
      <c r="QZ55" s="283"/>
      <c r="RA55" s="279"/>
      <c r="RB55" s="280"/>
      <c r="RC55" s="281"/>
      <c r="RD55" s="281"/>
      <c r="RE55" s="282"/>
      <c r="RF55" s="283"/>
      <c r="RG55" s="279"/>
      <c r="RH55" s="280"/>
      <c r="RI55" s="281"/>
      <c r="RJ55" s="281"/>
      <c r="RK55" s="282"/>
      <c r="RL55" s="283"/>
      <c r="RM55" s="279"/>
      <c r="RN55" s="280"/>
      <c r="RO55" s="281"/>
      <c r="RP55" s="281"/>
      <c r="RQ55" s="282"/>
      <c r="RR55" s="283"/>
      <c r="RS55" s="279"/>
      <c r="RT55" s="280"/>
      <c r="RU55" s="281"/>
      <c r="RV55" s="281"/>
      <c r="RW55" s="282"/>
      <c r="RX55" s="283"/>
      <c r="RY55" s="279"/>
      <c r="RZ55" s="280"/>
      <c r="SA55" s="281"/>
      <c r="SB55" s="281"/>
      <c r="SC55" s="282"/>
      <c r="SD55" s="283"/>
      <c r="SE55" s="279"/>
      <c r="SF55" s="280"/>
      <c r="SG55" s="281"/>
      <c r="SH55" s="281"/>
      <c r="SI55" s="282"/>
      <c r="SJ55" s="283"/>
      <c r="SK55" s="279"/>
      <c r="SL55" s="280"/>
      <c r="SM55" s="281"/>
      <c r="SN55" s="281"/>
      <c r="SO55" s="282"/>
      <c r="SP55" s="283"/>
      <c r="SQ55" s="279"/>
      <c r="SR55" s="280"/>
      <c r="SS55" s="281"/>
      <c r="ST55" s="281"/>
      <c r="SU55" s="282"/>
      <c r="SV55" s="283"/>
      <c r="SW55" s="279"/>
      <c r="SX55" s="280"/>
      <c r="SY55" s="281"/>
      <c r="SZ55" s="281"/>
      <c r="TA55" s="282"/>
      <c r="TB55" s="283"/>
      <c r="TC55" s="279"/>
      <c r="TD55" s="280"/>
      <c r="TE55" s="281"/>
      <c r="TF55" s="281"/>
      <c r="TG55" s="282"/>
      <c r="TH55" s="283"/>
      <c r="TI55" s="279"/>
      <c r="TJ55" s="280"/>
      <c r="TK55" s="281"/>
      <c r="TL55" s="281"/>
      <c r="TM55" s="282"/>
      <c r="TN55" s="283"/>
      <c r="TO55" s="279"/>
      <c r="TP55" s="280"/>
      <c r="TQ55" s="281"/>
      <c r="TR55" s="281"/>
      <c r="TS55" s="282"/>
      <c r="TT55" s="283"/>
      <c r="TU55" s="279"/>
      <c r="TV55" s="280"/>
      <c r="TW55" s="281"/>
      <c r="TX55" s="281"/>
      <c r="TY55" s="282"/>
      <c r="TZ55" s="283"/>
      <c r="UA55" s="279"/>
      <c r="UB55" s="280"/>
      <c r="UC55" s="281"/>
      <c r="UD55" s="281"/>
      <c r="UE55" s="282"/>
      <c r="UF55" s="283"/>
      <c r="UG55" s="279"/>
      <c r="UH55" s="280"/>
      <c r="UI55" s="281"/>
      <c r="UJ55" s="281"/>
      <c r="UK55" s="282"/>
      <c r="UL55" s="283"/>
      <c r="UM55" s="279"/>
      <c r="UN55" s="280"/>
      <c r="UO55" s="281"/>
      <c r="UP55" s="281"/>
      <c r="UQ55" s="282"/>
      <c r="UR55" s="283"/>
      <c r="US55" s="279"/>
      <c r="UT55" s="280"/>
      <c r="UU55" s="281"/>
      <c r="UV55" s="281"/>
      <c r="UW55" s="282"/>
      <c r="UX55" s="283"/>
      <c r="UY55" s="279"/>
      <c r="UZ55" s="280"/>
      <c r="VA55" s="281"/>
      <c r="VB55" s="281"/>
      <c r="VC55" s="282"/>
      <c r="VD55" s="283"/>
      <c r="VE55" s="279"/>
      <c r="VF55" s="280"/>
      <c r="VG55" s="281"/>
      <c r="VH55" s="281"/>
      <c r="VI55" s="282"/>
      <c r="VJ55" s="283"/>
      <c r="VK55" s="279"/>
      <c r="VL55" s="280"/>
      <c r="VM55" s="281"/>
      <c r="VN55" s="281"/>
      <c r="VO55" s="282"/>
      <c r="VP55" s="283"/>
      <c r="VQ55" s="279"/>
      <c r="VR55" s="280"/>
      <c r="VS55" s="281"/>
      <c r="VT55" s="281"/>
      <c r="VU55" s="282"/>
      <c r="VV55" s="283"/>
      <c r="VW55" s="279"/>
      <c r="VX55" s="280"/>
      <c r="VY55" s="281"/>
      <c r="VZ55" s="281"/>
      <c r="WA55" s="282"/>
      <c r="WB55" s="283"/>
      <c r="WC55" s="279"/>
      <c r="WD55" s="280"/>
      <c r="WE55" s="281"/>
      <c r="WF55" s="281"/>
      <c r="WG55" s="282"/>
      <c r="WH55" s="283"/>
      <c r="WI55" s="279"/>
      <c r="WJ55" s="280"/>
      <c r="WK55" s="281"/>
      <c r="WL55" s="281"/>
      <c r="WM55" s="282"/>
      <c r="WN55" s="283"/>
      <c r="WO55" s="279"/>
      <c r="WP55" s="280"/>
      <c r="WQ55" s="281"/>
      <c r="WR55" s="281"/>
      <c r="WS55" s="282"/>
      <c r="WT55" s="283"/>
      <c r="WU55" s="279"/>
      <c r="WV55" s="280"/>
      <c r="WW55" s="281"/>
      <c r="WX55" s="281"/>
      <c r="WY55" s="282"/>
      <c r="WZ55" s="283"/>
      <c r="XA55" s="279"/>
      <c r="XB55" s="280"/>
      <c r="XC55" s="281"/>
      <c r="XD55" s="281"/>
      <c r="XE55" s="282"/>
      <c r="XF55" s="283"/>
      <c r="XG55" s="279"/>
      <c r="XH55" s="280"/>
      <c r="XI55" s="281"/>
      <c r="XJ55" s="281"/>
      <c r="XK55" s="282"/>
      <c r="XL55" s="283"/>
      <c r="XM55" s="279"/>
      <c r="XN55" s="280"/>
      <c r="XO55" s="281"/>
      <c r="XP55" s="281"/>
      <c r="XQ55" s="282"/>
      <c r="XR55" s="283"/>
      <c r="XS55" s="279"/>
      <c r="XT55" s="280"/>
      <c r="XU55" s="281"/>
      <c r="XV55" s="281"/>
      <c r="XW55" s="282"/>
      <c r="XX55" s="283"/>
      <c r="XY55" s="279"/>
      <c r="XZ55" s="280"/>
      <c r="YA55" s="281"/>
      <c r="YB55" s="281"/>
      <c r="YC55" s="282"/>
      <c r="YD55" s="283"/>
      <c r="YE55" s="279"/>
      <c r="YF55" s="280"/>
      <c r="YG55" s="281"/>
      <c r="YH55" s="281"/>
      <c r="YI55" s="282"/>
      <c r="YJ55" s="283"/>
      <c r="YK55" s="279"/>
      <c r="YL55" s="280"/>
      <c r="YM55" s="281"/>
      <c r="YN55" s="281"/>
      <c r="YO55" s="282"/>
      <c r="YP55" s="283"/>
      <c r="YQ55" s="279"/>
      <c r="YR55" s="280"/>
      <c r="YS55" s="281"/>
      <c r="YT55" s="281"/>
      <c r="YU55" s="282"/>
      <c r="YV55" s="283"/>
      <c r="YW55" s="279"/>
      <c r="YX55" s="280"/>
      <c r="YY55" s="281"/>
      <c r="YZ55" s="281"/>
      <c r="ZA55" s="282"/>
      <c r="ZB55" s="283"/>
      <c r="ZC55" s="279"/>
      <c r="ZD55" s="280"/>
      <c r="ZE55" s="281"/>
      <c r="ZF55" s="281"/>
      <c r="ZG55" s="282"/>
      <c r="ZH55" s="283"/>
      <c r="ZI55" s="279"/>
      <c r="ZJ55" s="280"/>
      <c r="ZK55" s="281"/>
      <c r="ZL55" s="281"/>
      <c r="ZM55" s="282"/>
      <c r="ZN55" s="283"/>
      <c r="ZO55" s="279"/>
      <c r="ZP55" s="280"/>
      <c r="ZQ55" s="281"/>
      <c r="ZR55" s="281"/>
      <c r="ZS55" s="282"/>
      <c r="ZT55" s="283"/>
      <c r="ZU55" s="279"/>
      <c r="ZV55" s="280"/>
      <c r="ZW55" s="281"/>
      <c r="ZX55" s="281"/>
      <c r="ZY55" s="282"/>
      <c r="ZZ55" s="283"/>
      <c r="AAA55" s="279"/>
      <c r="AAB55" s="280"/>
      <c r="AAC55" s="281"/>
      <c r="AAD55" s="281"/>
      <c r="AAE55" s="282"/>
      <c r="AAF55" s="283"/>
      <c r="AAG55" s="279"/>
      <c r="AAH55" s="280"/>
      <c r="AAI55" s="281"/>
      <c r="AAJ55" s="281"/>
      <c r="AAK55" s="282"/>
      <c r="AAL55" s="283"/>
      <c r="AAM55" s="279"/>
      <c r="AAN55" s="280"/>
      <c r="AAO55" s="281"/>
      <c r="AAP55" s="281"/>
      <c r="AAQ55" s="282"/>
      <c r="AAR55" s="283"/>
      <c r="AAS55" s="279"/>
      <c r="AAT55" s="280"/>
      <c r="AAU55" s="281"/>
      <c r="AAV55" s="281"/>
      <c r="AAW55" s="282"/>
      <c r="AAX55" s="283"/>
      <c r="AAY55" s="279"/>
      <c r="AAZ55" s="280"/>
      <c r="ABA55" s="281"/>
      <c r="ABB55" s="281"/>
      <c r="ABC55" s="282"/>
      <c r="ABD55" s="283"/>
      <c r="ABE55" s="279"/>
      <c r="ABF55" s="280"/>
      <c r="ABG55" s="281"/>
      <c r="ABH55" s="281"/>
      <c r="ABI55" s="282"/>
      <c r="ABJ55" s="283"/>
      <c r="ABK55" s="279"/>
      <c r="ABL55" s="280"/>
      <c r="ABM55" s="281"/>
      <c r="ABN55" s="281"/>
      <c r="ABO55" s="282"/>
      <c r="ABP55" s="283"/>
      <c r="ABQ55" s="279"/>
      <c r="ABR55" s="280"/>
      <c r="ABS55" s="281"/>
      <c r="ABT55" s="281"/>
      <c r="ABU55" s="282"/>
      <c r="ABV55" s="283"/>
      <c r="ABW55" s="279"/>
      <c r="ABX55" s="280"/>
      <c r="ABY55" s="281"/>
      <c r="ABZ55" s="281"/>
      <c r="ACA55" s="282"/>
      <c r="ACB55" s="283"/>
      <c r="ACC55" s="279"/>
      <c r="ACD55" s="280"/>
      <c r="ACE55" s="281"/>
      <c r="ACF55" s="281"/>
      <c r="ACG55" s="282"/>
      <c r="ACH55" s="283"/>
      <c r="ACI55" s="279"/>
      <c r="ACJ55" s="280"/>
      <c r="ACK55" s="281"/>
      <c r="ACL55" s="281"/>
      <c r="ACM55" s="282"/>
      <c r="ACN55" s="283"/>
      <c r="ACO55" s="279"/>
      <c r="ACP55" s="280"/>
      <c r="ACQ55" s="281"/>
      <c r="ACR55" s="281"/>
      <c r="ACS55" s="282"/>
      <c r="ACT55" s="283"/>
      <c r="ACU55" s="279"/>
      <c r="ACV55" s="280"/>
      <c r="ACW55" s="281"/>
      <c r="ACX55" s="281"/>
      <c r="ACY55" s="282"/>
      <c r="ACZ55" s="283"/>
      <c r="ADA55" s="279"/>
      <c r="ADB55" s="280"/>
      <c r="ADC55" s="281"/>
      <c r="ADD55" s="281"/>
      <c r="ADE55" s="282"/>
      <c r="ADF55" s="283"/>
      <c r="ADG55" s="279"/>
      <c r="ADH55" s="280"/>
      <c r="ADI55" s="281"/>
      <c r="ADJ55" s="281"/>
      <c r="ADK55" s="282"/>
      <c r="ADL55" s="283"/>
      <c r="ADM55" s="279"/>
      <c r="ADN55" s="280"/>
      <c r="ADO55" s="281"/>
      <c r="ADP55" s="281"/>
      <c r="ADQ55" s="282"/>
      <c r="ADR55" s="283"/>
      <c r="ADS55" s="279"/>
      <c r="ADT55" s="280"/>
      <c r="ADU55" s="281"/>
      <c r="ADV55" s="281"/>
      <c r="ADW55" s="282"/>
      <c r="ADX55" s="283"/>
      <c r="ADY55" s="279"/>
      <c r="ADZ55" s="280"/>
      <c r="AEA55" s="281"/>
      <c r="AEB55" s="281"/>
      <c r="AEC55" s="282"/>
      <c r="AED55" s="283"/>
      <c r="AEE55" s="279"/>
      <c r="AEF55" s="280"/>
      <c r="AEG55" s="281"/>
      <c r="AEH55" s="281"/>
      <c r="AEI55" s="282"/>
      <c r="AEJ55" s="283"/>
      <c r="AEK55" s="279"/>
      <c r="AEL55" s="280"/>
      <c r="AEM55" s="281"/>
      <c r="AEN55" s="281"/>
      <c r="AEO55" s="282"/>
      <c r="AEP55" s="283"/>
      <c r="AEQ55" s="279"/>
      <c r="AER55" s="280"/>
      <c r="AES55" s="281"/>
      <c r="AET55" s="281"/>
      <c r="AEU55" s="282"/>
      <c r="AEV55" s="283"/>
      <c r="AEW55" s="279"/>
      <c r="AEX55" s="280"/>
      <c r="AEY55" s="281"/>
      <c r="AEZ55" s="281"/>
      <c r="AFA55" s="282"/>
      <c r="AFB55" s="283"/>
      <c r="AFC55" s="279"/>
      <c r="AFD55" s="280"/>
      <c r="AFE55" s="281"/>
      <c r="AFF55" s="281"/>
      <c r="AFG55" s="282"/>
      <c r="AFH55" s="283"/>
      <c r="AFI55" s="279"/>
      <c r="AFJ55" s="280"/>
      <c r="AFK55" s="281"/>
      <c r="AFL55" s="281"/>
      <c r="AFM55" s="282"/>
      <c r="AFN55" s="283"/>
      <c r="AFO55" s="279"/>
      <c r="AFP55" s="280"/>
      <c r="AFQ55" s="281"/>
      <c r="AFR55" s="281"/>
      <c r="AFS55" s="282"/>
      <c r="AFT55" s="283"/>
      <c r="AFU55" s="279"/>
      <c r="AFV55" s="280"/>
      <c r="AFW55" s="281"/>
      <c r="AFX55" s="281"/>
      <c r="AFY55" s="282"/>
      <c r="AFZ55" s="283"/>
      <c r="AGA55" s="279"/>
      <c r="AGB55" s="280"/>
      <c r="AGC55" s="281"/>
      <c r="AGD55" s="281"/>
      <c r="AGE55" s="282"/>
      <c r="AGF55" s="283"/>
      <c r="AGG55" s="279"/>
      <c r="AGH55" s="280"/>
      <c r="AGI55" s="281"/>
      <c r="AGJ55" s="281"/>
      <c r="AGK55" s="282"/>
      <c r="AGL55" s="283"/>
      <c r="AGM55" s="279"/>
      <c r="AGN55" s="280"/>
      <c r="AGO55" s="281"/>
      <c r="AGP55" s="281"/>
      <c r="AGQ55" s="282"/>
      <c r="AGR55" s="283"/>
      <c r="AGS55" s="279"/>
      <c r="AGT55" s="280"/>
      <c r="AGU55" s="281"/>
      <c r="AGV55" s="281"/>
      <c r="AGW55" s="282"/>
      <c r="AGX55" s="283"/>
      <c r="AGY55" s="279"/>
      <c r="AGZ55" s="280"/>
      <c r="AHA55" s="281"/>
      <c r="AHB55" s="281"/>
      <c r="AHC55" s="282"/>
      <c r="AHD55" s="283"/>
      <c r="AHE55" s="279"/>
      <c r="AHF55" s="280"/>
      <c r="AHG55" s="281"/>
      <c r="AHH55" s="281"/>
      <c r="AHI55" s="282"/>
      <c r="AHJ55" s="283"/>
      <c r="AHK55" s="279"/>
      <c r="AHL55" s="280"/>
      <c r="AHM55" s="281"/>
      <c r="AHN55" s="281"/>
      <c r="AHO55" s="282"/>
      <c r="AHP55" s="283"/>
      <c r="AHQ55" s="279"/>
      <c r="AHR55" s="280"/>
      <c r="AHS55" s="281"/>
      <c r="AHT55" s="281"/>
      <c r="AHU55" s="282"/>
      <c r="AHV55" s="283"/>
      <c r="AHW55" s="279"/>
      <c r="AHX55" s="280"/>
      <c r="AHY55" s="281"/>
      <c r="AHZ55" s="281"/>
      <c r="AIA55" s="282"/>
      <c r="AIB55" s="283"/>
      <c r="AIC55" s="279"/>
      <c r="AID55" s="280"/>
      <c r="AIE55" s="281"/>
      <c r="AIF55" s="281"/>
      <c r="AIG55" s="282"/>
      <c r="AIH55" s="283"/>
      <c r="AII55" s="279"/>
      <c r="AIJ55" s="280"/>
      <c r="AIK55" s="281"/>
      <c r="AIL55" s="281"/>
      <c r="AIM55" s="282"/>
      <c r="AIN55" s="283"/>
      <c r="AIO55" s="279"/>
      <c r="AIP55" s="280"/>
      <c r="AIQ55" s="281"/>
      <c r="AIR55" s="281"/>
      <c r="AIS55" s="282"/>
      <c r="AIT55" s="283"/>
      <c r="AIU55" s="279"/>
      <c r="AIV55" s="280"/>
      <c r="AIW55" s="281"/>
      <c r="AIX55" s="281"/>
      <c r="AIY55" s="282"/>
      <c r="AIZ55" s="283"/>
      <c r="AJA55" s="279"/>
      <c r="AJB55" s="280"/>
      <c r="AJC55" s="281"/>
      <c r="AJD55" s="281"/>
      <c r="AJE55" s="282"/>
      <c r="AJF55" s="283"/>
      <c r="AJG55" s="279"/>
      <c r="AJH55" s="280"/>
      <c r="AJI55" s="281"/>
      <c r="AJJ55" s="281"/>
      <c r="AJK55" s="282"/>
      <c r="AJL55" s="283"/>
      <c r="AJM55" s="279"/>
      <c r="AJN55" s="280"/>
      <c r="AJO55" s="281"/>
      <c r="AJP55" s="281"/>
      <c r="AJQ55" s="282"/>
      <c r="AJR55" s="283"/>
      <c r="AJS55" s="279"/>
      <c r="AJT55" s="280"/>
      <c r="AJU55" s="281"/>
      <c r="AJV55" s="281"/>
      <c r="AJW55" s="282"/>
      <c r="AJX55" s="283"/>
      <c r="AJY55" s="279"/>
      <c r="AJZ55" s="280"/>
      <c r="AKA55" s="281"/>
      <c r="AKB55" s="281"/>
      <c r="AKC55" s="282"/>
      <c r="AKD55" s="283"/>
      <c r="AKE55" s="279"/>
      <c r="AKF55" s="280"/>
      <c r="AKG55" s="281"/>
      <c r="AKH55" s="281"/>
      <c r="AKI55" s="282"/>
      <c r="AKJ55" s="283"/>
      <c r="AKK55" s="279"/>
      <c r="AKL55" s="280"/>
      <c r="AKM55" s="281"/>
      <c r="AKN55" s="281"/>
      <c r="AKO55" s="282"/>
      <c r="AKP55" s="283"/>
      <c r="AKQ55" s="279"/>
      <c r="AKR55" s="280"/>
      <c r="AKS55" s="281"/>
      <c r="AKT55" s="281"/>
      <c r="AKU55" s="282"/>
      <c r="AKV55" s="283"/>
      <c r="AKW55" s="279"/>
      <c r="AKX55" s="280"/>
      <c r="AKY55" s="281"/>
      <c r="AKZ55" s="281"/>
      <c r="ALA55" s="282"/>
      <c r="ALB55" s="283"/>
      <c r="ALC55" s="279"/>
      <c r="ALD55" s="280"/>
      <c r="ALE55" s="281"/>
      <c r="ALF55" s="281"/>
      <c r="ALG55" s="282"/>
      <c r="ALH55" s="283"/>
      <c r="ALI55" s="279"/>
      <c r="ALJ55" s="280"/>
      <c r="ALK55" s="281"/>
      <c r="ALL55" s="281"/>
      <c r="ALM55" s="282"/>
      <c r="ALN55" s="283"/>
      <c r="ALO55" s="279"/>
      <c r="ALP55" s="280"/>
      <c r="ALQ55" s="281"/>
      <c r="ALR55" s="281"/>
      <c r="ALS55" s="282"/>
      <c r="ALT55" s="283"/>
      <c r="ALU55" s="279"/>
      <c r="ALV55" s="280"/>
      <c r="ALW55" s="281"/>
      <c r="ALX55" s="281"/>
      <c r="ALY55" s="282"/>
      <c r="ALZ55" s="283"/>
      <c r="AMA55" s="279"/>
      <c r="AMB55" s="280"/>
      <c r="AMC55" s="281"/>
      <c r="AMD55" s="281"/>
      <c r="AME55" s="282"/>
      <c r="AMF55" s="283"/>
      <c r="AMG55" s="279"/>
      <c r="AMH55" s="280"/>
      <c r="AMI55" s="281"/>
      <c r="AMJ55" s="281"/>
      <c r="AMK55" s="282"/>
      <c r="AML55" s="283"/>
      <c r="AMM55" s="279"/>
      <c r="AMN55" s="280"/>
      <c r="AMO55" s="281"/>
      <c r="AMP55" s="281"/>
      <c r="AMQ55" s="282"/>
      <c r="AMR55" s="283"/>
      <c r="AMS55" s="279"/>
      <c r="AMT55" s="280"/>
      <c r="AMU55" s="281"/>
      <c r="AMV55" s="281"/>
      <c r="AMW55" s="282"/>
      <c r="AMX55" s="283"/>
      <c r="AMY55" s="279"/>
      <c r="AMZ55" s="280"/>
      <c r="ANA55" s="281"/>
      <c r="ANB55" s="281"/>
      <c r="ANC55" s="282"/>
      <c r="AND55" s="283"/>
      <c r="ANE55" s="279"/>
      <c r="ANF55" s="280"/>
      <c r="ANG55" s="281"/>
      <c r="ANH55" s="281"/>
      <c r="ANI55" s="282"/>
      <c r="ANJ55" s="283"/>
      <c r="ANK55" s="279"/>
      <c r="ANL55" s="280"/>
      <c r="ANM55" s="281"/>
      <c r="ANN55" s="281"/>
      <c r="ANO55" s="282"/>
      <c r="ANP55" s="283"/>
      <c r="ANQ55" s="279"/>
      <c r="ANR55" s="280"/>
      <c r="ANS55" s="281"/>
      <c r="ANT55" s="281"/>
      <c r="ANU55" s="282"/>
      <c r="ANV55" s="283"/>
      <c r="ANW55" s="279"/>
      <c r="ANX55" s="280"/>
      <c r="ANY55" s="281"/>
      <c r="ANZ55" s="281"/>
      <c r="AOA55" s="282"/>
      <c r="AOB55" s="283"/>
      <c r="AOC55" s="279"/>
      <c r="AOD55" s="280"/>
      <c r="AOE55" s="281"/>
      <c r="AOF55" s="281"/>
      <c r="AOG55" s="282"/>
      <c r="AOH55" s="283"/>
      <c r="AOI55" s="279"/>
      <c r="AOJ55" s="280"/>
      <c r="AOK55" s="281"/>
      <c r="AOL55" s="281"/>
      <c r="AOM55" s="282"/>
      <c r="AON55" s="283"/>
      <c r="AOO55" s="279"/>
      <c r="AOP55" s="280"/>
      <c r="AOQ55" s="281"/>
      <c r="AOR55" s="281"/>
      <c r="AOS55" s="282"/>
      <c r="AOT55" s="283"/>
      <c r="AOU55" s="279"/>
      <c r="AOV55" s="280"/>
      <c r="AOW55" s="281"/>
      <c r="AOX55" s="281"/>
      <c r="AOY55" s="282"/>
      <c r="AOZ55" s="283"/>
      <c r="APA55" s="279"/>
      <c r="APB55" s="280"/>
      <c r="APC55" s="281"/>
      <c r="APD55" s="281"/>
      <c r="APE55" s="282"/>
      <c r="APF55" s="283"/>
      <c r="APG55" s="279"/>
      <c r="APH55" s="280"/>
      <c r="API55" s="281"/>
      <c r="APJ55" s="281"/>
      <c r="APK55" s="282"/>
      <c r="APL55" s="283"/>
      <c r="APM55" s="279"/>
      <c r="APN55" s="280"/>
      <c r="APO55" s="281"/>
      <c r="APP55" s="281"/>
      <c r="APQ55" s="282"/>
      <c r="APR55" s="283"/>
      <c r="APS55" s="279"/>
      <c r="APT55" s="280"/>
      <c r="APU55" s="281"/>
      <c r="APV55" s="281"/>
      <c r="APW55" s="282"/>
      <c r="APX55" s="283"/>
      <c r="APY55" s="279"/>
      <c r="APZ55" s="280"/>
      <c r="AQA55" s="281"/>
      <c r="AQB55" s="281"/>
      <c r="AQC55" s="282"/>
      <c r="AQD55" s="283"/>
      <c r="AQE55" s="279"/>
      <c r="AQF55" s="280"/>
      <c r="AQG55" s="281"/>
      <c r="AQH55" s="281"/>
      <c r="AQI55" s="282"/>
      <c r="AQJ55" s="283"/>
      <c r="AQK55" s="279"/>
      <c r="AQL55" s="280"/>
      <c r="AQM55" s="281"/>
      <c r="AQN55" s="281"/>
      <c r="AQO55" s="282"/>
      <c r="AQP55" s="283"/>
      <c r="AQQ55" s="279"/>
      <c r="AQR55" s="280"/>
      <c r="AQS55" s="281"/>
      <c r="AQT55" s="281"/>
      <c r="AQU55" s="282"/>
      <c r="AQV55" s="283"/>
      <c r="AQW55" s="279"/>
      <c r="AQX55" s="280"/>
      <c r="AQY55" s="281"/>
      <c r="AQZ55" s="281"/>
      <c r="ARA55" s="282"/>
      <c r="ARB55" s="283"/>
      <c r="ARC55" s="279"/>
      <c r="ARD55" s="280"/>
      <c r="ARE55" s="281"/>
      <c r="ARF55" s="281"/>
      <c r="ARG55" s="282"/>
      <c r="ARH55" s="283"/>
      <c r="ARI55" s="279"/>
      <c r="ARJ55" s="280"/>
      <c r="ARK55" s="281"/>
      <c r="ARL55" s="281"/>
      <c r="ARM55" s="282"/>
      <c r="ARN55" s="283"/>
      <c r="ARO55" s="279"/>
      <c r="ARP55" s="280"/>
      <c r="ARQ55" s="281"/>
      <c r="ARR55" s="281"/>
      <c r="ARS55" s="282"/>
      <c r="ART55" s="283"/>
      <c r="ARU55" s="279"/>
      <c r="ARV55" s="280"/>
      <c r="ARW55" s="281"/>
      <c r="ARX55" s="281"/>
      <c r="ARY55" s="282"/>
      <c r="ARZ55" s="283"/>
      <c r="ASA55" s="279"/>
      <c r="ASB55" s="280"/>
      <c r="ASC55" s="281"/>
      <c r="ASD55" s="281"/>
      <c r="ASE55" s="282"/>
      <c r="ASF55" s="283"/>
      <c r="ASG55" s="279"/>
      <c r="ASH55" s="280"/>
      <c r="ASI55" s="281"/>
      <c r="ASJ55" s="281"/>
      <c r="ASK55" s="282"/>
      <c r="ASL55" s="283"/>
      <c r="ASM55" s="279"/>
      <c r="ASN55" s="280"/>
      <c r="ASO55" s="281"/>
      <c r="ASP55" s="281"/>
      <c r="ASQ55" s="282"/>
      <c r="ASR55" s="283"/>
      <c r="ASS55" s="279"/>
      <c r="AST55" s="280"/>
      <c r="ASU55" s="281"/>
      <c r="ASV55" s="281"/>
      <c r="ASW55" s="282"/>
      <c r="ASX55" s="283"/>
      <c r="ASY55" s="279"/>
      <c r="ASZ55" s="280"/>
      <c r="ATA55" s="281"/>
      <c r="ATB55" s="281"/>
      <c r="ATC55" s="282"/>
      <c r="ATD55" s="283"/>
      <c r="ATE55" s="279"/>
      <c r="ATF55" s="280"/>
      <c r="ATG55" s="281"/>
      <c r="ATH55" s="281"/>
      <c r="ATI55" s="282"/>
      <c r="ATJ55" s="283"/>
      <c r="ATK55" s="279"/>
      <c r="ATL55" s="280"/>
      <c r="ATM55" s="281"/>
      <c r="ATN55" s="281"/>
      <c r="ATO55" s="282"/>
      <c r="ATP55" s="283"/>
      <c r="ATQ55" s="279"/>
      <c r="ATR55" s="280"/>
      <c r="ATS55" s="281"/>
      <c r="ATT55" s="281"/>
      <c r="ATU55" s="282"/>
      <c r="ATV55" s="283"/>
      <c r="ATW55" s="279"/>
      <c r="ATX55" s="280"/>
      <c r="ATY55" s="281"/>
      <c r="ATZ55" s="281"/>
      <c r="AUA55" s="282"/>
      <c r="AUB55" s="283"/>
      <c r="AUC55" s="279"/>
      <c r="AUD55" s="280"/>
      <c r="AUE55" s="281"/>
      <c r="AUF55" s="281"/>
      <c r="AUG55" s="282"/>
      <c r="AUH55" s="283"/>
      <c r="AUI55" s="279"/>
      <c r="AUJ55" s="280"/>
      <c r="AUK55" s="281"/>
      <c r="AUL55" s="281"/>
      <c r="AUM55" s="282"/>
      <c r="AUN55" s="283"/>
      <c r="AUO55" s="279"/>
      <c r="AUP55" s="280"/>
      <c r="AUQ55" s="281"/>
      <c r="AUR55" s="281"/>
      <c r="AUS55" s="282"/>
      <c r="AUT55" s="283"/>
      <c r="AUU55" s="279"/>
      <c r="AUV55" s="280"/>
      <c r="AUW55" s="281"/>
      <c r="AUX55" s="281"/>
      <c r="AUY55" s="282"/>
      <c r="AUZ55" s="283"/>
      <c r="AVA55" s="279"/>
      <c r="AVB55" s="280"/>
      <c r="AVC55" s="281"/>
      <c r="AVD55" s="281"/>
      <c r="AVE55" s="282"/>
      <c r="AVF55" s="283"/>
      <c r="AVG55" s="279"/>
      <c r="AVH55" s="280"/>
      <c r="AVI55" s="281"/>
      <c r="AVJ55" s="281"/>
      <c r="AVK55" s="282"/>
      <c r="AVL55" s="283"/>
      <c r="AVM55" s="279"/>
      <c r="AVN55" s="280"/>
      <c r="AVO55" s="281"/>
      <c r="AVP55" s="281"/>
      <c r="AVQ55" s="282"/>
      <c r="AVR55" s="283"/>
      <c r="AVS55" s="279"/>
      <c r="AVT55" s="280"/>
      <c r="AVU55" s="281"/>
      <c r="AVV55" s="281"/>
      <c r="AVW55" s="282"/>
      <c r="AVX55" s="283"/>
      <c r="AVY55" s="279"/>
      <c r="AVZ55" s="280"/>
      <c r="AWA55" s="281"/>
      <c r="AWB55" s="281"/>
      <c r="AWC55" s="282"/>
      <c r="AWD55" s="283"/>
      <c r="AWE55" s="279"/>
      <c r="AWF55" s="280"/>
      <c r="AWG55" s="281"/>
      <c r="AWH55" s="281"/>
      <c r="AWI55" s="282"/>
      <c r="AWJ55" s="283"/>
      <c r="AWK55" s="279"/>
      <c r="AWL55" s="280"/>
      <c r="AWM55" s="281"/>
      <c r="AWN55" s="281"/>
      <c r="AWO55" s="282"/>
      <c r="AWP55" s="283"/>
      <c r="AWQ55" s="279"/>
      <c r="AWR55" s="280"/>
      <c r="AWS55" s="281"/>
      <c r="AWT55" s="281"/>
      <c r="AWU55" s="282"/>
      <c r="AWV55" s="283"/>
      <c r="AWW55" s="279"/>
      <c r="AWX55" s="280"/>
      <c r="AWY55" s="281"/>
      <c r="AWZ55" s="281"/>
      <c r="AXA55" s="282"/>
      <c r="AXB55" s="283"/>
      <c r="AXC55" s="279"/>
      <c r="AXD55" s="280"/>
      <c r="AXE55" s="281"/>
      <c r="AXF55" s="281"/>
      <c r="AXG55" s="282"/>
      <c r="AXH55" s="283"/>
      <c r="AXI55" s="279"/>
      <c r="AXJ55" s="280"/>
      <c r="AXK55" s="281"/>
      <c r="AXL55" s="281"/>
      <c r="AXM55" s="282"/>
      <c r="AXN55" s="283"/>
      <c r="AXO55" s="279"/>
      <c r="AXP55" s="280"/>
      <c r="AXQ55" s="281"/>
      <c r="AXR55" s="281"/>
      <c r="AXS55" s="282"/>
      <c r="AXT55" s="283"/>
      <c r="AXU55" s="279"/>
      <c r="AXV55" s="280"/>
      <c r="AXW55" s="281"/>
      <c r="AXX55" s="281"/>
      <c r="AXY55" s="282"/>
      <c r="AXZ55" s="283"/>
      <c r="AYA55" s="279"/>
      <c r="AYB55" s="280"/>
      <c r="AYC55" s="281"/>
      <c r="AYD55" s="281"/>
      <c r="AYE55" s="282"/>
      <c r="AYF55" s="283"/>
      <c r="AYG55" s="279"/>
      <c r="AYH55" s="280"/>
      <c r="AYI55" s="281"/>
      <c r="AYJ55" s="281"/>
      <c r="AYK55" s="282"/>
      <c r="AYL55" s="283"/>
      <c r="AYM55" s="279"/>
      <c r="AYN55" s="280"/>
      <c r="AYO55" s="281"/>
      <c r="AYP55" s="281"/>
      <c r="AYQ55" s="282"/>
      <c r="AYR55" s="283"/>
      <c r="AYS55" s="279"/>
      <c r="AYT55" s="280"/>
      <c r="AYU55" s="281"/>
      <c r="AYV55" s="281"/>
      <c r="AYW55" s="282"/>
      <c r="AYX55" s="283"/>
      <c r="AYY55" s="279"/>
      <c r="AYZ55" s="280"/>
      <c r="AZA55" s="281"/>
      <c r="AZB55" s="281"/>
      <c r="AZC55" s="282"/>
      <c r="AZD55" s="283"/>
      <c r="AZE55" s="279"/>
      <c r="AZF55" s="280"/>
      <c r="AZG55" s="281"/>
      <c r="AZH55" s="281"/>
      <c r="AZI55" s="282"/>
      <c r="AZJ55" s="283"/>
      <c r="AZK55" s="279"/>
      <c r="AZL55" s="280"/>
      <c r="AZM55" s="281"/>
      <c r="AZN55" s="281"/>
      <c r="AZO55" s="282"/>
      <c r="AZP55" s="283"/>
      <c r="AZQ55" s="279"/>
      <c r="AZR55" s="280"/>
      <c r="AZS55" s="281"/>
      <c r="AZT55" s="281"/>
      <c r="AZU55" s="282"/>
      <c r="AZV55" s="283"/>
      <c r="AZW55" s="279"/>
      <c r="AZX55" s="280"/>
      <c r="AZY55" s="281"/>
      <c r="AZZ55" s="281"/>
      <c r="BAA55" s="282"/>
      <c r="BAB55" s="283"/>
      <c r="BAC55" s="279"/>
      <c r="BAD55" s="280"/>
      <c r="BAE55" s="281"/>
      <c r="BAF55" s="281"/>
      <c r="BAG55" s="282"/>
      <c r="BAH55" s="283"/>
      <c r="BAI55" s="279"/>
      <c r="BAJ55" s="280"/>
      <c r="BAK55" s="281"/>
      <c r="BAL55" s="281"/>
      <c r="BAM55" s="282"/>
      <c r="BAN55" s="283"/>
      <c r="BAO55" s="279"/>
      <c r="BAP55" s="280"/>
      <c r="BAQ55" s="281"/>
      <c r="BAR55" s="281"/>
      <c r="BAS55" s="282"/>
      <c r="BAT55" s="283"/>
      <c r="BAU55" s="279"/>
      <c r="BAV55" s="280"/>
      <c r="BAW55" s="281"/>
      <c r="BAX55" s="281"/>
      <c r="BAY55" s="282"/>
      <c r="BAZ55" s="283"/>
      <c r="BBA55" s="279"/>
      <c r="BBB55" s="280"/>
      <c r="BBC55" s="281"/>
      <c r="BBD55" s="281"/>
      <c r="BBE55" s="282"/>
      <c r="BBF55" s="283"/>
      <c r="BBG55" s="279"/>
      <c r="BBH55" s="280"/>
      <c r="BBI55" s="281"/>
      <c r="BBJ55" s="281"/>
      <c r="BBK55" s="282"/>
      <c r="BBL55" s="283"/>
      <c r="BBM55" s="279"/>
      <c r="BBN55" s="280"/>
      <c r="BBO55" s="281"/>
      <c r="BBP55" s="281"/>
      <c r="BBQ55" s="282"/>
      <c r="BBR55" s="283"/>
      <c r="BBS55" s="279"/>
      <c r="BBT55" s="280"/>
      <c r="BBU55" s="281"/>
      <c r="BBV55" s="281"/>
      <c r="BBW55" s="282"/>
      <c r="BBX55" s="283"/>
      <c r="BBY55" s="279"/>
      <c r="BBZ55" s="280"/>
      <c r="BCA55" s="281"/>
      <c r="BCB55" s="281"/>
      <c r="BCC55" s="282"/>
      <c r="BCD55" s="283"/>
      <c r="BCE55" s="279"/>
      <c r="BCF55" s="280"/>
      <c r="BCG55" s="281"/>
      <c r="BCH55" s="281"/>
      <c r="BCI55" s="282"/>
      <c r="BCJ55" s="283"/>
      <c r="BCK55" s="279"/>
      <c r="BCL55" s="280"/>
      <c r="BCM55" s="281"/>
      <c r="BCN55" s="281"/>
      <c r="BCO55" s="282"/>
      <c r="BCP55" s="283"/>
      <c r="BCQ55" s="279"/>
      <c r="BCR55" s="280"/>
      <c r="BCS55" s="281"/>
      <c r="BCT55" s="281"/>
      <c r="BCU55" s="282"/>
      <c r="BCV55" s="283"/>
      <c r="BCW55" s="279"/>
      <c r="BCX55" s="280"/>
      <c r="BCY55" s="281"/>
      <c r="BCZ55" s="281"/>
      <c r="BDA55" s="282"/>
      <c r="BDB55" s="283"/>
      <c r="BDC55" s="279"/>
      <c r="BDD55" s="280"/>
      <c r="BDE55" s="281"/>
      <c r="BDF55" s="281"/>
      <c r="BDG55" s="282"/>
      <c r="BDH55" s="283"/>
      <c r="BDI55" s="279"/>
      <c r="BDJ55" s="280"/>
      <c r="BDK55" s="281"/>
      <c r="BDL55" s="281"/>
      <c r="BDM55" s="282"/>
      <c r="BDN55" s="283"/>
      <c r="BDO55" s="279"/>
      <c r="BDP55" s="280"/>
      <c r="BDQ55" s="281"/>
      <c r="BDR55" s="281"/>
      <c r="BDS55" s="282"/>
      <c r="BDT55" s="283"/>
      <c r="BDU55" s="279"/>
      <c r="BDV55" s="280"/>
      <c r="BDW55" s="281"/>
      <c r="BDX55" s="281"/>
      <c r="BDY55" s="282"/>
      <c r="BDZ55" s="283"/>
      <c r="BEA55" s="279"/>
      <c r="BEB55" s="280"/>
      <c r="BEC55" s="281"/>
      <c r="BED55" s="281"/>
      <c r="BEE55" s="282"/>
      <c r="BEF55" s="283"/>
      <c r="BEG55" s="279"/>
      <c r="BEH55" s="280"/>
      <c r="BEI55" s="281"/>
      <c r="BEJ55" s="281"/>
      <c r="BEK55" s="282"/>
      <c r="BEL55" s="283"/>
      <c r="BEM55" s="279"/>
      <c r="BEN55" s="280"/>
      <c r="BEO55" s="281"/>
      <c r="BEP55" s="281"/>
      <c r="BEQ55" s="282"/>
      <c r="BER55" s="283"/>
      <c r="BES55" s="279"/>
      <c r="BET55" s="280"/>
      <c r="BEU55" s="281"/>
      <c r="BEV55" s="281"/>
      <c r="BEW55" s="282"/>
      <c r="BEX55" s="283"/>
      <c r="BEY55" s="279"/>
      <c r="BEZ55" s="280"/>
      <c r="BFA55" s="281"/>
      <c r="BFB55" s="281"/>
      <c r="BFC55" s="282"/>
      <c r="BFD55" s="283"/>
      <c r="BFE55" s="279"/>
      <c r="BFF55" s="280"/>
      <c r="BFG55" s="281"/>
      <c r="BFH55" s="281"/>
      <c r="BFI55" s="282"/>
      <c r="BFJ55" s="283"/>
      <c r="BFK55" s="279"/>
      <c r="BFL55" s="280"/>
      <c r="BFM55" s="281"/>
      <c r="BFN55" s="281"/>
      <c r="BFO55" s="282"/>
      <c r="BFP55" s="283"/>
      <c r="BFQ55" s="279"/>
      <c r="BFR55" s="280"/>
      <c r="BFS55" s="281"/>
      <c r="BFT55" s="281"/>
      <c r="BFU55" s="282"/>
      <c r="BFV55" s="283"/>
      <c r="BFW55" s="279"/>
      <c r="BFX55" s="280"/>
      <c r="BFY55" s="281"/>
      <c r="BFZ55" s="281"/>
      <c r="BGA55" s="282"/>
      <c r="BGB55" s="283"/>
      <c r="BGC55" s="279"/>
      <c r="BGD55" s="280"/>
      <c r="BGE55" s="281"/>
      <c r="BGF55" s="281"/>
      <c r="BGG55" s="282"/>
      <c r="BGH55" s="283"/>
      <c r="BGI55" s="279"/>
      <c r="BGJ55" s="280"/>
      <c r="BGK55" s="281"/>
      <c r="BGL55" s="281"/>
      <c r="BGM55" s="282"/>
      <c r="BGN55" s="283"/>
      <c r="BGO55" s="279"/>
      <c r="BGP55" s="280"/>
      <c r="BGQ55" s="281"/>
      <c r="BGR55" s="281"/>
      <c r="BGS55" s="282"/>
      <c r="BGT55" s="283"/>
      <c r="BGU55" s="279"/>
      <c r="BGV55" s="280"/>
      <c r="BGW55" s="281"/>
      <c r="BGX55" s="281"/>
      <c r="BGY55" s="282"/>
      <c r="BGZ55" s="283"/>
      <c r="BHA55" s="279"/>
      <c r="BHB55" s="280"/>
      <c r="BHC55" s="281"/>
      <c r="BHD55" s="281"/>
      <c r="BHE55" s="282"/>
      <c r="BHF55" s="283"/>
      <c r="BHG55" s="279"/>
      <c r="BHH55" s="280"/>
      <c r="BHI55" s="281"/>
      <c r="BHJ55" s="281"/>
      <c r="BHK55" s="282"/>
      <c r="BHL55" s="283"/>
      <c r="BHM55" s="279"/>
      <c r="BHN55" s="280"/>
      <c r="BHO55" s="281"/>
      <c r="BHP55" s="281"/>
      <c r="BHQ55" s="282"/>
      <c r="BHR55" s="283"/>
      <c r="BHS55" s="279"/>
      <c r="BHT55" s="280"/>
      <c r="BHU55" s="281"/>
      <c r="BHV55" s="281"/>
      <c r="BHW55" s="282"/>
      <c r="BHX55" s="283"/>
      <c r="BHY55" s="279"/>
      <c r="BHZ55" s="280"/>
      <c r="BIA55" s="281"/>
      <c r="BIB55" s="281"/>
      <c r="BIC55" s="282"/>
      <c r="BID55" s="283"/>
      <c r="BIE55" s="279"/>
      <c r="BIF55" s="280"/>
      <c r="BIG55" s="281"/>
      <c r="BIH55" s="281"/>
      <c r="BII55" s="282"/>
      <c r="BIJ55" s="283"/>
      <c r="BIK55" s="279"/>
      <c r="BIL55" s="280"/>
      <c r="BIM55" s="281"/>
      <c r="BIN55" s="281"/>
      <c r="BIO55" s="282"/>
      <c r="BIP55" s="283"/>
      <c r="BIQ55" s="279"/>
      <c r="BIR55" s="280"/>
      <c r="BIS55" s="281"/>
      <c r="BIT55" s="281"/>
      <c r="BIU55" s="282"/>
      <c r="BIV55" s="283"/>
      <c r="BIW55" s="279"/>
      <c r="BIX55" s="280"/>
      <c r="BIY55" s="281"/>
      <c r="BIZ55" s="281"/>
      <c r="BJA55" s="282"/>
      <c r="BJB55" s="283"/>
      <c r="BJC55" s="279"/>
      <c r="BJD55" s="280"/>
      <c r="BJE55" s="281"/>
      <c r="BJF55" s="281"/>
      <c r="BJG55" s="282"/>
      <c r="BJH55" s="283"/>
      <c r="BJI55" s="279"/>
      <c r="BJJ55" s="280"/>
      <c r="BJK55" s="281"/>
      <c r="BJL55" s="281"/>
      <c r="BJM55" s="282"/>
      <c r="BJN55" s="283"/>
      <c r="BJO55" s="279"/>
      <c r="BJP55" s="280"/>
      <c r="BJQ55" s="281"/>
      <c r="BJR55" s="281"/>
      <c r="BJS55" s="282"/>
      <c r="BJT55" s="283"/>
      <c r="BJU55" s="279"/>
      <c r="BJV55" s="280"/>
      <c r="BJW55" s="281"/>
      <c r="BJX55" s="281"/>
      <c r="BJY55" s="282"/>
      <c r="BJZ55" s="283"/>
      <c r="BKA55" s="279"/>
      <c r="BKB55" s="280"/>
      <c r="BKC55" s="281"/>
      <c r="BKD55" s="281"/>
      <c r="BKE55" s="282"/>
      <c r="BKF55" s="283"/>
      <c r="BKG55" s="279"/>
      <c r="BKH55" s="280"/>
      <c r="BKI55" s="281"/>
      <c r="BKJ55" s="281"/>
      <c r="BKK55" s="282"/>
      <c r="BKL55" s="283"/>
      <c r="BKM55" s="279"/>
      <c r="BKN55" s="280"/>
      <c r="BKO55" s="281"/>
      <c r="BKP55" s="281"/>
      <c r="BKQ55" s="282"/>
      <c r="BKR55" s="283"/>
      <c r="BKS55" s="279"/>
      <c r="BKT55" s="280"/>
      <c r="BKU55" s="281"/>
      <c r="BKV55" s="281"/>
      <c r="BKW55" s="282"/>
      <c r="BKX55" s="283"/>
      <c r="BKY55" s="279"/>
      <c r="BKZ55" s="280"/>
      <c r="BLA55" s="281"/>
      <c r="BLB55" s="281"/>
      <c r="BLC55" s="282"/>
      <c r="BLD55" s="283"/>
      <c r="BLE55" s="279"/>
      <c r="BLF55" s="280"/>
      <c r="BLG55" s="281"/>
      <c r="BLH55" s="281"/>
      <c r="BLI55" s="282"/>
      <c r="BLJ55" s="283"/>
      <c r="BLK55" s="279"/>
      <c r="BLL55" s="280"/>
      <c r="BLM55" s="281"/>
      <c r="BLN55" s="281"/>
      <c r="BLO55" s="282"/>
      <c r="BLP55" s="283"/>
      <c r="BLQ55" s="279"/>
      <c r="BLR55" s="280"/>
      <c r="BLS55" s="281"/>
      <c r="BLT55" s="281"/>
      <c r="BLU55" s="282"/>
      <c r="BLV55" s="283"/>
      <c r="BLW55" s="279"/>
      <c r="BLX55" s="280"/>
      <c r="BLY55" s="281"/>
      <c r="BLZ55" s="281"/>
      <c r="BMA55" s="282"/>
      <c r="BMB55" s="283"/>
      <c r="BMC55" s="279"/>
      <c r="BMD55" s="280"/>
      <c r="BME55" s="281"/>
      <c r="BMF55" s="281"/>
      <c r="BMG55" s="282"/>
      <c r="BMH55" s="283"/>
      <c r="BMI55" s="279"/>
      <c r="BMJ55" s="280"/>
      <c r="BMK55" s="281"/>
      <c r="BML55" s="281"/>
      <c r="BMM55" s="282"/>
      <c r="BMN55" s="283"/>
      <c r="BMO55" s="279"/>
      <c r="BMP55" s="280"/>
      <c r="BMQ55" s="281"/>
      <c r="BMR55" s="281"/>
      <c r="BMS55" s="282"/>
      <c r="BMT55" s="283"/>
      <c r="BMU55" s="279"/>
      <c r="BMV55" s="280"/>
      <c r="BMW55" s="281"/>
      <c r="BMX55" s="281"/>
      <c r="BMY55" s="282"/>
      <c r="BMZ55" s="283"/>
      <c r="BNA55" s="279"/>
      <c r="BNB55" s="280"/>
      <c r="BNC55" s="281"/>
      <c r="BND55" s="281"/>
      <c r="BNE55" s="282"/>
      <c r="BNF55" s="283"/>
      <c r="BNG55" s="279"/>
      <c r="BNH55" s="280"/>
      <c r="BNI55" s="281"/>
      <c r="BNJ55" s="281"/>
      <c r="BNK55" s="282"/>
      <c r="BNL55" s="283"/>
      <c r="BNM55" s="279"/>
      <c r="BNN55" s="280"/>
      <c r="BNO55" s="281"/>
      <c r="BNP55" s="281"/>
      <c r="BNQ55" s="282"/>
      <c r="BNR55" s="283"/>
      <c r="BNS55" s="279"/>
      <c r="BNT55" s="280"/>
      <c r="BNU55" s="281"/>
      <c r="BNV55" s="281"/>
      <c r="BNW55" s="282"/>
      <c r="BNX55" s="283"/>
      <c r="BNY55" s="279"/>
      <c r="BNZ55" s="280"/>
      <c r="BOA55" s="281"/>
      <c r="BOB55" s="281"/>
      <c r="BOC55" s="282"/>
      <c r="BOD55" s="283"/>
      <c r="BOE55" s="279"/>
      <c r="BOF55" s="280"/>
      <c r="BOG55" s="281"/>
      <c r="BOH55" s="281"/>
      <c r="BOI55" s="282"/>
      <c r="BOJ55" s="283"/>
      <c r="BOK55" s="279"/>
      <c r="BOL55" s="280"/>
      <c r="BOM55" s="281"/>
      <c r="BON55" s="281"/>
      <c r="BOO55" s="282"/>
      <c r="BOP55" s="283"/>
      <c r="BOQ55" s="279"/>
      <c r="BOR55" s="280"/>
      <c r="BOS55" s="281"/>
      <c r="BOT55" s="281"/>
      <c r="BOU55" s="282"/>
      <c r="BOV55" s="283"/>
      <c r="BOW55" s="279"/>
      <c r="BOX55" s="280"/>
      <c r="BOY55" s="281"/>
      <c r="BOZ55" s="281"/>
      <c r="BPA55" s="282"/>
      <c r="BPB55" s="283"/>
      <c r="BPC55" s="279"/>
      <c r="BPD55" s="280"/>
      <c r="BPE55" s="281"/>
      <c r="BPF55" s="281"/>
      <c r="BPG55" s="282"/>
      <c r="BPH55" s="283"/>
      <c r="BPI55" s="279"/>
      <c r="BPJ55" s="280"/>
      <c r="BPK55" s="281"/>
      <c r="BPL55" s="281"/>
      <c r="BPM55" s="282"/>
      <c r="BPN55" s="283"/>
      <c r="BPO55" s="279"/>
      <c r="BPP55" s="280"/>
      <c r="BPQ55" s="281"/>
      <c r="BPR55" s="281"/>
      <c r="BPS55" s="282"/>
      <c r="BPT55" s="283"/>
      <c r="BPU55" s="279"/>
      <c r="BPV55" s="280"/>
      <c r="BPW55" s="281"/>
      <c r="BPX55" s="281"/>
      <c r="BPY55" s="282"/>
      <c r="BPZ55" s="283"/>
      <c r="BQA55" s="279"/>
      <c r="BQB55" s="280"/>
      <c r="BQC55" s="281"/>
      <c r="BQD55" s="281"/>
      <c r="BQE55" s="282"/>
      <c r="BQF55" s="283"/>
      <c r="BQG55" s="279"/>
      <c r="BQH55" s="280"/>
      <c r="BQI55" s="281"/>
      <c r="BQJ55" s="281"/>
      <c r="BQK55" s="282"/>
      <c r="BQL55" s="283"/>
      <c r="BQM55" s="279"/>
      <c r="BQN55" s="280"/>
      <c r="BQO55" s="281"/>
      <c r="BQP55" s="281"/>
      <c r="BQQ55" s="282"/>
      <c r="BQR55" s="283"/>
      <c r="BQS55" s="279"/>
      <c r="BQT55" s="280"/>
      <c r="BQU55" s="281"/>
      <c r="BQV55" s="281"/>
      <c r="BQW55" s="282"/>
      <c r="BQX55" s="283"/>
      <c r="BQY55" s="279"/>
      <c r="BQZ55" s="280"/>
      <c r="BRA55" s="281"/>
      <c r="BRB55" s="281"/>
      <c r="BRC55" s="282"/>
      <c r="BRD55" s="283"/>
      <c r="BRE55" s="279"/>
      <c r="BRF55" s="280"/>
      <c r="BRG55" s="281"/>
      <c r="BRH55" s="281"/>
      <c r="BRI55" s="282"/>
      <c r="BRJ55" s="283"/>
      <c r="BRK55" s="279"/>
      <c r="BRL55" s="280"/>
      <c r="BRM55" s="281"/>
      <c r="BRN55" s="281"/>
      <c r="BRO55" s="282"/>
      <c r="BRP55" s="283"/>
      <c r="BRQ55" s="279"/>
      <c r="BRR55" s="280"/>
      <c r="BRS55" s="281"/>
      <c r="BRT55" s="281"/>
      <c r="BRU55" s="282"/>
      <c r="BRV55" s="283"/>
      <c r="BRW55" s="279"/>
      <c r="BRX55" s="280"/>
      <c r="BRY55" s="281"/>
      <c r="BRZ55" s="281"/>
      <c r="BSA55" s="282"/>
      <c r="BSB55" s="283"/>
      <c r="BSC55" s="279"/>
      <c r="BSD55" s="280"/>
      <c r="BSE55" s="281"/>
      <c r="BSF55" s="281"/>
      <c r="BSG55" s="282"/>
      <c r="BSH55" s="283"/>
      <c r="BSI55" s="279"/>
      <c r="BSJ55" s="280"/>
      <c r="BSK55" s="281"/>
      <c r="BSL55" s="281"/>
      <c r="BSM55" s="282"/>
      <c r="BSN55" s="283"/>
      <c r="BSO55" s="279"/>
      <c r="BSP55" s="280"/>
      <c r="BSQ55" s="281"/>
      <c r="BSR55" s="281"/>
      <c r="BSS55" s="282"/>
      <c r="BST55" s="283"/>
      <c r="BSU55" s="279"/>
      <c r="BSV55" s="280"/>
      <c r="BSW55" s="281"/>
      <c r="BSX55" s="281"/>
      <c r="BSY55" s="282"/>
      <c r="BSZ55" s="283"/>
      <c r="BTA55" s="279"/>
      <c r="BTB55" s="280"/>
      <c r="BTC55" s="281"/>
      <c r="BTD55" s="281"/>
      <c r="BTE55" s="282"/>
      <c r="BTF55" s="283"/>
      <c r="BTG55" s="279"/>
      <c r="BTH55" s="280"/>
      <c r="BTI55" s="281"/>
      <c r="BTJ55" s="281"/>
      <c r="BTK55" s="282"/>
      <c r="BTL55" s="283"/>
      <c r="BTM55" s="279"/>
      <c r="BTN55" s="280"/>
      <c r="BTO55" s="281"/>
      <c r="BTP55" s="281"/>
      <c r="BTQ55" s="282"/>
      <c r="BTR55" s="283"/>
      <c r="BTS55" s="279"/>
      <c r="BTT55" s="280"/>
      <c r="BTU55" s="281"/>
      <c r="BTV55" s="281"/>
      <c r="BTW55" s="282"/>
      <c r="BTX55" s="283"/>
      <c r="BTY55" s="279"/>
      <c r="BTZ55" s="280"/>
      <c r="BUA55" s="281"/>
      <c r="BUB55" s="281"/>
      <c r="BUC55" s="282"/>
      <c r="BUD55" s="283"/>
      <c r="BUE55" s="279"/>
      <c r="BUF55" s="280"/>
      <c r="BUG55" s="281"/>
      <c r="BUH55" s="281"/>
      <c r="BUI55" s="282"/>
      <c r="BUJ55" s="283"/>
      <c r="BUK55" s="279"/>
      <c r="BUL55" s="280"/>
      <c r="BUM55" s="281"/>
      <c r="BUN55" s="281"/>
      <c r="BUO55" s="282"/>
      <c r="BUP55" s="283"/>
      <c r="BUQ55" s="279"/>
      <c r="BUR55" s="280"/>
      <c r="BUS55" s="281"/>
      <c r="BUT55" s="281"/>
      <c r="BUU55" s="282"/>
      <c r="BUV55" s="283"/>
      <c r="BUW55" s="279"/>
      <c r="BUX55" s="280"/>
      <c r="BUY55" s="281"/>
      <c r="BUZ55" s="281"/>
      <c r="BVA55" s="282"/>
      <c r="BVB55" s="283"/>
      <c r="BVC55" s="279"/>
      <c r="BVD55" s="280"/>
      <c r="BVE55" s="281"/>
      <c r="BVF55" s="281"/>
      <c r="BVG55" s="282"/>
      <c r="BVH55" s="283"/>
      <c r="BVI55" s="279"/>
      <c r="BVJ55" s="280"/>
      <c r="BVK55" s="281"/>
      <c r="BVL55" s="281"/>
      <c r="BVM55" s="282"/>
      <c r="BVN55" s="283"/>
      <c r="BVO55" s="279"/>
      <c r="BVP55" s="280"/>
      <c r="BVQ55" s="281"/>
      <c r="BVR55" s="281"/>
      <c r="BVS55" s="282"/>
      <c r="BVT55" s="283"/>
      <c r="BVU55" s="279"/>
      <c r="BVV55" s="280"/>
      <c r="BVW55" s="281"/>
      <c r="BVX55" s="281"/>
      <c r="BVY55" s="282"/>
      <c r="BVZ55" s="283"/>
      <c r="BWA55" s="279"/>
      <c r="BWB55" s="280"/>
      <c r="BWC55" s="281"/>
      <c r="BWD55" s="281"/>
      <c r="BWE55" s="282"/>
      <c r="BWF55" s="283"/>
      <c r="BWG55" s="279"/>
      <c r="BWH55" s="280"/>
      <c r="BWI55" s="281"/>
      <c r="BWJ55" s="281"/>
      <c r="BWK55" s="282"/>
      <c r="BWL55" s="283"/>
      <c r="BWM55" s="279"/>
      <c r="BWN55" s="280"/>
      <c r="BWO55" s="281"/>
      <c r="BWP55" s="281"/>
      <c r="BWQ55" s="282"/>
      <c r="BWR55" s="283"/>
      <c r="BWS55" s="279"/>
      <c r="BWT55" s="280"/>
      <c r="BWU55" s="281"/>
      <c r="BWV55" s="281"/>
      <c r="BWW55" s="282"/>
      <c r="BWX55" s="283"/>
      <c r="BWY55" s="279"/>
      <c r="BWZ55" s="280"/>
      <c r="BXA55" s="281"/>
      <c r="BXB55" s="281"/>
      <c r="BXC55" s="282"/>
      <c r="BXD55" s="283"/>
      <c r="BXE55" s="279"/>
      <c r="BXF55" s="280"/>
      <c r="BXG55" s="281"/>
      <c r="BXH55" s="281"/>
      <c r="BXI55" s="282"/>
      <c r="BXJ55" s="283"/>
      <c r="BXK55" s="279"/>
      <c r="BXL55" s="280"/>
      <c r="BXM55" s="281"/>
      <c r="BXN55" s="281"/>
      <c r="BXO55" s="282"/>
      <c r="BXP55" s="283"/>
      <c r="BXQ55" s="279"/>
      <c r="BXR55" s="280"/>
      <c r="BXS55" s="281"/>
      <c r="BXT55" s="281"/>
      <c r="BXU55" s="282"/>
      <c r="BXV55" s="283"/>
      <c r="BXW55" s="279"/>
      <c r="BXX55" s="280"/>
      <c r="BXY55" s="281"/>
      <c r="BXZ55" s="281"/>
      <c r="BYA55" s="282"/>
      <c r="BYB55" s="283"/>
      <c r="BYC55" s="279"/>
      <c r="BYD55" s="280"/>
      <c r="BYE55" s="281"/>
      <c r="BYF55" s="281"/>
      <c r="BYG55" s="282"/>
      <c r="BYH55" s="283"/>
      <c r="BYI55" s="279"/>
      <c r="BYJ55" s="280"/>
      <c r="BYK55" s="281"/>
      <c r="BYL55" s="281"/>
      <c r="BYM55" s="282"/>
      <c r="BYN55" s="283"/>
      <c r="BYO55" s="279"/>
      <c r="BYP55" s="280"/>
      <c r="BYQ55" s="281"/>
      <c r="BYR55" s="281"/>
      <c r="BYS55" s="282"/>
      <c r="BYT55" s="283"/>
      <c r="BYU55" s="279"/>
      <c r="BYV55" s="280"/>
      <c r="BYW55" s="281"/>
      <c r="BYX55" s="281"/>
      <c r="BYY55" s="282"/>
      <c r="BYZ55" s="283"/>
      <c r="BZA55" s="279"/>
      <c r="BZB55" s="280"/>
      <c r="BZC55" s="281"/>
      <c r="BZD55" s="281"/>
      <c r="BZE55" s="282"/>
      <c r="BZF55" s="283"/>
      <c r="BZG55" s="279"/>
      <c r="BZH55" s="280"/>
      <c r="BZI55" s="281"/>
      <c r="BZJ55" s="281"/>
      <c r="BZK55" s="282"/>
      <c r="BZL55" s="283"/>
      <c r="BZM55" s="279"/>
      <c r="BZN55" s="280"/>
      <c r="BZO55" s="281"/>
      <c r="BZP55" s="281"/>
      <c r="BZQ55" s="282"/>
      <c r="BZR55" s="283"/>
      <c r="BZS55" s="279"/>
      <c r="BZT55" s="280"/>
      <c r="BZU55" s="281"/>
      <c r="BZV55" s="281"/>
      <c r="BZW55" s="282"/>
      <c r="BZX55" s="283"/>
      <c r="BZY55" s="279"/>
      <c r="BZZ55" s="280"/>
      <c r="CAA55" s="281"/>
      <c r="CAB55" s="281"/>
      <c r="CAC55" s="282"/>
      <c r="CAD55" s="283"/>
      <c r="CAE55" s="279"/>
      <c r="CAF55" s="280"/>
      <c r="CAG55" s="281"/>
      <c r="CAH55" s="281"/>
      <c r="CAI55" s="282"/>
      <c r="CAJ55" s="283"/>
      <c r="CAK55" s="279"/>
      <c r="CAL55" s="280"/>
      <c r="CAM55" s="281"/>
      <c r="CAN55" s="281"/>
      <c r="CAO55" s="282"/>
      <c r="CAP55" s="283"/>
      <c r="CAQ55" s="279"/>
      <c r="CAR55" s="280"/>
      <c r="CAS55" s="281"/>
      <c r="CAT55" s="281"/>
      <c r="CAU55" s="282"/>
      <c r="CAV55" s="283"/>
      <c r="CAW55" s="279"/>
      <c r="CAX55" s="280"/>
      <c r="CAY55" s="281"/>
      <c r="CAZ55" s="281"/>
      <c r="CBA55" s="282"/>
      <c r="CBB55" s="283"/>
      <c r="CBC55" s="279"/>
      <c r="CBD55" s="280"/>
      <c r="CBE55" s="281"/>
      <c r="CBF55" s="281"/>
      <c r="CBG55" s="282"/>
      <c r="CBH55" s="283"/>
      <c r="CBI55" s="279"/>
      <c r="CBJ55" s="280"/>
      <c r="CBK55" s="281"/>
      <c r="CBL55" s="281"/>
      <c r="CBM55" s="282"/>
      <c r="CBN55" s="283"/>
      <c r="CBO55" s="279"/>
      <c r="CBP55" s="280"/>
      <c r="CBQ55" s="281"/>
      <c r="CBR55" s="281"/>
      <c r="CBS55" s="282"/>
      <c r="CBT55" s="283"/>
      <c r="CBU55" s="279"/>
      <c r="CBV55" s="280"/>
      <c r="CBW55" s="281"/>
      <c r="CBX55" s="281"/>
      <c r="CBY55" s="282"/>
      <c r="CBZ55" s="283"/>
      <c r="CCA55" s="279"/>
      <c r="CCB55" s="280"/>
      <c r="CCC55" s="281"/>
      <c r="CCD55" s="281"/>
      <c r="CCE55" s="282"/>
      <c r="CCF55" s="283"/>
      <c r="CCG55" s="279"/>
      <c r="CCH55" s="280"/>
      <c r="CCI55" s="281"/>
      <c r="CCJ55" s="281"/>
      <c r="CCK55" s="282"/>
      <c r="CCL55" s="283"/>
      <c r="CCM55" s="279"/>
      <c r="CCN55" s="280"/>
      <c r="CCO55" s="281"/>
      <c r="CCP55" s="281"/>
      <c r="CCQ55" s="282"/>
      <c r="CCR55" s="283"/>
      <c r="CCS55" s="279"/>
      <c r="CCT55" s="280"/>
      <c r="CCU55" s="281"/>
      <c r="CCV55" s="281"/>
      <c r="CCW55" s="282"/>
      <c r="CCX55" s="283"/>
      <c r="CCY55" s="279"/>
      <c r="CCZ55" s="280"/>
      <c r="CDA55" s="281"/>
      <c r="CDB55" s="281"/>
      <c r="CDC55" s="282"/>
      <c r="CDD55" s="283"/>
      <c r="CDE55" s="279"/>
      <c r="CDF55" s="280"/>
      <c r="CDG55" s="281"/>
      <c r="CDH55" s="281"/>
      <c r="CDI55" s="282"/>
      <c r="CDJ55" s="283"/>
      <c r="CDK55" s="279"/>
      <c r="CDL55" s="280"/>
      <c r="CDM55" s="281"/>
      <c r="CDN55" s="281"/>
      <c r="CDO55" s="282"/>
      <c r="CDP55" s="283"/>
      <c r="CDQ55" s="279"/>
      <c r="CDR55" s="280"/>
      <c r="CDS55" s="281"/>
      <c r="CDT55" s="281"/>
      <c r="CDU55" s="282"/>
      <c r="CDV55" s="283"/>
      <c r="CDW55" s="279"/>
      <c r="CDX55" s="280"/>
      <c r="CDY55" s="281"/>
      <c r="CDZ55" s="281"/>
      <c r="CEA55" s="282"/>
      <c r="CEB55" s="283"/>
      <c r="CEC55" s="279"/>
      <c r="CED55" s="280"/>
      <c r="CEE55" s="281"/>
      <c r="CEF55" s="281"/>
      <c r="CEG55" s="282"/>
      <c r="CEH55" s="283"/>
      <c r="CEI55" s="279"/>
      <c r="CEJ55" s="280"/>
      <c r="CEK55" s="281"/>
      <c r="CEL55" s="281"/>
      <c r="CEM55" s="282"/>
      <c r="CEN55" s="283"/>
      <c r="CEO55" s="279"/>
      <c r="CEP55" s="280"/>
      <c r="CEQ55" s="281"/>
      <c r="CER55" s="281"/>
      <c r="CES55" s="282"/>
      <c r="CET55" s="283"/>
      <c r="CEU55" s="279"/>
      <c r="CEV55" s="280"/>
      <c r="CEW55" s="281"/>
      <c r="CEX55" s="281"/>
      <c r="CEY55" s="282"/>
      <c r="CEZ55" s="283"/>
      <c r="CFA55" s="279"/>
      <c r="CFB55" s="280"/>
      <c r="CFC55" s="281"/>
      <c r="CFD55" s="281"/>
      <c r="CFE55" s="282"/>
      <c r="CFF55" s="283"/>
      <c r="CFG55" s="279"/>
      <c r="CFH55" s="280"/>
      <c r="CFI55" s="281"/>
      <c r="CFJ55" s="281"/>
      <c r="CFK55" s="282"/>
      <c r="CFL55" s="283"/>
      <c r="CFM55" s="279"/>
      <c r="CFN55" s="280"/>
      <c r="CFO55" s="281"/>
      <c r="CFP55" s="281"/>
      <c r="CFQ55" s="282"/>
      <c r="CFR55" s="283"/>
      <c r="CFS55" s="279"/>
      <c r="CFT55" s="280"/>
      <c r="CFU55" s="281"/>
      <c r="CFV55" s="281"/>
      <c r="CFW55" s="282"/>
      <c r="CFX55" s="283"/>
      <c r="CFY55" s="279"/>
      <c r="CFZ55" s="280"/>
      <c r="CGA55" s="281"/>
      <c r="CGB55" s="281"/>
      <c r="CGC55" s="282"/>
      <c r="CGD55" s="283"/>
      <c r="CGE55" s="279"/>
      <c r="CGF55" s="280"/>
      <c r="CGG55" s="281"/>
      <c r="CGH55" s="281"/>
      <c r="CGI55" s="282"/>
      <c r="CGJ55" s="283"/>
      <c r="CGK55" s="279"/>
      <c r="CGL55" s="280"/>
      <c r="CGM55" s="281"/>
      <c r="CGN55" s="281"/>
      <c r="CGO55" s="282"/>
      <c r="CGP55" s="283"/>
      <c r="CGQ55" s="279"/>
      <c r="CGR55" s="280"/>
      <c r="CGS55" s="281"/>
      <c r="CGT55" s="281"/>
      <c r="CGU55" s="282"/>
      <c r="CGV55" s="283"/>
      <c r="CGW55" s="279"/>
      <c r="CGX55" s="280"/>
      <c r="CGY55" s="281"/>
      <c r="CGZ55" s="281"/>
      <c r="CHA55" s="282"/>
      <c r="CHB55" s="283"/>
      <c r="CHC55" s="279"/>
      <c r="CHD55" s="280"/>
      <c r="CHE55" s="281"/>
      <c r="CHF55" s="281"/>
      <c r="CHG55" s="282"/>
      <c r="CHH55" s="283"/>
      <c r="CHI55" s="279"/>
      <c r="CHJ55" s="280"/>
      <c r="CHK55" s="281"/>
      <c r="CHL55" s="281"/>
      <c r="CHM55" s="282"/>
      <c r="CHN55" s="283"/>
      <c r="CHO55" s="279"/>
      <c r="CHP55" s="280"/>
      <c r="CHQ55" s="281"/>
      <c r="CHR55" s="281"/>
      <c r="CHS55" s="282"/>
      <c r="CHT55" s="283"/>
      <c r="CHU55" s="279"/>
      <c r="CHV55" s="280"/>
      <c r="CHW55" s="281"/>
      <c r="CHX55" s="281"/>
      <c r="CHY55" s="282"/>
      <c r="CHZ55" s="283"/>
      <c r="CIA55" s="279"/>
      <c r="CIB55" s="280"/>
      <c r="CIC55" s="281"/>
      <c r="CID55" s="281"/>
      <c r="CIE55" s="282"/>
      <c r="CIF55" s="283"/>
      <c r="CIG55" s="279"/>
      <c r="CIH55" s="280"/>
      <c r="CII55" s="281"/>
      <c r="CIJ55" s="281"/>
      <c r="CIK55" s="282"/>
      <c r="CIL55" s="283"/>
      <c r="CIM55" s="279"/>
      <c r="CIN55" s="280"/>
      <c r="CIO55" s="281"/>
      <c r="CIP55" s="281"/>
      <c r="CIQ55" s="282"/>
      <c r="CIR55" s="283"/>
      <c r="CIS55" s="279"/>
      <c r="CIT55" s="280"/>
      <c r="CIU55" s="281"/>
      <c r="CIV55" s="281"/>
      <c r="CIW55" s="282"/>
      <c r="CIX55" s="283"/>
      <c r="CIY55" s="279"/>
      <c r="CIZ55" s="280"/>
      <c r="CJA55" s="281"/>
      <c r="CJB55" s="281"/>
      <c r="CJC55" s="282"/>
      <c r="CJD55" s="283"/>
      <c r="CJE55" s="279"/>
      <c r="CJF55" s="280"/>
      <c r="CJG55" s="281"/>
      <c r="CJH55" s="281"/>
      <c r="CJI55" s="282"/>
      <c r="CJJ55" s="283"/>
      <c r="CJK55" s="279"/>
      <c r="CJL55" s="280"/>
      <c r="CJM55" s="281"/>
      <c r="CJN55" s="281"/>
      <c r="CJO55" s="282"/>
      <c r="CJP55" s="283"/>
      <c r="CJQ55" s="279"/>
      <c r="CJR55" s="280"/>
      <c r="CJS55" s="281"/>
      <c r="CJT55" s="281"/>
      <c r="CJU55" s="282"/>
      <c r="CJV55" s="283"/>
      <c r="CJW55" s="279"/>
      <c r="CJX55" s="280"/>
      <c r="CJY55" s="281"/>
      <c r="CJZ55" s="281"/>
      <c r="CKA55" s="282"/>
      <c r="CKB55" s="283"/>
      <c r="CKC55" s="279"/>
      <c r="CKD55" s="280"/>
      <c r="CKE55" s="281"/>
      <c r="CKF55" s="281"/>
      <c r="CKG55" s="282"/>
      <c r="CKH55" s="283"/>
      <c r="CKI55" s="279"/>
      <c r="CKJ55" s="280"/>
      <c r="CKK55" s="281"/>
      <c r="CKL55" s="281"/>
      <c r="CKM55" s="282"/>
      <c r="CKN55" s="283"/>
      <c r="CKO55" s="279"/>
      <c r="CKP55" s="280"/>
      <c r="CKQ55" s="281"/>
      <c r="CKR55" s="281"/>
      <c r="CKS55" s="282"/>
      <c r="CKT55" s="283"/>
      <c r="CKU55" s="279"/>
      <c r="CKV55" s="280"/>
      <c r="CKW55" s="281"/>
      <c r="CKX55" s="281"/>
      <c r="CKY55" s="282"/>
      <c r="CKZ55" s="283"/>
      <c r="CLA55" s="279"/>
      <c r="CLB55" s="280"/>
      <c r="CLC55" s="281"/>
      <c r="CLD55" s="281"/>
      <c r="CLE55" s="282"/>
      <c r="CLF55" s="283"/>
      <c r="CLG55" s="279"/>
      <c r="CLH55" s="280"/>
      <c r="CLI55" s="281"/>
      <c r="CLJ55" s="281"/>
      <c r="CLK55" s="282"/>
      <c r="CLL55" s="283"/>
      <c r="CLM55" s="279"/>
      <c r="CLN55" s="280"/>
      <c r="CLO55" s="281"/>
      <c r="CLP55" s="281"/>
      <c r="CLQ55" s="282"/>
      <c r="CLR55" s="283"/>
      <c r="CLS55" s="279"/>
      <c r="CLT55" s="280"/>
      <c r="CLU55" s="281"/>
      <c r="CLV55" s="281"/>
      <c r="CLW55" s="282"/>
      <c r="CLX55" s="283"/>
      <c r="CLY55" s="279"/>
      <c r="CLZ55" s="280"/>
      <c r="CMA55" s="281"/>
      <c r="CMB55" s="281"/>
      <c r="CMC55" s="282"/>
      <c r="CMD55" s="283"/>
      <c r="CME55" s="279"/>
      <c r="CMF55" s="280"/>
      <c r="CMG55" s="281"/>
      <c r="CMH55" s="281"/>
      <c r="CMI55" s="282"/>
      <c r="CMJ55" s="283"/>
      <c r="CMK55" s="279"/>
      <c r="CML55" s="280"/>
      <c r="CMM55" s="281"/>
      <c r="CMN55" s="281"/>
      <c r="CMO55" s="282"/>
      <c r="CMP55" s="283"/>
      <c r="CMQ55" s="279"/>
      <c r="CMR55" s="280"/>
      <c r="CMS55" s="281"/>
      <c r="CMT55" s="281"/>
      <c r="CMU55" s="282"/>
      <c r="CMV55" s="283"/>
      <c r="CMW55" s="279"/>
      <c r="CMX55" s="280"/>
      <c r="CMY55" s="281"/>
      <c r="CMZ55" s="281"/>
      <c r="CNA55" s="282"/>
      <c r="CNB55" s="283"/>
      <c r="CNC55" s="279"/>
      <c r="CND55" s="280"/>
      <c r="CNE55" s="281"/>
      <c r="CNF55" s="281"/>
      <c r="CNG55" s="282"/>
      <c r="CNH55" s="283"/>
      <c r="CNI55" s="279"/>
      <c r="CNJ55" s="280"/>
      <c r="CNK55" s="281"/>
      <c r="CNL55" s="281"/>
      <c r="CNM55" s="282"/>
      <c r="CNN55" s="283"/>
      <c r="CNO55" s="279"/>
      <c r="CNP55" s="280"/>
      <c r="CNQ55" s="281"/>
      <c r="CNR55" s="281"/>
      <c r="CNS55" s="282"/>
      <c r="CNT55" s="283"/>
      <c r="CNU55" s="279"/>
      <c r="CNV55" s="280"/>
      <c r="CNW55" s="281"/>
      <c r="CNX55" s="281"/>
      <c r="CNY55" s="282"/>
      <c r="CNZ55" s="283"/>
      <c r="COA55" s="279"/>
      <c r="COB55" s="280"/>
      <c r="COC55" s="281"/>
      <c r="COD55" s="281"/>
      <c r="COE55" s="282"/>
      <c r="COF55" s="283"/>
      <c r="COG55" s="279"/>
      <c r="COH55" s="280"/>
      <c r="COI55" s="281"/>
      <c r="COJ55" s="281"/>
      <c r="COK55" s="282"/>
      <c r="COL55" s="283"/>
      <c r="COM55" s="279"/>
      <c r="CON55" s="280"/>
      <c r="COO55" s="281"/>
      <c r="COP55" s="281"/>
      <c r="COQ55" s="282"/>
      <c r="COR55" s="283"/>
      <c r="COS55" s="279"/>
      <c r="COT55" s="280"/>
      <c r="COU55" s="281"/>
      <c r="COV55" s="281"/>
      <c r="COW55" s="282"/>
      <c r="COX55" s="283"/>
      <c r="COY55" s="279"/>
      <c r="COZ55" s="280"/>
      <c r="CPA55" s="281"/>
      <c r="CPB55" s="281"/>
      <c r="CPC55" s="282"/>
      <c r="CPD55" s="283"/>
      <c r="CPE55" s="279"/>
      <c r="CPF55" s="280"/>
      <c r="CPG55" s="281"/>
      <c r="CPH55" s="281"/>
      <c r="CPI55" s="282"/>
      <c r="CPJ55" s="283"/>
      <c r="CPK55" s="279"/>
      <c r="CPL55" s="280"/>
      <c r="CPM55" s="281"/>
      <c r="CPN55" s="281"/>
      <c r="CPO55" s="282"/>
      <c r="CPP55" s="283"/>
      <c r="CPQ55" s="279"/>
      <c r="CPR55" s="280"/>
      <c r="CPS55" s="281"/>
      <c r="CPT55" s="281"/>
      <c r="CPU55" s="282"/>
      <c r="CPV55" s="283"/>
      <c r="CPW55" s="279"/>
      <c r="CPX55" s="280"/>
      <c r="CPY55" s="281"/>
      <c r="CPZ55" s="281"/>
      <c r="CQA55" s="282"/>
      <c r="CQB55" s="283"/>
      <c r="CQC55" s="279"/>
      <c r="CQD55" s="280"/>
      <c r="CQE55" s="281"/>
      <c r="CQF55" s="281"/>
      <c r="CQG55" s="282"/>
      <c r="CQH55" s="283"/>
      <c r="CQI55" s="279"/>
      <c r="CQJ55" s="280"/>
      <c r="CQK55" s="281"/>
      <c r="CQL55" s="281"/>
      <c r="CQM55" s="282"/>
      <c r="CQN55" s="283"/>
      <c r="CQO55" s="279"/>
      <c r="CQP55" s="280"/>
      <c r="CQQ55" s="281"/>
      <c r="CQR55" s="281"/>
      <c r="CQS55" s="282"/>
      <c r="CQT55" s="283"/>
      <c r="CQU55" s="279"/>
      <c r="CQV55" s="280"/>
      <c r="CQW55" s="281"/>
      <c r="CQX55" s="281"/>
      <c r="CQY55" s="282"/>
      <c r="CQZ55" s="283"/>
      <c r="CRA55" s="279"/>
      <c r="CRB55" s="280"/>
      <c r="CRC55" s="281"/>
      <c r="CRD55" s="281"/>
      <c r="CRE55" s="282"/>
      <c r="CRF55" s="283"/>
      <c r="CRG55" s="279"/>
      <c r="CRH55" s="280"/>
      <c r="CRI55" s="281"/>
      <c r="CRJ55" s="281"/>
      <c r="CRK55" s="282"/>
      <c r="CRL55" s="283"/>
      <c r="CRM55" s="279"/>
      <c r="CRN55" s="280"/>
      <c r="CRO55" s="281"/>
      <c r="CRP55" s="281"/>
      <c r="CRQ55" s="282"/>
      <c r="CRR55" s="283"/>
      <c r="CRS55" s="279"/>
      <c r="CRT55" s="280"/>
      <c r="CRU55" s="281"/>
      <c r="CRV55" s="281"/>
      <c r="CRW55" s="282"/>
      <c r="CRX55" s="283"/>
      <c r="CRY55" s="279"/>
      <c r="CRZ55" s="280"/>
      <c r="CSA55" s="281"/>
      <c r="CSB55" s="281"/>
      <c r="CSC55" s="282"/>
      <c r="CSD55" s="283"/>
      <c r="CSE55" s="279"/>
      <c r="CSF55" s="280"/>
      <c r="CSG55" s="281"/>
      <c r="CSH55" s="281"/>
      <c r="CSI55" s="282"/>
      <c r="CSJ55" s="283"/>
      <c r="CSK55" s="279"/>
      <c r="CSL55" s="280"/>
      <c r="CSM55" s="281"/>
      <c r="CSN55" s="281"/>
      <c r="CSO55" s="282"/>
      <c r="CSP55" s="283"/>
      <c r="CSQ55" s="279"/>
      <c r="CSR55" s="280"/>
      <c r="CSS55" s="281"/>
      <c r="CST55" s="281"/>
      <c r="CSU55" s="282"/>
      <c r="CSV55" s="283"/>
      <c r="CSW55" s="279"/>
      <c r="CSX55" s="280"/>
      <c r="CSY55" s="281"/>
      <c r="CSZ55" s="281"/>
      <c r="CTA55" s="282"/>
      <c r="CTB55" s="283"/>
      <c r="CTC55" s="279"/>
      <c r="CTD55" s="280"/>
      <c r="CTE55" s="281"/>
      <c r="CTF55" s="281"/>
      <c r="CTG55" s="282"/>
      <c r="CTH55" s="283"/>
      <c r="CTI55" s="279"/>
      <c r="CTJ55" s="280"/>
      <c r="CTK55" s="281"/>
      <c r="CTL55" s="281"/>
      <c r="CTM55" s="282"/>
      <c r="CTN55" s="283"/>
      <c r="CTO55" s="279"/>
      <c r="CTP55" s="280"/>
      <c r="CTQ55" s="281"/>
      <c r="CTR55" s="281"/>
      <c r="CTS55" s="282"/>
      <c r="CTT55" s="283"/>
      <c r="CTU55" s="279"/>
      <c r="CTV55" s="280"/>
      <c r="CTW55" s="281"/>
      <c r="CTX55" s="281"/>
      <c r="CTY55" s="282"/>
      <c r="CTZ55" s="283"/>
      <c r="CUA55" s="279"/>
      <c r="CUB55" s="280"/>
      <c r="CUC55" s="281"/>
      <c r="CUD55" s="281"/>
      <c r="CUE55" s="282"/>
      <c r="CUF55" s="283"/>
      <c r="CUG55" s="279"/>
      <c r="CUH55" s="280"/>
      <c r="CUI55" s="281"/>
      <c r="CUJ55" s="281"/>
      <c r="CUK55" s="282"/>
      <c r="CUL55" s="283"/>
      <c r="CUM55" s="279"/>
      <c r="CUN55" s="280"/>
      <c r="CUO55" s="281"/>
      <c r="CUP55" s="281"/>
      <c r="CUQ55" s="282"/>
      <c r="CUR55" s="283"/>
      <c r="CUS55" s="279"/>
      <c r="CUT55" s="280"/>
      <c r="CUU55" s="281"/>
      <c r="CUV55" s="281"/>
      <c r="CUW55" s="282"/>
      <c r="CUX55" s="283"/>
      <c r="CUY55" s="279"/>
      <c r="CUZ55" s="280"/>
      <c r="CVA55" s="281"/>
      <c r="CVB55" s="281"/>
      <c r="CVC55" s="282"/>
      <c r="CVD55" s="283"/>
      <c r="CVE55" s="279"/>
      <c r="CVF55" s="280"/>
      <c r="CVG55" s="281"/>
      <c r="CVH55" s="281"/>
      <c r="CVI55" s="282"/>
      <c r="CVJ55" s="283"/>
      <c r="CVK55" s="279"/>
      <c r="CVL55" s="280"/>
      <c r="CVM55" s="281"/>
      <c r="CVN55" s="281"/>
      <c r="CVO55" s="282"/>
      <c r="CVP55" s="283"/>
      <c r="CVQ55" s="279"/>
      <c r="CVR55" s="280"/>
      <c r="CVS55" s="281"/>
      <c r="CVT55" s="281"/>
      <c r="CVU55" s="282"/>
      <c r="CVV55" s="283"/>
      <c r="CVW55" s="279"/>
      <c r="CVX55" s="280"/>
      <c r="CVY55" s="281"/>
      <c r="CVZ55" s="281"/>
      <c r="CWA55" s="282"/>
      <c r="CWB55" s="283"/>
      <c r="CWC55" s="279"/>
      <c r="CWD55" s="280"/>
      <c r="CWE55" s="281"/>
      <c r="CWF55" s="281"/>
      <c r="CWG55" s="282"/>
      <c r="CWH55" s="283"/>
      <c r="CWI55" s="279"/>
      <c r="CWJ55" s="280"/>
      <c r="CWK55" s="281"/>
      <c r="CWL55" s="281"/>
      <c r="CWM55" s="282"/>
      <c r="CWN55" s="283"/>
      <c r="CWO55" s="279"/>
      <c r="CWP55" s="280"/>
      <c r="CWQ55" s="281"/>
      <c r="CWR55" s="281"/>
      <c r="CWS55" s="282"/>
      <c r="CWT55" s="283"/>
      <c r="CWU55" s="279"/>
      <c r="CWV55" s="280"/>
      <c r="CWW55" s="281"/>
      <c r="CWX55" s="281"/>
      <c r="CWY55" s="282"/>
      <c r="CWZ55" s="283"/>
      <c r="CXA55" s="279"/>
      <c r="CXB55" s="280"/>
      <c r="CXC55" s="281"/>
      <c r="CXD55" s="281"/>
      <c r="CXE55" s="282"/>
      <c r="CXF55" s="283"/>
      <c r="CXG55" s="279"/>
      <c r="CXH55" s="280"/>
      <c r="CXI55" s="281"/>
      <c r="CXJ55" s="281"/>
      <c r="CXK55" s="282"/>
      <c r="CXL55" s="283"/>
      <c r="CXM55" s="279"/>
      <c r="CXN55" s="280"/>
      <c r="CXO55" s="281"/>
      <c r="CXP55" s="281"/>
      <c r="CXQ55" s="282"/>
      <c r="CXR55" s="283"/>
      <c r="CXS55" s="279"/>
      <c r="CXT55" s="280"/>
      <c r="CXU55" s="281"/>
      <c r="CXV55" s="281"/>
      <c r="CXW55" s="282"/>
      <c r="CXX55" s="283"/>
      <c r="CXY55" s="279"/>
      <c r="CXZ55" s="280"/>
      <c r="CYA55" s="281"/>
      <c r="CYB55" s="281"/>
      <c r="CYC55" s="282"/>
      <c r="CYD55" s="283"/>
      <c r="CYE55" s="279"/>
      <c r="CYF55" s="280"/>
      <c r="CYG55" s="281"/>
      <c r="CYH55" s="281"/>
      <c r="CYI55" s="282"/>
      <c r="CYJ55" s="283"/>
      <c r="CYK55" s="279"/>
      <c r="CYL55" s="280"/>
      <c r="CYM55" s="281"/>
      <c r="CYN55" s="281"/>
      <c r="CYO55" s="282"/>
      <c r="CYP55" s="283"/>
      <c r="CYQ55" s="279"/>
      <c r="CYR55" s="280"/>
      <c r="CYS55" s="281"/>
      <c r="CYT55" s="281"/>
      <c r="CYU55" s="282"/>
      <c r="CYV55" s="283"/>
      <c r="CYW55" s="279"/>
      <c r="CYX55" s="280"/>
      <c r="CYY55" s="281"/>
      <c r="CYZ55" s="281"/>
      <c r="CZA55" s="282"/>
      <c r="CZB55" s="283"/>
      <c r="CZC55" s="279"/>
      <c r="CZD55" s="280"/>
      <c r="CZE55" s="281"/>
      <c r="CZF55" s="281"/>
      <c r="CZG55" s="282"/>
      <c r="CZH55" s="283"/>
      <c r="CZI55" s="279"/>
      <c r="CZJ55" s="280"/>
      <c r="CZK55" s="281"/>
      <c r="CZL55" s="281"/>
      <c r="CZM55" s="282"/>
      <c r="CZN55" s="283"/>
      <c r="CZO55" s="279"/>
      <c r="CZP55" s="280"/>
      <c r="CZQ55" s="281"/>
      <c r="CZR55" s="281"/>
      <c r="CZS55" s="282"/>
      <c r="CZT55" s="283"/>
      <c r="CZU55" s="279"/>
      <c r="CZV55" s="280"/>
      <c r="CZW55" s="281"/>
      <c r="CZX55" s="281"/>
      <c r="CZY55" s="282"/>
      <c r="CZZ55" s="283"/>
      <c r="DAA55" s="279"/>
      <c r="DAB55" s="280"/>
      <c r="DAC55" s="281"/>
      <c r="DAD55" s="281"/>
      <c r="DAE55" s="282"/>
      <c r="DAF55" s="283"/>
      <c r="DAG55" s="279"/>
      <c r="DAH55" s="280"/>
      <c r="DAI55" s="281"/>
      <c r="DAJ55" s="281"/>
      <c r="DAK55" s="282"/>
      <c r="DAL55" s="283"/>
      <c r="DAM55" s="279"/>
      <c r="DAN55" s="280"/>
      <c r="DAO55" s="281"/>
      <c r="DAP55" s="281"/>
      <c r="DAQ55" s="282"/>
      <c r="DAR55" s="283"/>
      <c r="DAS55" s="279"/>
      <c r="DAT55" s="280"/>
      <c r="DAU55" s="281"/>
      <c r="DAV55" s="281"/>
      <c r="DAW55" s="282"/>
      <c r="DAX55" s="283"/>
      <c r="DAY55" s="279"/>
      <c r="DAZ55" s="280"/>
      <c r="DBA55" s="281"/>
      <c r="DBB55" s="281"/>
      <c r="DBC55" s="282"/>
      <c r="DBD55" s="283"/>
      <c r="DBE55" s="279"/>
      <c r="DBF55" s="280"/>
      <c r="DBG55" s="281"/>
      <c r="DBH55" s="281"/>
      <c r="DBI55" s="282"/>
      <c r="DBJ55" s="283"/>
      <c r="DBK55" s="279"/>
      <c r="DBL55" s="280"/>
      <c r="DBM55" s="281"/>
      <c r="DBN55" s="281"/>
      <c r="DBO55" s="282"/>
      <c r="DBP55" s="283"/>
      <c r="DBQ55" s="279"/>
      <c r="DBR55" s="280"/>
      <c r="DBS55" s="281"/>
      <c r="DBT55" s="281"/>
      <c r="DBU55" s="282"/>
      <c r="DBV55" s="283"/>
      <c r="DBW55" s="279"/>
      <c r="DBX55" s="280"/>
      <c r="DBY55" s="281"/>
      <c r="DBZ55" s="281"/>
      <c r="DCA55" s="282"/>
      <c r="DCB55" s="283"/>
      <c r="DCC55" s="279"/>
      <c r="DCD55" s="280"/>
      <c r="DCE55" s="281"/>
      <c r="DCF55" s="281"/>
      <c r="DCG55" s="282"/>
      <c r="DCH55" s="283"/>
      <c r="DCI55" s="279"/>
      <c r="DCJ55" s="280"/>
      <c r="DCK55" s="281"/>
      <c r="DCL55" s="281"/>
      <c r="DCM55" s="282"/>
      <c r="DCN55" s="283"/>
      <c r="DCO55" s="279"/>
      <c r="DCP55" s="280"/>
      <c r="DCQ55" s="281"/>
      <c r="DCR55" s="281"/>
      <c r="DCS55" s="282"/>
      <c r="DCT55" s="283"/>
      <c r="DCU55" s="279"/>
      <c r="DCV55" s="280"/>
      <c r="DCW55" s="281"/>
      <c r="DCX55" s="281"/>
      <c r="DCY55" s="282"/>
      <c r="DCZ55" s="283"/>
      <c r="DDA55" s="279"/>
      <c r="DDB55" s="280"/>
      <c r="DDC55" s="281"/>
      <c r="DDD55" s="281"/>
      <c r="DDE55" s="282"/>
      <c r="DDF55" s="283"/>
      <c r="DDG55" s="279"/>
      <c r="DDH55" s="280"/>
      <c r="DDI55" s="281"/>
      <c r="DDJ55" s="281"/>
      <c r="DDK55" s="282"/>
      <c r="DDL55" s="283"/>
      <c r="DDM55" s="279"/>
      <c r="DDN55" s="280"/>
      <c r="DDO55" s="281"/>
      <c r="DDP55" s="281"/>
      <c r="DDQ55" s="282"/>
      <c r="DDR55" s="283"/>
      <c r="DDS55" s="279"/>
      <c r="DDT55" s="280"/>
      <c r="DDU55" s="281"/>
      <c r="DDV55" s="281"/>
      <c r="DDW55" s="282"/>
      <c r="DDX55" s="283"/>
      <c r="DDY55" s="279"/>
      <c r="DDZ55" s="280"/>
      <c r="DEA55" s="281"/>
      <c r="DEB55" s="281"/>
      <c r="DEC55" s="282"/>
      <c r="DED55" s="283"/>
      <c r="DEE55" s="279"/>
      <c r="DEF55" s="280"/>
      <c r="DEG55" s="281"/>
      <c r="DEH55" s="281"/>
      <c r="DEI55" s="282"/>
      <c r="DEJ55" s="283"/>
      <c r="DEK55" s="279"/>
      <c r="DEL55" s="280"/>
      <c r="DEM55" s="281"/>
      <c r="DEN55" s="281"/>
      <c r="DEO55" s="282"/>
      <c r="DEP55" s="283"/>
      <c r="DEQ55" s="279"/>
      <c r="DER55" s="280"/>
      <c r="DES55" s="281"/>
      <c r="DET55" s="281"/>
      <c r="DEU55" s="282"/>
      <c r="DEV55" s="283"/>
      <c r="DEW55" s="279"/>
      <c r="DEX55" s="280"/>
      <c r="DEY55" s="281"/>
      <c r="DEZ55" s="281"/>
      <c r="DFA55" s="282"/>
      <c r="DFB55" s="283"/>
      <c r="DFC55" s="279"/>
      <c r="DFD55" s="280"/>
      <c r="DFE55" s="281"/>
      <c r="DFF55" s="281"/>
      <c r="DFG55" s="282"/>
      <c r="DFH55" s="283"/>
      <c r="DFI55" s="279"/>
      <c r="DFJ55" s="280"/>
      <c r="DFK55" s="281"/>
      <c r="DFL55" s="281"/>
      <c r="DFM55" s="282"/>
      <c r="DFN55" s="283"/>
      <c r="DFO55" s="279"/>
      <c r="DFP55" s="280"/>
      <c r="DFQ55" s="281"/>
      <c r="DFR55" s="281"/>
      <c r="DFS55" s="282"/>
      <c r="DFT55" s="283"/>
      <c r="DFU55" s="279"/>
      <c r="DFV55" s="280"/>
      <c r="DFW55" s="281"/>
      <c r="DFX55" s="281"/>
      <c r="DFY55" s="282"/>
      <c r="DFZ55" s="283"/>
      <c r="DGA55" s="279"/>
      <c r="DGB55" s="280"/>
      <c r="DGC55" s="281"/>
      <c r="DGD55" s="281"/>
      <c r="DGE55" s="282"/>
      <c r="DGF55" s="283"/>
      <c r="DGG55" s="279"/>
      <c r="DGH55" s="280"/>
      <c r="DGI55" s="281"/>
      <c r="DGJ55" s="281"/>
      <c r="DGK55" s="282"/>
      <c r="DGL55" s="283"/>
      <c r="DGM55" s="279"/>
      <c r="DGN55" s="280"/>
      <c r="DGO55" s="281"/>
      <c r="DGP55" s="281"/>
      <c r="DGQ55" s="282"/>
      <c r="DGR55" s="283"/>
      <c r="DGS55" s="279"/>
      <c r="DGT55" s="280"/>
      <c r="DGU55" s="281"/>
      <c r="DGV55" s="281"/>
      <c r="DGW55" s="282"/>
      <c r="DGX55" s="283"/>
      <c r="DGY55" s="279"/>
      <c r="DGZ55" s="280"/>
      <c r="DHA55" s="281"/>
      <c r="DHB55" s="281"/>
      <c r="DHC55" s="282"/>
      <c r="DHD55" s="283"/>
      <c r="DHE55" s="279"/>
      <c r="DHF55" s="280"/>
      <c r="DHG55" s="281"/>
      <c r="DHH55" s="281"/>
      <c r="DHI55" s="282"/>
      <c r="DHJ55" s="283"/>
      <c r="DHK55" s="279"/>
      <c r="DHL55" s="280"/>
      <c r="DHM55" s="281"/>
      <c r="DHN55" s="281"/>
      <c r="DHO55" s="282"/>
      <c r="DHP55" s="283"/>
      <c r="DHQ55" s="279"/>
      <c r="DHR55" s="280"/>
      <c r="DHS55" s="281"/>
      <c r="DHT55" s="281"/>
      <c r="DHU55" s="282"/>
      <c r="DHV55" s="283"/>
      <c r="DHW55" s="279"/>
      <c r="DHX55" s="280"/>
      <c r="DHY55" s="281"/>
      <c r="DHZ55" s="281"/>
      <c r="DIA55" s="282"/>
      <c r="DIB55" s="283"/>
      <c r="DIC55" s="279"/>
      <c r="DID55" s="280"/>
      <c r="DIE55" s="281"/>
      <c r="DIF55" s="281"/>
      <c r="DIG55" s="282"/>
      <c r="DIH55" s="283"/>
      <c r="DII55" s="279"/>
      <c r="DIJ55" s="280"/>
      <c r="DIK55" s="281"/>
      <c r="DIL55" s="281"/>
      <c r="DIM55" s="282"/>
      <c r="DIN55" s="283"/>
      <c r="DIO55" s="279"/>
      <c r="DIP55" s="280"/>
      <c r="DIQ55" s="281"/>
      <c r="DIR55" s="281"/>
      <c r="DIS55" s="282"/>
      <c r="DIT55" s="283"/>
      <c r="DIU55" s="279"/>
      <c r="DIV55" s="280"/>
      <c r="DIW55" s="281"/>
      <c r="DIX55" s="281"/>
      <c r="DIY55" s="282"/>
      <c r="DIZ55" s="283"/>
      <c r="DJA55" s="279"/>
      <c r="DJB55" s="280"/>
      <c r="DJC55" s="281"/>
      <c r="DJD55" s="281"/>
      <c r="DJE55" s="282"/>
      <c r="DJF55" s="283"/>
      <c r="DJG55" s="279"/>
      <c r="DJH55" s="280"/>
      <c r="DJI55" s="281"/>
      <c r="DJJ55" s="281"/>
      <c r="DJK55" s="282"/>
      <c r="DJL55" s="283"/>
      <c r="DJM55" s="279"/>
      <c r="DJN55" s="280"/>
      <c r="DJO55" s="281"/>
      <c r="DJP55" s="281"/>
      <c r="DJQ55" s="282"/>
      <c r="DJR55" s="283"/>
      <c r="DJS55" s="279"/>
      <c r="DJT55" s="280"/>
      <c r="DJU55" s="281"/>
      <c r="DJV55" s="281"/>
      <c r="DJW55" s="282"/>
      <c r="DJX55" s="283"/>
      <c r="DJY55" s="279"/>
      <c r="DJZ55" s="280"/>
      <c r="DKA55" s="281"/>
      <c r="DKB55" s="281"/>
      <c r="DKC55" s="282"/>
      <c r="DKD55" s="283"/>
      <c r="DKE55" s="279"/>
      <c r="DKF55" s="280"/>
      <c r="DKG55" s="281"/>
      <c r="DKH55" s="281"/>
      <c r="DKI55" s="282"/>
      <c r="DKJ55" s="283"/>
      <c r="DKK55" s="279"/>
      <c r="DKL55" s="280"/>
      <c r="DKM55" s="281"/>
      <c r="DKN55" s="281"/>
      <c r="DKO55" s="282"/>
      <c r="DKP55" s="283"/>
      <c r="DKQ55" s="279"/>
      <c r="DKR55" s="280"/>
      <c r="DKS55" s="281"/>
      <c r="DKT55" s="281"/>
      <c r="DKU55" s="282"/>
      <c r="DKV55" s="283"/>
      <c r="DKW55" s="279"/>
      <c r="DKX55" s="280"/>
      <c r="DKY55" s="281"/>
      <c r="DKZ55" s="281"/>
      <c r="DLA55" s="282"/>
      <c r="DLB55" s="283"/>
      <c r="DLC55" s="279"/>
      <c r="DLD55" s="280"/>
      <c r="DLE55" s="281"/>
      <c r="DLF55" s="281"/>
      <c r="DLG55" s="282"/>
      <c r="DLH55" s="283"/>
      <c r="DLI55" s="279"/>
      <c r="DLJ55" s="280"/>
      <c r="DLK55" s="281"/>
      <c r="DLL55" s="281"/>
      <c r="DLM55" s="282"/>
      <c r="DLN55" s="283"/>
      <c r="DLO55" s="279"/>
      <c r="DLP55" s="280"/>
      <c r="DLQ55" s="281"/>
      <c r="DLR55" s="281"/>
      <c r="DLS55" s="282"/>
      <c r="DLT55" s="283"/>
      <c r="DLU55" s="279"/>
      <c r="DLV55" s="280"/>
      <c r="DLW55" s="281"/>
      <c r="DLX55" s="281"/>
      <c r="DLY55" s="282"/>
      <c r="DLZ55" s="283"/>
      <c r="DMA55" s="279"/>
      <c r="DMB55" s="280"/>
      <c r="DMC55" s="281"/>
      <c r="DMD55" s="281"/>
      <c r="DME55" s="282"/>
      <c r="DMF55" s="283"/>
      <c r="DMG55" s="279"/>
      <c r="DMH55" s="280"/>
      <c r="DMI55" s="281"/>
      <c r="DMJ55" s="281"/>
      <c r="DMK55" s="282"/>
      <c r="DML55" s="283"/>
      <c r="DMM55" s="279"/>
      <c r="DMN55" s="280"/>
      <c r="DMO55" s="281"/>
      <c r="DMP55" s="281"/>
      <c r="DMQ55" s="282"/>
      <c r="DMR55" s="283"/>
      <c r="DMS55" s="279"/>
      <c r="DMT55" s="280"/>
      <c r="DMU55" s="281"/>
      <c r="DMV55" s="281"/>
      <c r="DMW55" s="282"/>
      <c r="DMX55" s="283"/>
      <c r="DMY55" s="279"/>
      <c r="DMZ55" s="280"/>
      <c r="DNA55" s="281"/>
      <c r="DNB55" s="281"/>
      <c r="DNC55" s="282"/>
      <c r="DND55" s="283"/>
      <c r="DNE55" s="279"/>
      <c r="DNF55" s="280"/>
      <c r="DNG55" s="281"/>
      <c r="DNH55" s="281"/>
      <c r="DNI55" s="282"/>
      <c r="DNJ55" s="283"/>
      <c r="DNK55" s="279"/>
      <c r="DNL55" s="280"/>
      <c r="DNM55" s="281"/>
      <c r="DNN55" s="281"/>
      <c r="DNO55" s="282"/>
      <c r="DNP55" s="283"/>
      <c r="DNQ55" s="279"/>
      <c r="DNR55" s="280"/>
      <c r="DNS55" s="281"/>
      <c r="DNT55" s="281"/>
      <c r="DNU55" s="282"/>
      <c r="DNV55" s="283"/>
      <c r="DNW55" s="279"/>
      <c r="DNX55" s="280"/>
      <c r="DNY55" s="281"/>
      <c r="DNZ55" s="281"/>
      <c r="DOA55" s="282"/>
      <c r="DOB55" s="283"/>
      <c r="DOC55" s="279"/>
      <c r="DOD55" s="280"/>
      <c r="DOE55" s="281"/>
      <c r="DOF55" s="281"/>
      <c r="DOG55" s="282"/>
      <c r="DOH55" s="283"/>
      <c r="DOI55" s="279"/>
      <c r="DOJ55" s="280"/>
      <c r="DOK55" s="281"/>
      <c r="DOL55" s="281"/>
      <c r="DOM55" s="282"/>
      <c r="DON55" s="283"/>
      <c r="DOO55" s="279"/>
      <c r="DOP55" s="280"/>
      <c r="DOQ55" s="281"/>
      <c r="DOR55" s="281"/>
      <c r="DOS55" s="282"/>
      <c r="DOT55" s="283"/>
      <c r="DOU55" s="279"/>
      <c r="DOV55" s="280"/>
      <c r="DOW55" s="281"/>
      <c r="DOX55" s="281"/>
      <c r="DOY55" s="282"/>
      <c r="DOZ55" s="283"/>
      <c r="DPA55" s="279"/>
      <c r="DPB55" s="280"/>
      <c r="DPC55" s="281"/>
      <c r="DPD55" s="281"/>
      <c r="DPE55" s="282"/>
      <c r="DPF55" s="283"/>
      <c r="DPG55" s="279"/>
      <c r="DPH55" s="280"/>
      <c r="DPI55" s="281"/>
      <c r="DPJ55" s="281"/>
      <c r="DPK55" s="282"/>
      <c r="DPL55" s="283"/>
      <c r="DPM55" s="279"/>
      <c r="DPN55" s="280"/>
      <c r="DPO55" s="281"/>
      <c r="DPP55" s="281"/>
      <c r="DPQ55" s="282"/>
      <c r="DPR55" s="283"/>
      <c r="DPS55" s="279"/>
      <c r="DPT55" s="280"/>
      <c r="DPU55" s="281"/>
      <c r="DPV55" s="281"/>
      <c r="DPW55" s="282"/>
      <c r="DPX55" s="283"/>
      <c r="DPY55" s="279"/>
      <c r="DPZ55" s="280"/>
      <c r="DQA55" s="281"/>
      <c r="DQB55" s="281"/>
      <c r="DQC55" s="282"/>
      <c r="DQD55" s="283"/>
      <c r="DQE55" s="279"/>
      <c r="DQF55" s="280"/>
      <c r="DQG55" s="281"/>
      <c r="DQH55" s="281"/>
      <c r="DQI55" s="282"/>
      <c r="DQJ55" s="283"/>
      <c r="DQK55" s="279"/>
      <c r="DQL55" s="280"/>
      <c r="DQM55" s="281"/>
      <c r="DQN55" s="281"/>
      <c r="DQO55" s="282"/>
      <c r="DQP55" s="283"/>
      <c r="DQQ55" s="279"/>
      <c r="DQR55" s="280"/>
      <c r="DQS55" s="281"/>
      <c r="DQT55" s="281"/>
      <c r="DQU55" s="282"/>
      <c r="DQV55" s="283"/>
      <c r="DQW55" s="279"/>
      <c r="DQX55" s="280"/>
      <c r="DQY55" s="281"/>
      <c r="DQZ55" s="281"/>
      <c r="DRA55" s="282"/>
      <c r="DRB55" s="283"/>
      <c r="DRC55" s="279"/>
      <c r="DRD55" s="280"/>
      <c r="DRE55" s="281"/>
      <c r="DRF55" s="281"/>
      <c r="DRG55" s="282"/>
      <c r="DRH55" s="283"/>
      <c r="DRI55" s="279"/>
      <c r="DRJ55" s="280"/>
      <c r="DRK55" s="281"/>
      <c r="DRL55" s="281"/>
      <c r="DRM55" s="282"/>
      <c r="DRN55" s="283"/>
      <c r="DRO55" s="279"/>
      <c r="DRP55" s="280"/>
      <c r="DRQ55" s="281"/>
      <c r="DRR55" s="281"/>
      <c r="DRS55" s="282"/>
      <c r="DRT55" s="283"/>
      <c r="DRU55" s="279"/>
      <c r="DRV55" s="280"/>
      <c r="DRW55" s="281"/>
      <c r="DRX55" s="281"/>
      <c r="DRY55" s="282"/>
      <c r="DRZ55" s="283"/>
      <c r="DSA55" s="279"/>
      <c r="DSB55" s="280"/>
      <c r="DSC55" s="281"/>
      <c r="DSD55" s="281"/>
      <c r="DSE55" s="282"/>
      <c r="DSF55" s="283"/>
      <c r="DSG55" s="279"/>
      <c r="DSH55" s="280"/>
      <c r="DSI55" s="281"/>
      <c r="DSJ55" s="281"/>
      <c r="DSK55" s="282"/>
      <c r="DSL55" s="283"/>
      <c r="DSM55" s="279"/>
      <c r="DSN55" s="280"/>
      <c r="DSO55" s="281"/>
      <c r="DSP55" s="281"/>
      <c r="DSQ55" s="282"/>
      <c r="DSR55" s="283"/>
      <c r="DSS55" s="279"/>
      <c r="DST55" s="280"/>
      <c r="DSU55" s="281"/>
      <c r="DSV55" s="281"/>
      <c r="DSW55" s="282"/>
      <c r="DSX55" s="283"/>
      <c r="DSY55" s="279"/>
      <c r="DSZ55" s="280"/>
      <c r="DTA55" s="281"/>
      <c r="DTB55" s="281"/>
      <c r="DTC55" s="282"/>
      <c r="DTD55" s="283"/>
      <c r="DTE55" s="279"/>
      <c r="DTF55" s="280"/>
      <c r="DTG55" s="281"/>
      <c r="DTH55" s="281"/>
      <c r="DTI55" s="282"/>
      <c r="DTJ55" s="283"/>
      <c r="DTK55" s="279"/>
      <c r="DTL55" s="280"/>
      <c r="DTM55" s="281"/>
      <c r="DTN55" s="281"/>
      <c r="DTO55" s="282"/>
      <c r="DTP55" s="283"/>
      <c r="DTQ55" s="279"/>
      <c r="DTR55" s="280"/>
      <c r="DTS55" s="281"/>
      <c r="DTT55" s="281"/>
      <c r="DTU55" s="282"/>
      <c r="DTV55" s="283"/>
      <c r="DTW55" s="279"/>
      <c r="DTX55" s="280"/>
      <c r="DTY55" s="281"/>
      <c r="DTZ55" s="281"/>
      <c r="DUA55" s="282"/>
      <c r="DUB55" s="283"/>
      <c r="DUC55" s="279"/>
      <c r="DUD55" s="280"/>
      <c r="DUE55" s="281"/>
      <c r="DUF55" s="281"/>
      <c r="DUG55" s="282"/>
      <c r="DUH55" s="283"/>
      <c r="DUI55" s="279"/>
      <c r="DUJ55" s="280"/>
      <c r="DUK55" s="281"/>
      <c r="DUL55" s="281"/>
      <c r="DUM55" s="282"/>
      <c r="DUN55" s="283"/>
      <c r="DUO55" s="279"/>
      <c r="DUP55" s="280"/>
      <c r="DUQ55" s="281"/>
      <c r="DUR55" s="281"/>
      <c r="DUS55" s="282"/>
      <c r="DUT55" s="283"/>
      <c r="DUU55" s="279"/>
      <c r="DUV55" s="280"/>
      <c r="DUW55" s="281"/>
      <c r="DUX55" s="281"/>
      <c r="DUY55" s="282"/>
      <c r="DUZ55" s="283"/>
      <c r="DVA55" s="279"/>
      <c r="DVB55" s="280"/>
      <c r="DVC55" s="281"/>
      <c r="DVD55" s="281"/>
      <c r="DVE55" s="282"/>
      <c r="DVF55" s="283"/>
      <c r="DVG55" s="279"/>
      <c r="DVH55" s="280"/>
      <c r="DVI55" s="281"/>
      <c r="DVJ55" s="281"/>
      <c r="DVK55" s="282"/>
      <c r="DVL55" s="283"/>
      <c r="DVM55" s="279"/>
      <c r="DVN55" s="280"/>
      <c r="DVO55" s="281"/>
      <c r="DVP55" s="281"/>
      <c r="DVQ55" s="282"/>
      <c r="DVR55" s="283"/>
      <c r="DVS55" s="279"/>
      <c r="DVT55" s="280"/>
      <c r="DVU55" s="281"/>
      <c r="DVV55" s="281"/>
      <c r="DVW55" s="282"/>
      <c r="DVX55" s="283"/>
      <c r="DVY55" s="279"/>
      <c r="DVZ55" s="280"/>
      <c r="DWA55" s="281"/>
      <c r="DWB55" s="281"/>
      <c r="DWC55" s="282"/>
      <c r="DWD55" s="283"/>
      <c r="DWE55" s="279"/>
      <c r="DWF55" s="280"/>
      <c r="DWG55" s="281"/>
      <c r="DWH55" s="281"/>
      <c r="DWI55" s="282"/>
      <c r="DWJ55" s="283"/>
      <c r="DWK55" s="279"/>
      <c r="DWL55" s="280"/>
      <c r="DWM55" s="281"/>
      <c r="DWN55" s="281"/>
      <c r="DWO55" s="282"/>
      <c r="DWP55" s="283"/>
      <c r="DWQ55" s="279"/>
      <c r="DWR55" s="280"/>
      <c r="DWS55" s="281"/>
      <c r="DWT55" s="281"/>
      <c r="DWU55" s="282"/>
      <c r="DWV55" s="283"/>
      <c r="DWW55" s="279"/>
      <c r="DWX55" s="280"/>
      <c r="DWY55" s="281"/>
      <c r="DWZ55" s="281"/>
      <c r="DXA55" s="282"/>
      <c r="DXB55" s="283"/>
      <c r="DXC55" s="279"/>
      <c r="DXD55" s="280"/>
      <c r="DXE55" s="281"/>
      <c r="DXF55" s="281"/>
      <c r="DXG55" s="282"/>
      <c r="DXH55" s="283"/>
      <c r="DXI55" s="279"/>
      <c r="DXJ55" s="280"/>
      <c r="DXK55" s="281"/>
      <c r="DXL55" s="281"/>
      <c r="DXM55" s="282"/>
      <c r="DXN55" s="283"/>
      <c r="DXO55" s="279"/>
      <c r="DXP55" s="280"/>
      <c r="DXQ55" s="281"/>
      <c r="DXR55" s="281"/>
      <c r="DXS55" s="282"/>
      <c r="DXT55" s="283"/>
      <c r="DXU55" s="279"/>
      <c r="DXV55" s="280"/>
      <c r="DXW55" s="281"/>
      <c r="DXX55" s="281"/>
      <c r="DXY55" s="282"/>
      <c r="DXZ55" s="283"/>
      <c r="DYA55" s="279"/>
      <c r="DYB55" s="280"/>
      <c r="DYC55" s="281"/>
      <c r="DYD55" s="281"/>
      <c r="DYE55" s="282"/>
      <c r="DYF55" s="283"/>
      <c r="DYG55" s="279"/>
      <c r="DYH55" s="280"/>
      <c r="DYI55" s="281"/>
      <c r="DYJ55" s="281"/>
      <c r="DYK55" s="282"/>
      <c r="DYL55" s="283"/>
      <c r="DYM55" s="279"/>
      <c r="DYN55" s="280"/>
      <c r="DYO55" s="281"/>
      <c r="DYP55" s="281"/>
      <c r="DYQ55" s="282"/>
      <c r="DYR55" s="283"/>
      <c r="DYS55" s="279"/>
      <c r="DYT55" s="280"/>
      <c r="DYU55" s="281"/>
      <c r="DYV55" s="281"/>
      <c r="DYW55" s="282"/>
      <c r="DYX55" s="283"/>
      <c r="DYY55" s="279"/>
      <c r="DYZ55" s="280"/>
      <c r="DZA55" s="281"/>
      <c r="DZB55" s="281"/>
      <c r="DZC55" s="282"/>
      <c r="DZD55" s="283"/>
      <c r="DZE55" s="279"/>
      <c r="DZF55" s="280"/>
      <c r="DZG55" s="281"/>
      <c r="DZH55" s="281"/>
      <c r="DZI55" s="282"/>
      <c r="DZJ55" s="283"/>
      <c r="DZK55" s="279"/>
      <c r="DZL55" s="280"/>
      <c r="DZM55" s="281"/>
      <c r="DZN55" s="281"/>
      <c r="DZO55" s="282"/>
      <c r="DZP55" s="283"/>
      <c r="DZQ55" s="279"/>
      <c r="DZR55" s="280"/>
      <c r="DZS55" s="281"/>
      <c r="DZT55" s="281"/>
      <c r="DZU55" s="282"/>
      <c r="DZV55" s="283"/>
      <c r="DZW55" s="279"/>
      <c r="DZX55" s="280"/>
      <c r="DZY55" s="281"/>
      <c r="DZZ55" s="281"/>
      <c r="EAA55" s="282"/>
      <c r="EAB55" s="283"/>
      <c r="EAC55" s="279"/>
      <c r="EAD55" s="280"/>
      <c r="EAE55" s="281"/>
      <c r="EAF55" s="281"/>
      <c r="EAG55" s="282"/>
      <c r="EAH55" s="283"/>
      <c r="EAI55" s="279"/>
      <c r="EAJ55" s="280"/>
      <c r="EAK55" s="281"/>
      <c r="EAL55" s="281"/>
      <c r="EAM55" s="282"/>
      <c r="EAN55" s="283"/>
      <c r="EAO55" s="279"/>
      <c r="EAP55" s="280"/>
      <c r="EAQ55" s="281"/>
      <c r="EAR55" s="281"/>
      <c r="EAS55" s="282"/>
      <c r="EAT55" s="283"/>
      <c r="EAU55" s="279"/>
      <c r="EAV55" s="280"/>
      <c r="EAW55" s="281"/>
      <c r="EAX55" s="281"/>
      <c r="EAY55" s="282"/>
      <c r="EAZ55" s="283"/>
      <c r="EBA55" s="279"/>
      <c r="EBB55" s="280"/>
      <c r="EBC55" s="281"/>
      <c r="EBD55" s="281"/>
      <c r="EBE55" s="282"/>
      <c r="EBF55" s="283"/>
      <c r="EBG55" s="279"/>
      <c r="EBH55" s="280"/>
      <c r="EBI55" s="281"/>
      <c r="EBJ55" s="281"/>
      <c r="EBK55" s="282"/>
      <c r="EBL55" s="283"/>
      <c r="EBM55" s="279"/>
      <c r="EBN55" s="280"/>
      <c r="EBO55" s="281"/>
      <c r="EBP55" s="281"/>
      <c r="EBQ55" s="282"/>
      <c r="EBR55" s="283"/>
      <c r="EBS55" s="279"/>
      <c r="EBT55" s="280"/>
      <c r="EBU55" s="281"/>
      <c r="EBV55" s="281"/>
      <c r="EBW55" s="282"/>
      <c r="EBX55" s="283"/>
      <c r="EBY55" s="279"/>
      <c r="EBZ55" s="280"/>
      <c r="ECA55" s="281"/>
      <c r="ECB55" s="281"/>
      <c r="ECC55" s="282"/>
      <c r="ECD55" s="283"/>
      <c r="ECE55" s="279"/>
      <c r="ECF55" s="280"/>
      <c r="ECG55" s="281"/>
      <c r="ECH55" s="281"/>
      <c r="ECI55" s="282"/>
      <c r="ECJ55" s="283"/>
      <c r="ECK55" s="279"/>
      <c r="ECL55" s="280"/>
      <c r="ECM55" s="281"/>
      <c r="ECN55" s="281"/>
      <c r="ECO55" s="282"/>
      <c r="ECP55" s="283"/>
      <c r="ECQ55" s="279"/>
      <c r="ECR55" s="280"/>
      <c r="ECS55" s="281"/>
      <c r="ECT55" s="281"/>
      <c r="ECU55" s="282"/>
      <c r="ECV55" s="283"/>
      <c r="ECW55" s="279"/>
      <c r="ECX55" s="280"/>
      <c r="ECY55" s="281"/>
      <c r="ECZ55" s="281"/>
      <c r="EDA55" s="282"/>
      <c r="EDB55" s="283"/>
      <c r="EDC55" s="279"/>
      <c r="EDD55" s="280"/>
      <c r="EDE55" s="281"/>
      <c r="EDF55" s="281"/>
      <c r="EDG55" s="282"/>
      <c r="EDH55" s="283"/>
      <c r="EDI55" s="279"/>
      <c r="EDJ55" s="280"/>
      <c r="EDK55" s="281"/>
      <c r="EDL55" s="281"/>
      <c r="EDM55" s="282"/>
      <c r="EDN55" s="283"/>
      <c r="EDO55" s="279"/>
      <c r="EDP55" s="280"/>
      <c r="EDQ55" s="281"/>
      <c r="EDR55" s="281"/>
      <c r="EDS55" s="282"/>
      <c r="EDT55" s="283"/>
      <c r="EDU55" s="279"/>
      <c r="EDV55" s="280"/>
      <c r="EDW55" s="281"/>
      <c r="EDX55" s="281"/>
      <c r="EDY55" s="282"/>
      <c r="EDZ55" s="283"/>
      <c r="EEA55" s="279"/>
      <c r="EEB55" s="280"/>
      <c r="EEC55" s="281"/>
      <c r="EED55" s="281"/>
      <c r="EEE55" s="282"/>
      <c r="EEF55" s="283"/>
      <c r="EEG55" s="279"/>
      <c r="EEH55" s="280"/>
      <c r="EEI55" s="281"/>
      <c r="EEJ55" s="281"/>
      <c r="EEK55" s="282"/>
      <c r="EEL55" s="283"/>
      <c r="EEM55" s="279"/>
      <c r="EEN55" s="280"/>
      <c r="EEO55" s="281"/>
      <c r="EEP55" s="281"/>
      <c r="EEQ55" s="282"/>
      <c r="EER55" s="283"/>
      <c r="EES55" s="279"/>
      <c r="EET55" s="280"/>
      <c r="EEU55" s="281"/>
      <c r="EEV55" s="281"/>
      <c r="EEW55" s="282"/>
      <c r="EEX55" s="283"/>
      <c r="EEY55" s="279"/>
      <c r="EEZ55" s="280"/>
      <c r="EFA55" s="281"/>
      <c r="EFB55" s="281"/>
      <c r="EFC55" s="282"/>
      <c r="EFD55" s="283"/>
      <c r="EFE55" s="279"/>
      <c r="EFF55" s="280"/>
      <c r="EFG55" s="281"/>
      <c r="EFH55" s="281"/>
      <c r="EFI55" s="282"/>
      <c r="EFJ55" s="283"/>
      <c r="EFK55" s="279"/>
      <c r="EFL55" s="280"/>
      <c r="EFM55" s="281"/>
      <c r="EFN55" s="281"/>
      <c r="EFO55" s="282"/>
      <c r="EFP55" s="283"/>
      <c r="EFQ55" s="279"/>
      <c r="EFR55" s="280"/>
      <c r="EFS55" s="281"/>
      <c r="EFT55" s="281"/>
      <c r="EFU55" s="282"/>
      <c r="EFV55" s="283"/>
      <c r="EFW55" s="279"/>
      <c r="EFX55" s="280"/>
      <c r="EFY55" s="281"/>
      <c r="EFZ55" s="281"/>
      <c r="EGA55" s="282"/>
      <c r="EGB55" s="283"/>
      <c r="EGC55" s="279"/>
      <c r="EGD55" s="280"/>
      <c r="EGE55" s="281"/>
      <c r="EGF55" s="281"/>
      <c r="EGG55" s="282"/>
      <c r="EGH55" s="283"/>
      <c r="EGI55" s="279"/>
      <c r="EGJ55" s="280"/>
      <c r="EGK55" s="281"/>
      <c r="EGL55" s="281"/>
      <c r="EGM55" s="282"/>
      <c r="EGN55" s="283"/>
      <c r="EGO55" s="279"/>
      <c r="EGP55" s="280"/>
      <c r="EGQ55" s="281"/>
      <c r="EGR55" s="281"/>
      <c r="EGS55" s="282"/>
      <c r="EGT55" s="283"/>
      <c r="EGU55" s="279"/>
      <c r="EGV55" s="280"/>
      <c r="EGW55" s="281"/>
      <c r="EGX55" s="281"/>
      <c r="EGY55" s="282"/>
      <c r="EGZ55" s="283"/>
      <c r="EHA55" s="279"/>
      <c r="EHB55" s="280"/>
      <c r="EHC55" s="281"/>
      <c r="EHD55" s="281"/>
      <c r="EHE55" s="282"/>
      <c r="EHF55" s="283"/>
      <c r="EHG55" s="279"/>
      <c r="EHH55" s="280"/>
      <c r="EHI55" s="281"/>
      <c r="EHJ55" s="281"/>
      <c r="EHK55" s="282"/>
      <c r="EHL55" s="283"/>
      <c r="EHM55" s="279"/>
      <c r="EHN55" s="280"/>
      <c r="EHO55" s="281"/>
      <c r="EHP55" s="281"/>
      <c r="EHQ55" s="282"/>
      <c r="EHR55" s="283"/>
      <c r="EHS55" s="279"/>
      <c r="EHT55" s="280"/>
      <c r="EHU55" s="281"/>
      <c r="EHV55" s="281"/>
      <c r="EHW55" s="282"/>
      <c r="EHX55" s="283"/>
      <c r="EHY55" s="279"/>
      <c r="EHZ55" s="280"/>
      <c r="EIA55" s="281"/>
      <c r="EIB55" s="281"/>
      <c r="EIC55" s="282"/>
      <c r="EID55" s="283"/>
      <c r="EIE55" s="279"/>
      <c r="EIF55" s="280"/>
      <c r="EIG55" s="281"/>
      <c r="EIH55" s="281"/>
      <c r="EII55" s="282"/>
      <c r="EIJ55" s="283"/>
      <c r="EIK55" s="279"/>
      <c r="EIL55" s="280"/>
      <c r="EIM55" s="281"/>
      <c r="EIN55" s="281"/>
      <c r="EIO55" s="282"/>
      <c r="EIP55" s="283"/>
      <c r="EIQ55" s="279"/>
      <c r="EIR55" s="280"/>
      <c r="EIS55" s="281"/>
      <c r="EIT55" s="281"/>
      <c r="EIU55" s="282"/>
      <c r="EIV55" s="283"/>
      <c r="EIW55" s="279"/>
      <c r="EIX55" s="280"/>
      <c r="EIY55" s="281"/>
      <c r="EIZ55" s="281"/>
      <c r="EJA55" s="282"/>
      <c r="EJB55" s="283"/>
      <c r="EJC55" s="279"/>
      <c r="EJD55" s="280"/>
      <c r="EJE55" s="281"/>
      <c r="EJF55" s="281"/>
      <c r="EJG55" s="282"/>
      <c r="EJH55" s="283"/>
      <c r="EJI55" s="279"/>
      <c r="EJJ55" s="280"/>
      <c r="EJK55" s="281"/>
      <c r="EJL55" s="281"/>
      <c r="EJM55" s="282"/>
      <c r="EJN55" s="283"/>
      <c r="EJO55" s="279"/>
      <c r="EJP55" s="280"/>
      <c r="EJQ55" s="281"/>
      <c r="EJR55" s="281"/>
      <c r="EJS55" s="282"/>
      <c r="EJT55" s="283"/>
      <c r="EJU55" s="279"/>
      <c r="EJV55" s="280"/>
      <c r="EJW55" s="281"/>
      <c r="EJX55" s="281"/>
      <c r="EJY55" s="282"/>
      <c r="EJZ55" s="283"/>
      <c r="EKA55" s="279"/>
      <c r="EKB55" s="280"/>
      <c r="EKC55" s="281"/>
      <c r="EKD55" s="281"/>
      <c r="EKE55" s="282"/>
      <c r="EKF55" s="283"/>
      <c r="EKG55" s="279"/>
      <c r="EKH55" s="280"/>
      <c r="EKI55" s="281"/>
      <c r="EKJ55" s="281"/>
      <c r="EKK55" s="282"/>
      <c r="EKL55" s="283"/>
      <c r="EKM55" s="279"/>
      <c r="EKN55" s="280"/>
      <c r="EKO55" s="281"/>
      <c r="EKP55" s="281"/>
      <c r="EKQ55" s="282"/>
      <c r="EKR55" s="283"/>
      <c r="EKS55" s="279"/>
      <c r="EKT55" s="280"/>
      <c r="EKU55" s="281"/>
      <c r="EKV55" s="281"/>
      <c r="EKW55" s="282"/>
      <c r="EKX55" s="283"/>
      <c r="EKY55" s="279"/>
      <c r="EKZ55" s="280"/>
      <c r="ELA55" s="281"/>
      <c r="ELB55" s="281"/>
      <c r="ELC55" s="282"/>
      <c r="ELD55" s="283"/>
      <c r="ELE55" s="279"/>
      <c r="ELF55" s="280"/>
      <c r="ELG55" s="281"/>
      <c r="ELH55" s="281"/>
      <c r="ELI55" s="282"/>
      <c r="ELJ55" s="283"/>
      <c r="ELK55" s="279"/>
      <c r="ELL55" s="280"/>
      <c r="ELM55" s="281"/>
      <c r="ELN55" s="281"/>
      <c r="ELO55" s="282"/>
      <c r="ELP55" s="283"/>
      <c r="ELQ55" s="279"/>
      <c r="ELR55" s="280"/>
      <c r="ELS55" s="281"/>
      <c r="ELT55" s="281"/>
      <c r="ELU55" s="282"/>
      <c r="ELV55" s="283"/>
      <c r="ELW55" s="279"/>
      <c r="ELX55" s="280"/>
      <c r="ELY55" s="281"/>
      <c r="ELZ55" s="281"/>
      <c r="EMA55" s="282"/>
      <c r="EMB55" s="283"/>
      <c r="EMC55" s="279"/>
      <c r="EMD55" s="280"/>
      <c r="EME55" s="281"/>
      <c r="EMF55" s="281"/>
      <c r="EMG55" s="282"/>
      <c r="EMH55" s="283"/>
      <c r="EMI55" s="279"/>
      <c r="EMJ55" s="280"/>
      <c r="EMK55" s="281"/>
      <c r="EML55" s="281"/>
      <c r="EMM55" s="282"/>
      <c r="EMN55" s="283"/>
      <c r="EMO55" s="279"/>
      <c r="EMP55" s="280"/>
      <c r="EMQ55" s="281"/>
      <c r="EMR55" s="281"/>
      <c r="EMS55" s="282"/>
      <c r="EMT55" s="283"/>
      <c r="EMU55" s="279"/>
      <c r="EMV55" s="280"/>
      <c r="EMW55" s="281"/>
      <c r="EMX55" s="281"/>
      <c r="EMY55" s="282"/>
      <c r="EMZ55" s="283"/>
      <c r="ENA55" s="279"/>
      <c r="ENB55" s="280"/>
      <c r="ENC55" s="281"/>
      <c r="END55" s="281"/>
      <c r="ENE55" s="282"/>
      <c r="ENF55" s="283"/>
      <c r="ENG55" s="279"/>
      <c r="ENH55" s="280"/>
      <c r="ENI55" s="281"/>
      <c r="ENJ55" s="281"/>
      <c r="ENK55" s="282"/>
      <c r="ENL55" s="283"/>
      <c r="ENM55" s="279"/>
      <c r="ENN55" s="280"/>
      <c r="ENO55" s="281"/>
      <c r="ENP55" s="281"/>
      <c r="ENQ55" s="282"/>
      <c r="ENR55" s="283"/>
      <c r="ENS55" s="279"/>
      <c r="ENT55" s="280"/>
      <c r="ENU55" s="281"/>
      <c r="ENV55" s="281"/>
      <c r="ENW55" s="282"/>
      <c r="ENX55" s="283"/>
      <c r="ENY55" s="279"/>
      <c r="ENZ55" s="280"/>
      <c r="EOA55" s="281"/>
      <c r="EOB55" s="281"/>
      <c r="EOC55" s="282"/>
      <c r="EOD55" s="283"/>
      <c r="EOE55" s="279"/>
      <c r="EOF55" s="280"/>
      <c r="EOG55" s="281"/>
      <c r="EOH55" s="281"/>
      <c r="EOI55" s="282"/>
      <c r="EOJ55" s="283"/>
      <c r="EOK55" s="279"/>
      <c r="EOL55" s="280"/>
      <c r="EOM55" s="281"/>
      <c r="EON55" s="281"/>
      <c r="EOO55" s="282"/>
      <c r="EOP55" s="283"/>
      <c r="EOQ55" s="279"/>
      <c r="EOR55" s="280"/>
      <c r="EOS55" s="281"/>
      <c r="EOT55" s="281"/>
      <c r="EOU55" s="282"/>
      <c r="EOV55" s="283"/>
      <c r="EOW55" s="279"/>
      <c r="EOX55" s="280"/>
      <c r="EOY55" s="281"/>
      <c r="EOZ55" s="281"/>
      <c r="EPA55" s="282"/>
      <c r="EPB55" s="283"/>
      <c r="EPC55" s="279"/>
      <c r="EPD55" s="280"/>
      <c r="EPE55" s="281"/>
      <c r="EPF55" s="281"/>
      <c r="EPG55" s="282"/>
      <c r="EPH55" s="283"/>
      <c r="EPI55" s="279"/>
      <c r="EPJ55" s="280"/>
      <c r="EPK55" s="281"/>
      <c r="EPL55" s="281"/>
      <c r="EPM55" s="282"/>
      <c r="EPN55" s="283"/>
      <c r="EPO55" s="279"/>
      <c r="EPP55" s="280"/>
      <c r="EPQ55" s="281"/>
      <c r="EPR55" s="281"/>
      <c r="EPS55" s="282"/>
      <c r="EPT55" s="283"/>
      <c r="EPU55" s="279"/>
      <c r="EPV55" s="280"/>
      <c r="EPW55" s="281"/>
      <c r="EPX55" s="281"/>
      <c r="EPY55" s="282"/>
      <c r="EPZ55" s="283"/>
      <c r="EQA55" s="279"/>
      <c r="EQB55" s="280"/>
      <c r="EQC55" s="281"/>
      <c r="EQD55" s="281"/>
      <c r="EQE55" s="282"/>
      <c r="EQF55" s="283"/>
      <c r="EQG55" s="279"/>
      <c r="EQH55" s="280"/>
      <c r="EQI55" s="281"/>
      <c r="EQJ55" s="281"/>
      <c r="EQK55" s="282"/>
      <c r="EQL55" s="283"/>
      <c r="EQM55" s="279"/>
      <c r="EQN55" s="280"/>
      <c r="EQO55" s="281"/>
      <c r="EQP55" s="281"/>
      <c r="EQQ55" s="282"/>
      <c r="EQR55" s="283"/>
      <c r="EQS55" s="279"/>
      <c r="EQT55" s="280"/>
      <c r="EQU55" s="281"/>
      <c r="EQV55" s="281"/>
      <c r="EQW55" s="282"/>
      <c r="EQX55" s="283"/>
      <c r="EQY55" s="279"/>
      <c r="EQZ55" s="280"/>
      <c r="ERA55" s="281"/>
      <c r="ERB55" s="281"/>
      <c r="ERC55" s="282"/>
      <c r="ERD55" s="283"/>
      <c r="ERE55" s="279"/>
      <c r="ERF55" s="280"/>
      <c r="ERG55" s="281"/>
      <c r="ERH55" s="281"/>
      <c r="ERI55" s="282"/>
      <c r="ERJ55" s="283"/>
      <c r="ERK55" s="279"/>
      <c r="ERL55" s="280"/>
      <c r="ERM55" s="281"/>
      <c r="ERN55" s="281"/>
      <c r="ERO55" s="282"/>
      <c r="ERP55" s="283"/>
      <c r="ERQ55" s="279"/>
      <c r="ERR55" s="280"/>
      <c r="ERS55" s="281"/>
      <c r="ERT55" s="281"/>
      <c r="ERU55" s="282"/>
      <c r="ERV55" s="283"/>
      <c r="ERW55" s="279"/>
      <c r="ERX55" s="280"/>
      <c r="ERY55" s="281"/>
      <c r="ERZ55" s="281"/>
      <c r="ESA55" s="282"/>
      <c r="ESB55" s="283"/>
      <c r="ESC55" s="279"/>
      <c r="ESD55" s="280"/>
      <c r="ESE55" s="281"/>
      <c r="ESF55" s="281"/>
      <c r="ESG55" s="282"/>
      <c r="ESH55" s="283"/>
      <c r="ESI55" s="279"/>
      <c r="ESJ55" s="280"/>
      <c r="ESK55" s="281"/>
      <c r="ESL55" s="281"/>
      <c r="ESM55" s="282"/>
      <c r="ESN55" s="283"/>
      <c r="ESO55" s="279"/>
      <c r="ESP55" s="280"/>
      <c r="ESQ55" s="281"/>
      <c r="ESR55" s="281"/>
      <c r="ESS55" s="282"/>
      <c r="EST55" s="283"/>
      <c r="ESU55" s="279"/>
      <c r="ESV55" s="280"/>
      <c r="ESW55" s="281"/>
      <c r="ESX55" s="281"/>
      <c r="ESY55" s="282"/>
      <c r="ESZ55" s="283"/>
      <c r="ETA55" s="279"/>
      <c r="ETB55" s="280"/>
      <c r="ETC55" s="281"/>
      <c r="ETD55" s="281"/>
      <c r="ETE55" s="282"/>
      <c r="ETF55" s="283"/>
      <c r="ETG55" s="279"/>
      <c r="ETH55" s="280"/>
      <c r="ETI55" s="281"/>
      <c r="ETJ55" s="281"/>
      <c r="ETK55" s="282"/>
      <c r="ETL55" s="283"/>
      <c r="ETM55" s="279"/>
      <c r="ETN55" s="280"/>
      <c r="ETO55" s="281"/>
      <c r="ETP55" s="281"/>
      <c r="ETQ55" s="282"/>
      <c r="ETR55" s="283"/>
      <c r="ETS55" s="279"/>
      <c r="ETT55" s="280"/>
      <c r="ETU55" s="281"/>
      <c r="ETV55" s="281"/>
      <c r="ETW55" s="282"/>
      <c r="ETX55" s="283"/>
      <c r="ETY55" s="279"/>
      <c r="ETZ55" s="280"/>
      <c r="EUA55" s="281"/>
      <c r="EUB55" s="281"/>
      <c r="EUC55" s="282"/>
      <c r="EUD55" s="283"/>
      <c r="EUE55" s="279"/>
      <c r="EUF55" s="280"/>
      <c r="EUG55" s="281"/>
      <c r="EUH55" s="281"/>
      <c r="EUI55" s="282"/>
      <c r="EUJ55" s="283"/>
      <c r="EUK55" s="279"/>
      <c r="EUL55" s="280"/>
      <c r="EUM55" s="281"/>
      <c r="EUN55" s="281"/>
      <c r="EUO55" s="282"/>
      <c r="EUP55" s="283"/>
      <c r="EUQ55" s="279"/>
      <c r="EUR55" s="280"/>
      <c r="EUS55" s="281"/>
      <c r="EUT55" s="281"/>
      <c r="EUU55" s="282"/>
      <c r="EUV55" s="283"/>
      <c r="EUW55" s="279"/>
      <c r="EUX55" s="280"/>
      <c r="EUY55" s="281"/>
      <c r="EUZ55" s="281"/>
      <c r="EVA55" s="282"/>
      <c r="EVB55" s="283"/>
      <c r="EVC55" s="279"/>
      <c r="EVD55" s="280"/>
      <c r="EVE55" s="281"/>
      <c r="EVF55" s="281"/>
      <c r="EVG55" s="282"/>
      <c r="EVH55" s="283"/>
      <c r="EVI55" s="279"/>
      <c r="EVJ55" s="280"/>
      <c r="EVK55" s="281"/>
      <c r="EVL55" s="281"/>
      <c r="EVM55" s="282"/>
      <c r="EVN55" s="283"/>
      <c r="EVO55" s="279"/>
      <c r="EVP55" s="280"/>
      <c r="EVQ55" s="281"/>
      <c r="EVR55" s="281"/>
      <c r="EVS55" s="282"/>
      <c r="EVT55" s="283"/>
      <c r="EVU55" s="279"/>
      <c r="EVV55" s="280"/>
      <c r="EVW55" s="281"/>
      <c r="EVX55" s="281"/>
      <c r="EVY55" s="282"/>
      <c r="EVZ55" s="283"/>
      <c r="EWA55" s="279"/>
      <c r="EWB55" s="280"/>
      <c r="EWC55" s="281"/>
      <c r="EWD55" s="281"/>
      <c r="EWE55" s="282"/>
      <c r="EWF55" s="283"/>
      <c r="EWG55" s="279"/>
      <c r="EWH55" s="280"/>
      <c r="EWI55" s="281"/>
      <c r="EWJ55" s="281"/>
      <c r="EWK55" s="282"/>
      <c r="EWL55" s="283"/>
      <c r="EWM55" s="279"/>
      <c r="EWN55" s="280"/>
      <c r="EWO55" s="281"/>
      <c r="EWP55" s="281"/>
      <c r="EWQ55" s="282"/>
      <c r="EWR55" s="283"/>
      <c r="EWS55" s="279"/>
      <c r="EWT55" s="280"/>
      <c r="EWU55" s="281"/>
      <c r="EWV55" s="281"/>
      <c r="EWW55" s="282"/>
      <c r="EWX55" s="283"/>
      <c r="EWY55" s="279"/>
      <c r="EWZ55" s="280"/>
      <c r="EXA55" s="281"/>
      <c r="EXB55" s="281"/>
      <c r="EXC55" s="282"/>
      <c r="EXD55" s="283"/>
      <c r="EXE55" s="279"/>
      <c r="EXF55" s="280"/>
      <c r="EXG55" s="281"/>
      <c r="EXH55" s="281"/>
      <c r="EXI55" s="282"/>
      <c r="EXJ55" s="283"/>
      <c r="EXK55" s="279"/>
      <c r="EXL55" s="280"/>
      <c r="EXM55" s="281"/>
      <c r="EXN55" s="281"/>
      <c r="EXO55" s="282"/>
      <c r="EXP55" s="283"/>
      <c r="EXQ55" s="279"/>
      <c r="EXR55" s="280"/>
      <c r="EXS55" s="281"/>
      <c r="EXT55" s="281"/>
      <c r="EXU55" s="282"/>
      <c r="EXV55" s="283"/>
      <c r="EXW55" s="279"/>
      <c r="EXX55" s="280"/>
      <c r="EXY55" s="281"/>
      <c r="EXZ55" s="281"/>
      <c r="EYA55" s="282"/>
      <c r="EYB55" s="283"/>
      <c r="EYC55" s="279"/>
      <c r="EYD55" s="280"/>
      <c r="EYE55" s="281"/>
      <c r="EYF55" s="281"/>
      <c r="EYG55" s="282"/>
      <c r="EYH55" s="283"/>
      <c r="EYI55" s="279"/>
      <c r="EYJ55" s="280"/>
      <c r="EYK55" s="281"/>
      <c r="EYL55" s="281"/>
      <c r="EYM55" s="282"/>
      <c r="EYN55" s="283"/>
      <c r="EYO55" s="279"/>
      <c r="EYP55" s="280"/>
      <c r="EYQ55" s="281"/>
      <c r="EYR55" s="281"/>
      <c r="EYS55" s="282"/>
      <c r="EYT55" s="283"/>
      <c r="EYU55" s="279"/>
      <c r="EYV55" s="280"/>
      <c r="EYW55" s="281"/>
      <c r="EYX55" s="281"/>
      <c r="EYY55" s="282"/>
      <c r="EYZ55" s="283"/>
      <c r="EZA55" s="279"/>
      <c r="EZB55" s="280"/>
      <c r="EZC55" s="281"/>
      <c r="EZD55" s="281"/>
      <c r="EZE55" s="282"/>
      <c r="EZF55" s="283"/>
      <c r="EZG55" s="279"/>
      <c r="EZH55" s="280"/>
      <c r="EZI55" s="281"/>
      <c r="EZJ55" s="281"/>
      <c r="EZK55" s="282"/>
      <c r="EZL55" s="283"/>
      <c r="EZM55" s="279"/>
      <c r="EZN55" s="280"/>
      <c r="EZO55" s="281"/>
      <c r="EZP55" s="281"/>
      <c r="EZQ55" s="282"/>
      <c r="EZR55" s="283"/>
      <c r="EZS55" s="279"/>
      <c r="EZT55" s="280"/>
      <c r="EZU55" s="281"/>
      <c r="EZV55" s="281"/>
      <c r="EZW55" s="282"/>
      <c r="EZX55" s="283"/>
      <c r="EZY55" s="279"/>
      <c r="EZZ55" s="280"/>
      <c r="FAA55" s="281"/>
      <c r="FAB55" s="281"/>
      <c r="FAC55" s="282"/>
      <c r="FAD55" s="283"/>
      <c r="FAE55" s="279"/>
      <c r="FAF55" s="280"/>
      <c r="FAG55" s="281"/>
      <c r="FAH55" s="281"/>
      <c r="FAI55" s="282"/>
      <c r="FAJ55" s="283"/>
      <c r="FAK55" s="279"/>
      <c r="FAL55" s="280"/>
      <c r="FAM55" s="281"/>
      <c r="FAN55" s="281"/>
      <c r="FAO55" s="282"/>
      <c r="FAP55" s="283"/>
      <c r="FAQ55" s="279"/>
      <c r="FAR55" s="280"/>
      <c r="FAS55" s="281"/>
      <c r="FAT55" s="281"/>
      <c r="FAU55" s="282"/>
      <c r="FAV55" s="283"/>
      <c r="FAW55" s="279"/>
      <c r="FAX55" s="280"/>
      <c r="FAY55" s="281"/>
      <c r="FAZ55" s="281"/>
      <c r="FBA55" s="282"/>
      <c r="FBB55" s="283"/>
      <c r="FBC55" s="279"/>
      <c r="FBD55" s="280"/>
      <c r="FBE55" s="281"/>
      <c r="FBF55" s="281"/>
      <c r="FBG55" s="282"/>
      <c r="FBH55" s="283"/>
      <c r="FBI55" s="279"/>
      <c r="FBJ55" s="280"/>
      <c r="FBK55" s="281"/>
      <c r="FBL55" s="281"/>
      <c r="FBM55" s="282"/>
      <c r="FBN55" s="283"/>
      <c r="FBO55" s="279"/>
      <c r="FBP55" s="280"/>
      <c r="FBQ55" s="281"/>
      <c r="FBR55" s="281"/>
      <c r="FBS55" s="282"/>
      <c r="FBT55" s="283"/>
      <c r="FBU55" s="279"/>
      <c r="FBV55" s="280"/>
      <c r="FBW55" s="281"/>
      <c r="FBX55" s="281"/>
      <c r="FBY55" s="282"/>
      <c r="FBZ55" s="283"/>
      <c r="FCA55" s="279"/>
      <c r="FCB55" s="280"/>
      <c r="FCC55" s="281"/>
      <c r="FCD55" s="281"/>
      <c r="FCE55" s="282"/>
      <c r="FCF55" s="283"/>
      <c r="FCG55" s="279"/>
      <c r="FCH55" s="280"/>
      <c r="FCI55" s="281"/>
      <c r="FCJ55" s="281"/>
      <c r="FCK55" s="282"/>
      <c r="FCL55" s="283"/>
      <c r="FCM55" s="279"/>
      <c r="FCN55" s="280"/>
      <c r="FCO55" s="281"/>
      <c r="FCP55" s="281"/>
      <c r="FCQ55" s="282"/>
      <c r="FCR55" s="283"/>
      <c r="FCS55" s="279"/>
      <c r="FCT55" s="280"/>
      <c r="FCU55" s="281"/>
      <c r="FCV55" s="281"/>
      <c r="FCW55" s="282"/>
      <c r="FCX55" s="283"/>
      <c r="FCY55" s="279"/>
      <c r="FCZ55" s="280"/>
      <c r="FDA55" s="281"/>
      <c r="FDB55" s="281"/>
      <c r="FDC55" s="282"/>
      <c r="FDD55" s="283"/>
      <c r="FDE55" s="279"/>
      <c r="FDF55" s="280"/>
      <c r="FDG55" s="281"/>
      <c r="FDH55" s="281"/>
      <c r="FDI55" s="282"/>
      <c r="FDJ55" s="283"/>
      <c r="FDK55" s="279"/>
      <c r="FDL55" s="280"/>
      <c r="FDM55" s="281"/>
      <c r="FDN55" s="281"/>
      <c r="FDO55" s="282"/>
      <c r="FDP55" s="283"/>
      <c r="FDQ55" s="279"/>
      <c r="FDR55" s="280"/>
      <c r="FDS55" s="281"/>
      <c r="FDT55" s="281"/>
      <c r="FDU55" s="282"/>
      <c r="FDV55" s="283"/>
      <c r="FDW55" s="279"/>
      <c r="FDX55" s="280"/>
      <c r="FDY55" s="281"/>
      <c r="FDZ55" s="281"/>
      <c r="FEA55" s="282"/>
      <c r="FEB55" s="283"/>
      <c r="FEC55" s="279"/>
      <c r="FED55" s="280"/>
      <c r="FEE55" s="281"/>
      <c r="FEF55" s="281"/>
      <c r="FEG55" s="282"/>
      <c r="FEH55" s="283"/>
      <c r="FEI55" s="279"/>
      <c r="FEJ55" s="280"/>
      <c r="FEK55" s="281"/>
      <c r="FEL55" s="281"/>
      <c r="FEM55" s="282"/>
      <c r="FEN55" s="283"/>
      <c r="FEO55" s="279"/>
      <c r="FEP55" s="280"/>
      <c r="FEQ55" s="281"/>
      <c r="FER55" s="281"/>
      <c r="FES55" s="282"/>
      <c r="FET55" s="283"/>
      <c r="FEU55" s="279"/>
      <c r="FEV55" s="280"/>
      <c r="FEW55" s="281"/>
      <c r="FEX55" s="281"/>
      <c r="FEY55" s="282"/>
      <c r="FEZ55" s="283"/>
      <c r="FFA55" s="279"/>
      <c r="FFB55" s="280"/>
      <c r="FFC55" s="281"/>
      <c r="FFD55" s="281"/>
      <c r="FFE55" s="282"/>
      <c r="FFF55" s="283"/>
      <c r="FFG55" s="279"/>
      <c r="FFH55" s="280"/>
      <c r="FFI55" s="281"/>
      <c r="FFJ55" s="281"/>
      <c r="FFK55" s="282"/>
      <c r="FFL55" s="283"/>
      <c r="FFM55" s="279"/>
      <c r="FFN55" s="280"/>
      <c r="FFO55" s="281"/>
      <c r="FFP55" s="281"/>
      <c r="FFQ55" s="282"/>
      <c r="FFR55" s="283"/>
      <c r="FFS55" s="279"/>
      <c r="FFT55" s="280"/>
      <c r="FFU55" s="281"/>
      <c r="FFV55" s="281"/>
      <c r="FFW55" s="282"/>
      <c r="FFX55" s="283"/>
      <c r="FFY55" s="279"/>
      <c r="FFZ55" s="280"/>
      <c r="FGA55" s="281"/>
      <c r="FGB55" s="281"/>
      <c r="FGC55" s="282"/>
      <c r="FGD55" s="283"/>
      <c r="FGE55" s="279"/>
      <c r="FGF55" s="280"/>
      <c r="FGG55" s="281"/>
      <c r="FGH55" s="281"/>
      <c r="FGI55" s="282"/>
      <c r="FGJ55" s="283"/>
      <c r="FGK55" s="279"/>
      <c r="FGL55" s="280"/>
      <c r="FGM55" s="281"/>
      <c r="FGN55" s="281"/>
      <c r="FGO55" s="282"/>
      <c r="FGP55" s="283"/>
      <c r="FGQ55" s="279"/>
      <c r="FGR55" s="280"/>
      <c r="FGS55" s="281"/>
      <c r="FGT55" s="281"/>
      <c r="FGU55" s="282"/>
      <c r="FGV55" s="283"/>
      <c r="FGW55" s="279"/>
      <c r="FGX55" s="280"/>
      <c r="FGY55" s="281"/>
      <c r="FGZ55" s="281"/>
      <c r="FHA55" s="282"/>
      <c r="FHB55" s="283"/>
      <c r="FHC55" s="279"/>
      <c r="FHD55" s="280"/>
      <c r="FHE55" s="281"/>
      <c r="FHF55" s="281"/>
      <c r="FHG55" s="282"/>
      <c r="FHH55" s="283"/>
      <c r="FHI55" s="279"/>
      <c r="FHJ55" s="280"/>
      <c r="FHK55" s="281"/>
      <c r="FHL55" s="281"/>
      <c r="FHM55" s="282"/>
      <c r="FHN55" s="283"/>
      <c r="FHO55" s="279"/>
      <c r="FHP55" s="280"/>
      <c r="FHQ55" s="281"/>
      <c r="FHR55" s="281"/>
      <c r="FHS55" s="282"/>
      <c r="FHT55" s="283"/>
      <c r="FHU55" s="279"/>
      <c r="FHV55" s="280"/>
      <c r="FHW55" s="281"/>
      <c r="FHX55" s="281"/>
      <c r="FHY55" s="282"/>
      <c r="FHZ55" s="283"/>
      <c r="FIA55" s="279"/>
      <c r="FIB55" s="280"/>
      <c r="FIC55" s="281"/>
      <c r="FID55" s="281"/>
      <c r="FIE55" s="282"/>
      <c r="FIF55" s="283"/>
      <c r="FIG55" s="279"/>
      <c r="FIH55" s="280"/>
      <c r="FII55" s="281"/>
      <c r="FIJ55" s="281"/>
      <c r="FIK55" s="282"/>
      <c r="FIL55" s="283"/>
      <c r="FIM55" s="279"/>
      <c r="FIN55" s="280"/>
      <c r="FIO55" s="281"/>
      <c r="FIP55" s="281"/>
      <c r="FIQ55" s="282"/>
      <c r="FIR55" s="283"/>
      <c r="FIS55" s="279"/>
      <c r="FIT55" s="280"/>
      <c r="FIU55" s="281"/>
      <c r="FIV55" s="281"/>
      <c r="FIW55" s="282"/>
      <c r="FIX55" s="283"/>
      <c r="FIY55" s="279"/>
      <c r="FIZ55" s="280"/>
      <c r="FJA55" s="281"/>
      <c r="FJB55" s="281"/>
      <c r="FJC55" s="282"/>
      <c r="FJD55" s="283"/>
      <c r="FJE55" s="279"/>
      <c r="FJF55" s="280"/>
      <c r="FJG55" s="281"/>
      <c r="FJH55" s="281"/>
      <c r="FJI55" s="282"/>
      <c r="FJJ55" s="283"/>
      <c r="FJK55" s="279"/>
      <c r="FJL55" s="280"/>
      <c r="FJM55" s="281"/>
      <c r="FJN55" s="281"/>
      <c r="FJO55" s="282"/>
      <c r="FJP55" s="283"/>
      <c r="FJQ55" s="279"/>
      <c r="FJR55" s="280"/>
      <c r="FJS55" s="281"/>
      <c r="FJT55" s="281"/>
      <c r="FJU55" s="282"/>
      <c r="FJV55" s="283"/>
      <c r="FJW55" s="279"/>
      <c r="FJX55" s="280"/>
      <c r="FJY55" s="281"/>
      <c r="FJZ55" s="281"/>
      <c r="FKA55" s="282"/>
      <c r="FKB55" s="283"/>
      <c r="FKC55" s="279"/>
      <c r="FKD55" s="280"/>
      <c r="FKE55" s="281"/>
      <c r="FKF55" s="281"/>
      <c r="FKG55" s="282"/>
      <c r="FKH55" s="283"/>
      <c r="FKI55" s="279"/>
      <c r="FKJ55" s="280"/>
      <c r="FKK55" s="281"/>
      <c r="FKL55" s="281"/>
      <c r="FKM55" s="282"/>
      <c r="FKN55" s="283"/>
      <c r="FKO55" s="279"/>
      <c r="FKP55" s="280"/>
      <c r="FKQ55" s="281"/>
      <c r="FKR55" s="281"/>
      <c r="FKS55" s="282"/>
      <c r="FKT55" s="283"/>
      <c r="FKU55" s="279"/>
      <c r="FKV55" s="280"/>
      <c r="FKW55" s="281"/>
      <c r="FKX55" s="281"/>
      <c r="FKY55" s="282"/>
      <c r="FKZ55" s="283"/>
      <c r="FLA55" s="279"/>
      <c r="FLB55" s="280"/>
      <c r="FLC55" s="281"/>
      <c r="FLD55" s="281"/>
      <c r="FLE55" s="282"/>
      <c r="FLF55" s="283"/>
      <c r="FLG55" s="279"/>
      <c r="FLH55" s="280"/>
      <c r="FLI55" s="281"/>
      <c r="FLJ55" s="281"/>
      <c r="FLK55" s="282"/>
      <c r="FLL55" s="283"/>
      <c r="FLM55" s="279"/>
      <c r="FLN55" s="280"/>
      <c r="FLO55" s="281"/>
      <c r="FLP55" s="281"/>
      <c r="FLQ55" s="282"/>
      <c r="FLR55" s="283"/>
      <c r="FLS55" s="279"/>
      <c r="FLT55" s="280"/>
      <c r="FLU55" s="281"/>
      <c r="FLV55" s="281"/>
      <c r="FLW55" s="282"/>
      <c r="FLX55" s="283"/>
      <c r="FLY55" s="279"/>
      <c r="FLZ55" s="280"/>
      <c r="FMA55" s="281"/>
      <c r="FMB55" s="281"/>
      <c r="FMC55" s="282"/>
      <c r="FMD55" s="283"/>
      <c r="FME55" s="279"/>
      <c r="FMF55" s="280"/>
      <c r="FMG55" s="281"/>
      <c r="FMH55" s="281"/>
      <c r="FMI55" s="282"/>
      <c r="FMJ55" s="283"/>
      <c r="FMK55" s="279"/>
      <c r="FML55" s="280"/>
      <c r="FMM55" s="281"/>
      <c r="FMN55" s="281"/>
      <c r="FMO55" s="282"/>
      <c r="FMP55" s="283"/>
      <c r="FMQ55" s="279"/>
      <c r="FMR55" s="280"/>
      <c r="FMS55" s="281"/>
      <c r="FMT55" s="281"/>
      <c r="FMU55" s="282"/>
      <c r="FMV55" s="283"/>
      <c r="FMW55" s="279"/>
      <c r="FMX55" s="280"/>
      <c r="FMY55" s="281"/>
      <c r="FMZ55" s="281"/>
      <c r="FNA55" s="282"/>
      <c r="FNB55" s="283"/>
      <c r="FNC55" s="279"/>
      <c r="FND55" s="280"/>
      <c r="FNE55" s="281"/>
      <c r="FNF55" s="281"/>
      <c r="FNG55" s="282"/>
      <c r="FNH55" s="283"/>
      <c r="FNI55" s="279"/>
      <c r="FNJ55" s="280"/>
      <c r="FNK55" s="281"/>
      <c r="FNL55" s="281"/>
      <c r="FNM55" s="282"/>
      <c r="FNN55" s="283"/>
      <c r="FNO55" s="279"/>
      <c r="FNP55" s="280"/>
      <c r="FNQ55" s="281"/>
      <c r="FNR55" s="281"/>
      <c r="FNS55" s="282"/>
      <c r="FNT55" s="283"/>
      <c r="FNU55" s="279"/>
      <c r="FNV55" s="280"/>
      <c r="FNW55" s="281"/>
      <c r="FNX55" s="281"/>
      <c r="FNY55" s="282"/>
      <c r="FNZ55" s="283"/>
      <c r="FOA55" s="279"/>
      <c r="FOB55" s="280"/>
      <c r="FOC55" s="281"/>
      <c r="FOD55" s="281"/>
      <c r="FOE55" s="282"/>
      <c r="FOF55" s="283"/>
      <c r="FOG55" s="279"/>
      <c r="FOH55" s="280"/>
      <c r="FOI55" s="281"/>
      <c r="FOJ55" s="281"/>
      <c r="FOK55" s="282"/>
      <c r="FOL55" s="283"/>
      <c r="FOM55" s="279"/>
      <c r="FON55" s="280"/>
      <c r="FOO55" s="281"/>
      <c r="FOP55" s="281"/>
      <c r="FOQ55" s="282"/>
      <c r="FOR55" s="283"/>
      <c r="FOS55" s="279"/>
      <c r="FOT55" s="280"/>
      <c r="FOU55" s="281"/>
      <c r="FOV55" s="281"/>
      <c r="FOW55" s="282"/>
      <c r="FOX55" s="283"/>
      <c r="FOY55" s="279"/>
      <c r="FOZ55" s="280"/>
      <c r="FPA55" s="281"/>
      <c r="FPB55" s="281"/>
      <c r="FPC55" s="282"/>
      <c r="FPD55" s="283"/>
      <c r="FPE55" s="279"/>
      <c r="FPF55" s="280"/>
      <c r="FPG55" s="281"/>
      <c r="FPH55" s="281"/>
      <c r="FPI55" s="282"/>
      <c r="FPJ55" s="283"/>
      <c r="FPK55" s="279"/>
      <c r="FPL55" s="280"/>
      <c r="FPM55" s="281"/>
      <c r="FPN55" s="281"/>
      <c r="FPO55" s="282"/>
      <c r="FPP55" s="283"/>
      <c r="FPQ55" s="279"/>
      <c r="FPR55" s="280"/>
      <c r="FPS55" s="281"/>
      <c r="FPT55" s="281"/>
      <c r="FPU55" s="282"/>
      <c r="FPV55" s="283"/>
      <c r="FPW55" s="279"/>
      <c r="FPX55" s="280"/>
      <c r="FPY55" s="281"/>
      <c r="FPZ55" s="281"/>
      <c r="FQA55" s="282"/>
      <c r="FQB55" s="283"/>
      <c r="FQC55" s="279"/>
      <c r="FQD55" s="280"/>
      <c r="FQE55" s="281"/>
      <c r="FQF55" s="281"/>
      <c r="FQG55" s="282"/>
      <c r="FQH55" s="283"/>
      <c r="FQI55" s="279"/>
      <c r="FQJ55" s="280"/>
      <c r="FQK55" s="281"/>
      <c r="FQL55" s="281"/>
      <c r="FQM55" s="282"/>
      <c r="FQN55" s="283"/>
      <c r="FQO55" s="279"/>
      <c r="FQP55" s="280"/>
      <c r="FQQ55" s="281"/>
      <c r="FQR55" s="281"/>
      <c r="FQS55" s="282"/>
      <c r="FQT55" s="283"/>
      <c r="FQU55" s="279"/>
      <c r="FQV55" s="280"/>
      <c r="FQW55" s="281"/>
      <c r="FQX55" s="281"/>
      <c r="FQY55" s="282"/>
      <c r="FQZ55" s="283"/>
      <c r="FRA55" s="279"/>
      <c r="FRB55" s="280"/>
      <c r="FRC55" s="281"/>
      <c r="FRD55" s="281"/>
      <c r="FRE55" s="282"/>
      <c r="FRF55" s="283"/>
      <c r="FRG55" s="279"/>
      <c r="FRH55" s="280"/>
      <c r="FRI55" s="281"/>
      <c r="FRJ55" s="281"/>
      <c r="FRK55" s="282"/>
      <c r="FRL55" s="283"/>
      <c r="FRM55" s="279"/>
      <c r="FRN55" s="280"/>
      <c r="FRO55" s="281"/>
      <c r="FRP55" s="281"/>
      <c r="FRQ55" s="282"/>
      <c r="FRR55" s="283"/>
      <c r="FRS55" s="279"/>
      <c r="FRT55" s="280"/>
      <c r="FRU55" s="281"/>
      <c r="FRV55" s="281"/>
      <c r="FRW55" s="282"/>
      <c r="FRX55" s="283"/>
      <c r="FRY55" s="279"/>
      <c r="FRZ55" s="280"/>
      <c r="FSA55" s="281"/>
      <c r="FSB55" s="281"/>
      <c r="FSC55" s="282"/>
      <c r="FSD55" s="283"/>
      <c r="FSE55" s="279"/>
      <c r="FSF55" s="280"/>
      <c r="FSG55" s="281"/>
      <c r="FSH55" s="281"/>
      <c r="FSI55" s="282"/>
      <c r="FSJ55" s="283"/>
      <c r="FSK55" s="279"/>
      <c r="FSL55" s="280"/>
      <c r="FSM55" s="281"/>
      <c r="FSN55" s="281"/>
      <c r="FSO55" s="282"/>
      <c r="FSP55" s="283"/>
      <c r="FSQ55" s="279"/>
      <c r="FSR55" s="280"/>
      <c r="FSS55" s="281"/>
      <c r="FST55" s="281"/>
      <c r="FSU55" s="282"/>
      <c r="FSV55" s="283"/>
      <c r="FSW55" s="279"/>
      <c r="FSX55" s="280"/>
      <c r="FSY55" s="281"/>
      <c r="FSZ55" s="281"/>
      <c r="FTA55" s="282"/>
      <c r="FTB55" s="283"/>
      <c r="FTC55" s="279"/>
      <c r="FTD55" s="280"/>
      <c r="FTE55" s="281"/>
      <c r="FTF55" s="281"/>
      <c r="FTG55" s="282"/>
      <c r="FTH55" s="283"/>
      <c r="FTI55" s="279"/>
      <c r="FTJ55" s="280"/>
      <c r="FTK55" s="281"/>
      <c r="FTL55" s="281"/>
      <c r="FTM55" s="282"/>
      <c r="FTN55" s="283"/>
      <c r="FTO55" s="279"/>
      <c r="FTP55" s="280"/>
      <c r="FTQ55" s="281"/>
      <c r="FTR55" s="281"/>
      <c r="FTS55" s="282"/>
      <c r="FTT55" s="283"/>
      <c r="FTU55" s="279"/>
      <c r="FTV55" s="280"/>
      <c r="FTW55" s="281"/>
      <c r="FTX55" s="281"/>
      <c r="FTY55" s="282"/>
      <c r="FTZ55" s="283"/>
      <c r="FUA55" s="279"/>
      <c r="FUB55" s="280"/>
      <c r="FUC55" s="281"/>
      <c r="FUD55" s="281"/>
      <c r="FUE55" s="282"/>
      <c r="FUF55" s="283"/>
      <c r="FUG55" s="279"/>
      <c r="FUH55" s="280"/>
      <c r="FUI55" s="281"/>
      <c r="FUJ55" s="281"/>
      <c r="FUK55" s="282"/>
      <c r="FUL55" s="283"/>
      <c r="FUM55" s="279"/>
      <c r="FUN55" s="280"/>
      <c r="FUO55" s="281"/>
      <c r="FUP55" s="281"/>
      <c r="FUQ55" s="282"/>
      <c r="FUR55" s="283"/>
      <c r="FUS55" s="279"/>
      <c r="FUT55" s="280"/>
      <c r="FUU55" s="281"/>
      <c r="FUV55" s="281"/>
      <c r="FUW55" s="282"/>
      <c r="FUX55" s="283"/>
      <c r="FUY55" s="279"/>
      <c r="FUZ55" s="280"/>
      <c r="FVA55" s="281"/>
      <c r="FVB55" s="281"/>
      <c r="FVC55" s="282"/>
      <c r="FVD55" s="283"/>
      <c r="FVE55" s="279"/>
      <c r="FVF55" s="280"/>
      <c r="FVG55" s="281"/>
      <c r="FVH55" s="281"/>
      <c r="FVI55" s="282"/>
      <c r="FVJ55" s="283"/>
      <c r="FVK55" s="279"/>
      <c r="FVL55" s="280"/>
      <c r="FVM55" s="281"/>
      <c r="FVN55" s="281"/>
      <c r="FVO55" s="282"/>
      <c r="FVP55" s="283"/>
      <c r="FVQ55" s="279"/>
      <c r="FVR55" s="280"/>
      <c r="FVS55" s="281"/>
      <c r="FVT55" s="281"/>
      <c r="FVU55" s="282"/>
      <c r="FVV55" s="283"/>
      <c r="FVW55" s="279"/>
      <c r="FVX55" s="280"/>
      <c r="FVY55" s="281"/>
      <c r="FVZ55" s="281"/>
      <c r="FWA55" s="282"/>
      <c r="FWB55" s="283"/>
      <c r="FWC55" s="279"/>
      <c r="FWD55" s="280"/>
      <c r="FWE55" s="281"/>
      <c r="FWF55" s="281"/>
      <c r="FWG55" s="282"/>
      <c r="FWH55" s="283"/>
      <c r="FWI55" s="279"/>
      <c r="FWJ55" s="280"/>
      <c r="FWK55" s="281"/>
      <c r="FWL55" s="281"/>
      <c r="FWM55" s="282"/>
      <c r="FWN55" s="283"/>
      <c r="FWO55" s="279"/>
      <c r="FWP55" s="280"/>
      <c r="FWQ55" s="281"/>
      <c r="FWR55" s="281"/>
      <c r="FWS55" s="282"/>
      <c r="FWT55" s="283"/>
      <c r="FWU55" s="279"/>
      <c r="FWV55" s="280"/>
      <c r="FWW55" s="281"/>
      <c r="FWX55" s="281"/>
      <c r="FWY55" s="282"/>
      <c r="FWZ55" s="283"/>
      <c r="FXA55" s="279"/>
      <c r="FXB55" s="280"/>
      <c r="FXC55" s="281"/>
      <c r="FXD55" s="281"/>
      <c r="FXE55" s="282"/>
      <c r="FXF55" s="283"/>
      <c r="FXG55" s="279"/>
      <c r="FXH55" s="280"/>
      <c r="FXI55" s="281"/>
      <c r="FXJ55" s="281"/>
      <c r="FXK55" s="282"/>
      <c r="FXL55" s="283"/>
      <c r="FXM55" s="279"/>
      <c r="FXN55" s="280"/>
      <c r="FXO55" s="281"/>
      <c r="FXP55" s="281"/>
      <c r="FXQ55" s="282"/>
      <c r="FXR55" s="283"/>
      <c r="FXS55" s="279"/>
      <c r="FXT55" s="280"/>
      <c r="FXU55" s="281"/>
      <c r="FXV55" s="281"/>
      <c r="FXW55" s="282"/>
      <c r="FXX55" s="283"/>
      <c r="FXY55" s="279"/>
      <c r="FXZ55" s="280"/>
      <c r="FYA55" s="281"/>
      <c r="FYB55" s="281"/>
      <c r="FYC55" s="282"/>
      <c r="FYD55" s="283"/>
      <c r="FYE55" s="279"/>
      <c r="FYF55" s="280"/>
      <c r="FYG55" s="281"/>
      <c r="FYH55" s="281"/>
      <c r="FYI55" s="282"/>
      <c r="FYJ55" s="283"/>
      <c r="FYK55" s="279"/>
      <c r="FYL55" s="280"/>
      <c r="FYM55" s="281"/>
      <c r="FYN55" s="281"/>
      <c r="FYO55" s="282"/>
      <c r="FYP55" s="283"/>
      <c r="FYQ55" s="279"/>
      <c r="FYR55" s="280"/>
      <c r="FYS55" s="281"/>
      <c r="FYT55" s="281"/>
      <c r="FYU55" s="282"/>
      <c r="FYV55" s="283"/>
      <c r="FYW55" s="279"/>
      <c r="FYX55" s="280"/>
      <c r="FYY55" s="281"/>
      <c r="FYZ55" s="281"/>
      <c r="FZA55" s="282"/>
      <c r="FZB55" s="283"/>
      <c r="FZC55" s="279"/>
      <c r="FZD55" s="280"/>
      <c r="FZE55" s="281"/>
      <c r="FZF55" s="281"/>
      <c r="FZG55" s="282"/>
      <c r="FZH55" s="283"/>
      <c r="FZI55" s="279"/>
      <c r="FZJ55" s="280"/>
      <c r="FZK55" s="281"/>
      <c r="FZL55" s="281"/>
      <c r="FZM55" s="282"/>
      <c r="FZN55" s="283"/>
      <c r="FZO55" s="279"/>
      <c r="FZP55" s="280"/>
      <c r="FZQ55" s="281"/>
      <c r="FZR55" s="281"/>
      <c r="FZS55" s="282"/>
      <c r="FZT55" s="283"/>
      <c r="FZU55" s="279"/>
      <c r="FZV55" s="280"/>
      <c r="FZW55" s="281"/>
      <c r="FZX55" s="281"/>
      <c r="FZY55" s="282"/>
      <c r="FZZ55" s="283"/>
      <c r="GAA55" s="279"/>
      <c r="GAB55" s="280"/>
      <c r="GAC55" s="281"/>
      <c r="GAD55" s="281"/>
      <c r="GAE55" s="282"/>
      <c r="GAF55" s="283"/>
      <c r="GAG55" s="279"/>
      <c r="GAH55" s="280"/>
      <c r="GAI55" s="281"/>
      <c r="GAJ55" s="281"/>
      <c r="GAK55" s="282"/>
      <c r="GAL55" s="283"/>
      <c r="GAM55" s="279"/>
      <c r="GAN55" s="280"/>
      <c r="GAO55" s="281"/>
      <c r="GAP55" s="281"/>
      <c r="GAQ55" s="282"/>
      <c r="GAR55" s="283"/>
      <c r="GAS55" s="279"/>
      <c r="GAT55" s="280"/>
      <c r="GAU55" s="281"/>
      <c r="GAV55" s="281"/>
      <c r="GAW55" s="282"/>
      <c r="GAX55" s="283"/>
      <c r="GAY55" s="279"/>
      <c r="GAZ55" s="280"/>
      <c r="GBA55" s="281"/>
      <c r="GBB55" s="281"/>
      <c r="GBC55" s="282"/>
      <c r="GBD55" s="283"/>
      <c r="GBE55" s="279"/>
      <c r="GBF55" s="280"/>
      <c r="GBG55" s="281"/>
      <c r="GBH55" s="281"/>
      <c r="GBI55" s="282"/>
      <c r="GBJ55" s="283"/>
      <c r="GBK55" s="279"/>
      <c r="GBL55" s="280"/>
      <c r="GBM55" s="281"/>
      <c r="GBN55" s="281"/>
      <c r="GBO55" s="282"/>
      <c r="GBP55" s="283"/>
      <c r="GBQ55" s="279"/>
      <c r="GBR55" s="280"/>
      <c r="GBS55" s="281"/>
      <c r="GBT55" s="281"/>
      <c r="GBU55" s="282"/>
      <c r="GBV55" s="283"/>
      <c r="GBW55" s="279"/>
      <c r="GBX55" s="280"/>
      <c r="GBY55" s="281"/>
      <c r="GBZ55" s="281"/>
      <c r="GCA55" s="282"/>
      <c r="GCB55" s="283"/>
      <c r="GCC55" s="279"/>
      <c r="GCD55" s="280"/>
      <c r="GCE55" s="281"/>
      <c r="GCF55" s="281"/>
      <c r="GCG55" s="282"/>
      <c r="GCH55" s="283"/>
      <c r="GCI55" s="279"/>
      <c r="GCJ55" s="280"/>
      <c r="GCK55" s="281"/>
      <c r="GCL55" s="281"/>
      <c r="GCM55" s="282"/>
      <c r="GCN55" s="283"/>
      <c r="GCO55" s="279"/>
      <c r="GCP55" s="280"/>
      <c r="GCQ55" s="281"/>
      <c r="GCR55" s="281"/>
      <c r="GCS55" s="282"/>
      <c r="GCT55" s="283"/>
      <c r="GCU55" s="279"/>
      <c r="GCV55" s="280"/>
      <c r="GCW55" s="281"/>
      <c r="GCX55" s="281"/>
      <c r="GCY55" s="282"/>
      <c r="GCZ55" s="283"/>
      <c r="GDA55" s="279"/>
      <c r="GDB55" s="280"/>
      <c r="GDC55" s="281"/>
      <c r="GDD55" s="281"/>
      <c r="GDE55" s="282"/>
      <c r="GDF55" s="283"/>
      <c r="GDG55" s="279"/>
      <c r="GDH55" s="280"/>
      <c r="GDI55" s="281"/>
      <c r="GDJ55" s="281"/>
      <c r="GDK55" s="282"/>
      <c r="GDL55" s="283"/>
      <c r="GDM55" s="279"/>
      <c r="GDN55" s="280"/>
      <c r="GDO55" s="281"/>
      <c r="GDP55" s="281"/>
      <c r="GDQ55" s="282"/>
      <c r="GDR55" s="283"/>
      <c r="GDS55" s="279"/>
      <c r="GDT55" s="280"/>
      <c r="GDU55" s="281"/>
      <c r="GDV55" s="281"/>
      <c r="GDW55" s="282"/>
      <c r="GDX55" s="283"/>
      <c r="GDY55" s="279"/>
      <c r="GDZ55" s="280"/>
      <c r="GEA55" s="281"/>
      <c r="GEB55" s="281"/>
      <c r="GEC55" s="282"/>
      <c r="GED55" s="283"/>
      <c r="GEE55" s="279"/>
      <c r="GEF55" s="280"/>
      <c r="GEG55" s="281"/>
      <c r="GEH55" s="281"/>
      <c r="GEI55" s="282"/>
      <c r="GEJ55" s="283"/>
      <c r="GEK55" s="279"/>
      <c r="GEL55" s="280"/>
      <c r="GEM55" s="281"/>
      <c r="GEN55" s="281"/>
      <c r="GEO55" s="282"/>
      <c r="GEP55" s="283"/>
      <c r="GEQ55" s="279"/>
      <c r="GER55" s="280"/>
      <c r="GES55" s="281"/>
      <c r="GET55" s="281"/>
      <c r="GEU55" s="282"/>
      <c r="GEV55" s="283"/>
      <c r="GEW55" s="279"/>
      <c r="GEX55" s="280"/>
      <c r="GEY55" s="281"/>
      <c r="GEZ55" s="281"/>
      <c r="GFA55" s="282"/>
      <c r="GFB55" s="283"/>
      <c r="GFC55" s="279"/>
      <c r="GFD55" s="280"/>
      <c r="GFE55" s="281"/>
      <c r="GFF55" s="281"/>
      <c r="GFG55" s="282"/>
      <c r="GFH55" s="283"/>
      <c r="GFI55" s="279"/>
      <c r="GFJ55" s="280"/>
      <c r="GFK55" s="281"/>
      <c r="GFL55" s="281"/>
      <c r="GFM55" s="282"/>
      <c r="GFN55" s="283"/>
      <c r="GFO55" s="279"/>
      <c r="GFP55" s="280"/>
      <c r="GFQ55" s="281"/>
      <c r="GFR55" s="281"/>
      <c r="GFS55" s="282"/>
      <c r="GFT55" s="283"/>
      <c r="GFU55" s="279"/>
      <c r="GFV55" s="280"/>
      <c r="GFW55" s="281"/>
      <c r="GFX55" s="281"/>
      <c r="GFY55" s="282"/>
      <c r="GFZ55" s="283"/>
      <c r="GGA55" s="279"/>
      <c r="GGB55" s="280"/>
      <c r="GGC55" s="281"/>
      <c r="GGD55" s="281"/>
      <c r="GGE55" s="282"/>
      <c r="GGF55" s="283"/>
      <c r="GGG55" s="279"/>
      <c r="GGH55" s="280"/>
      <c r="GGI55" s="281"/>
      <c r="GGJ55" s="281"/>
      <c r="GGK55" s="282"/>
      <c r="GGL55" s="283"/>
      <c r="GGM55" s="279"/>
      <c r="GGN55" s="280"/>
      <c r="GGO55" s="281"/>
      <c r="GGP55" s="281"/>
      <c r="GGQ55" s="282"/>
      <c r="GGR55" s="283"/>
      <c r="GGS55" s="279"/>
      <c r="GGT55" s="280"/>
      <c r="GGU55" s="281"/>
      <c r="GGV55" s="281"/>
      <c r="GGW55" s="282"/>
      <c r="GGX55" s="283"/>
      <c r="GGY55" s="279"/>
      <c r="GGZ55" s="280"/>
      <c r="GHA55" s="281"/>
      <c r="GHB55" s="281"/>
      <c r="GHC55" s="282"/>
      <c r="GHD55" s="283"/>
      <c r="GHE55" s="279"/>
      <c r="GHF55" s="280"/>
      <c r="GHG55" s="281"/>
      <c r="GHH55" s="281"/>
      <c r="GHI55" s="282"/>
      <c r="GHJ55" s="283"/>
      <c r="GHK55" s="279"/>
      <c r="GHL55" s="280"/>
      <c r="GHM55" s="281"/>
      <c r="GHN55" s="281"/>
      <c r="GHO55" s="282"/>
      <c r="GHP55" s="283"/>
      <c r="GHQ55" s="279"/>
      <c r="GHR55" s="280"/>
      <c r="GHS55" s="281"/>
      <c r="GHT55" s="281"/>
      <c r="GHU55" s="282"/>
      <c r="GHV55" s="283"/>
      <c r="GHW55" s="279"/>
      <c r="GHX55" s="280"/>
      <c r="GHY55" s="281"/>
      <c r="GHZ55" s="281"/>
      <c r="GIA55" s="282"/>
      <c r="GIB55" s="283"/>
      <c r="GIC55" s="279"/>
      <c r="GID55" s="280"/>
      <c r="GIE55" s="281"/>
      <c r="GIF55" s="281"/>
      <c r="GIG55" s="282"/>
      <c r="GIH55" s="283"/>
      <c r="GII55" s="279"/>
      <c r="GIJ55" s="280"/>
      <c r="GIK55" s="281"/>
      <c r="GIL55" s="281"/>
      <c r="GIM55" s="282"/>
      <c r="GIN55" s="283"/>
      <c r="GIO55" s="279"/>
      <c r="GIP55" s="280"/>
      <c r="GIQ55" s="281"/>
      <c r="GIR55" s="281"/>
      <c r="GIS55" s="282"/>
      <c r="GIT55" s="283"/>
      <c r="GIU55" s="279"/>
      <c r="GIV55" s="280"/>
      <c r="GIW55" s="281"/>
      <c r="GIX55" s="281"/>
      <c r="GIY55" s="282"/>
      <c r="GIZ55" s="283"/>
      <c r="GJA55" s="279"/>
      <c r="GJB55" s="280"/>
      <c r="GJC55" s="281"/>
      <c r="GJD55" s="281"/>
      <c r="GJE55" s="282"/>
      <c r="GJF55" s="283"/>
      <c r="GJG55" s="279"/>
      <c r="GJH55" s="280"/>
      <c r="GJI55" s="281"/>
      <c r="GJJ55" s="281"/>
      <c r="GJK55" s="282"/>
      <c r="GJL55" s="283"/>
      <c r="GJM55" s="279"/>
      <c r="GJN55" s="280"/>
      <c r="GJO55" s="281"/>
      <c r="GJP55" s="281"/>
      <c r="GJQ55" s="282"/>
      <c r="GJR55" s="283"/>
      <c r="GJS55" s="279"/>
      <c r="GJT55" s="280"/>
      <c r="GJU55" s="281"/>
      <c r="GJV55" s="281"/>
      <c r="GJW55" s="282"/>
      <c r="GJX55" s="283"/>
      <c r="GJY55" s="279"/>
      <c r="GJZ55" s="280"/>
      <c r="GKA55" s="281"/>
      <c r="GKB55" s="281"/>
      <c r="GKC55" s="282"/>
      <c r="GKD55" s="283"/>
      <c r="GKE55" s="279"/>
      <c r="GKF55" s="280"/>
      <c r="GKG55" s="281"/>
      <c r="GKH55" s="281"/>
      <c r="GKI55" s="282"/>
      <c r="GKJ55" s="283"/>
      <c r="GKK55" s="279"/>
      <c r="GKL55" s="280"/>
      <c r="GKM55" s="281"/>
      <c r="GKN55" s="281"/>
      <c r="GKO55" s="282"/>
      <c r="GKP55" s="283"/>
      <c r="GKQ55" s="279"/>
      <c r="GKR55" s="280"/>
      <c r="GKS55" s="281"/>
      <c r="GKT55" s="281"/>
      <c r="GKU55" s="282"/>
      <c r="GKV55" s="283"/>
      <c r="GKW55" s="279"/>
      <c r="GKX55" s="280"/>
      <c r="GKY55" s="281"/>
      <c r="GKZ55" s="281"/>
      <c r="GLA55" s="282"/>
      <c r="GLB55" s="283"/>
      <c r="GLC55" s="279"/>
      <c r="GLD55" s="280"/>
      <c r="GLE55" s="281"/>
      <c r="GLF55" s="281"/>
      <c r="GLG55" s="282"/>
      <c r="GLH55" s="283"/>
      <c r="GLI55" s="279"/>
      <c r="GLJ55" s="280"/>
      <c r="GLK55" s="281"/>
      <c r="GLL55" s="281"/>
      <c r="GLM55" s="282"/>
      <c r="GLN55" s="283"/>
      <c r="GLO55" s="279"/>
      <c r="GLP55" s="280"/>
      <c r="GLQ55" s="281"/>
      <c r="GLR55" s="281"/>
      <c r="GLS55" s="282"/>
      <c r="GLT55" s="283"/>
      <c r="GLU55" s="279"/>
      <c r="GLV55" s="280"/>
      <c r="GLW55" s="281"/>
      <c r="GLX55" s="281"/>
      <c r="GLY55" s="282"/>
      <c r="GLZ55" s="283"/>
      <c r="GMA55" s="279"/>
      <c r="GMB55" s="280"/>
      <c r="GMC55" s="281"/>
      <c r="GMD55" s="281"/>
      <c r="GME55" s="282"/>
      <c r="GMF55" s="283"/>
      <c r="GMG55" s="279"/>
      <c r="GMH55" s="280"/>
      <c r="GMI55" s="281"/>
      <c r="GMJ55" s="281"/>
      <c r="GMK55" s="282"/>
      <c r="GML55" s="283"/>
      <c r="GMM55" s="279"/>
      <c r="GMN55" s="280"/>
      <c r="GMO55" s="281"/>
      <c r="GMP55" s="281"/>
      <c r="GMQ55" s="282"/>
      <c r="GMR55" s="283"/>
      <c r="GMS55" s="279"/>
      <c r="GMT55" s="280"/>
      <c r="GMU55" s="281"/>
      <c r="GMV55" s="281"/>
      <c r="GMW55" s="282"/>
      <c r="GMX55" s="283"/>
      <c r="GMY55" s="279"/>
      <c r="GMZ55" s="280"/>
      <c r="GNA55" s="281"/>
      <c r="GNB55" s="281"/>
      <c r="GNC55" s="282"/>
      <c r="GND55" s="283"/>
      <c r="GNE55" s="279"/>
      <c r="GNF55" s="280"/>
      <c r="GNG55" s="281"/>
      <c r="GNH55" s="281"/>
      <c r="GNI55" s="282"/>
      <c r="GNJ55" s="283"/>
      <c r="GNK55" s="279"/>
      <c r="GNL55" s="280"/>
      <c r="GNM55" s="281"/>
      <c r="GNN55" s="281"/>
      <c r="GNO55" s="282"/>
      <c r="GNP55" s="283"/>
      <c r="GNQ55" s="279"/>
      <c r="GNR55" s="280"/>
      <c r="GNS55" s="281"/>
      <c r="GNT55" s="281"/>
      <c r="GNU55" s="282"/>
      <c r="GNV55" s="283"/>
      <c r="GNW55" s="279"/>
      <c r="GNX55" s="280"/>
      <c r="GNY55" s="281"/>
      <c r="GNZ55" s="281"/>
      <c r="GOA55" s="282"/>
      <c r="GOB55" s="283"/>
      <c r="GOC55" s="279"/>
      <c r="GOD55" s="280"/>
      <c r="GOE55" s="281"/>
      <c r="GOF55" s="281"/>
      <c r="GOG55" s="282"/>
      <c r="GOH55" s="283"/>
      <c r="GOI55" s="279"/>
      <c r="GOJ55" s="280"/>
      <c r="GOK55" s="281"/>
      <c r="GOL55" s="281"/>
      <c r="GOM55" s="282"/>
      <c r="GON55" s="283"/>
      <c r="GOO55" s="279"/>
      <c r="GOP55" s="280"/>
      <c r="GOQ55" s="281"/>
      <c r="GOR55" s="281"/>
      <c r="GOS55" s="282"/>
      <c r="GOT55" s="283"/>
      <c r="GOU55" s="279"/>
      <c r="GOV55" s="280"/>
      <c r="GOW55" s="281"/>
      <c r="GOX55" s="281"/>
      <c r="GOY55" s="282"/>
      <c r="GOZ55" s="283"/>
      <c r="GPA55" s="279"/>
      <c r="GPB55" s="280"/>
      <c r="GPC55" s="281"/>
      <c r="GPD55" s="281"/>
      <c r="GPE55" s="282"/>
      <c r="GPF55" s="283"/>
      <c r="GPG55" s="279"/>
      <c r="GPH55" s="280"/>
      <c r="GPI55" s="281"/>
      <c r="GPJ55" s="281"/>
      <c r="GPK55" s="282"/>
      <c r="GPL55" s="283"/>
      <c r="GPM55" s="279"/>
      <c r="GPN55" s="280"/>
      <c r="GPO55" s="281"/>
      <c r="GPP55" s="281"/>
      <c r="GPQ55" s="282"/>
      <c r="GPR55" s="283"/>
      <c r="GPS55" s="279"/>
      <c r="GPT55" s="280"/>
      <c r="GPU55" s="281"/>
      <c r="GPV55" s="281"/>
      <c r="GPW55" s="282"/>
      <c r="GPX55" s="283"/>
      <c r="GPY55" s="279"/>
      <c r="GPZ55" s="280"/>
      <c r="GQA55" s="281"/>
      <c r="GQB55" s="281"/>
      <c r="GQC55" s="282"/>
      <c r="GQD55" s="283"/>
      <c r="GQE55" s="279"/>
      <c r="GQF55" s="280"/>
      <c r="GQG55" s="281"/>
      <c r="GQH55" s="281"/>
      <c r="GQI55" s="282"/>
      <c r="GQJ55" s="283"/>
      <c r="GQK55" s="279"/>
      <c r="GQL55" s="280"/>
      <c r="GQM55" s="281"/>
      <c r="GQN55" s="281"/>
      <c r="GQO55" s="282"/>
      <c r="GQP55" s="283"/>
      <c r="GQQ55" s="279"/>
      <c r="GQR55" s="280"/>
      <c r="GQS55" s="281"/>
      <c r="GQT55" s="281"/>
      <c r="GQU55" s="282"/>
      <c r="GQV55" s="283"/>
      <c r="GQW55" s="279"/>
      <c r="GQX55" s="280"/>
      <c r="GQY55" s="281"/>
      <c r="GQZ55" s="281"/>
      <c r="GRA55" s="282"/>
      <c r="GRB55" s="283"/>
      <c r="GRC55" s="279"/>
      <c r="GRD55" s="280"/>
      <c r="GRE55" s="281"/>
      <c r="GRF55" s="281"/>
      <c r="GRG55" s="282"/>
      <c r="GRH55" s="283"/>
      <c r="GRI55" s="279"/>
      <c r="GRJ55" s="280"/>
      <c r="GRK55" s="281"/>
      <c r="GRL55" s="281"/>
      <c r="GRM55" s="282"/>
      <c r="GRN55" s="283"/>
      <c r="GRO55" s="279"/>
      <c r="GRP55" s="280"/>
      <c r="GRQ55" s="281"/>
      <c r="GRR55" s="281"/>
      <c r="GRS55" s="282"/>
      <c r="GRT55" s="283"/>
      <c r="GRU55" s="279"/>
      <c r="GRV55" s="280"/>
      <c r="GRW55" s="281"/>
      <c r="GRX55" s="281"/>
      <c r="GRY55" s="282"/>
      <c r="GRZ55" s="283"/>
      <c r="GSA55" s="279"/>
      <c r="GSB55" s="280"/>
      <c r="GSC55" s="281"/>
      <c r="GSD55" s="281"/>
      <c r="GSE55" s="282"/>
      <c r="GSF55" s="283"/>
      <c r="GSG55" s="279"/>
      <c r="GSH55" s="280"/>
      <c r="GSI55" s="281"/>
      <c r="GSJ55" s="281"/>
      <c r="GSK55" s="282"/>
      <c r="GSL55" s="283"/>
      <c r="GSM55" s="279"/>
      <c r="GSN55" s="280"/>
      <c r="GSO55" s="281"/>
      <c r="GSP55" s="281"/>
      <c r="GSQ55" s="282"/>
      <c r="GSR55" s="283"/>
      <c r="GSS55" s="279"/>
      <c r="GST55" s="280"/>
      <c r="GSU55" s="281"/>
      <c r="GSV55" s="281"/>
      <c r="GSW55" s="282"/>
      <c r="GSX55" s="283"/>
      <c r="GSY55" s="279"/>
      <c r="GSZ55" s="280"/>
      <c r="GTA55" s="281"/>
      <c r="GTB55" s="281"/>
      <c r="GTC55" s="282"/>
      <c r="GTD55" s="283"/>
      <c r="GTE55" s="279"/>
      <c r="GTF55" s="280"/>
      <c r="GTG55" s="281"/>
      <c r="GTH55" s="281"/>
      <c r="GTI55" s="282"/>
      <c r="GTJ55" s="283"/>
      <c r="GTK55" s="279"/>
      <c r="GTL55" s="280"/>
      <c r="GTM55" s="281"/>
      <c r="GTN55" s="281"/>
      <c r="GTO55" s="282"/>
      <c r="GTP55" s="283"/>
      <c r="GTQ55" s="279"/>
      <c r="GTR55" s="280"/>
      <c r="GTS55" s="281"/>
      <c r="GTT55" s="281"/>
      <c r="GTU55" s="282"/>
      <c r="GTV55" s="283"/>
      <c r="GTW55" s="279"/>
      <c r="GTX55" s="280"/>
      <c r="GTY55" s="281"/>
      <c r="GTZ55" s="281"/>
      <c r="GUA55" s="282"/>
      <c r="GUB55" s="283"/>
      <c r="GUC55" s="279"/>
      <c r="GUD55" s="280"/>
      <c r="GUE55" s="281"/>
      <c r="GUF55" s="281"/>
      <c r="GUG55" s="282"/>
      <c r="GUH55" s="283"/>
      <c r="GUI55" s="279"/>
      <c r="GUJ55" s="280"/>
      <c r="GUK55" s="281"/>
      <c r="GUL55" s="281"/>
      <c r="GUM55" s="282"/>
      <c r="GUN55" s="283"/>
      <c r="GUO55" s="279"/>
      <c r="GUP55" s="280"/>
      <c r="GUQ55" s="281"/>
      <c r="GUR55" s="281"/>
      <c r="GUS55" s="282"/>
      <c r="GUT55" s="283"/>
      <c r="GUU55" s="279"/>
      <c r="GUV55" s="280"/>
      <c r="GUW55" s="281"/>
      <c r="GUX55" s="281"/>
      <c r="GUY55" s="282"/>
      <c r="GUZ55" s="283"/>
      <c r="GVA55" s="279"/>
      <c r="GVB55" s="280"/>
      <c r="GVC55" s="281"/>
      <c r="GVD55" s="281"/>
      <c r="GVE55" s="282"/>
      <c r="GVF55" s="283"/>
      <c r="GVG55" s="279"/>
      <c r="GVH55" s="280"/>
      <c r="GVI55" s="281"/>
      <c r="GVJ55" s="281"/>
      <c r="GVK55" s="282"/>
      <c r="GVL55" s="283"/>
      <c r="GVM55" s="279"/>
      <c r="GVN55" s="280"/>
      <c r="GVO55" s="281"/>
      <c r="GVP55" s="281"/>
      <c r="GVQ55" s="282"/>
      <c r="GVR55" s="283"/>
      <c r="GVS55" s="279"/>
      <c r="GVT55" s="280"/>
      <c r="GVU55" s="281"/>
      <c r="GVV55" s="281"/>
      <c r="GVW55" s="282"/>
      <c r="GVX55" s="283"/>
      <c r="GVY55" s="279"/>
      <c r="GVZ55" s="280"/>
      <c r="GWA55" s="281"/>
      <c r="GWB55" s="281"/>
      <c r="GWC55" s="282"/>
      <c r="GWD55" s="283"/>
      <c r="GWE55" s="279"/>
      <c r="GWF55" s="280"/>
      <c r="GWG55" s="281"/>
      <c r="GWH55" s="281"/>
      <c r="GWI55" s="282"/>
      <c r="GWJ55" s="283"/>
      <c r="GWK55" s="279"/>
      <c r="GWL55" s="280"/>
      <c r="GWM55" s="281"/>
      <c r="GWN55" s="281"/>
      <c r="GWO55" s="282"/>
      <c r="GWP55" s="283"/>
      <c r="GWQ55" s="279"/>
      <c r="GWR55" s="280"/>
      <c r="GWS55" s="281"/>
      <c r="GWT55" s="281"/>
      <c r="GWU55" s="282"/>
      <c r="GWV55" s="283"/>
      <c r="GWW55" s="279"/>
      <c r="GWX55" s="280"/>
      <c r="GWY55" s="281"/>
      <c r="GWZ55" s="281"/>
      <c r="GXA55" s="282"/>
      <c r="GXB55" s="283"/>
      <c r="GXC55" s="279"/>
      <c r="GXD55" s="280"/>
      <c r="GXE55" s="281"/>
      <c r="GXF55" s="281"/>
      <c r="GXG55" s="282"/>
      <c r="GXH55" s="283"/>
      <c r="GXI55" s="279"/>
      <c r="GXJ55" s="280"/>
      <c r="GXK55" s="281"/>
      <c r="GXL55" s="281"/>
      <c r="GXM55" s="282"/>
      <c r="GXN55" s="283"/>
      <c r="GXO55" s="279"/>
      <c r="GXP55" s="280"/>
      <c r="GXQ55" s="281"/>
      <c r="GXR55" s="281"/>
      <c r="GXS55" s="282"/>
      <c r="GXT55" s="283"/>
      <c r="GXU55" s="279"/>
      <c r="GXV55" s="280"/>
      <c r="GXW55" s="281"/>
      <c r="GXX55" s="281"/>
      <c r="GXY55" s="282"/>
      <c r="GXZ55" s="283"/>
      <c r="GYA55" s="279"/>
      <c r="GYB55" s="280"/>
      <c r="GYC55" s="281"/>
      <c r="GYD55" s="281"/>
      <c r="GYE55" s="282"/>
      <c r="GYF55" s="283"/>
      <c r="GYG55" s="279"/>
      <c r="GYH55" s="280"/>
      <c r="GYI55" s="281"/>
      <c r="GYJ55" s="281"/>
      <c r="GYK55" s="282"/>
      <c r="GYL55" s="283"/>
      <c r="GYM55" s="279"/>
      <c r="GYN55" s="280"/>
      <c r="GYO55" s="281"/>
      <c r="GYP55" s="281"/>
      <c r="GYQ55" s="282"/>
      <c r="GYR55" s="283"/>
      <c r="GYS55" s="279"/>
      <c r="GYT55" s="280"/>
      <c r="GYU55" s="281"/>
      <c r="GYV55" s="281"/>
      <c r="GYW55" s="282"/>
      <c r="GYX55" s="283"/>
      <c r="GYY55" s="279"/>
      <c r="GYZ55" s="280"/>
      <c r="GZA55" s="281"/>
      <c r="GZB55" s="281"/>
      <c r="GZC55" s="282"/>
      <c r="GZD55" s="283"/>
      <c r="GZE55" s="279"/>
      <c r="GZF55" s="280"/>
      <c r="GZG55" s="281"/>
      <c r="GZH55" s="281"/>
      <c r="GZI55" s="282"/>
      <c r="GZJ55" s="283"/>
      <c r="GZK55" s="279"/>
      <c r="GZL55" s="280"/>
      <c r="GZM55" s="281"/>
      <c r="GZN55" s="281"/>
      <c r="GZO55" s="282"/>
      <c r="GZP55" s="283"/>
      <c r="GZQ55" s="279"/>
      <c r="GZR55" s="280"/>
      <c r="GZS55" s="281"/>
      <c r="GZT55" s="281"/>
      <c r="GZU55" s="282"/>
      <c r="GZV55" s="283"/>
      <c r="GZW55" s="279"/>
      <c r="GZX55" s="280"/>
      <c r="GZY55" s="281"/>
      <c r="GZZ55" s="281"/>
      <c r="HAA55" s="282"/>
      <c r="HAB55" s="283"/>
      <c r="HAC55" s="279"/>
      <c r="HAD55" s="280"/>
      <c r="HAE55" s="281"/>
      <c r="HAF55" s="281"/>
      <c r="HAG55" s="282"/>
      <c r="HAH55" s="283"/>
      <c r="HAI55" s="279"/>
      <c r="HAJ55" s="280"/>
      <c r="HAK55" s="281"/>
      <c r="HAL55" s="281"/>
      <c r="HAM55" s="282"/>
      <c r="HAN55" s="283"/>
      <c r="HAO55" s="279"/>
      <c r="HAP55" s="280"/>
      <c r="HAQ55" s="281"/>
      <c r="HAR55" s="281"/>
      <c r="HAS55" s="282"/>
      <c r="HAT55" s="283"/>
      <c r="HAU55" s="279"/>
      <c r="HAV55" s="280"/>
      <c r="HAW55" s="281"/>
      <c r="HAX55" s="281"/>
      <c r="HAY55" s="282"/>
      <c r="HAZ55" s="283"/>
      <c r="HBA55" s="279"/>
      <c r="HBB55" s="280"/>
      <c r="HBC55" s="281"/>
      <c r="HBD55" s="281"/>
      <c r="HBE55" s="282"/>
      <c r="HBF55" s="283"/>
      <c r="HBG55" s="279"/>
      <c r="HBH55" s="280"/>
      <c r="HBI55" s="281"/>
      <c r="HBJ55" s="281"/>
      <c r="HBK55" s="282"/>
      <c r="HBL55" s="283"/>
      <c r="HBM55" s="279"/>
      <c r="HBN55" s="280"/>
      <c r="HBO55" s="281"/>
      <c r="HBP55" s="281"/>
      <c r="HBQ55" s="282"/>
      <c r="HBR55" s="283"/>
      <c r="HBS55" s="279"/>
      <c r="HBT55" s="280"/>
      <c r="HBU55" s="281"/>
      <c r="HBV55" s="281"/>
      <c r="HBW55" s="282"/>
      <c r="HBX55" s="283"/>
      <c r="HBY55" s="279"/>
      <c r="HBZ55" s="280"/>
      <c r="HCA55" s="281"/>
      <c r="HCB55" s="281"/>
      <c r="HCC55" s="282"/>
      <c r="HCD55" s="283"/>
      <c r="HCE55" s="279"/>
      <c r="HCF55" s="280"/>
      <c r="HCG55" s="281"/>
      <c r="HCH55" s="281"/>
      <c r="HCI55" s="282"/>
      <c r="HCJ55" s="283"/>
      <c r="HCK55" s="279"/>
      <c r="HCL55" s="280"/>
      <c r="HCM55" s="281"/>
      <c r="HCN55" s="281"/>
      <c r="HCO55" s="282"/>
      <c r="HCP55" s="283"/>
      <c r="HCQ55" s="279"/>
      <c r="HCR55" s="280"/>
      <c r="HCS55" s="281"/>
      <c r="HCT55" s="281"/>
      <c r="HCU55" s="282"/>
      <c r="HCV55" s="283"/>
      <c r="HCW55" s="279"/>
      <c r="HCX55" s="280"/>
      <c r="HCY55" s="281"/>
      <c r="HCZ55" s="281"/>
      <c r="HDA55" s="282"/>
      <c r="HDB55" s="283"/>
      <c r="HDC55" s="279"/>
      <c r="HDD55" s="280"/>
      <c r="HDE55" s="281"/>
      <c r="HDF55" s="281"/>
      <c r="HDG55" s="282"/>
      <c r="HDH55" s="283"/>
      <c r="HDI55" s="279"/>
      <c r="HDJ55" s="280"/>
      <c r="HDK55" s="281"/>
      <c r="HDL55" s="281"/>
      <c r="HDM55" s="282"/>
      <c r="HDN55" s="283"/>
      <c r="HDO55" s="279"/>
      <c r="HDP55" s="280"/>
      <c r="HDQ55" s="281"/>
      <c r="HDR55" s="281"/>
      <c r="HDS55" s="282"/>
      <c r="HDT55" s="283"/>
      <c r="HDU55" s="279"/>
      <c r="HDV55" s="280"/>
      <c r="HDW55" s="281"/>
      <c r="HDX55" s="281"/>
      <c r="HDY55" s="282"/>
      <c r="HDZ55" s="283"/>
      <c r="HEA55" s="279"/>
      <c r="HEB55" s="280"/>
      <c r="HEC55" s="281"/>
      <c r="HED55" s="281"/>
      <c r="HEE55" s="282"/>
      <c r="HEF55" s="283"/>
      <c r="HEG55" s="279"/>
      <c r="HEH55" s="280"/>
      <c r="HEI55" s="281"/>
      <c r="HEJ55" s="281"/>
      <c r="HEK55" s="282"/>
      <c r="HEL55" s="283"/>
      <c r="HEM55" s="279"/>
      <c r="HEN55" s="280"/>
      <c r="HEO55" s="281"/>
      <c r="HEP55" s="281"/>
      <c r="HEQ55" s="282"/>
      <c r="HER55" s="283"/>
      <c r="HES55" s="279"/>
      <c r="HET55" s="280"/>
      <c r="HEU55" s="281"/>
      <c r="HEV55" s="281"/>
      <c r="HEW55" s="282"/>
      <c r="HEX55" s="283"/>
      <c r="HEY55" s="279"/>
      <c r="HEZ55" s="280"/>
      <c r="HFA55" s="281"/>
      <c r="HFB55" s="281"/>
      <c r="HFC55" s="282"/>
      <c r="HFD55" s="283"/>
      <c r="HFE55" s="279"/>
      <c r="HFF55" s="280"/>
      <c r="HFG55" s="281"/>
      <c r="HFH55" s="281"/>
      <c r="HFI55" s="282"/>
      <c r="HFJ55" s="283"/>
      <c r="HFK55" s="279"/>
      <c r="HFL55" s="280"/>
      <c r="HFM55" s="281"/>
      <c r="HFN55" s="281"/>
      <c r="HFO55" s="282"/>
      <c r="HFP55" s="283"/>
      <c r="HFQ55" s="279"/>
      <c r="HFR55" s="280"/>
      <c r="HFS55" s="281"/>
      <c r="HFT55" s="281"/>
      <c r="HFU55" s="282"/>
      <c r="HFV55" s="283"/>
      <c r="HFW55" s="279"/>
      <c r="HFX55" s="280"/>
      <c r="HFY55" s="281"/>
      <c r="HFZ55" s="281"/>
      <c r="HGA55" s="282"/>
      <c r="HGB55" s="283"/>
      <c r="HGC55" s="279"/>
      <c r="HGD55" s="280"/>
      <c r="HGE55" s="281"/>
      <c r="HGF55" s="281"/>
      <c r="HGG55" s="282"/>
      <c r="HGH55" s="283"/>
      <c r="HGI55" s="279"/>
      <c r="HGJ55" s="280"/>
      <c r="HGK55" s="281"/>
      <c r="HGL55" s="281"/>
      <c r="HGM55" s="282"/>
      <c r="HGN55" s="283"/>
      <c r="HGO55" s="279"/>
      <c r="HGP55" s="280"/>
      <c r="HGQ55" s="281"/>
      <c r="HGR55" s="281"/>
      <c r="HGS55" s="282"/>
      <c r="HGT55" s="283"/>
      <c r="HGU55" s="279"/>
      <c r="HGV55" s="280"/>
      <c r="HGW55" s="281"/>
      <c r="HGX55" s="281"/>
      <c r="HGY55" s="282"/>
      <c r="HGZ55" s="283"/>
      <c r="HHA55" s="279"/>
      <c r="HHB55" s="280"/>
      <c r="HHC55" s="281"/>
      <c r="HHD55" s="281"/>
      <c r="HHE55" s="282"/>
      <c r="HHF55" s="283"/>
      <c r="HHG55" s="279"/>
      <c r="HHH55" s="280"/>
      <c r="HHI55" s="281"/>
      <c r="HHJ55" s="281"/>
      <c r="HHK55" s="282"/>
      <c r="HHL55" s="283"/>
      <c r="HHM55" s="279"/>
      <c r="HHN55" s="280"/>
      <c r="HHO55" s="281"/>
      <c r="HHP55" s="281"/>
      <c r="HHQ55" s="282"/>
      <c r="HHR55" s="283"/>
      <c r="HHS55" s="279"/>
      <c r="HHT55" s="280"/>
      <c r="HHU55" s="281"/>
      <c r="HHV55" s="281"/>
      <c r="HHW55" s="282"/>
      <c r="HHX55" s="283"/>
      <c r="HHY55" s="279"/>
      <c r="HHZ55" s="280"/>
      <c r="HIA55" s="281"/>
      <c r="HIB55" s="281"/>
      <c r="HIC55" s="282"/>
      <c r="HID55" s="283"/>
      <c r="HIE55" s="279"/>
      <c r="HIF55" s="280"/>
      <c r="HIG55" s="281"/>
      <c r="HIH55" s="281"/>
      <c r="HII55" s="282"/>
      <c r="HIJ55" s="283"/>
      <c r="HIK55" s="279"/>
      <c r="HIL55" s="280"/>
      <c r="HIM55" s="281"/>
      <c r="HIN55" s="281"/>
      <c r="HIO55" s="282"/>
      <c r="HIP55" s="283"/>
      <c r="HIQ55" s="279"/>
      <c r="HIR55" s="280"/>
      <c r="HIS55" s="281"/>
      <c r="HIT55" s="281"/>
      <c r="HIU55" s="282"/>
      <c r="HIV55" s="283"/>
      <c r="HIW55" s="279"/>
      <c r="HIX55" s="280"/>
      <c r="HIY55" s="281"/>
      <c r="HIZ55" s="281"/>
      <c r="HJA55" s="282"/>
      <c r="HJB55" s="283"/>
      <c r="HJC55" s="279"/>
      <c r="HJD55" s="280"/>
      <c r="HJE55" s="281"/>
      <c r="HJF55" s="281"/>
      <c r="HJG55" s="282"/>
      <c r="HJH55" s="283"/>
      <c r="HJI55" s="279"/>
      <c r="HJJ55" s="280"/>
      <c r="HJK55" s="281"/>
      <c r="HJL55" s="281"/>
      <c r="HJM55" s="282"/>
      <c r="HJN55" s="283"/>
      <c r="HJO55" s="279"/>
      <c r="HJP55" s="280"/>
      <c r="HJQ55" s="281"/>
      <c r="HJR55" s="281"/>
      <c r="HJS55" s="282"/>
      <c r="HJT55" s="283"/>
      <c r="HJU55" s="279"/>
      <c r="HJV55" s="280"/>
      <c r="HJW55" s="281"/>
      <c r="HJX55" s="281"/>
      <c r="HJY55" s="282"/>
      <c r="HJZ55" s="283"/>
      <c r="HKA55" s="279"/>
      <c r="HKB55" s="280"/>
      <c r="HKC55" s="281"/>
      <c r="HKD55" s="281"/>
      <c r="HKE55" s="282"/>
      <c r="HKF55" s="283"/>
      <c r="HKG55" s="279"/>
      <c r="HKH55" s="280"/>
      <c r="HKI55" s="281"/>
      <c r="HKJ55" s="281"/>
      <c r="HKK55" s="282"/>
      <c r="HKL55" s="283"/>
      <c r="HKM55" s="279"/>
      <c r="HKN55" s="280"/>
      <c r="HKO55" s="281"/>
      <c r="HKP55" s="281"/>
      <c r="HKQ55" s="282"/>
      <c r="HKR55" s="283"/>
      <c r="HKS55" s="279"/>
      <c r="HKT55" s="280"/>
      <c r="HKU55" s="281"/>
      <c r="HKV55" s="281"/>
      <c r="HKW55" s="282"/>
      <c r="HKX55" s="283"/>
      <c r="HKY55" s="279"/>
      <c r="HKZ55" s="280"/>
      <c r="HLA55" s="281"/>
      <c r="HLB55" s="281"/>
      <c r="HLC55" s="282"/>
      <c r="HLD55" s="283"/>
      <c r="HLE55" s="279"/>
      <c r="HLF55" s="280"/>
      <c r="HLG55" s="281"/>
      <c r="HLH55" s="281"/>
      <c r="HLI55" s="282"/>
      <c r="HLJ55" s="283"/>
      <c r="HLK55" s="279"/>
      <c r="HLL55" s="280"/>
      <c r="HLM55" s="281"/>
      <c r="HLN55" s="281"/>
      <c r="HLO55" s="282"/>
      <c r="HLP55" s="283"/>
      <c r="HLQ55" s="279"/>
      <c r="HLR55" s="280"/>
      <c r="HLS55" s="281"/>
      <c r="HLT55" s="281"/>
      <c r="HLU55" s="282"/>
      <c r="HLV55" s="283"/>
      <c r="HLW55" s="279"/>
      <c r="HLX55" s="280"/>
      <c r="HLY55" s="281"/>
      <c r="HLZ55" s="281"/>
      <c r="HMA55" s="282"/>
      <c r="HMB55" s="283"/>
      <c r="HMC55" s="279"/>
      <c r="HMD55" s="280"/>
      <c r="HME55" s="281"/>
      <c r="HMF55" s="281"/>
      <c r="HMG55" s="282"/>
      <c r="HMH55" s="283"/>
      <c r="HMI55" s="279"/>
      <c r="HMJ55" s="280"/>
      <c r="HMK55" s="281"/>
      <c r="HML55" s="281"/>
      <c r="HMM55" s="282"/>
      <c r="HMN55" s="283"/>
      <c r="HMO55" s="279"/>
      <c r="HMP55" s="280"/>
      <c r="HMQ55" s="281"/>
      <c r="HMR55" s="281"/>
      <c r="HMS55" s="282"/>
      <c r="HMT55" s="283"/>
      <c r="HMU55" s="279"/>
      <c r="HMV55" s="280"/>
      <c r="HMW55" s="281"/>
      <c r="HMX55" s="281"/>
      <c r="HMY55" s="282"/>
      <c r="HMZ55" s="283"/>
      <c r="HNA55" s="279"/>
      <c r="HNB55" s="280"/>
      <c r="HNC55" s="281"/>
      <c r="HND55" s="281"/>
      <c r="HNE55" s="282"/>
      <c r="HNF55" s="283"/>
      <c r="HNG55" s="279"/>
      <c r="HNH55" s="280"/>
      <c r="HNI55" s="281"/>
      <c r="HNJ55" s="281"/>
      <c r="HNK55" s="282"/>
      <c r="HNL55" s="283"/>
      <c r="HNM55" s="279"/>
      <c r="HNN55" s="280"/>
      <c r="HNO55" s="281"/>
      <c r="HNP55" s="281"/>
      <c r="HNQ55" s="282"/>
      <c r="HNR55" s="283"/>
      <c r="HNS55" s="279"/>
      <c r="HNT55" s="280"/>
      <c r="HNU55" s="281"/>
      <c r="HNV55" s="281"/>
      <c r="HNW55" s="282"/>
      <c r="HNX55" s="283"/>
      <c r="HNY55" s="279"/>
      <c r="HNZ55" s="280"/>
      <c r="HOA55" s="281"/>
      <c r="HOB55" s="281"/>
      <c r="HOC55" s="282"/>
      <c r="HOD55" s="283"/>
      <c r="HOE55" s="279"/>
      <c r="HOF55" s="280"/>
      <c r="HOG55" s="281"/>
      <c r="HOH55" s="281"/>
      <c r="HOI55" s="282"/>
      <c r="HOJ55" s="283"/>
      <c r="HOK55" s="279"/>
      <c r="HOL55" s="280"/>
      <c r="HOM55" s="281"/>
      <c r="HON55" s="281"/>
      <c r="HOO55" s="282"/>
      <c r="HOP55" s="283"/>
      <c r="HOQ55" s="279"/>
      <c r="HOR55" s="280"/>
      <c r="HOS55" s="281"/>
      <c r="HOT55" s="281"/>
      <c r="HOU55" s="282"/>
      <c r="HOV55" s="283"/>
      <c r="HOW55" s="279"/>
      <c r="HOX55" s="280"/>
      <c r="HOY55" s="281"/>
      <c r="HOZ55" s="281"/>
      <c r="HPA55" s="282"/>
      <c r="HPB55" s="283"/>
      <c r="HPC55" s="279"/>
      <c r="HPD55" s="280"/>
      <c r="HPE55" s="281"/>
      <c r="HPF55" s="281"/>
      <c r="HPG55" s="282"/>
      <c r="HPH55" s="283"/>
      <c r="HPI55" s="279"/>
      <c r="HPJ55" s="280"/>
      <c r="HPK55" s="281"/>
      <c r="HPL55" s="281"/>
      <c r="HPM55" s="282"/>
      <c r="HPN55" s="283"/>
      <c r="HPO55" s="279"/>
      <c r="HPP55" s="280"/>
      <c r="HPQ55" s="281"/>
      <c r="HPR55" s="281"/>
      <c r="HPS55" s="282"/>
      <c r="HPT55" s="283"/>
      <c r="HPU55" s="279"/>
      <c r="HPV55" s="280"/>
      <c r="HPW55" s="281"/>
      <c r="HPX55" s="281"/>
      <c r="HPY55" s="282"/>
      <c r="HPZ55" s="283"/>
      <c r="HQA55" s="279"/>
      <c r="HQB55" s="280"/>
      <c r="HQC55" s="281"/>
      <c r="HQD55" s="281"/>
      <c r="HQE55" s="282"/>
      <c r="HQF55" s="283"/>
      <c r="HQG55" s="279"/>
      <c r="HQH55" s="280"/>
      <c r="HQI55" s="281"/>
      <c r="HQJ55" s="281"/>
      <c r="HQK55" s="282"/>
      <c r="HQL55" s="283"/>
      <c r="HQM55" s="279"/>
      <c r="HQN55" s="280"/>
      <c r="HQO55" s="281"/>
      <c r="HQP55" s="281"/>
      <c r="HQQ55" s="282"/>
      <c r="HQR55" s="283"/>
      <c r="HQS55" s="279"/>
      <c r="HQT55" s="280"/>
      <c r="HQU55" s="281"/>
      <c r="HQV55" s="281"/>
      <c r="HQW55" s="282"/>
      <c r="HQX55" s="283"/>
      <c r="HQY55" s="279"/>
      <c r="HQZ55" s="280"/>
      <c r="HRA55" s="281"/>
      <c r="HRB55" s="281"/>
      <c r="HRC55" s="282"/>
      <c r="HRD55" s="283"/>
      <c r="HRE55" s="279"/>
      <c r="HRF55" s="280"/>
      <c r="HRG55" s="281"/>
      <c r="HRH55" s="281"/>
      <c r="HRI55" s="282"/>
      <c r="HRJ55" s="283"/>
      <c r="HRK55" s="279"/>
      <c r="HRL55" s="280"/>
      <c r="HRM55" s="281"/>
      <c r="HRN55" s="281"/>
      <c r="HRO55" s="282"/>
      <c r="HRP55" s="283"/>
      <c r="HRQ55" s="279"/>
      <c r="HRR55" s="280"/>
      <c r="HRS55" s="281"/>
      <c r="HRT55" s="281"/>
      <c r="HRU55" s="282"/>
      <c r="HRV55" s="283"/>
      <c r="HRW55" s="279"/>
      <c r="HRX55" s="280"/>
      <c r="HRY55" s="281"/>
      <c r="HRZ55" s="281"/>
      <c r="HSA55" s="282"/>
      <c r="HSB55" s="283"/>
      <c r="HSC55" s="279"/>
      <c r="HSD55" s="280"/>
      <c r="HSE55" s="281"/>
      <c r="HSF55" s="281"/>
      <c r="HSG55" s="282"/>
      <c r="HSH55" s="283"/>
      <c r="HSI55" s="279"/>
      <c r="HSJ55" s="280"/>
      <c r="HSK55" s="281"/>
      <c r="HSL55" s="281"/>
      <c r="HSM55" s="282"/>
      <c r="HSN55" s="283"/>
      <c r="HSO55" s="279"/>
      <c r="HSP55" s="280"/>
      <c r="HSQ55" s="281"/>
      <c r="HSR55" s="281"/>
      <c r="HSS55" s="282"/>
      <c r="HST55" s="283"/>
      <c r="HSU55" s="279"/>
      <c r="HSV55" s="280"/>
      <c r="HSW55" s="281"/>
      <c r="HSX55" s="281"/>
      <c r="HSY55" s="282"/>
      <c r="HSZ55" s="283"/>
      <c r="HTA55" s="279"/>
      <c r="HTB55" s="280"/>
      <c r="HTC55" s="281"/>
      <c r="HTD55" s="281"/>
      <c r="HTE55" s="282"/>
      <c r="HTF55" s="283"/>
      <c r="HTG55" s="279"/>
      <c r="HTH55" s="280"/>
      <c r="HTI55" s="281"/>
      <c r="HTJ55" s="281"/>
      <c r="HTK55" s="282"/>
      <c r="HTL55" s="283"/>
      <c r="HTM55" s="279"/>
      <c r="HTN55" s="280"/>
      <c r="HTO55" s="281"/>
      <c r="HTP55" s="281"/>
      <c r="HTQ55" s="282"/>
      <c r="HTR55" s="283"/>
      <c r="HTS55" s="279"/>
      <c r="HTT55" s="280"/>
      <c r="HTU55" s="281"/>
      <c r="HTV55" s="281"/>
      <c r="HTW55" s="282"/>
      <c r="HTX55" s="283"/>
      <c r="HTY55" s="279"/>
      <c r="HTZ55" s="280"/>
      <c r="HUA55" s="281"/>
      <c r="HUB55" s="281"/>
      <c r="HUC55" s="282"/>
      <c r="HUD55" s="283"/>
      <c r="HUE55" s="279"/>
      <c r="HUF55" s="280"/>
      <c r="HUG55" s="281"/>
      <c r="HUH55" s="281"/>
      <c r="HUI55" s="282"/>
      <c r="HUJ55" s="283"/>
      <c r="HUK55" s="279"/>
      <c r="HUL55" s="280"/>
      <c r="HUM55" s="281"/>
      <c r="HUN55" s="281"/>
      <c r="HUO55" s="282"/>
      <c r="HUP55" s="283"/>
      <c r="HUQ55" s="279"/>
      <c r="HUR55" s="280"/>
      <c r="HUS55" s="281"/>
      <c r="HUT55" s="281"/>
      <c r="HUU55" s="282"/>
      <c r="HUV55" s="283"/>
      <c r="HUW55" s="279"/>
      <c r="HUX55" s="280"/>
      <c r="HUY55" s="281"/>
      <c r="HUZ55" s="281"/>
      <c r="HVA55" s="282"/>
      <c r="HVB55" s="283"/>
      <c r="HVC55" s="279"/>
      <c r="HVD55" s="280"/>
      <c r="HVE55" s="281"/>
      <c r="HVF55" s="281"/>
      <c r="HVG55" s="282"/>
      <c r="HVH55" s="283"/>
      <c r="HVI55" s="279"/>
      <c r="HVJ55" s="280"/>
      <c r="HVK55" s="281"/>
      <c r="HVL55" s="281"/>
      <c r="HVM55" s="282"/>
      <c r="HVN55" s="283"/>
      <c r="HVO55" s="279"/>
      <c r="HVP55" s="280"/>
      <c r="HVQ55" s="281"/>
      <c r="HVR55" s="281"/>
      <c r="HVS55" s="282"/>
      <c r="HVT55" s="283"/>
      <c r="HVU55" s="279"/>
      <c r="HVV55" s="280"/>
      <c r="HVW55" s="281"/>
      <c r="HVX55" s="281"/>
      <c r="HVY55" s="282"/>
      <c r="HVZ55" s="283"/>
      <c r="HWA55" s="279"/>
      <c r="HWB55" s="280"/>
      <c r="HWC55" s="281"/>
      <c r="HWD55" s="281"/>
      <c r="HWE55" s="282"/>
      <c r="HWF55" s="283"/>
      <c r="HWG55" s="279"/>
      <c r="HWH55" s="280"/>
      <c r="HWI55" s="281"/>
      <c r="HWJ55" s="281"/>
      <c r="HWK55" s="282"/>
      <c r="HWL55" s="283"/>
      <c r="HWM55" s="279"/>
      <c r="HWN55" s="280"/>
      <c r="HWO55" s="281"/>
      <c r="HWP55" s="281"/>
      <c r="HWQ55" s="282"/>
      <c r="HWR55" s="283"/>
      <c r="HWS55" s="279"/>
      <c r="HWT55" s="280"/>
      <c r="HWU55" s="281"/>
      <c r="HWV55" s="281"/>
      <c r="HWW55" s="282"/>
      <c r="HWX55" s="283"/>
      <c r="HWY55" s="279"/>
      <c r="HWZ55" s="280"/>
      <c r="HXA55" s="281"/>
      <c r="HXB55" s="281"/>
      <c r="HXC55" s="282"/>
      <c r="HXD55" s="283"/>
      <c r="HXE55" s="279"/>
      <c r="HXF55" s="280"/>
      <c r="HXG55" s="281"/>
      <c r="HXH55" s="281"/>
      <c r="HXI55" s="282"/>
      <c r="HXJ55" s="283"/>
      <c r="HXK55" s="279"/>
      <c r="HXL55" s="280"/>
      <c r="HXM55" s="281"/>
      <c r="HXN55" s="281"/>
      <c r="HXO55" s="282"/>
      <c r="HXP55" s="283"/>
      <c r="HXQ55" s="279"/>
      <c r="HXR55" s="280"/>
      <c r="HXS55" s="281"/>
      <c r="HXT55" s="281"/>
      <c r="HXU55" s="282"/>
      <c r="HXV55" s="283"/>
      <c r="HXW55" s="279"/>
      <c r="HXX55" s="280"/>
      <c r="HXY55" s="281"/>
      <c r="HXZ55" s="281"/>
      <c r="HYA55" s="282"/>
      <c r="HYB55" s="283"/>
      <c r="HYC55" s="279"/>
      <c r="HYD55" s="280"/>
      <c r="HYE55" s="281"/>
      <c r="HYF55" s="281"/>
      <c r="HYG55" s="282"/>
      <c r="HYH55" s="283"/>
      <c r="HYI55" s="279"/>
      <c r="HYJ55" s="280"/>
      <c r="HYK55" s="281"/>
      <c r="HYL55" s="281"/>
      <c r="HYM55" s="282"/>
      <c r="HYN55" s="283"/>
      <c r="HYO55" s="279"/>
      <c r="HYP55" s="280"/>
      <c r="HYQ55" s="281"/>
      <c r="HYR55" s="281"/>
      <c r="HYS55" s="282"/>
      <c r="HYT55" s="283"/>
      <c r="HYU55" s="279"/>
      <c r="HYV55" s="280"/>
      <c r="HYW55" s="281"/>
      <c r="HYX55" s="281"/>
      <c r="HYY55" s="282"/>
      <c r="HYZ55" s="283"/>
      <c r="HZA55" s="279"/>
      <c r="HZB55" s="280"/>
      <c r="HZC55" s="281"/>
      <c r="HZD55" s="281"/>
      <c r="HZE55" s="282"/>
      <c r="HZF55" s="283"/>
      <c r="HZG55" s="279"/>
      <c r="HZH55" s="280"/>
      <c r="HZI55" s="281"/>
      <c r="HZJ55" s="281"/>
      <c r="HZK55" s="282"/>
      <c r="HZL55" s="283"/>
      <c r="HZM55" s="279"/>
      <c r="HZN55" s="280"/>
      <c r="HZO55" s="281"/>
      <c r="HZP55" s="281"/>
      <c r="HZQ55" s="282"/>
      <c r="HZR55" s="283"/>
      <c r="HZS55" s="279"/>
      <c r="HZT55" s="280"/>
      <c r="HZU55" s="281"/>
      <c r="HZV55" s="281"/>
      <c r="HZW55" s="282"/>
      <c r="HZX55" s="283"/>
      <c r="HZY55" s="279"/>
      <c r="HZZ55" s="280"/>
      <c r="IAA55" s="281"/>
      <c r="IAB55" s="281"/>
      <c r="IAC55" s="282"/>
      <c r="IAD55" s="283"/>
      <c r="IAE55" s="279"/>
      <c r="IAF55" s="280"/>
      <c r="IAG55" s="281"/>
      <c r="IAH55" s="281"/>
      <c r="IAI55" s="282"/>
      <c r="IAJ55" s="283"/>
      <c r="IAK55" s="279"/>
      <c r="IAL55" s="280"/>
      <c r="IAM55" s="281"/>
      <c r="IAN55" s="281"/>
      <c r="IAO55" s="282"/>
      <c r="IAP55" s="283"/>
      <c r="IAQ55" s="279"/>
      <c r="IAR55" s="280"/>
      <c r="IAS55" s="281"/>
      <c r="IAT55" s="281"/>
      <c r="IAU55" s="282"/>
      <c r="IAV55" s="283"/>
      <c r="IAW55" s="279"/>
      <c r="IAX55" s="280"/>
      <c r="IAY55" s="281"/>
      <c r="IAZ55" s="281"/>
      <c r="IBA55" s="282"/>
      <c r="IBB55" s="283"/>
      <c r="IBC55" s="279"/>
      <c r="IBD55" s="280"/>
      <c r="IBE55" s="281"/>
      <c r="IBF55" s="281"/>
      <c r="IBG55" s="282"/>
      <c r="IBH55" s="283"/>
      <c r="IBI55" s="279"/>
      <c r="IBJ55" s="280"/>
      <c r="IBK55" s="281"/>
      <c r="IBL55" s="281"/>
      <c r="IBM55" s="282"/>
      <c r="IBN55" s="283"/>
      <c r="IBO55" s="279"/>
      <c r="IBP55" s="280"/>
      <c r="IBQ55" s="281"/>
      <c r="IBR55" s="281"/>
      <c r="IBS55" s="282"/>
      <c r="IBT55" s="283"/>
      <c r="IBU55" s="279"/>
      <c r="IBV55" s="280"/>
      <c r="IBW55" s="281"/>
      <c r="IBX55" s="281"/>
      <c r="IBY55" s="282"/>
      <c r="IBZ55" s="283"/>
      <c r="ICA55" s="279"/>
      <c r="ICB55" s="280"/>
      <c r="ICC55" s="281"/>
      <c r="ICD55" s="281"/>
      <c r="ICE55" s="282"/>
      <c r="ICF55" s="283"/>
      <c r="ICG55" s="279"/>
      <c r="ICH55" s="280"/>
      <c r="ICI55" s="281"/>
      <c r="ICJ55" s="281"/>
      <c r="ICK55" s="282"/>
      <c r="ICL55" s="283"/>
      <c r="ICM55" s="279"/>
      <c r="ICN55" s="280"/>
      <c r="ICO55" s="281"/>
      <c r="ICP55" s="281"/>
      <c r="ICQ55" s="282"/>
      <c r="ICR55" s="283"/>
      <c r="ICS55" s="279"/>
      <c r="ICT55" s="280"/>
      <c r="ICU55" s="281"/>
      <c r="ICV55" s="281"/>
      <c r="ICW55" s="282"/>
      <c r="ICX55" s="283"/>
      <c r="ICY55" s="279"/>
      <c r="ICZ55" s="280"/>
      <c r="IDA55" s="281"/>
      <c r="IDB55" s="281"/>
      <c r="IDC55" s="282"/>
      <c r="IDD55" s="283"/>
      <c r="IDE55" s="279"/>
      <c r="IDF55" s="280"/>
      <c r="IDG55" s="281"/>
      <c r="IDH55" s="281"/>
      <c r="IDI55" s="282"/>
      <c r="IDJ55" s="283"/>
      <c r="IDK55" s="279"/>
      <c r="IDL55" s="280"/>
      <c r="IDM55" s="281"/>
      <c r="IDN55" s="281"/>
      <c r="IDO55" s="282"/>
      <c r="IDP55" s="283"/>
      <c r="IDQ55" s="279"/>
      <c r="IDR55" s="280"/>
      <c r="IDS55" s="281"/>
      <c r="IDT55" s="281"/>
      <c r="IDU55" s="282"/>
      <c r="IDV55" s="283"/>
      <c r="IDW55" s="279"/>
      <c r="IDX55" s="280"/>
      <c r="IDY55" s="281"/>
      <c r="IDZ55" s="281"/>
      <c r="IEA55" s="282"/>
      <c r="IEB55" s="283"/>
      <c r="IEC55" s="279"/>
      <c r="IED55" s="280"/>
      <c r="IEE55" s="281"/>
      <c r="IEF55" s="281"/>
      <c r="IEG55" s="282"/>
      <c r="IEH55" s="283"/>
      <c r="IEI55" s="279"/>
      <c r="IEJ55" s="280"/>
      <c r="IEK55" s="281"/>
      <c r="IEL55" s="281"/>
      <c r="IEM55" s="282"/>
      <c r="IEN55" s="283"/>
      <c r="IEO55" s="279"/>
      <c r="IEP55" s="280"/>
      <c r="IEQ55" s="281"/>
      <c r="IER55" s="281"/>
      <c r="IES55" s="282"/>
      <c r="IET55" s="283"/>
      <c r="IEU55" s="279"/>
      <c r="IEV55" s="280"/>
      <c r="IEW55" s="281"/>
      <c r="IEX55" s="281"/>
      <c r="IEY55" s="282"/>
      <c r="IEZ55" s="283"/>
      <c r="IFA55" s="279"/>
      <c r="IFB55" s="280"/>
      <c r="IFC55" s="281"/>
      <c r="IFD55" s="281"/>
      <c r="IFE55" s="282"/>
      <c r="IFF55" s="283"/>
      <c r="IFG55" s="279"/>
      <c r="IFH55" s="280"/>
      <c r="IFI55" s="281"/>
      <c r="IFJ55" s="281"/>
      <c r="IFK55" s="282"/>
      <c r="IFL55" s="283"/>
      <c r="IFM55" s="279"/>
      <c r="IFN55" s="280"/>
      <c r="IFO55" s="281"/>
      <c r="IFP55" s="281"/>
      <c r="IFQ55" s="282"/>
      <c r="IFR55" s="283"/>
      <c r="IFS55" s="279"/>
      <c r="IFT55" s="280"/>
      <c r="IFU55" s="281"/>
      <c r="IFV55" s="281"/>
      <c r="IFW55" s="282"/>
      <c r="IFX55" s="283"/>
      <c r="IFY55" s="279"/>
      <c r="IFZ55" s="280"/>
      <c r="IGA55" s="281"/>
      <c r="IGB55" s="281"/>
      <c r="IGC55" s="282"/>
      <c r="IGD55" s="283"/>
      <c r="IGE55" s="279"/>
      <c r="IGF55" s="280"/>
      <c r="IGG55" s="281"/>
      <c r="IGH55" s="281"/>
      <c r="IGI55" s="282"/>
      <c r="IGJ55" s="283"/>
      <c r="IGK55" s="279"/>
      <c r="IGL55" s="280"/>
      <c r="IGM55" s="281"/>
      <c r="IGN55" s="281"/>
      <c r="IGO55" s="282"/>
      <c r="IGP55" s="283"/>
      <c r="IGQ55" s="279"/>
      <c r="IGR55" s="280"/>
      <c r="IGS55" s="281"/>
      <c r="IGT55" s="281"/>
      <c r="IGU55" s="282"/>
      <c r="IGV55" s="283"/>
      <c r="IGW55" s="279"/>
      <c r="IGX55" s="280"/>
      <c r="IGY55" s="281"/>
      <c r="IGZ55" s="281"/>
      <c r="IHA55" s="282"/>
      <c r="IHB55" s="283"/>
      <c r="IHC55" s="279"/>
      <c r="IHD55" s="280"/>
      <c r="IHE55" s="281"/>
      <c r="IHF55" s="281"/>
      <c r="IHG55" s="282"/>
      <c r="IHH55" s="283"/>
      <c r="IHI55" s="279"/>
      <c r="IHJ55" s="280"/>
      <c r="IHK55" s="281"/>
      <c r="IHL55" s="281"/>
      <c r="IHM55" s="282"/>
      <c r="IHN55" s="283"/>
      <c r="IHO55" s="279"/>
      <c r="IHP55" s="280"/>
      <c r="IHQ55" s="281"/>
      <c r="IHR55" s="281"/>
      <c r="IHS55" s="282"/>
      <c r="IHT55" s="283"/>
      <c r="IHU55" s="279"/>
      <c r="IHV55" s="280"/>
      <c r="IHW55" s="281"/>
      <c r="IHX55" s="281"/>
      <c r="IHY55" s="282"/>
      <c r="IHZ55" s="283"/>
      <c r="IIA55" s="279"/>
      <c r="IIB55" s="280"/>
      <c r="IIC55" s="281"/>
      <c r="IID55" s="281"/>
      <c r="IIE55" s="282"/>
      <c r="IIF55" s="283"/>
      <c r="IIG55" s="279"/>
      <c r="IIH55" s="280"/>
      <c r="III55" s="281"/>
      <c r="IIJ55" s="281"/>
      <c r="IIK55" s="282"/>
      <c r="IIL55" s="283"/>
      <c r="IIM55" s="279"/>
      <c r="IIN55" s="280"/>
      <c r="IIO55" s="281"/>
      <c r="IIP55" s="281"/>
      <c r="IIQ55" s="282"/>
      <c r="IIR55" s="283"/>
      <c r="IIS55" s="279"/>
      <c r="IIT55" s="280"/>
      <c r="IIU55" s="281"/>
      <c r="IIV55" s="281"/>
      <c r="IIW55" s="282"/>
      <c r="IIX55" s="283"/>
      <c r="IIY55" s="279"/>
      <c r="IIZ55" s="280"/>
      <c r="IJA55" s="281"/>
      <c r="IJB55" s="281"/>
      <c r="IJC55" s="282"/>
      <c r="IJD55" s="283"/>
      <c r="IJE55" s="279"/>
      <c r="IJF55" s="280"/>
      <c r="IJG55" s="281"/>
      <c r="IJH55" s="281"/>
      <c r="IJI55" s="282"/>
      <c r="IJJ55" s="283"/>
      <c r="IJK55" s="279"/>
      <c r="IJL55" s="280"/>
      <c r="IJM55" s="281"/>
      <c r="IJN55" s="281"/>
      <c r="IJO55" s="282"/>
      <c r="IJP55" s="283"/>
      <c r="IJQ55" s="279"/>
      <c r="IJR55" s="280"/>
      <c r="IJS55" s="281"/>
      <c r="IJT55" s="281"/>
      <c r="IJU55" s="282"/>
      <c r="IJV55" s="283"/>
      <c r="IJW55" s="279"/>
      <c r="IJX55" s="280"/>
      <c r="IJY55" s="281"/>
      <c r="IJZ55" s="281"/>
      <c r="IKA55" s="282"/>
      <c r="IKB55" s="283"/>
      <c r="IKC55" s="279"/>
      <c r="IKD55" s="280"/>
      <c r="IKE55" s="281"/>
      <c r="IKF55" s="281"/>
      <c r="IKG55" s="282"/>
      <c r="IKH55" s="283"/>
      <c r="IKI55" s="279"/>
      <c r="IKJ55" s="280"/>
      <c r="IKK55" s="281"/>
      <c r="IKL55" s="281"/>
      <c r="IKM55" s="282"/>
      <c r="IKN55" s="283"/>
      <c r="IKO55" s="279"/>
      <c r="IKP55" s="280"/>
      <c r="IKQ55" s="281"/>
      <c r="IKR55" s="281"/>
      <c r="IKS55" s="282"/>
      <c r="IKT55" s="283"/>
      <c r="IKU55" s="279"/>
      <c r="IKV55" s="280"/>
      <c r="IKW55" s="281"/>
      <c r="IKX55" s="281"/>
      <c r="IKY55" s="282"/>
      <c r="IKZ55" s="283"/>
      <c r="ILA55" s="279"/>
      <c r="ILB55" s="280"/>
      <c r="ILC55" s="281"/>
      <c r="ILD55" s="281"/>
      <c r="ILE55" s="282"/>
      <c r="ILF55" s="283"/>
      <c r="ILG55" s="279"/>
      <c r="ILH55" s="280"/>
      <c r="ILI55" s="281"/>
      <c r="ILJ55" s="281"/>
      <c r="ILK55" s="282"/>
      <c r="ILL55" s="283"/>
      <c r="ILM55" s="279"/>
      <c r="ILN55" s="280"/>
      <c r="ILO55" s="281"/>
      <c r="ILP55" s="281"/>
      <c r="ILQ55" s="282"/>
      <c r="ILR55" s="283"/>
      <c r="ILS55" s="279"/>
      <c r="ILT55" s="280"/>
      <c r="ILU55" s="281"/>
      <c r="ILV55" s="281"/>
      <c r="ILW55" s="282"/>
      <c r="ILX55" s="283"/>
      <c r="ILY55" s="279"/>
      <c r="ILZ55" s="280"/>
      <c r="IMA55" s="281"/>
      <c r="IMB55" s="281"/>
      <c r="IMC55" s="282"/>
      <c r="IMD55" s="283"/>
      <c r="IME55" s="279"/>
      <c r="IMF55" s="280"/>
      <c r="IMG55" s="281"/>
      <c r="IMH55" s="281"/>
      <c r="IMI55" s="282"/>
      <c r="IMJ55" s="283"/>
      <c r="IMK55" s="279"/>
      <c r="IML55" s="280"/>
      <c r="IMM55" s="281"/>
      <c r="IMN55" s="281"/>
      <c r="IMO55" s="282"/>
      <c r="IMP55" s="283"/>
      <c r="IMQ55" s="279"/>
      <c r="IMR55" s="280"/>
      <c r="IMS55" s="281"/>
      <c r="IMT55" s="281"/>
      <c r="IMU55" s="282"/>
      <c r="IMV55" s="283"/>
      <c r="IMW55" s="279"/>
      <c r="IMX55" s="280"/>
      <c r="IMY55" s="281"/>
      <c r="IMZ55" s="281"/>
      <c r="INA55" s="282"/>
      <c r="INB55" s="283"/>
      <c r="INC55" s="279"/>
      <c r="IND55" s="280"/>
      <c r="INE55" s="281"/>
      <c r="INF55" s="281"/>
      <c r="ING55" s="282"/>
      <c r="INH55" s="283"/>
      <c r="INI55" s="279"/>
      <c r="INJ55" s="280"/>
      <c r="INK55" s="281"/>
      <c r="INL55" s="281"/>
      <c r="INM55" s="282"/>
      <c r="INN55" s="283"/>
      <c r="INO55" s="279"/>
      <c r="INP55" s="280"/>
      <c r="INQ55" s="281"/>
      <c r="INR55" s="281"/>
      <c r="INS55" s="282"/>
      <c r="INT55" s="283"/>
      <c r="INU55" s="279"/>
      <c r="INV55" s="280"/>
      <c r="INW55" s="281"/>
      <c r="INX55" s="281"/>
      <c r="INY55" s="282"/>
      <c r="INZ55" s="283"/>
      <c r="IOA55" s="279"/>
      <c r="IOB55" s="280"/>
      <c r="IOC55" s="281"/>
      <c r="IOD55" s="281"/>
      <c r="IOE55" s="282"/>
      <c r="IOF55" s="283"/>
      <c r="IOG55" s="279"/>
      <c r="IOH55" s="280"/>
      <c r="IOI55" s="281"/>
      <c r="IOJ55" s="281"/>
      <c r="IOK55" s="282"/>
      <c r="IOL55" s="283"/>
      <c r="IOM55" s="279"/>
      <c r="ION55" s="280"/>
      <c r="IOO55" s="281"/>
      <c r="IOP55" s="281"/>
      <c r="IOQ55" s="282"/>
      <c r="IOR55" s="283"/>
      <c r="IOS55" s="279"/>
      <c r="IOT55" s="280"/>
      <c r="IOU55" s="281"/>
      <c r="IOV55" s="281"/>
      <c r="IOW55" s="282"/>
      <c r="IOX55" s="283"/>
      <c r="IOY55" s="279"/>
      <c r="IOZ55" s="280"/>
      <c r="IPA55" s="281"/>
      <c r="IPB55" s="281"/>
      <c r="IPC55" s="282"/>
      <c r="IPD55" s="283"/>
      <c r="IPE55" s="279"/>
      <c r="IPF55" s="280"/>
      <c r="IPG55" s="281"/>
      <c r="IPH55" s="281"/>
      <c r="IPI55" s="282"/>
      <c r="IPJ55" s="283"/>
      <c r="IPK55" s="279"/>
      <c r="IPL55" s="280"/>
      <c r="IPM55" s="281"/>
      <c r="IPN55" s="281"/>
      <c r="IPO55" s="282"/>
      <c r="IPP55" s="283"/>
      <c r="IPQ55" s="279"/>
      <c r="IPR55" s="280"/>
      <c r="IPS55" s="281"/>
      <c r="IPT55" s="281"/>
      <c r="IPU55" s="282"/>
      <c r="IPV55" s="283"/>
      <c r="IPW55" s="279"/>
      <c r="IPX55" s="280"/>
      <c r="IPY55" s="281"/>
      <c r="IPZ55" s="281"/>
      <c r="IQA55" s="282"/>
      <c r="IQB55" s="283"/>
      <c r="IQC55" s="279"/>
      <c r="IQD55" s="280"/>
      <c r="IQE55" s="281"/>
      <c r="IQF55" s="281"/>
      <c r="IQG55" s="282"/>
      <c r="IQH55" s="283"/>
      <c r="IQI55" s="279"/>
      <c r="IQJ55" s="280"/>
      <c r="IQK55" s="281"/>
      <c r="IQL55" s="281"/>
      <c r="IQM55" s="282"/>
      <c r="IQN55" s="283"/>
      <c r="IQO55" s="279"/>
      <c r="IQP55" s="280"/>
      <c r="IQQ55" s="281"/>
      <c r="IQR55" s="281"/>
      <c r="IQS55" s="282"/>
      <c r="IQT55" s="283"/>
      <c r="IQU55" s="279"/>
      <c r="IQV55" s="280"/>
      <c r="IQW55" s="281"/>
      <c r="IQX55" s="281"/>
      <c r="IQY55" s="282"/>
      <c r="IQZ55" s="283"/>
      <c r="IRA55" s="279"/>
      <c r="IRB55" s="280"/>
      <c r="IRC55" s="281"/>
      <c r="IRD55" s="281"/>
      <c r="IRE55" s="282"/>
      <c r="IRF55" s="283"/>
      <c r="IRG55" s="279"/>
      <c r="IRH55" s="280"/>
      <c r="IRI55" s="281"/>
      <c r="IRJ55" s="281"/>
      <c r="IRK55" s="282"/>
      <c r="IRL55" s="283"/>
      <c r="IRM55" s="279"/>
      <c r="IRN55" s="280"/>
      <c r="IRO55" s="281"/>
      <c r="IRP55" s="281"/>
      <c r="IRQ55" s="282"/>
      <c r="IRR55" s="283"/>
      <c r="IRS55" s="279"/>
      <c r="IRT55" s="280"/>
      <c r="IRU55" s="281"/>
      <c r="IRV55" s="281"/>
      <c r="IRW55" s="282"/>
      <c r="IRX55" s="283"/>
      <c r="IRY55" s="279"/>
      <c r="IRZ55" s="280"/>
      <c r="ISA55" s="281"/>
      <c r="ISB55" s="281"/>
      <c r="ISC55" s="282"/>
      <c r="ISD55" s="283"/>
      <c r="ISE55" s="279"/>
      <c r="ISF55" s="280"/>
      <c r="ISG55" s="281"/>
      <c r="ISH55" s="281"/>
      <c r="ISI55" s="282"/>
      <c r="ISJ55" s="283"/>
      <c r="ISK55" s="279"/>
      <c r="ISL55" s="280"/>
      <c r="ISM55" s="281"/>
      <c r="ISN55" s="281"/>
      <c r="ISO55" s="282"/>
      <c r="ISP55" s="283"/>
      <c r="ISQ55" s="279"/>
      <c r="ISR55" s="280"/>
      <c r="ISS55" s="281"/>
      <c r="IST55" s="281"/>
      <c r="ISU55" s="282"/>
      <c r="ISV55" s="283"/>
      <c r="ISW55" s="279"/>
      <c r="ISX55" s="280"/>
      <c r="ISY55" s="281"/>
      <c r="ISZ55" s="281"/>
      <c r="ITA55" s="282"/>
      <c r="ITB55" s="283"/>
      <c r="ITC55" s="279"/>
      <c r="ITD55" s="280"/>
      <c r="ITE55" s="281"/>
      <c r="ITF55" s="281"/>
      <c r="ITG55" s="282"/>
      <c r="ITH55" s="283"/>
      <c r="ITI55" s="279"/>
      <c r="ITJ55" s="280"/>
      <c r="ITK55" s="281"/>
      <c r="ITL55" s="281"/>
      <c r="ITM55" s="282"/>
      <c r="ITN55" s="283"/>
      <c r="ITO55" s="279"/>
      <c r="ITP55" s="280"/>
      <c r="ITQ55" s="281"/>
      <c r="ITR55" s="281"/>
      <c r="ITS55" s="282"/>
      <c r="ITT55" s="283"/>
      <c r="ITU55" s="279"/>
      <c r="ITV55" s="280"/>
      <c r="ITW55" s="281"/>
      <c r="ITX55" s="281"/>
      <c r="ITY55" s="282"/>
      <c r="ITZ55" s="283"/>
      <c r="IUA55" s="279"/>
      <c r="IUB55" s="280"/>
      <c r="IUC55" s="281"/>
      <c r="IUD55" s="281"/>
      <c r="IUE55" s="282"/>
      <c r="IUF55" s="283"/>
      <c r="IUG55" s="279"/>
      <c r="IUH55" s="280"/>
      <c r="IUI55" s="281"/>
      <c r="IUJ55" s="281"/>
      <c r="IUK55" s="282"/>
      <c r="IUL55" s="283"/>
      <c r="IUM55" s="279"/>
      <c r="IUN55" s="280"/>
      <c r="IUO55" s="281"/>
      <c r="IUP55" s="281"/>
      <c r="IUQ55" s="282"/>
      <c r="IUR55" s="283"/>
      <c r="IUS55" s="279"/>
      <c r="IUT55" s="280"/>
      <c r="IUU55" s="281"/>
      <c r="IUV55" s="281"/>
      <c r="IUW55" s="282"/>
      <c r="IUX55" s="283"/>
      <c r="IUY55" s="279"/>
      <c r="IUZ55" s="280"/>
      <c r="IVA55" s="281"/>
      <c r="IVB55" s="281"/>
      <c r="IVC55" s="282"/>
      <c r="IVD55" s="283"/>
      <c r="IVE55" s="279"/>
      <c r="IVF55" s="280"/>
      <c r="IVG55" s="281"/>
      <c r="IVH55" s="281"/>
      <c r="IVI55" s="282"/>
      <c r="IVJ55" s="283"/>
      <c r="IVK55" s="279"/>
      <c r="IVL55" s="280"/>
      <c r="IVM55" s="281"/>
      <c r="IVN55" s="281"/>
      <c r="IVO55" s="282"/>
      <c r="IVP55" s="283"/>
      <c r="IVQ55" s="279"/>
      <c r="IVR55" s="280"/>
      <c r="IVS55" s="281"/>
      <c r="IVT55" s="281"/>
      <c r="IVU55" s="282"/>
      <c r="IVV55" s="283"/>
      <c r="IVW55" s="279"/>
      <c r="IVX55" s="280"/>
      <c r="IVY55" s="281"/>
      <c r="IVZ55" s="281"/>
      <c r="IWA55" s="282"/>
      <c r="IWB55" s="283"/>
      <c r="IWC55" s="279"/>
      <c r="IWD55" s="280"/>
      <c r="IWE55" s="281"/>
      <c r="IWF55" s="281"/>
      <c r="IWG55" s="282"/>
      <c r="IWH55" s="283"/>
      <c r="IWI55" s="279"/>
      <c r="IWJ55" s="280"/>
      <c r="IWK55" s="281"/>
      <c r="IWL55" s="281"/>
      <c r="IWM55" s="282"/>
      <c r="IWN55" s="283"/>
      <c r="IWO55" s="279"/>
      <c r="IWP55" s="280"/>
      <c r="IWQ55" s="281"/>
      <c r="IWR55" s="281"/>
      <c r="IWS55" s="282"/>
      <c r="IWT55" s="283"/>
      <c r="IWU55" s="279"/>
      <c r="IWV55" s="280"/>
      <c r="IWW55" s="281"/>
      <c r="IWX55" s="281"/>
      <c r="IWY55" s="282"/>
      <c r="IWZ55" s="283"/>
      <c r="IXA55" s="279"/>
      <c r="IXB55" s="280"/>
      <c r="IXC55" s="281"/>
      <c r="IXD55" s="281"/>
      <c r="IXE55" s="282"/>
      <c r="IXF55" s="283"/>
      <c r="IXG55" s="279"/>
      <c r="IXH55" s="280"/>
      <c r="IXI55" s="281"/>
      <c r="IXJ55" s="281"/>
      <c r="IXK55" s="282"/>
      <c r="IXL55" s="283"/>
      <c r="IXM55" s="279"/>
      <c r="IXN55" s="280"/>
      <c r="IXO55" s="281"/>
      <c r="IXP55" s="281"/>
      <c r="IXQ55" s="282"/>
      <c r="IXR55" s="283"/>
      <c r="IXS55" s="279"/>
      <c r="IXT55" s="280"/>
      <c r="IXU55" s="281"/>
      <c r="IXV55" s="281"/>
      <c r="IXW55" s="282"/>
      <c r="IXX55" s="283"/>
      <c r="IXY55" s="279"/>
      <c r="IXZ55" s="280"/>
      <c r="IYA55" s="281"/>
      <c r="IYB55" s="281"/>
      <c r="IYC55" s="282"/>
      <c r="IYD55" s="283"/>
      <c r="IYE55" s="279"/>
      <c r="IYF55" s="280"/>
      <c r="IYG55" s="281"/>
      <c r="IYH55" s="281"/>
      <c r="IYI55" s="282"/>
      <c r="IYJ55" s="283"/>
      <c r="IYK55" s="279"/>
      <c r="IYL55" s="280"/>
      <c r="IYM55" s="281"/>
      <c r="IYN55" s="281"/>
      <c r="IYO55" s="282"/>
      <c r="IYP55" s="283"/>
      <c r="IYQ55" s="279"/>
      <c r="IYR55" s="280"/>
      <c r="IYS55" s="281"/>
      <c r="IYT55" s="281"/>
      <c r="IYU55" s="282"/>
      <c r="IYV55" s="283"/>
      <c r="IYW55" s="279"/>
      <c r="IYX55" s="280"/>
      <c r="IYY55" s="281"/>
      <c r="IYZ55" s="281"/>
      <c r="IZA55" s="282"/>
      <c r="IZB55" s="283"/>
      <c r="IZC55" s="279"/>
      <c r="IZD55" s="280"/>
      <c r="IZE55" s="281"/>
      <c r="IZF55" s="281"/>
      <c r="IZG55" s="282"/>
      <c r="IZH55" s="283"/>
      <c r="IZI55" s="279"/>
      <c r="IZJ55" s="280"/>
      <c r="IZK55" s="281"/>
      <c r="IZL55" s="281"/>
      <c r="IZM55" s="282"/>
      <c r="IZN55" s="283"/>
      <c r="IZO55" s="279"/>
      <c r="IZP55" s="280"/>
      <c r="IZQ55" s="281"/>
      <c r="IZR55" s="281"/>
      <c r="IZS55" s="282"/>
      <c r="IZT55" s="283"/>
      <c r="IZU55" s="279"/>
      <c r="IZV55" s="280"/>
      <c r="IZW55" s="281"/>
      <c r="IZX55" s="281"/>
      <c r="IZY55" s="282"/>
      <c r="IZZ55" s="283"/>
      <c r="JAA55" s="279"/>
      <c r="JAB55" s="280"/>
      <c r="JAC55" s="281"/>
      <c r="JAD55" s="281"/>
      <c r="JAE55" s="282"/>
      <c r="JAF55" s="283"/>
      <c r="JAG55" s="279"/>
      <c r="JAH55" s="280"/>
      <c r="JAI55" s="281"/>
      <c r="JAJ55" s="281"/>
      <c r="JAK55" s="282"/>
      <c r="JAL55" s="283"/>
      <c r="JAM55" s="279"/>
      <c r="JAN55" s="280"/>
      <c r="JAO55" s="281"/>
      <c r="JAP55" s="281"/>
      <c r="JAQ55" s="282"/>
      <c r="JAR55" s="283"/>
      <c r="JAS55" s="279"/>
      <c r="JAT55" s="280"/>
      <c r="JAU55" s="281"/>
      <c r="JAV55" s="281"/>
      <c r="JAW55" s="282"/>
      <c r="JAX55" s="283"/>
      <c r="JAY55" s="279"/>
      <c r="JAZ55" s="280"/>
      <c r="JBA55" s="281"/>
      <c r="JBB55" s="281"/>
      <c r="JBC55" s="282"/>
      <c r="JBD55" s="283"/>
      <c r="JBE55" s="279"/>
      <c r="JBF55" s="280"/>
      <c r="JBG55" s="281"/>
      <c r="JBH55" s="281"/>
      <c r="JBI55" s="282"/>
      <c r="JBJ55" s="283"/>
      <c r="JBK55" s="279"/>
      <c r="JBL55" s="280"/>
      <c r="JBM55" s="281"/>
      <c r="JBN55" s="281"/>
      <c r="JBO55" s="282"/>
      <c r="JBP55" s="283"/>
      <c r="JBQ55" s="279"/>
      <c r="JBR55" s="280"/>
      <c r="JBS55" s="281"/>
      <c r="JBT55" s="281"/>
      <c r="JBU55" s="282"/>
      <c r="JBV55" s="283"/>
      <c r="JBW55" s="279"/>
      <c r="JBX55" s="280"/>
      <c r="JBY55" s="281"/>
      <c r="JBZ55" s="281"/>
      <c r="JCA55" s="282"/>
      <c r="JCB55" s="283"/>
      <c r="JCC55" s="279"/>
      <c r="JCD55" s="280"/>
      <c r="JCE55" s="281"/>
      <c r="JCF55" s="281"/>
      <c r="JCG55" s="282"/>
      <c r="JCH55" s="283"/>
      <c r="JCI55" s="279"/>
      <c r="JCJ55" s="280"/>
      <c r="JCK55" s="281"/>
      <c r="JCL55" s="281"/>
      <c r="JCM55" s="282"/>
      <c r="JCN55" s="283"/>
      <c r="JCO55" s="279"/>
      <c r="JCP55" s="280"/>
      <c r="JCQ55" s="281"/>
      <c r="JCR55" s="281"/>
      <c r="JCS55" s="282"/>
      <c r="JCT55" s="283"/>
      <c r="JCU55" s="279"/>
      <c r="JCV55" s="280"/>
      <c r="JCW55" s="281"/>
      <c r="JCX55" s="281"/>
      <c r="JCY55" s="282"/>
      <c r="JCZ55" s="283"/>
      <c r="JDA55" s="279"/>
      <c r="JDB55" s="280"/>
      <c r="JDC55" s="281"/>
      <c r="JDD55" s="281"/>
      <c r="JDE55" s="282"/>
      <c r="JDF55" s="283"/>
      <c r="JDG55" s="279"/>
      <c r="JDH55" s="280"/>
      <c r="JDI55" s="281"/>
      <c r="JDJ55" s="281"/>
      <c r="JDK55" s="282"/>
      <c r="JDL55" s="283"/>
      <c r="JDM55" s="279"/>
      <c r="JDN55" s="280"/>
      <c r="JDO55" s="281"/>
      <c r="JDP55" s="281"/>
      <c r="JDQ55" s="282"/>
      <c r="JDR55" s="283"/>
      <c r="JDS55" s="279"/>
      <c r="JDT55" s="280"/>
      <c r="JDU55" s="281"/>
      <c r="JDV55" s="281"/>
      <c r="JDW55" s="282"/>
      <c r="JDX55" s="283"/>
      <c r="JDY55" s="279"/>
      <c r="JDZ55" s="280"/>
      <c r="JEA55" s="281"/>
      <c r="JEB55" s="281"/>
      <c r="JEC55" s="282"/>
      <c r="JED55" s="283"/>
      <c r="JEE55" s="279"/>
      <c r="JEF55" s="280"/>
      <c r="JEG55" s="281"/>
      <c r="JEH55" s="281"/>
      <c r="JEI55" s="282"/>
      <c r="JEJ55" s="283"/>
      <c r="JEK55" s="279"/>
      <c r="JEL55" s="280"/>
      <c r="JEM55" s="281"/>
      <c r="JEN55" s="281"/>
      <c r="JEO55" s="282"/>
      <c r="JEP55" s="283"/>
      <c r="JEQ55" s="279"/>
      <c r="JER55" s="280"/>
      <c r="JES55" s="281"/>
      <c r="JET55" s="281"/>
      <c r="JEU55" s="282"/>
      <c r="JEV55" s="283"/>
      <c r="JEW55" s="279"/>
      <c r="JEX55" s="280"/>
      <c r="JEY55" s="281"/>
      <c r="JEZ55" s="281"/>
      <c r="JFA55" s="282"/>
      <c r="JFB55" s="283"/>
      <c r="JFC55" s="279"/>
      <c r="JFD55" s="280"/>
      <c r="JFE55" s="281"/>
      <c r="JFF55" s="281"/>
      <c r="JFG55" s="282"/>
      <c r="JFH55" s="283"/>
      <c r="JFI55" s="279"/>
      <c r="JFJ55" s="280"/>
      <c r="JFK55" s="281"/>
      <c r="JFL55" s="281"/>
      <c r="JFM55" s="282"/>
      <c r="JFN55" s="283"/>
      <c r="JFO55" s="279"/>
      <c r="JFP55" s="280"/>
      <c r="JFQ55" s="281"/>
      <c r="JFR55" s="281"/>
      <c r="JFS55" s="282"/>
      <c r="JFT55" s="283"/>
      <c r="JFU55" s="279"/>
      <c r="JFV55" s="280"/>
      <c r="JFW55" s="281"/>
      <c r="JFX55" s="281"/>
      <c r="JFY55" s="282"/>
      <c r="JFZ55" s="283"/>
      <c r="JGA55" s="279"/>
      <c r="JGB55" s="280"/>
      <c r="JGC55" s="281"/>
      <c r="JGD55" s="281"/>
      <c r="JGE55" s="282"/>
      <c r="JGF55" s="283"/>
      <c r="JGG55" s="279"/>
      <c r="JGH55" s="280"/>
      <c r="JGI55" s="281"/>
      <c r="JGJ55" s="281"/>
      <c r="JGK55" s="282"/>
      <c r="JGL55" s="283"/>
      <c r="JGM55" s="279"/>
      <c r="JGN55" s="280"/>
      <c r="JGO55" s="281"/>
      <c r="JGP55" s="281"/>
      <c r="JGQ55" s="282"/>
      <c r="JGR55" s="283"/>
      <c r="JGS55" s="279"/>
      <c r="JGT55" s="280"/>
      <c r="JGU55" s="281"/>
      <c r="JGV55" s="281"/>
      <c r="JGW55" s="282"/>
      <c r="JGX55" s="283"/>
      <c r="JGY55" s="279"/>
      <c r="JGZ55" s="280"/>
      <c r="JHA55" s="281"/>
      <c r="JHB55" s="281"/>
      <c r="JHC55" s="282"/>
      <c r="JHD55" s="283"/>
      <c r="JHE55" s="279"/>
      <c r="JHF55" s="280"/>
      <c r="JHG55" s="281"/>
      <c r="JHH55" s="281"/>
      <c r="JHI55" s="282"/>
      <c r="JHJ55" s="283"/>
      <c r="JHK55" s="279"/>
      <c r="JHL55" s="280"/>
      <c r="JHM55" s="281"/>
      <c r="JHN55" s="281"/>
      <c r="JHO55" s="282"/>
      <c r="JHP55" s="283"/>
      <c r="JHQ55" s="279"/>
      <c r="JHR55" s="280"/>
      <c r="JHS55" s="281"/>
      <c r="JHT55" s="281"/>
      <c r="JHU55" s="282"/>
      <c r="JHV55" s="283"/>
      <c r="JHW55" s="279"/>
      <c r="JHX55" s="280"/>
      <c r="JHY55" s="281"/>
      <c r="JHZ55" s="281"/>
      <c r="JIA55" s="282"/>
      <c r="JIB55" s="283"/>
      <c r="JIC55" s="279"/>
      <c r="JID55" s="280"/>
      <c r="JIE55" s="281"/>
      <c r="JIF55" s="281"/>
      <c r="JIG55" s="282"/>
      <c r="JIH55" s="283"/>
      <c r="JII55" s="279"/>
      <c r="JIJ55" s="280"/>
      <c r="JIK55" s="281"/>
      <c r="JIL55" s="281"/>
      <c r="JIM55" s="282"/>
      <c r="JIN55" s="283"/>
      <c r="JIO55" s="279"/>
      <c r="JIP55" s="280"/>
      <c r="JIQ55" s="281"/>
      <c r="JIR55" s="281"/>
      <c r="JIS55" s="282"/>
      <c r="JIT55" s="283"/>
      <c r="JIU55" s="279"/>
      <c r="JIV55" s="280"/>
      <c r="JIW55" s="281"/>
      <c r="JIX55" s="281"/>
      <c r="JIY55" s="282"/>
      <c r="JIZ55" s="283"/>
      <c r="JJA55" s="279"/>
      <c r="JJB55" s="280"/>
      <c r="JJC55" s="281"/>
      <c r="JJD55" s="281"/>
      <c r="JJE55" s="282"/>
      <c r="JJF55" s="283"/>
      <c r="JJG55" s="279"/>
      <c r="JJH55" s="280"/>
      <c r="JJI55" s="281"/>
      <c r="JJJ55" s="281"/>
      <c r="JJK55" s="282"/>
      <c r="JJL55" s="283"/>
      <c r="JJM55" s="279"/>
      <c r="JJN55" s="280"/>
      <c r="JJO55" s="281"/>
      <c r="JJP55" s="281"/>
      <c r="JJQ55" s="282"/>
      <c r="JJR55" s="283"/>
      <c r="JJS55" s="279"/>
      <c r="JJT55" s="280"/>
      <c r="JJU55" s="281"/>
      <c r="JJV55" s="281"/>
      <c r="JJW55" s="282"/>
      <c r="JJX55" s="283"/>
      <c r="JJY55" s="279"/>
      <c r="JJZ55" s="280"/>
      <c r="JKA55" s="281"/>
      <c r="JKB55" s="281"/>
      <c r="JKC55" s="282"/>
      <c r="JKD55" s="283"/>
      <c r="JKE55" s="279"/>
      <c r="JKF55" s="280"/>
      <c r="JKG55" s="281"/>
      <c r="JKH55" s="281"/>
      <c r="JKI55" s="282"/>
      <c r="JKJ55" s="283"/>
      <c r="JKK55" s="279"/>
      <c r="JKL55" s="280"/>
      <c r="JKM55" s="281"/>
      <c r="JKN55" s="281"/>
      <c r="JKO55" s="282"/>
      <c r="JKP55" s="283"/>
      <c r="JKQ55" s="279"/>
      <c r="JKR55" s="280"/>
      <c r="JKS55" s="281"/>
      <c r="JKT55" s="281"/>
      <c r="JKU55" s="282"/>
      <c r="JKV55" s="283"/>
      <c r="JKW55" s="279"/>
      <c r="JKX55" s="280"/>
      <c r="JKY55" s="281"/>
      <c r="JKZ55" s="281"/>
      <c r="JLA55" s="282"/>
      <c r="JLB55" s="283"/>
      <c r="JLC55" s="279"/>
      <c r="JLD55" s="280"/>
      <c r="JLE55" s="281"/>
      <c r="JLF55" s="281"/>
      <c r="JLG55" s="282"/>
      <c r="JLH55" s="283"/>
      <c r="JLI55" s="279"/>
      <c r="JLJ55" s="280"/>
      <c r="JLK55" s="281"/>
      <c r="JLL55" s="281"/>
      <c r="JLM55" s="282"/>
      <c r="JLN55" s="283"/>
      <c r="JLO55" s="279"/>
      <c r="JLP55" s="280"/>
      <c r="JLQ55" s="281"/>
      <c r="JLR55" s="281"/>
      <c r="JLS55" s="282"/>
      <c r="JLT55" s="283"/>
      <c r="JLU55" s="279"/>
      <c r="JLV55" s="280"/>
      <c r="JLW55" s="281"/>
      <c r="JLX55" s="281"/>
      <c r="JLY55" s="282"/>
      <c r="JLZ55" s="283"/>
      <c r="JMA55" s="279"/>
      <c r="JMB55" s="280"/>
      <c r="JMC55" s="281"/>
      <c r="JMD55" s="281"/>
      <c r="JME55" s="282"/>
      <c r="JMF55" s="283"/>
      <c r="JMG55" s="279"/>
      <c r="JMH55" s="280"/>
      <c r="JMI55" s="281"/>
      <c r="JMJ55" s="281"/>
      <c r="JMK55" s="282"/>
      <c r="JML55" s="283"/>
      <c r="JMM55" s="279"/>
      <c r="JMN55" s="280"/>
      <c r="JMO55" s="281"/>
      <c r="JMP55" s="281"/>
      <c r="JMQ55" s="282"/>
      <c r="JMR55" s="283"/>
      <c r="JMS55" s="279"/>
      <c r="JMT55" s="280"/>
      <c r="JMU55" s="281"/>
      <c r="JMV55" s="281"/>
      <c r="JMW55" s="282"/>
      <c r="JMX55" s="283"/>
      <c r="JMY55" s="279"/>
      <c r="JMZ55" s="280"/>
      <c r="JNA55" s="281"/>
      <c r="JNB55" s="281"/>
      <c r="JNC55" s="282"/>
      <c r="JND55" s="283"/>
      <c r="JNE55" s="279"/>
      <c r="JNF55" s="280"/>
      <c r="JNG55" s="281"/>
      <c r="JNH55" s="281"/>
      <c r="JNI55" s="282"/>
      <c r="JNJ55" s="283"/>
      <c r="JNK55" s="279"/>
      <c r="JNL55" s="280"/>
      <c r="JNM55" s="281"/>
      <c r="JNN55" s="281"/>
      <c r="JNO55" s="282"/>
      <c r="JNP55" s="283"/>
      <c r="JNQ55" s="279"/>
      <c r="JNR55" s="280"/>
      <c r="JNS55" s="281"/>
      <c r="JNT55" s="281"/>
      <c r="JNU55" s="282"/>
      <c r="JNV55" s="283"/>
      <c r="JNW55" s="279"/>
      <c r="JNX55" s="280"/>
      <c r="JNY55" s="281"/>
      <c r="JNZ55" s="281"/>
      <c r="JOA55" s="282"/>
      <c r="JOB55" s="283"/>
      <c r="JOC55" s="279"/>
      <c r="JOD55" s="280"/>
      <c r="JOE55" s="281"/>
      <c r="JOF55" s="281"/>
      <c r="JOG55" s="282"/>
      <c r="JOH55" s="283"/>
      <c r="JOI55" s="279"/>
      <c r="JOJ55" s="280"/>
      <c r="JOK55" s="281"/>
      <c r="JOL55" s="281"/>
      <c r="JOM55" s="282"/>
      <c r="JON55" s="283"/>
      <c r="JOO55" s="279"/>
      <c r="JOP55" s="280"/>
      <c r="JOQ55" s="281"/>
      <c r="JOR55" s="281"/>
      <c r="JOS55" s="282"/>
      <c r="JOT55" s="283"/>
      <c r="JOU55" s="279"/>
      <c r="JOV55" s="280"/>
      <c r="JOW55" s="281"/>
      <c r="JOX55" s="281"/>
      <c r="JOY55" s="282"/>
      <c r="JOZ55" s="283"/>
      <c r="JPA55" s="279"/>
      <c r="JPB55" s="280"/>
      <c r="JPC55" s="281"/>
      <c r="JPD55" s="281"/>
      <c r="JPE55" s="282"/>
      <c r="JPF55" s="283"/>
      <c r="JPG55" s="279"/>
      <c r="JPH55" s="280"/>
      <c r="JPI55" s="281"/>
      <c r="JPJ55" s="281"/>
      <c r="JPK55" s="282"/>
      <c r="JPL55" s="283"/>
      <c r="JPM55" s="279"/>
      <c r="JPN55" s="280"/>
      <c r="JPO55" s="281"/>
      <c r="JPP55" s="281"/>
      <c r="JPQ55" s="282"/>
      <c r="JPR55" s="283"/>
      <c r="JPS55" s="279"/>
      <c r="JPT55" s="280"/>
      <c r="JPU55" s="281"/>
      <c r="JPV55" s="281"/>
      <c r="JPW55" s="282"/>
      <c r="JPX55" s="283"/>
      <c r="JPY55" s="279"/>
      <c r="JPZ55" s="280"/>
      <c r="JQA55" s="281"/>
      <c r="JQB55" s="281"/>
      <c r="JQC55" s="282"/>
      <c r="JQD55" s="283"/>
      <c r="JQE55" s="279"/>
      <c r="JQF55" s="280"/>
      <c r="JQG55" s="281"/>
      <c r="JQH55" s="281"/>
      <c r="JQI55" s="282"/>
      <c r="JQJ55" s="283"/>
      <c r="JQK55" s="279"/>
      <c r="JQL55" s="280"/>
      <c r="JQM55" s="281"/>
      <c r="JQN55" s="281"/>
      <c r="JQO55" s="282"/>
      <c r="JQP55" s="283"/>
      <c r="JQQ55" s="279"/>
      <c r="JQR55" s="280"/>
      <c r="JQS55" s="281"/>
      <c r="JQT55" s="281"/>
      <c r="JQU55" s="282"/>
      <c r="JQV55" s="283"/>
      <c r="JQW55" s="279"/>
      <c r="JQX55" s="280"/>
      <c r="JQY55" s="281"/>
      <c r="JQZ55" s="281"/>
      <c r="JRA55" s="282"/>
      <c r="JRB55" s="283"/>
      <c r="JRC55" s="279"/>
      <c r="JRD55" s="280"/>
      <c r="JRE55" s="281"/>
      <c r="JRF55" s="281"/>
      <c r="JRG55" s="282"/>
      <c r="JRH55" s="283"/>
      <c r="JRI55" s="279"/>
      <c r="JRJ55" s="280"/>
      <c r="JRK55" s="281"/>
      <c r="JRL55" s="281"/>
      <c r="JRM55" s="282"/>
      <c r="JRN55" s="283"/>
      <c r="JRO55" s="279"/>
      <c r="JRP55" s="280"/>
      <c r="JRQ55" s="281"/>
      <c r="JRR55" s="281"/>
      <c r="JRS55" s="282"/>
      <c r="JRT55" s="283"/>
      <c r="JRU55" s="279"/>
      <c r="JRV55" s="280"/>
      <c r="JRW55" s="281"/>
      <c r="JRX55" s="281"/>
      <c r="JRY55" s="282"/>
      <c r="JRZ55" s="283"/>
      <c r="JSA55" s="279"/>
      <c r="JSB55" s="280"/>
      <c r="JSC55" s="281"/>
      <c r="JSD55" s="281"/>
      <c r="JSE55" s="282"/>
      <c r="JSF55" s="283"/>
      <c r="JSG55" s="279"/>
      <c r="JSH55" s="280"/>
      <c r="JSI55" s="281"/>
      <c r="JSJ55" s="281"/>
      <c r="JSK55" s="282"/>
      <c r="JSL55" s="283"/>
      <c r="JSM55" s="279"/>
      <c r="JSN55" s="280"/>
      <c r="JSO55" s="281"/>
      <c r="JSP55" s="281"/>
      <c r="JSQ55" s="282"/>
      <c r="JSR55" s="283"/>
      <c r="JSS55" s="279"/>
      <c r="JST55" s="280"/>
      <c r="JSU55" s="281"/>
      <c r="JSV55" s="281"/>
      <c r="JSW55" s="282"/>
      <c r="JSX55" s="283"/>
      <c r="JSY55" s="279"/>
      <c r="JSZ55" s="280"/>
      <c r="JTA55" s="281"/>
      <c r="JTB55" s="281"/>
      <c r="JTC55" s="282"/>
      <c r="JTD55" s="283"/>
      <c r="JTE55" s="279"/>
      <c r="JTF55" s="280"/>
      <c r="JTG55" s="281"/>
      <c r="JTH55" s="281"/>
      <c r="JTI55" s="282"/>
      <c r="JTJ55" s="283"/>
      <c r="JTK55" s="279"/>
      <c r="JTL55" s="280"/>
      <c r="JTM55" s="281"/>
      <c r="JTN55" s="281"/>
      <c r="JTO55" s="282"/>
      <c r="JTP55" s="283"/>
      <c r="JTQ55" s="279"/>
      <c r="JTR55" s="280"/>
      <c r="JTS55" s="281"/>
      <c r="JTT55" s="281"/>
      <c r="JTU55" s="282"/>
      <c r="JTV55" s="283"/>
      <c r="JTW55" s="279"/>
      <c r="JTX55" s="280"/>
      <c r="JTY55" s="281"/>
      <c r="JTZ55" s="281"/>
      <c r="JUA55" s="282"/>
      <c r="JUB55" s="283"/>
      <c r="JUC55" s="279"/>
      <c r="JUD55" s="280"/>
      <c r="JUE55" s="281"/>
      <c r="JUF55" s="281"/>
      <c r="JUG55" s="282"/>
      <c r="JUH55" s="283"/>
      <c r="JUI55" s="279"/>
      <c r="JUJ55" s="280"/>
      <c r="JUK55" s="281"/>
      <c r="JUL55" s="281"/>
      <c r="JUM55" s="282"/>
      <c r="JUN55" s="283"/>
      <c r="JUO55" s="279"/>
      <c r="JUP55" s="280"/>
      <c r="JUQ55" s="281"/>
      <c r="JUR55" s="281"/>
      <c r="JUS55" s="282"/>
      <c r="JUT55" s="283"/>
      <c r="JUU55" s="279"/>
      <c r="JUV55" s="280"/>
      <c r="JUW55" s="281"/>
      <c r="JUX55" s="281"/>
      <c r="JUY55" s="282"/>
      <c r="JUZ55" s="283"/>
      <c r="JVA55" s="279"/>
      <c r="JVB55" s="280"/>
      <c r="JVC55" s="281"/>
      <c r="JVD55" s="281"/>
      <c r="JVE55" s="282"/>
      <c r="JVF55" s="283"/>
      <c r="JVG55" s="279"/>
      <c r="JVH55" s="280"/>
      <c r="JVI55" s="281"/>
      <c r="JVJ55" s="281"/>
      <c r="JVK55" s="282"/>
      <c r="JVL55" s="283"/>
      <c r="JVM55" s="279"/>
      <c r="JVN55" s="280"/>
      <c r="JVO55" s="281"/>
      <c r="JVP55" s="281"/>
      <c r="JVQ55" s="282"/>
      <c r="JVR55" s="283"/>
      <c r="JVS55" s="279"/>
      <c r="JVT55" s="280"/>
      <c r="JVU55" s="281"/>
      <c r="JVV55" s="281"/>
      <c r="JVW55" s="282"/>
      <c r="JVX55" s="283"/>
      <c r="JVY55" s="279"/>
      <c r="JVZ55" s="280"/>
      <c r="JWA55" s="281"/>
      <c r="JWB55" s="281"/>
      <c r="JWC55" s="282"/>
      <c r="JWD55" s="283"/>
      <c r="JWE55" s="279"/>
      <c r="JWF55" s="280"/>
      <c r="JWG55" s="281"/>
      <c r="JWH55" s="281"/>
      <c r="JWI55" s="282"/>
      <c r="JWJ55" s="283"/>
      <c r="JWK55" s="279"/>
      <c r="JWL55" s="280"/>
      <c r="JWM55" s="281"/>
      <c r="JWN55" s="281"/>
      <c r="JWO55" s="282"/>
      <c r="JWP55" s="283"/>
      <c r="JWQ55" s="279"/>
      <c r="JWR55" s="280"/>
      <c r="JWS55" s="281"/>
      <c r="JWT55" s="281"/>
      <c r="JWU55" s="282"/>
      <c r="JWV55" s="283"/>
      <c r="JWW55" s="279"/>
      <c r="JWX55" s="280"/>
      <c r="JWY55" s="281"/>
      <c r="JWZ55" s="281"/>
      <c r="JXA55" s="282"/>
      <c r="JXB55" s="283"/>
      <c r="JXC55" s="279"/>
      <c r="JXD55" s="280"/>
      <c r="JXE55" s="281"/>
      <c r="JXF55" s="281"/>
      <c r="JXG55" s="282"/>
      <c r="JXH55" s="283"/>
      <c r="JXI55" s="279"/>
      <c r="JXJ55" s="280"/>
      <c r="JXK55" s="281"/>
      <c r="JXL55" s="281"/>
      <c r="JXM55" s="282"/>
      <c r="JXN55" s="283"/>
      <c r="JXO55" s="279"/>
      <c r="JXP55" s="280"/>
      <c r="JXQ55" s="281"/>
      <c r="JXR55" s="281"/>
      <c r="JXS55" s="282"/>
      <c r="JXT55" s="283"/>
      <c r="JXU55" s="279"/>
      <c r="JXV55" s="280"/>
      <c r="JXW55" s="281"/>
      <c r="JXX55" s="281"/>
      <c r="JXY55" s="282"/>
      <c r="JXZ55" s="283"/>
      <c r="JYA55" s="279"/>
      <c r="JYB55" s="280"/>
      <c r="JYC55" s="281"/>
      <c r="JYD55" s="281"/>
      <c r="JYE55" s="282"/>
      <c r="JYF55" s="283"/>
      <c r="JYG55" s="279"/>
      <c r="JYH55" s="280"/>
      <c r="JYI55" s="281"/>
      <c r="JYJ55" s="281"/>
      <c r="JYK55" s="282"/>
      <c r="JYL55" s="283"/>
      <c r="JYM55" s="279"/>
      <c r="JYN55" s="280"/>
      <c r="JYO55" s="281"/>
      <c r="JYP55" s="281"/>
      <c r="JYQ55" s="282"/>
      <c r="JYR55" s="283"/>
      <c r="JYS55" s="279"/>
      <c r="JYT55" s="280"/>
      <c r="JYU55" s="281"/>
      <c r="JYV55" s="281"/>
      <c r="JYW55" s="282"/>
      <c r="JYX55" s="283"/>
      <c r="JYY55" s="279"/>
      <c r="JYZ55" s="280"/>
      <c r="JZA55" s="281"/>
      <c r="JZB55" s="281"/>
      <c r="JZC55" s="282"/>
      <c r="JZD55" s="283"/>
      <c r="JZE55" s="279"/>
      <c r="JZF55" s="280"/>
      <c r="JZG55" s="281"/>
      <c r="JZH55" s="281"/>
      <c r="JZI55" s="282"/>
      <c r="JZJ55" s="283"/>
      <c r="JZK55" s="279"/>
      <c r="JZL55" s="280"/>
      <c r="JZM55" s="281"/>
      <c r="JZN55" s="281"/>
      <c r="JZO55" s="282"/>
      <c r="JZP55" s="283"/>
      <c r="JZQ55" s="279"/>
      <c r="JZR55" s="280"/>
      <c r="JZS55" s="281"/>
      <c r="JZT55" s="281"/>
      <c r="JZU55" s="282"/>
      <c r="JZV55" s="283"/>
      <c r="JZW55" s="279"/>
      <c r="JZX55" s="280"/>
      <c r="JZY55" s="281"/>
      <c r="JZZ55" s="281"/>
      <c r="KAA55" s="282"/>
      <c r="KAB55" s="283"/>
      <c r="KAC55" s="279"/>
      <c r="KAD55" s="280"/>
      <c r="KAE55" s="281"/>
      <c r="KAF55" s="281"/>
      <c r="KAG55" s="282"/>
      <c r="KAH55" s="283"/>
      <c r="KAI55" s="279"/>
      <c r="KAJ55" s="280"/>
      <c r="KAK55" s="281"/>
      <c r="KAL55" s="281"/>
      <c r="KAM55" s="282"/>
      <c r="KAN55" s="283"/>
      <c r="KAO55" s="279"/>
      <c r="KAP55" s="280"/>
      <c r="KAQ55" s="281"/>
      <c r="KAR55" s="281"/>
      <c r="KAS55" s="282"/>
      <c r="KAT55" s="283"/>
      <c r="KAU55" s="279"/>
      <c r="KAV55" s="280"/>
      <c r="KAW55" s="281"/>
      <c r="KAX55" s="281"/>
      <c r="KAY55" s="282"/>
      <c r="KAZ55" s="283"/>
      <c r="KBA55" s="279"/>
      <c r="KBB55" s="280"/>
      <c r="KBC55" s="281"/>
      <c r="KBD55" s="281"/>
      <c r="KBE55" s="282"/>
      <c r="KBF55" s="283"/>
      <c r="KBG55" s="279"/>
      <c r="KBH55" s="280"/>
      <c r="KBI55" s="281"/>
      <c r="KBJ55" s="281"/>
      <c r="KBK55" s="282"/>
      <c r="KBL55" s="283"/>
      <c r="KBM55" s="279"/>
      <c r="KBN55" s="280"/>
      <c r="KBO55" s="281"/>
      <c r="KBP55" s="281"/>
      <c r="KBQ55" s="282"/>
      <c r="KBR55" s="283"/>
      <c r="KBS55" s="279"/>
      <c r="KBT55" s="280"/>
      <c r="KBU55" s="281"/>
      <c r="KBV55" s="281"/>
      <c r="KBW55" s="282"/>
      <c r="KBX55" s="283"/>
      <c r="KBY55" s="279"/>
      <c r="KBZ55" s="280"/>
      <c r="KCA55" s="281"/>
      <c r="KCB55" s="281"/>
      <c r="KCC55" s="282"/>
      <c r="KCD55" s="283"/>
      <c r="KCE55" s="279"/>
      <c r="KCF55" s="280"/>
      <c r="KCG55" s="281"/>
      <c r="KCH55" s="281"/>
      <c r="KCI55" s="282"/>
      <c r="KCJ55" s="283"/>
      <c r="KCK55" s="279"/>
      <c r="KCL55" s="280"/>
      <c r="KCM55" s="281"/>
      <c r="KCN55" s="281"/>
      <c r="KCO55" s="282"/>
      <c r="KCP55" s="283"/>
      <c r="KCQ55" s="279"/>
      <c r="KCR55" s="280"/>
      <c r="KCS55" s="281"/>
      <c r="KCT55" s="281"/>
      <c r="KCU55" s="282"/>
      <c r="KCV55" s="283"/>
      <c r="KCW55" s="279"/>
      <c r="KCX55" s="280"/>
      <c r="KCY55" s="281"/>
      <c r="KCZ55" s="281"/>
      <c r="KDA55" s="282"/>
      <c r="KDB55" s="283"/>
      <c r="KDC55" s="279"/>
      <c r="KDD55" s="280"/>
      <c r="KDE55" s="281"/>
      <c r="KDF55" s="281"/>
      <c r="KDG55" s="282"/>
      <c r="KDH55" s="283"/>
      <c r="KDI55" s="279"/>
      <c r="KDJ55" s="280"/>
      <c r="KDK55" s="281"/>
      <c r="KDL55" s="281"/>
      <c r="KDM55" s="282"/>
      <c r="KDN55" s="283"/>
      <c r="KDO55" s="279"/>
      <c r="KDP55" s="280"/>
      <c r="KDQ55" s="281"/>
      <c r="KDR55" s="281"/>
      <c r="KDS55" s="282"/>
      <c r="KDT55" s="283"/>
      <c r="KDU55" s="279"/>
      <c r="KDV55" s="280"/>
      <c r="KDW55" s="281"/>
      <c r="KDX55" s="281"/>
      <c r="KDY55" s="282"/>
      <c r="KDZ55" s="283"/>
      <c r="KEA55" s="279"/>
      <c r="KEB55" s="280"/>
      <c r="KEC55" s="281"/>
      <c r="KED55" s="281"/>
      <c r="KEE55" s="282"/>
      <c r="KEF55" s="283"/>
      <c r="KEG55" s="279"/>
      <c r="KEH55" s="280"/>
      <c r="KEI55" s="281"/>
      <c r="KEJ55" s="281"/>
      <c r="KEK55" s="282"/>
      <c r="KEL55" s="283"/>
      <c r="KEM55" s="279"/>
      <c r="KEN55" s="280"/>
      <c r="KEO55" s="281"/>
      <c r="KEP55" s="281"/>
      <c r="KEQ55" s="282"/>
      <c r="KER55" s="283"/>
      <c r="KES55" s="279"/>
      <c r="KET55" s="280"/>
      <c r="KEU55" s="281"/>
      <c r="KEV55" s="281"/>
      <c r="KEW55" s="282"/>
      <c r="KEX55" s="283"/>
      <c r="KEY55" s="279"/>
      <c r="KEZ55" s="280"/>
      <c r="KFA55" s="281"/>
      <c r="KFB55" s="281"/>
      <c r="KFC55" s="282"/>
      <c r="KFD55" s="283"/>
      <c r="KFE55" s="279"/>
      <c r="KFF55" s="280"/>
      <c r="KFG55" s="281"/>
      <c r="KFH55" s="281"/>
      <c r="KFI55" s="282"/>
      <c r="KFJ55" s="283"/>
      <c r="KFK55" s="279"/>
      <c r="KFL55" s="280"/>
      <c r="KFM55" s="281"/>
      <c r="KFN55" s="281"/>
      <c r="KFO55" s="282"/>
      <c r="KFP55" s="283"/>
      <c r="KFQ55" s="279"/>
      <c r="KFR55" s="280"/>
      <c r="KFS55" s="281"/>
      <c r="KFT55" s="281"/>
      <c r="KFU55" s="282"/>
      <c r="KFV55" s="283"/>
      <c r="KFW55" s="279"/>
      <c r="KFX55" s="280"/>
      <c r="KFY55" s="281"/>
      <c r="KFZ55" s="281"/>
      <c r="KGA55" s="282"/>
      <c r="KGB55" s="283"/>
      <c r="KGC55" s="279"/>
      <c r="KGD55" s="280"/>
      <c r="KGE55" s="281"/>
      <c r="KGF55" s="281"/>
      <c r="KGG55" s="282"/>
      <c r="KGH55" s="283"/>
      <c r="KGI55" s="279"/>
      <c r="KGJ55" s="280"/>
      <c r="KGK55" s="281"/>
      <c r="KGL55" s="281"/>
      <c r="KGM55" s="282"/>
      <c r="KGN55" s="283"/>
      <c r="KGO55" s="279"/>
      <c r="KGP55" s="280"/>
      <c r="KGQ55" s="281"/>
      <c r="KGR55" s="281"/>
      <c r="KGS55" s="282"/>
      <c r="KGT55" s="283"/>
      <c r="KGU55" s="279"/>
      <c r="KGV55" s="280"/>
      <c r="KGW55" s="281"/>
      <c r="KGX55" s="281"/>
      <c r="KGY55" s="282"/>
      <c r="KGZ55" s="283"/>
      <c r="KHA55" s="279"/>
      <c r="KHB55" s="280"/>
      <c r="KHC55" s="281"/>
      <c r="KHD55" s="281"/>
      <c r="KHE55" s="282"/>
      <c r="KHF55" s="283"/>
      <c r="KHG55" s="279"/>
      <c r="KHH55" s="280"/>
      <c r="KHI55" s="281"/>
      <c r="KHJ55" s="281"/>
      <c r="KHK55" s="282"/>
      <c r="KHL55" s="283"/>
      <c r="KHM55" s="279"/>
      <c r="KHN55" s="280"/>
      <c r="KHO55" s="281"/>
      <c r="KHP55" s="281"/>
      <c r="KHQ55" s="282"/>
      <c r="KHR55" s="283"/>
      <c r="KHS55" s="279"/>
      <c r="KHT55" s="280"/>
      <c r="KHU55" s="281"/>
      <c r="KHV55" s="281"/>
      <c r="KHW55" s="282"/>
      <c r="KHX55" s="283"/>
      <c r="KHY55" s="279"/>
      <c r="KHZ55" s="280"/>
      <c r="KIA55" s="281"/>
      <c r="KIB55" s="281"/>
      <c r="KIC55" s="282"/>
      <c r="KID55" s="283"/>
      <c r="KIE55" s="279"/>
      <c r="KIF55" s="280"/>
      <c r="KIG55" s="281"/>
      <c r="KIH55" s="281"/>
      <c r="KII55" s="282"/>
      <c r="KIJ55" s="283"/>
      <c r="KIK55" s="279"/>
      <c r="KIL55" s="280"/>
      <c r="KIM55" s="281"/>
      <c r="KIN55" s="281"/>
      <c r="KIO55" s="282"/>
      <c r="KIP55" s="283"/>
      <c r="KIQ55" s="279"/>
      <c r="KIR55" s="280"/>
      <c r="KIS55" s="281"/>
      <c r="KIT55" s="281"/>
      <c r="KIU55" s="282"/>
      <c r="KIV55" s="283"/>
      <c r="KIW55" s="279"/>
      <c r="KIX55" s="280"/>
      <c r="KIY55" s="281"/>
      <c r="KIZ55" s="281"/>
      <c r="KJA55" s="282"/>
      <c r="KJB55" s="283"/>
      <c r="KJC55" s="279"/>
      <c r="KJD55" s="280"/>
      <c r="KJE55" s="281"/>
      <c r="KJF55" s="281"/>
      <c r="KJG55" s="282"/>
      <c r="KJH55" s="283"/>
      <c r="KJI55" s="279"/>
      <c r="KJJ55" s="280"/>
      <c r="KJK55" s="281"/>
      <c r="KJL55" s="281"/>
      <c r="KJM55" s="282"/>
      <c r="KJN55" s="283"/>
      <c r="KJO55" s="279"/>
      <c r="KJP55" s="280"/>
      <c r="KJQ55" s="281"/>
      <c r="KJR55" s="281"/>
      <c r="KJS55" s="282"/>
      <c r="KJT55" s="283"/>
      <c r="KJU55" s="279"/>
      <c r="KJV55" s="280"/>
      <c r="KJW55" s="281"/>
      <c r="KJX55" s="281"/>
      <c r="KJY55" s="282"/>
      <c r="KJZ55" s="283"/>
      <c r="KKA55" s="279"/>
      <c r="KKB55" s="280"/>
      <c r="KKC55" s="281"/>
      <c r="KKD55" s="281"/>
      <c r="KKE55" s="282"/>
      <c r="KKF55" s="283"/>
      <c r="KKG55" s="279"/>
      <c r="KKH55" s="280"/>
      <c r="KKI55" s="281"/>
      <c r="KKJ55" s="281"/>
      <c r="KKK55" s="282"/>
      <c r="KKL55" s="283"/>
      <c r="KKM55" s="279"/>
      <c r="KKN55" s="280"/>
      <c r="KKO55" s="281"/>
      <c r="KKP55" s="281"/>
      <c r="KKQ55" s="282"/>
      <c r="KKR55" s="283"/>
      <c r="KKS55" s="279"/>
      <c r="KKT55" s="280"/>
      <c r="KKU55" s="281"/>
      <c r="KKV55" s="281"/>
      <c r="KKW55" s="282"/>
      <c r="KKX55" s="283"/>
      <c r="KKY55" s="279"/>
      <c r="KKZ55" s="280"/>
      <c r="KLA55" s="281"/>
      <c r="KLB55" s="281"/>
      <c r="KLC55" s="282"/>
      <c r="KLD55" s="283"/>
      <c r="KLE55" s="279"/>
      <c r="KLF55" s="280"/>
      <c r="KLG55" s="281"/>
      <c r="KLH55" s="281"/>
      <c r="KLI55" s="282"/>
      <c r="KLJ55" s="283"/>
      <c r="KLK55" s="279"/>
      <c r="KLL55" s="280"/>
      <c r="KLM55" s="281"/>
      <c r="KLN55" s="281"/>
      <c r="KLO55" s="282"/>
      <c r="KLP55" s="283"/>
      <c r="KLQ55" s="279"/>
      <c r="KLR55" s="280"/>
      <c r="KLS55" s="281"/>
      <c r="KLT55" s="281"/>
      <c r="KLU55" s="282"/>
      <c r="KLV55" s="283"/>
      <c r="KLW55" s="279"/>
      <c r="KLX55" s="280"/>
      <c r="KLY55" s="281"/>
      <c r="KLZ55" s="281"/>
      <c r="KMA55" s="282"/>
      <c r="KMB55" s="283"/>
      <c r="KMC55" s="279"/>
      <c r="KMD55" s="280"/>
      <c r="KME55" s="281"/>
      <c r="KMF55" s="281"/>
      <c r="KMG55" s="282"/>
      <c r="KMH55" s="283"/>
      <c r="KMI55" s="279"/>
      <c r="KMJ55" s="280"/>
      <c r="KMK55" s="281"/>
      <c r="KML55" s="281"/>
      <c r="KMM55" s="282"/>
      <c r="KMN55" s="283"/>
      <c r="KMO55" s="279"/>
      <c r="KMP55" s="280"/>
      <c r="KMQ55" s="281"/>
      <c r="KMR55" s="281"/>
      <c r="KMS55" s="282"/>
      <c r="KMT55" s="283"/>
      <c r="KMU55" s="279"/>
      <c r="KMV55" s="280"/>
      <c r="KMW55" s="281"/>
      <c r="KMX55" s="281"/>
      <c r="KMY55" s="282"/>
      <c r="KMZ55" s="283"/>
      <c r="KNA55" s="279"/>
      <c r="KNB55" s="280"/>
      <c r="KNC55" s="281"/>
      <c r="KND55" s="281"/>
      <c r="KNE55" s="282"/>
      <c r="KNF55" s="283"/>
      <c r="KNG55" s="279"/>
      <c r="KNH55" s="280"/>
      <c r="KNI55" s="281"/>
      <c r="KNJ55" s="281"/>
      <c r="KNK55" s="282"/>
      <c r="KNL55" s="283"/>
      <c r="KNM55" s="279"/>
      <c r="KNN55" s="280"/>
      <c r="KNO55" s="281"/>
      <c r="KNP55" s="281"/>
      <c r="KNQ55" s="282"/>
      <c r="KNR55" s="283"/>
      <c r="KNS55" s="279"/>
      <c r="KNT55" s="280"/>
      <c r="KNU55" s="281"/>
      <c r="KNV55" s="281"/>
      <c r="KNW55" s="282"/>
      <c r="KNX55" s="283"/>
      <c r="KNY55" s="279"/>
      <c r="KNZ55" s="280"/>
      <c r="KOA55" s="281"/>
      <c r="KOB55" s="281"/>
      <c r="KOC55" s="282"/>
      <c r="KOD55" s="283"/>
      <c r="KOE55" s="279"/>
      <c r="KOF55" s="280"/>
      <c r="KOG55" s="281"/>
      <c r="KOH55" s="281"/>
      <c r="KOI55" s="282"/>
      <c r="KOJ55" s="283"/>
      <c r="KOK55" s="279"/>
      <c r="KOL55" s="280"/>
      <c r="KOM55" s="281"/>
      <c r="KON55" s="281"/>
      <c r="KOO55" s="282"/>
      <c r="KOP55" s="283"/>
      <c r="KOQ55" s="279"/>
      <c r="KOR55" s="280"/>
      <c r="KOS55" s="281"/>
      <c r="KOT55" s="281"/>
      <c r="KOU55" s="282"/>
      <c r="KOV55" s="283"/>
      <c r="KOW55" s="279"/>
      <c r="KOX55" s="280"/>
      <c r="KOY55" s="281"/>
      <c r="KOZ55" s="281"/>
      <c r="KPA55" s="282"/>
      <c r="KPB55" s="283"/>
      <c r="KPC55" s="279"/>
      <c r="KPD55" s="280"/>
      <c r="KPE55" s="281"/>
      <c r="KPF55" s="281"/>
      <c r="KPG55" s="282"/>
      <c r="KPH55" s="283"/>
      <c r="KPI55" s="279"/>
      <c r="KPJ55" s="280"/>
      <c r="KPK55" s="281"/>
      <c r="KPL55" s="281"/>
      <c r="KPM55" s="282"/>
      <c r="KPN55" s="283"/>
      <c r="KPO55" s="279"/>
      <c r="KPP55" s="280"/>
      <c r="KPQ55" s="281"/>
      <c r="KPR55" s="281"/>
      <c r="KPS55" s="282"/>
      <c r="KPT55" s="283"/>
      <c r="KPU55" s="279"/>
      <c r="KPV55" s="280"/>
      <c r="KPW55" s="281"/>
      <c r="KPX55" s="281"/>
      <c r="KPY55" s="282"/>
      <c r="KPZ55" s="283"/>
      <c r="KQA55" s="279"/>
      <c r="KQB55" s="280"/>
      <c r="KQC55" s="281"/>
      <c r="KQD55" s="281"/>
      <c r="KQE55" s="282"/>
      <c r="KQF55" s="283"/>
      <c r="KQG55" s="279"/>
      <c r="KQH55" s="280"/>
      <c r="KQI55" s="281"/>
      <c r="KQJ55" s="281"/>
      <c r="KQK55" s="282"/>
      <c r="KQL55" s="283"/>
      <c r="KQM55" s="279"/>
      <c r="KQN55" s="280"/>
      <c r="KQO55" s="281"/>
      <c r="KQP55" s="281"/>
      <c r="KQQ55" s="282"/>
      <c r="KQR55" s="283"/>
      <c r="KQS55" s="279"/>
      <c r="KQT55" s="280"/>
      <c r="KQU55" s="281"/>
      <c r="KQV55" s="281"/>
      <c r="KQW55" s="282"/>
      <c r="KQX55" s="283"/>
      <c r="KQY55" s="279"/>
      <c r="KQZ55" s="280"/>
      <c r="KRA55" s="281"/>
      <c r="KRB55" s="281"/>
      <c r="KRC55" s="282"/>
      <c r="KRD55" s="283"/>
      <c r="KRE55" s="279"/>
      <c r="KRF55" s="280"/>
      <c r="KRG55" s="281"/>
      <c r="KRH55" s="281"/>
      <c r="KRI55" s="282"/>
      <c r="KRJ55" s="283"/>
      <c r="KRK55" s="279"/>
      <c r="KRL55" s="280"/>
      <c r="KRM55" s="281"/>
      <c r="KRN55" s="281"/>
      <c r="KRO55" s="282"/>
      <c r="KRP55" s="283"/>
      <c r="KRQ55" s="279"/>
      <c r="KRR55" s="280"/>
      <c r="KRS55" s="281"/>
      <c r="KRT55" s="281"/>
      <c r="KRU55" s="282"/>
      <c r="KRV55" s="283"/>
      <c r="KRW55" s="279"/>
      <c r="KRX55" s="280"/>
      <c r="KRY55" s="281"/>
      <c r="KRZ55" s="281"/>
      <c r="KSA55" s="282"/>
      <c r="KSB55" s="283"/>
      <c r="KSC55" s="279"/>
      <c r="KSD55" s="280"/>
      <c r="KSE55" s="281"/>
      <c r="KSF55" s="281"/>
      <c r="KSG55" s="282"/>
      <c r="KSH55" s="283"/>
      <c r="KSI55" s="279"/>
      <c r="KSJ55" s="280"/>
      <c r="KSK55" s="281"/>
      <c r="KSL55" s="281"/>
      <c r="KSM55" s="282"/>
      <c r="KSN55" s="283"/>
      <c r="KSO55" s="279"/>
      <c r="KSP55" s="280"/>
      <c r="KSQ55" s="281"/>
      <c r="KSR55" s="281"/>
      <c r="KSS55" s="282"/>
      <c r="KST55" s="283"/>
      <c r="KSU55" s="279"/>
      <c r="KSV55" s="280"/>
      <c r="KSW55" s="281"/>
      <c r="KSX55" s="281"/>
      <c r="KSY55" s="282"/>
      <c r="KSZ55" s="283"/>
      <c r="KTA55" s="279"/>
      <c r="KTB55" s="280"/>
      <c r="KTC55" s="281"/>
      <c r="KTD55" s="281"/>
      <c r="KTE55" s="282"/>
      <c r="KTF55" s="283"/>
      <c r="KTG55" s="279"/>
      <c r="KTH55" s="280"/>
      <c r="KTI55" s="281"/>
      <c r="KTJ55" s="281"/>
      <c r="KTK55" s="282"/>
      <c r="KTL55" s="283"/>
      <c r="KTM55" s="279"/>
      <c r="KTN55" s="280"/>
      <c r="KTO55" s="281"/>
      <c r="KTP55" s="281"/>
      <c r="KTQ55" s="282"/>
      <c r="KTR55" s="283"/>
      <c r="KTS55" s="279"/>
      <c r="KTT55" s="280"/>
      <c r="KTU55" s="281"/>
      <c r="KTV55" s="281"/>
      <c r="KTW55" s="282"/>
      <c r="KTX55" s="283"/>
      <c r="KTY55" s="279"/>
      <c r="KTZ55" s="280"/>
      <c r="KUA55" s="281"/>
      <c r="KUB55" s="281"/>
      <c r="KUC55" s="282"/>
      <c r="KUD55" s="283"/>
      <c r="KUE55" s="279"/>
      <c r="KUF55" s="280"/>
      <c r="KUG55" s="281"/>
      <c r="KUH55" s="281"/>
      <c r="KUI55" s="282"/>
      <c r="KUJ55" s="283"/>
      <c r="KUK55" s="279"/>
      <c r="KUL55" s="280"/>
      <c r="KUM55" s="281"/>
      <c r="KUN55" s="281"/>
      <c r="KUO55" s="282"/>
      <c r="KUP55" s="283"/>
      <c r="KUQ55" s="279"/>
      <c r="KUR55" s="280"/>
      <c r="KUS55" s="281"/>
      <c r="KUT55" s="281"/>
      <c r="KUU55" s="282"/>
      <c r="KUV55" s="283"/>
      <c r="KUW55" s="279"/>
      <c r="KUX55" s="280"/>
      <c r="KUY55" s="281"/>
      <c r="KUZ55" s="281"/>
      <c r="KVA55" s="282"/>
      <c r="KVB55" s="283"/>
      <c r="KVC55" s="279"/>
      <c r="KVD55" s="280"/>
      <c r="KVE55" s="281"/>
      <c r="KVF55" s="281"/>
      <c r="KVG55" s="282"/>
      <c r="KVH55" s="283"/>
      <c r="KVI55" s="279"/>
      <c r="KVJ55" s="280"/>
      <c r="KVK55" s="281"/>
      <c r="KVL55" s="281"/>
      <c r="KVM55" s="282"/>
      <c r="KVN55" s="283"/>
      <c r="KVO55" s="279"/>
      <c r="KVP55" s="280"/>
      <c r="KVQ55" s="281"/>
      <c r="KVR55" s="281"/>
      <c r="KVS55" s="282"/>
      <c r="KVT55" s="283"/>
      <c r="KVU55" s="279"/>
      <c r="KVV55" s="280"/>
      <c r="KVW55" s="281"/>
      <c r="KVX55" s="281"/>
      <c r="KVY55" s="282"/>
      <c r="KVZ55" s="283"/>
      <c r="KWA55" s="279"/>
      <c r="KWB55" s="280"/>
      <c r="KWC55" s="281"/>
      <c r="KWD55" s="281"/>
      <c r="KWE55" s="282"/>
      <c r="KWF55" s="283"/>
      <c r="KWG55" s="279"/>
      <c r="KWH55" s="280"/>
      <c r="KWI55" s="281"/>
      <c r="KWJ55" s="281"/>
      <c r="KWK55" s="282"/>
      <c r="KWL55" s="283"/>
      <c r="KWM55" s="279"/>
      <c r="KWN55" s="280"/>
      <c r="KWO55" s="281"/>
      <c r="KWP55" s="281"/>
      <c r="KWQ55" s="282"/>
      <c r="KWR55" s="283"/>
      <c r="KWS55" s="279"/>
      <c r="KWT55" s="280"/>
      <c r="KWU55" s="281"/>
      <c r="KWV55" s="281"/>
      <c r="KWW55" s="282"/>
      <c r="KWX55" s="283"/>
      <c r="KWY55" s="279"/>
      <c r="KWZ55" s="280"/>
      <c r="KXA55" s="281"/>
      <c r="KXB55" s="281"/>
      <c r="KXC55" s="282"/>
      <c r="KXD55" s="283"/>
      <c r="KXE55" s="279"/>
      <c r="KXF55" s="280"/>
      <c r="KXG55" s="281"/>
      <c r="KXH55" s="281"/>
      <c r="KXI55" s="282"/>
      <c r="KXJ55" s="283"/>
      <c r="KXK55" s="279"/>
      <c r="KXL55" s="280"/>
      <c r="KXM55" s="281"/>
      <c r="KXN55" s="281"/>
      <c r="KXO55" s="282"/>
      <c r="KXP55" s="283"/>
      <c r="KXQ55" s="279"/>
      <c r="KXR55" s="280"/>
      <c r="KXS55" s="281"/>
      <c r="KXT55" s="281"/>
      <c r="KXU55" s="282"/>
      <c r="KXV55" s="283"/>
      <c r="KXW55" s="279"/>
      <c r="KXX55" s="280"/>
      <c r="KXY55" s="281"/>
      <c r="KXZ55" s="281"/>
      <c r="KYA55" s="282"/>
      <c r="KYB55" s="283"/>
      <c r="KYC55" s="279"/>
      <c r="KYD55" s="280"/>
      <c r="KYE55" s="281"/>
      <c r="KYF55" s="281"/>
      <c r="KYG55" s="282"/>
      <c r="KYH55" s="283"/>
      <c r="KYI55" s="279"/>
      <c r="KYJ55" s="280"/>
      <c r="KYK55" s="281"/>
      <c r="KYL55" s="281"/>
      <c r="KYM55" s="282"/>
      <c r="KYN55" s="283"/>
      <c r="KYO55" s="279"/>
      <c r="KYP55" s="280"/>
      <c r="KYQ55" s="281"/>
      <c r="KYR55" s="281"/>
      <c r="KYS55" s="282"/>
      <c r="KYT55" s="283"/>
      <c r="KYU55" s="279"/>
      <c r="KYV55" s="280"/>
      <c r="KYW55" s="281"/>
      <c r="KYX55" s="281"/>
      <c r="KYY55" s="282"/>
      <c r="KYZ55" s="283"/>
      <c r="KZA55" s="279"/>
      <c r="KZB55" s="280"/>
      <c r="KZC55" s="281"/>
      <c r="KZD55" s="281"/>
      <c r="KZE55" s="282"/>
      <c r="KZF55" s="283"/>
      <c r="KZG55" s="279"/>
      <c r="KZH55" s="280"/>
      <c r="KZI55" s="281"/>
      <c r="KZJ55" s="281"/>
      <c r="KZK55" s="282"/>
      <c r="KZL55" s="283"/>
      <c r="KZM55" s="279"/>
      <c r="KZN55" s="280"/>
      <c r="KZO55" s="281"/>
      <c r="KZP55" s="281"/>
      <c r="KZQ55" s="282"/>
      <c r="KZR55" s="283"/>
      <c r="KZS55" s="279"/>
      <c r="KZT55" s="280"/>
      <c r="KZU55" s="281"/>
      <c r="KZV55" s="281"/>
      <c r="KZW55" s="282"/>
      <c r="KZX55" s="283"/>
      <c r="KZY55" s="279"/>
      <c r="KZZ55" s="280"/>
      <c r="LAA55" s="281"/>
      <c r="LAB55" s="281"/>
      <c r="LAC55" s="282"/>
      <c r="LAD55" s="283"/>
      <c r="LAE55" s="279"/>
      <c r="LAF55" s="280"/>
      <c r="LAG55" s="281"/>
      <c r="LAH55" s="281"/>
      <c r="LAI55" s="282"/>
      <c r="LAJ55" s="283"/>
      <c r="LAK55" s="279"/>
      <c r="LAL55" s="280"/>
      <c r="LAM55" s="281"/>
      <c r="LAN55" s="281"/>
      <c r="LAO55" s="282"/>
      <c r="LAP55" s="283"/>
      <c r="LAQ55" s="279"/>
      <c r="LAR55" s="280"/>
      <c r="LAS55" s="281"/>
      <c r="LAT55" s="281"/>
      <c r="LAU55" s="282"/>
      <c r="LAV55" s="283"/>
      <c r="LAW55" s="279"/>
      <c r="LAX55" s="280"/>
      <c r="LAY55" s="281"/>
      <c r="LAZ55" s="281"/>
      <c r="LBA55" s="282"/>
      <c r="LBB55" s="283"/>
      <c r="LBC55" s="279"/>
      <c r="LBD55" s="280"/>
      <c r="LBE55" s="281"/>
      <c r="LBF55" s="281"/>
      <c r="LBG55" s="282"/>
      <c r="LBH55" s="283"/>
      <c r="LBI55" s="279"/>
      <c r="LBJ55" s="280"/>
      <c r="LBK55" s="281"/>
      <c r="LBL55" s="281"/>
      <c r="LBM55" s="282"/>
      <c r="LBN55" s="283"/>
      <c r="LBO55" s="279"/>
      <c r="LBP55" s="280"/>
      <c r="LBQ55" s="281"/>
      <c r="LBR55" s="281"/>
      <c r="LBS55" s="282"/>
      <c r="LBT55" s="283"/>
      <c r="LBU55" s="279"/>
      <c r="LBV55" s="280"/>
      <c r="LBW55" s="281"/>
      <c r="LBX55" s="281"/>
      <c r="LBY55" s="282"/>
      <c r="LBZ55" s="283"/>
      <c r="LCA55" s="279"/>
      <c r="LCB55" s="280"/>
      <c r="LCC55" s="281"/>
      <c r="LCD55" s="281"/>
      <c r="LCE55" s="282"/>
      <c r="LCF55" s="283"/>
      <c r="LCG55" s="279"/>
      <c r="LCH55" s="280"/>
      <c r="LCI55" s="281"/>
      <c r="LCJ55" s="281"/>
      <c r="LCK55" s="282"/>
      <c r="LCL55" s="283"/>
      <c r="LCM55" s="279"/>
      <c r="LCN55" s="280"/>
      <c r="LCO55" s="281"/>
      <c r="LCP55" s="281"/>
      <c r="LCQ55" s="282"/>
      <c r="LCR55" s="283"/>
      <c r="LCS55" s="279"/>
      <c r="LCT55" s="280"/>
      <c r="LCU55" s="281"/>
      <c r="LCV55" s="281"/>
      <c r="LCW55" s="282"/>
      <c r="LCX55" s="283"/>
      <c r="LCY55" s="279"/>
      <c r="LCZ55" s="280"/>
      <c r="LDA55" s="281"/>
      <c r="LDB55" s="281"/>
      <c r="LDC55" s="282"/>
      <c r="LDD55" s="283"/>
      <c r="LDE55" s="279"/>
      <c r="LDF55" s="280"/>
      <c r="LDG55" s="281"/>
      <c r="LDH55" s="281"/>
      <c r="LDI55" s="282"/>
      <c r="LDJ55" s="283"/>
      <c r="LDK55" s="279"/>
      <c r="LDL55" s="280"/>
      <c r="LDM55" s="281"/>
      <c r="LDN55" s="281"/>
      <c r="LDO55" s="282"/>
      <c r="LDP55" s="283"/>
      <c r="LDQ55" s="279"/>
      <c r="LDR55" s="280"/>
      <c r="LDS55" s="281"/>
      <c r="LDT55" s="281"/>
      <c r="LDU55" s="282"/>
      <c r="LDV55" s="283"/>
      <c r="LDW55" s="279"/>
      <c r="LDX55" s="280"/>
      <c r="LDY55" s="281"/>
      <c r="LDZ55" s="281"/>
      <c r="LEA55" s="282"/>
      <c r="LEB55" s="283"/>
      <c r="LEC55" s="279"/>
      <c r="LED55" s="280"/>
      <c r="LEE55" s="281"/>
      <c r="LEF55" s="281"/>
      <c r="LEG55" s="282"/>
      <c r="LEH55" s="283"/>
      <c r="LEI55" s="279"/>
      <c r="LEJ55" s="280"/>
      <c r="LEK55" s="281"/>
      <c r="LEL55" s="281"/>
      <c r="LEM55" s="282"/>
      <c r="LEN55" s="283"/>
      <c r="LEO55" s="279"/>
      <c r="LEP55" s="280"/>
      <c r="LEQ55" s="281"/>
      <c r="LER55" s="281"/>
      <c r="LES55" s="282"/>
      <c r="LET55" s="283"/>
      <c r="LEU55" s="279"/>
      <c r="LEV55" s="280"/>
      <c r="LEW55" s="281"/>
      <c r="LEX55" s="281"/>
      <c r="LEY55" s="282"/>
      <c r="LEZ55" s="283"/>
      <c r="LFA55" s="279"/>
      <c r="LFB55" s="280"/>
      <c r="LFC55" s="281"/>
      <c r="LFD55" s="281"/>
      <c r="LFE55" s="282"/>
      <c r="LFF55" s="283"/>
      <c r="LFG55" s="279"/>
      <c r="LFH55" s="280"/>
      <c r="LFI55" s="281"/>
      <c r="LFJ55" s="281"/>
      <c r="LFK55" s="282"/>
      <c r="LFL55" s="283"/>
      <c r="LFM55" s="279"/>
      <c r="LFN55" s="280"/>
      <c r="LFO55" s="281"/>
      <c r="LFP55" s="281"/>
      <c r="LFQ55" s="282"/>
      <c r="LFR55" s="283"/>
      <c r="LFS55" s="279"/>
      <c r="LFT55" s="280"/>
      <c r="LFU55" s="281"/>
      <c r="LFV55" s="281"/>
      <c r="LFW55" s="282"/>
      <c r="LFX55" s="283"/>
      <c r="LFY55" s="279"/>
      <c r="LFZ55" s="280"/>
      <c r="LGA55" s="281"/>
      <c r="LGB55" s="281"/>
      <c r="LGC55" s="282"/>
      <c r="LGD55" s="283"/>
      <c r="LGE55" s="279"/>
      <c r="LGF55" s="280"/>
      <c r="LGG55" s="281"/>
      <c r="LGH55" s="281"/>
      <c r="LGI55" s="282"/>
      <c r="LGJ55" s="283"/>
      <c r="LGK55" s="279"/>
      <c r="LGL55" s="280"/>
      <c r="LGM55" s="281"/>
      <c r="LGN55" s="281"/>
      <c r="LGO55" s="282"/>
      <c r="LGP55" s="283"/>
      <c r="LGQ55" s="279"/>
      <c r="LGR55" s="280"/>
      <c r="LGS55" s="281"/>
      <c r="LGT55" s="281"/>
      <c r="LGU55" s="282"/>
      <c r="LGV55" s="283"/>
      <c r="LGW55" s="279"/>
      <c r="LGX55" s="280"/>
      <c r="LGY55" s="281"/>
      <c r="LGZ55" s="281"/>
      <c r="LHA55" s="282"/>
      <c r="LHB55" s="283"/>
      <c r="LHC55" s="279"/>
      <c r="LHD55" s="280"/>
      <c r="LHE55" s="281"/>
      <c r="LHF55" s="281"/>
      <c r="LHG55" s="282"/>
      <c r="LHH55" s="283"/>
      <c r="LHI55" s="279"/>
      <c r="LHJ55" s="280"/>
      <c r="LHK55" s="281"/>
      <c r="LHL55" s="281"/>
      <c r="LHM55" s="282"/>
      <c r="LHN55" s="283"/>
      <c r="LHO55" s="279"/>
      <c r="LHP55" s="280"/>
      <c r="LHQ55" s="281"/>
      <c r="LHR55" s="281"/>
      <c r="LHS55" s="282"/>
      <c r="LHT55" s="283"/>
      <c r="LHU55" s="279"/>
      <c r="LHV55" s="280"/>
      <c r="LHW55" s="281"/>
      <c r="LHX55" s="281"/>
      <c r="LHY55" s="282"/>
      <c r="LHZ55" s="283"/>
      <c r="LIA55" s="279"/>
      <c r="LIB55" s="280"/>
      <c r="LIC55" s="281"/>
      <c r="LID55" s="281"/>
      <c r="LIE55" s="282"/>
      <c r="LIF55" s="283"/>
      <c r="LIG55" s="279"/>
      <c r="LIH55" s="280"/>
      <c r="LII55" s="281"/>
      <c r="LIJ55" s="281"/>
      <c r="LIK55" s="282"/>
      <c r="LIL55" s="283"/>
      <c r="LIM55" s="279"/>
      <c r="LIN55" s="280"/>
      <c r="LIO55" s="281"/>
      <c r="LIP55" s="281"/>
      <c r="LIQ55" s="282"/>
      <c r="LIR55" s="283"/>
      <c r="LIS55" s="279"/>
      <c r="LIT55" s="280"/>
      <c r="LIU55" s="281"/>
      <c r="LIV55" s="281"/>
      <c r="LIW55" s="282"/>
      <c r="LIX55" s="283"/>
      <c r="LIY55" s="279"/>
      <c r="LIZ55" s="280"/>
      <c r="LJA55" s="281"/>
      <c r="LJB55" s="281"/>
      <c r="LJC55" s="282"/>
      <c r="LJD55" s="283"/>
      <c r="LJE55" s="279"/>
      <c r="LJF55" s="280"/>
      <c r="LJG55" s="281"/>
      <c r="LJH55" s="281"/>
      <c r="LJI55" s="282"/>
      <c r="LJJ55" s="283"/>
      <c r="LJK55" s="279"/>
      <c r="LJL55" s="280"/>
      <c r="LJM55" s="281"/>
      <c r="LJN55" s="281"/>
      <c r="LJO55" s="282"/>
      <c r="LJP55" s="283"/>
      <c r="LJQ55" s="279"/>
      <c r="LJR55" s="280"/>
      <c r="LJS55" s="281"/>
      <c r="LJT55" s="281"/>
      <c r="LJU55" s="282"/>
      <c r="LJV55" s="283"/>
      <c r="LJW55" s="279"/>
      <c r="LJX55" s="280"/>
      <c r="LJY55" s="281"/>
      <c r="LJZ55" s="281"/>
      <c r="LKA55" s="282"/>
      <c r="LKB55" s="283"/>
      <c r="LKC55" s="279"/>
      <c r="LKD55" s="280"/>
      <c r="LKE55" s="281"/>
      <c r="LKF55" s="281"/>
      <c r="LKG55" s="282"/>
      <c r="LKH55" s="283"/>
      <c r="LKI55" s="279"/>
      <c r="LKJ55" s="280"/>
      <c r="LKK55" s="281"/>
      <c r="LKL55" s="281"/>
      <c r="LKM55" s="282"/>
      <c r="LKN55" s="283"/>
      <c r="LKO55" s="279"/>
      <c r="LKP55" s="280"/>
      <c r="LKQ55" s="281"/>
      <c r="LKR55" s="281"/>
      <c r="LKS55" s="282"/>
      <c r="LKT55" s="283"/>
      <c r="LKU55" s="279"/>
      <c r="LKV55" s="280"/>
      <c r="LKW55" s="281"/>
      <c r="LKX55" s="281"/>
      <c r="LKY55" s="282"/>
      <c r="LKZ55" s="283"/>
      <c r="LLA55" s="279"/>
      <c r="LLB55" s="280"/>
      <c r="LLC55" s="281"/>
      <c r="LLD55" s="281"/>
      <c r="LLE55" s="282"/>
      <c r="LLF55" s="283"/>
      <c r="LLG55" s="279"/>
      <c r="LLH55" s="280"/>
      <c r="LLI55" s="281"/>
      <c r="LLJ55" s="281"/>
      <c r="LLK55" s="282"/>
      <c r="LLL55" s="283"/>
      <c r="LLM55" s="279"/>
      <c r="LLN55" s="280"/>
      <c r="LLO55" s="281"/>
      <c r="LLP55" s="281"/>
      <c r="LLQ55" s="282"/>
      <c r="LLR55" s="283"/>
      <c r="LLS55" s="279"/>
      <c r="LLT55" s="280"/>
      <c r="LLU55" s="281"/>
      <c r="LLV55" s="281"/>
      <c r="LLW55" s="282"/>
      <c r="LLX55" s="283"/>
      <c r="LLY55" s="279"/>
      <c r="LLZ55" s="280"/>
      <c r="LMA55" s="281"/>
      <c r="LMB55" s="281"/>
      <c r="LMC55" s="282"/>
      <c r="LMD55" s="283"/>
      <c r="LME55" s="279"/>
      <c r="LMF55" s="280"/>
      <c r="LMG55" s="281"/>
      <c r="LMH55" s="281"/>
      <c r="LMI55" s="282"/>
      <c r="LMJ55" s="283"/>
      <c r="LMK55" s="279"/>
      <c r="LML55" s="280"/>
      <c r="LMM55" s="281"/>
      <c r="LMN55" s="281"/>
      <c r="LMO55" s="282"/>
      <c r="LMP55" s="283"/>
      <c r="LMQ55" s="279"/>
      <c r="LMR55" s="280"/>
      <c r="LMS55" s="281"/>
      <c r="LMT55" s="281"/>
      <c r="LMU55" s="282"/>
      <c r="LMV55" s="283"/>
      <c r="LMW55" s="279"/>
      <c r="LMX55" s="280"/>
      <c r="LMY55" s="281"/>
      <c r="LMZ55" s="281"/>
      <c r="LNA55" s="282"/>
      <c r="LNB55" s="283"/>
      <c r="LNC55" s="279"/>
      <c r="LND55" s="280"/>
      <c r="LNE55" s="281"/>
      <c r="LNF55" s="281"/>
      <c r="LNG55" s="282"/>
      <c r="LNH55" s="283"/>
      <c r="LNI55" s="279"/>
      <c r="LNJ55" s="280"/>
      <c r="LNK55" s="281"/>
      <c r="LNL55" s="281"/>
      <c r="LNM55" s="282"/>
      <c r="LNN55" s="283"/>
      <c r="LNO55" s="279"/>
      <c r="LNP55" s="280"/>
      <c r="LNQ55" s="281"/>
      <c r="LNR55" s="281"/>
      <c r="LNS55" s="282"/>
      <c r="LNT55" s="283"/>
      <c r="LNU55" s="279"/>
      <c r="LNV55" s="280"/>
      <c r="LNW55" s="281"/>
      <c r="LNX55" s="281"/>
      <c r="LNY55" s="282"/>
      <c r="LNZ55" s="283"/>
      <c r="LOA55" s="279"/>
      <c r="LOB55" s="280"/>
      <c r="LOC55" s="281"/>
      <c r="LOD55" s="281"/>
      <c r="LOE55" s="282"/>
      <c r="LOF55" s="283"/>
      <c r="LOG55" s="279"/>
      <c r="LOH55" s="280"/>
      <c r="LOI55" s="281"/>
      <c r="LOJ55" s="281"/>
      <c r="LOK55" s="282"/>
      <c r="LOL55" s="283"/>
      <c r="LOM55" s="279"/>
      <c r="LON55" s="280"/>
      <c r="LOO55" s="281"/>
      <c r="LOP55" s="281"/>
      <c r="LOQ55" s="282"/>
      <c r="LOR55" s="283"/>
      <c r="LOS55" s="279"/>
      <c r="LOT55" s="280"/>
      <c r="LOU55" s="281"/>
      <c r="LOV55" s="281"/>
      <c r="LOW55" s="282"/>
      <c r="LOX55" s="283"/>
      <c r="LOY55" s="279"/>
      <c r="LOZ55" s="280"/>
      <c r="LPA55" s="281"/>
      <c r="LPB55" s="281"/>
      <c r="LPC55" s="282"/>
      <c r="LPD55" s="283"/>
      <c r="LPE55" s="279"/>
      <c r="LPF55" s="280"/>
      <c r="LPG55" s="281"/>
      <c r="LPH55" s="281"/>
      <c r="LPI55" s="282"/>
      <c r="LPJ55" s="283"/>
      <c r="LPK55" s="279"/>
      <c r="LPL55" s="280"/>
      <c r="LPM55" s="281"/>
      <c r="LPN55" s="281"/>
      <c r="LPO55" s="282"/>
      <c r="LPP55" s="283"/>
      <c r="LPQ55" s="279"/>
      <c r="LPR55" s="280"/>
      <c r="LPS55" s="281"/>
      <c r="LPT55" s="281"/>
      <c r="LPU55" s="282"/>
      <c r="LPV55" s="283"/>
      <c r="LPW55" s="279"/>
      <c r="LPX55" s="280"/>
      <c r="LPY55" s="281"/>
      <c r="LPZ55" s="281"/>
      <c r="LQA55" s="282"/>
      <c r="LQB55" s="283"/>
      <c r="LQC55" s="279"/>
      <c r="LQD55" s="280"/>
      <c r="LQE55" s="281"/>
      <c r="LQF55" s="281"/>
      <c r="LQG55" s="282"/>
      <c r="LQH55" s="283"/>
      <c r="LQI55" s="279"/>
      <c r="LQJ55" s="280"/>
      <c r="LQK55" s="281"/>
      <c r="LQL55" s="281"/>
      <c r="LQM55" s="282"/>
      <c r="LQN55" s="283"/>
      <c r="LQO55" s="279"/>
      <c r="LQP55" s="280"/>
      <c r="LQQ55" s="281"/>
      <c r="LQR55" s="281"/>
      <c r="LQS55" s="282"/>
      <c r="LQT55" s="283"/>
      <c r="LQU55" s="279"/>
      <c r="LQV55" s="280"/>
      <c r="LQW55" s="281"/>
      <c r="LQX55" s="281"/>
      <c r="LQY55" s="282"/>
      <c r="LQZ55" s="283"/>
      <c r="LRA55" s="279"/>
      <c r="LRB55" s="280"/>
      <c r="LRC55" s="281"/>
      <c r="LRD55" s="281"/>
      <c r="LRE55" s="282"/>
      <c r="LRF55" s="283"/>
      <c r="LRG55" s="279"/>
      <c r="LRH55" s="280"/>
      <c r="LRI55" s="281"/>
      <c r="LRJ55" s="281"/>
      <c r="LRK55" s="282"/>
      <c r="LRL55" s="283"/>
      <c r="LRM55" s="279"/>
      <c r="LRN55" s="280"/>
      <c r="LRO55" s="281"/>
      <c r="LRP55" s="281"/>
      <c r="LRQ55" s="282"/>
      <c r="LRR55" s="283"/>
      <c r="LRS55" s="279"/>
      <c r="LRT55" s="280"/>
      <c r="LRU55" s="281"/>
      <c r="LRV55" s="281"/>
      <c r="LRW55" s="282"/>
      <c r="LRX55" s="283"/>
      <c r="LRY55" s="279"/>
      <c r="LRZ55" s="280"/>
      <c r="LSA55" s="281"/>
      <c r="LSB55" s="281"/>
      <c r="LSC55" s="282"/>
      <c r="LSD55" s="283"/>
      <c r="LSE55" s="279"/>
      <c r="LSF55" s="280"/>
      <c r="LSG55" s="281"/>
      <c r="LSH55" s="281"/>
      <c r="LSI55" s="282"/>
      <c r="LSJ55" s="283"/>
      <c r="LSK55" s="279"/>
      <c r="LSL55" s="280"/>
      <c r="LSM55" s="281"/>
      <c r="LSN55" s="281"/>
      <c r="LSO55" s="282"/>
      <c r="LSP55" s="283"/>
      <c r="LSQ55" s="279"/>
      <c r="LSR55" s="280"/>
      <c r="LSS55" s="281"/>
      <c r="LST55" s="281"/>
      <c r="LSU55" s="282"/>
      <c r="LSV55" s="283"/>
      <c r="LSW55" s="279"/>
      <c r="LSX55" s="280"/>
      <c r="LSY55" s="281"/>
      <c r="LSZ55" s="281"/>
      <c r="LTA55" s="282"/>
      <c r="LTB55" s="283"/>
      <c r="LTC55" s="279"/>
      <c r="LTD55" s="280"/>
      <c r="LTE55" s="281"/>
      <c r="LTF55" s="281"/>
      <c r="LTG55" s="282"/>
      <c r="LTH55" s="283"/>
      <c r="LTI55" s="279"/>
      <c r="LTJ55" s="280"/>
      <c r="LTK55" s="281"/>
      <c r="LTL55" s="281"/>
      <c r="LTM55" s="282"/>
      <c r="LTN55" s="283"/>
      <c r="LTO55" s="279"/>
      <c r="LTP55" s="280"/>
      <c r="LTQ55" s="281"/>
      <c r="LTR55" s="281"/>
      <c r="LTS55" s="282"/>
      <c r="LTT55" s="283"/>
      <c r="LTU55" s="279"/>
      <c r="LTV55" s="280"/>
      <c r="LTW55" s="281"/>
      <c r="LTX55" s="281"/>
      <c r="LTY55" s="282"/>
      <c r="LTZ55" s="283"/>
      <c r="LUA55" s="279"/>
      <c r="LUB55" s="280"/>
      <c r="LUC55" s="281"/>
      <c r="LUD55" s="281"/>
      <c r="LUE55" s="282"/>
      <c r="LUF55" s="283"/>
      <c r="LUG55" s="279"/>
      <c r="LUH55" s="280"/>
      <c r="LUI55" s="281"/>
      <c r="LUJ55" s="281"/>
      <c r="LUK55" s="282"/>
      <c r="LUL55" s="283"/>
      <c r="LUM55" s="279"/>
      <c r="LUN55" s="280"/>
      <c r="LUO55" s="281"/>
      <c r="LUP55" s="281"/>
      <c r="LUQ55" s="282"/>
      <c r="LUR55" s="283"/>
      <c r="LUS55" s="279"/>
      <c r="LUT55" s="280"/>
      <c r="LUU55" s="281"/>
      <c r="LUV55" s="281"/>
      <c r="LUW55" s="282"/>
      <c r="LUX55" s="283"/>
      <c r="LUY55" s="279"/>
      <c r="LUZ55" s="280"/>
      <c r="LVA55" s="281"/>
      <c r="LVB55" s="281"/>
      <c r="LVC55" s="282"/>
      <c r="LVD55" s="283"/>
      <c r="LVE55" s="279"/>
      <c r="LVF55" s="280"/>
      <c r="LVG55" s="281"/>
      <c r="LVH55" s="281"/>
      <c r="LVI55" s="282"/>
      <c r="LVJ55" s="283"/>
      <c r="LVK55" s="279"/>
      <c r="LVL55" s="280"/>
      <c r="LVM55" s="281"/>
      <c r="LVN55" s="281"/>
      <c r="LVO55" s="282"/>
      <c r="LVP55" s="283"/>
      <c r="LVQ55" s="279"/>
      <c r="LVR55" s="280"/>
      <c r="LVS55" s="281"/>
      <c r="LVT55" s="281"/>
      <c r="LVU55" s="282"/>
      <c r="LVV55" s="283"/>
      <c r="LVW55" s="279"/>
      <c r="LVX55" s="280"/>
      <c r="LVY55" s="281"/>
      <c r="LVZ55" s="281"/>
      <c r="LWA55" s="282"/>
      <c r="LWB55" s="283"/>
      <c r="LWC55" s="279"/>
      <c r="LWD55" s="280"/>
      <c r="LWE55" s="281"/>
      <c r="LWF55" s="281"/>
      <c r="LWG55" s="282"/>
      <c r="LWH55" s="283"/>
      <c r="LWI55" s="279"/>
      <c r="LWJ55" s="280"/>
      <c r="LWK55" s="281"/>
      <c r="LWL55" s="281"/>
      <c r="LWM55" s="282"/>
      <c r="LWN55" s="283"/>
      <c r="LWO55" s="279"/>
      <c r="LWP55" s="280"/>
      <c r="LWQ55" s="281"/>
      <c r="LWR55" s="281"/>
      <c r="LWS55" s="282"/>
      <c r="LWT55" s="283"/>
      <c r="LWU55" s="279"/>
      <c r="LWV55" s="280"/>
      <c r="LWW55" s="281"/>
      <c r="LWX55" s="281"/>
      <c r="LWY55" s="282"/>
      <c r="LWZ55" s="283"/>
      <c r="LXA55" s="279"/>
      <c r="LXB55" s="280"/>
      <c r="LXC55" s="281"/>
      <c r="LXD55" s="281"/>
      <c r="LXE55" s="282"/>
      <c r="LXF55" s="283"/>
      <c r="LXG55" s="279"/>
      <c r="LXH55" s="280"/>
      <c r="LXI55" s="281"/>
      <c r="LXJ55" s="281"/>
      <c r="LXK55" s="282"/>
      <c r="LXL55" s="283"/>
      <c r="LXM55" s="279"/>
      <c r="LXN55" s="280"/>
      <c r="LXO55" s="281"/>
      <c r="LXP55" s="281"/>
      <c r="LXQ55" s="282"/>
      <c r="LXR55" s="283"/>
      <c r="LXS55" s="279"/>
      <c r="LXT55" s="280"/>
      <c r="LXU55" s="281"/>
      <c r="LXV55" s="281"/>
      <c r="LXW55" s="282"/>
      <c r="LXX55" s="283"/>
      <c r="LXY55" s="279"/>
      <c r="LXZ55" s="280"/>
      <c r="LYA55" s="281"/>
      <c r="LYB55" s="281"/>
      <c r="LYC55" s="282"/>
      <c r="LYD55" s="283"/>
      <c r="LYE55" s="279"/>
      <c r="LYF55" s="280"/>
      <c r="LYG55" s="281"/>
      <c r="LYH55" s="281"/>
      <c r="LYI55" s="282"/>
      <c r="LYJ55" s="283"/>
      <c r="LYK55" s="279"/>
      <c r="LYL55" s="280"/>
      <c r="LYM55" s="281"/>
      <c r="LYN55" s="281"/>
      <c r="LYO55" s="282"/>
      <c r="LYP55" s="283"/>
      <c r="LYQ55" s="279"/>
      <c r="LYR55" s="280"/>
      <c r="LYS55" s="281"/>
      <c r="LYT55" s="281"/>
      <c r="LYU55" s="282"/>
      <c r="LYV55" s="283"/>
      <c r="LYW55" s="279"/>
      <c r="LYX55" s="280"/>
      <c r="LYY55" s="281"/>
      <c r="LYZ55" s="281"/>
      <c r="LZA55" s="282"/>
      <c r="LZB55" s="283"/>
      <c r="LZC55" s="279"/>
      <c r="LZD55" s="280"/>
      <c r="LZE55" s="281"/>
      <c r="LZF55" s="281"/>
      <c r="LZG55" s="282"/>
      <c r="LZH55" s="283"/>
      <c r="LZI55" s="279"/>
      <c r="LZJ55" s="280"/>
      <c r="LZK55" s="281"/>
      <c r="LZL55" s="281"/>
      <c r="LZM55" s="282"/>
      <c r="LZN55" s="283"/>
      <c r="LZO55" s="279"/>
      <c r="LZP55" s="280"/>
      <c r="LZQ55" s="281"/>
      <c r="LZR55" s="281"/>
      <c r="LZS55" s="282"/>
      <c r="LZT55" s="283"/>
      <c r="LZU55" s="279"/>
      <c r="LZV55" s="280"/>
      <c r="LZW55" s="281"/>
      <c r="LZX55" s="281"/>
      <c r="LZY55" s="282"/>
      <c r="LZZ55" s="283"/>
      <c r="MAA55" s="279"/>
      <c r="MAB55" s="280"/>
      <c r="MAC55" s="281"/>
      <c r="MAD55" s="281"/>
      <c r="MAE55" s="282"/>
      <c r="MAF55" s="283"/>
      <c r="MAG55" s="279"/>
      <c r="MAH55" s="280"/>
      <c r="MAI55" s="281"/>
      <c r="MAJ55" s="281"/>
      <c r="MAK55" s="282"/>
      <c r="MAL55" s="283"/>
      <c r="MAM55" s="279"/>
      <c r="MAN55" s="280"/>
      <c r="MAO55" s="281"/>
      <c r="MAP55" s="281"/>
      <c r="MAQ55" s="282"/>
      <c r="MAR55" s="283"/>
      <c r="MAS55" s="279"/>
      <c r="MAT55" s="280"/>
      <c r="MAU55" s="281"/>
      <c r="MAV55" s="281"/>
      <c r="MAW55" s="282"/>
      <c r="MAX55" s="283"/>
      <c r="MAY55" s="279"/>
      <c r="MAZ55" s="280"/>
      <c r="MBA55" s="281"/>
      <c r="MBB55" s="281"/>
      <c r="MBC55" s="282"/>
      <c r="MBD55" s="283"/>
      <c r="MBE55" s="279"/>
      <c r="MBF55" s="280"/>
      <c r="MBG55" s="281"/>
      <c r="MBH55" s="281"/>
      <c r="MBI55" s="282"/>
      <c r="MBJ55" s="283"/>
      <c r="MBK55" s="279"/>
      <c r="MBL55" s="280"/>
      <c r="MBM55" s="281"/>
      <c r="MBN55" s="281"/>
      <c r="MBO55" s="282"/>
      <c r="MBP55" s="283"/>
      <c r="MBQ55" s="279"/>
      <c r="MBR55" s="280"/>
      <c r="MBS55" s="281"/>
      <c r="MBT55" s="281"/>
      <c r="MBU55" s="282"/>
      <c r="MBV55" s="283"/>
      <c r="MBW55" s="279"/>
      <c r="MBX55" s="280"/>
      <c r="MBY55" s="281"/>
      <c r="MBZ55" s="281"/>
      <c r="MCA55" s="282"/>
      <c r="MCB55" s="283"/>
      <c r="MCC55" s="279"/>
      <c r="MCD55" s="280"/>
      <c r="MCE55" s="281"/>
      <c r="MCF55" s="281"/>
      <c r="MCG55" s="282"/>
      <c r="MCH55" s="283"/>
      <c r="MCI55" s="279"/>
      <c r="MCJ55" s="280"/>
      <c r="MCK55" s="281"/>
      <c r="MCL55" s="281"/>
      <c r="MCM55" s="282"/>
      <c r="MCN55" s="283"/>
      <c r="MCO55" s="279"/>
      <c r="MCP55" s="280"/>
      <c r="MCQ55" s="281"/>
      <c r="MCR55" s="281"/>
      <c r="MCS55" s="282"/>
      <c r="MCT55" s="283"/>
      <c r="MCU55" s="279"/>
      <c r="MCV55" s="280"/>
      <c r="MCW55" s="281"/>
      <c r="MCX55" s="281"/>
      <c r="MCY55" s="282"/>
      <c r="MCZ55" s="283"/>
      <c r="MDA55" s="279"/>
      <c r="MDB55" s="280"/>
      <c r="MDC55" s="281"/>
      <c r="MDD55" s="281"/>
      <c r="MDE55" s="282"/>
      <c r="MDF55" s="283"/>
      <c r="MDG55" s="279"/>
      <c r="MDH55" s="280"/>
      <c r="MDI55" s="281"/>
      <c r="MDJ55" s="281"/>
      <c r="MDK55" s="282"/>
      <c r="MDL55" s="283"/>
      <c r="MDM55" s="279"/>
      <c r="MDN55" s="280"/>
      <c r="MDO55" s="281"/>
      <c r="MDP55" s="281"/>
      <c r="MDQ55" s="282"/>
      <c r="MDR55" s="283"/>
      <c r="MDS55" s="279"/>
      <c r="MDT55" s="280"/>
      <c r="MDU55" s="281"/>
      <c r="MDV55" s="281"/>
      <c r="MDW55" s="282"/>
      <c r="MDX55" s="283"/>
      <c r="MDY55" s="279"/>
      <c r="MDZ55" s="280"/>
      <c r="MEA55" s="281"/>
      <c r="MEB55" s="281"/>
      <c r="MEC55" s="282"/>
      <c r="MED55" s="283"/>
      <c r="MEE55" s="279"/>
      <c r="MEF55" s="280"/>
      <c r="MEG55" s="281"/>
      <c r="MEH55" s="281"/>
      <c r="MEI55" s="282"/>
      <c r="MEJ55" s="283"/>
      <c r="MEK55" s="279"/>
      <c r="MEL55" s="280"/>
      <c r="MEM55" s="281"/>
      <c r="MEN55" s="281"/>
      <c r="MEO55" s="282"/>
      <c r="MEP55" s="283"/>
      <c r="MEQ55" s="279"/>
      <c r="MER55" s="280"/>
      <c r="MES55" s="281"/>
      <c r="MET55" s="281"/>
      <c r="MEU55" s="282"/>
      <c r="MEV55" s="283"/>
      <c r="MEW55" s="279"/>
      <c r="MEX55" s="280"/>
      <c r="MEY55" s="281"/>
      <c r="MEZ55" s="281"/>
      <c r="MFA55" s="282"/>
      <c r="MFB55" s="283"/>
      <c r="MFC55" s="279"/>
      <c r="MFD55" s="280"/>
      <c r="MFE55" s="281"/>
      <c r="MFF55" s="281"/>
      <c r="MFG55" s="282"/>
      <c r="MFH55" s="283"/>
      <c r="MFI55" s="279"/>
      <c r="MFJ55" s="280"/>
      <c r="MFK55" s="281"/>
      <c r="MFL55" s="281"/>
      <c r="MFM55" s="282"/>
      <c r="MFN55" s="283"/>
      <c r="MFO55" s="279"/>
      <c r="MFP55" s="280"/>
      <c r="MFQ55" s="281"/>
      <c r="MFR55" s="281"/>
      <c r="MFS55" s="282"/>
      <c r="MFT55" s="283"/>
      <c r="MFU55" s="279"/>
      <c r="MFV55" s="280"/>
      <c r="MFW55" s="281"/>
      <c r="MFX55" s="281"/>
      <c r="MFY55" s="282"/>
      <c r="MFZ55" s="283"/>
      <c r="MGA55" s="279"/>
      <c r="MGB55" s="280"/>
      <c r="MGC55" s="281"/>
      <c r="MGD55" s="281"/>
      <c r="MGE55" s="282"/>
      <c r="MGF55" s="283"/>
      <c r="MGG55" s="279"/>
      <c r="MGH55" s="280"/>
      <c r="MGI55" s="281"/>
      <c r="MGJ55" s="281"/>
      <c r="MGK55" s="282"/>
      <c r="MGL55" s="283"/>
      <c r="MGM55" s="279"/>
      <c r="MGN55" s="280"/>
      <c r="MGO55" s="281"/>
      <c r="MGP55" s="281"/>
      <c r="MGQ55" s="282"/>
      <c r="MGR55" s="283"/>
      <c r="MGS55" s="279"/>
      <c r="MGT55" s="280"/>
      <c r="MGU55" s="281"/>
      <c r="MGV55" s="281"/>
      <c r="MGW55" s="282"/>
      <c r="MGX55" s="283"/>
      <c r="MGY55" s="279"/>
      <c r="MGZ55" s="280"/>
      <c r="MHA55" s="281"/>
      <c r="MHB55" s="281"/>
      <c r="MHC55" s="282"/>
      <c r="MHD55" s="283"/>
      <c r="MHE55" s="279"/>
      <c r="MHF55" s="280"/>
      <c r="MHG55" s="281"/>
      <c r="MHH55" s="281"/>
      <c r="MHI55" s="282"/>
      <c r="MHJ55" s="283"/>
      <c r="MHK55" s="279"/>
      <c r="MHL55" s="280"/>
      <c r="MHM55" s="281"/>
      <c r="MHN55" s="281"/>
      <c r="MHO55" s="282"/>
      <c r="MHP55" s="283"/>
      <c r="MHQ55" s="279"/>
      <c r="MHR55" s="280"/>
      <c r="MHS55" s="281"/>
      <c r="MHT55" s="281"/>
      <c r="MHU55" s="282"/>
      <c r="MHV55" s="283"/>
      <c r="MHW55" s="279"/>
      <c r="MHX55" s="280"/>
      <c r="MHY55" s="281"/>
      <c r="MHZ55" s="281"/>
      <c r="MIA55" s="282"/>
      <c r="MIB55" s="283"/>
      <c r="MIC55" s="279"/>
      <c r="MID55" s="280"/>
      <c r="MIE55" s="281"/>
      <c r="MIF55" s="281"/>
      <c r="MIG55" s="282"/>
      <c r="MIH55" s="283"/>
      <c r="MII55" s="279"/>
      <c r="MIJ55" s="280"/>
      <c r="MIK55" s="281"/>
      <c r="MIL55" s="281"/>
      <c r="MIM55" s="282"/>
      <c r="MIN55" s="283"/>
      <c r="MIO55" s="279"/>
      <c r="MIP55" s="280"/>
      <c r="MIQ55" s="281"/>
      <c r="MIR55" s="281"/>
      <c r="MIS55" s="282"/>
      <c r="MIT55" s="283"/>
      <c r="MIU55" s="279"/>
      <c r="MIV55" s="280"/>
      <c r="MIW55" s="281"/>
      <c r="MIX55" s="281"/>
      <c r="MIY55" s="282"/>
      <c r="MIZ55" s="283"/>
      <c r="MJA55" s="279"/>
      <c r="MJB55" s="280"/>
      <c r="MJC55" s="281"/>
      <c r="MJD55" s="281"/>
      <c r="MJE55" s="282"/>
      <c r="MJF55" s="283"/>
      <c r="MJG55" s="279"/>
      <c r="MJH55" s="280"/>
      <c r="MJI55" s="281"/>
      <c r="MJJ55" s="281"/>
      <c r="MJK55" s="282"/>
      <c r="MJL55" s="283"/>
      <c r="MJM55" s="279"/>
      <c r="MJN55" s="280"/>
      <c r="MJO55" s="281"/>
      <c r="MJP55" s="281"/>
      <c r="MJQ55" s="282"/>
      <c r="MJR55" s="283"/>
      <c r="MJS55" s="279"/>
      <c r="MJT55" s="280"/>
      <c r="MJU55" s="281"/>
      <c r="MJV55" s="281"/>
      <c r="MJW55" s="282"/>
      <c r="MJX55" s="283"/>
      <c r="MJY55" s="279"/>
      <c r="MJZ55" s="280"/>
      <c r="MKA55" s="281"/>
      <c r="MKB55" s="281"/>
      <c r="MKC55" s="282"/>
      <c r="MKD55" s="283"/>
      <c r="MKE55" s="279"/>
      <c r="MKF55" s="280"/>
      <c r="MKG55" s="281"/>
      <c r="MKH55" s="281"/>
      <c r="MKI55" s="282"/>
      <c r="MKJ55" s="283"/>
      <c r="MKK55" s="279"/>
      <c r="MKL55" s="280"/>
      <c r="MKM55" s="281"/>
      <c r="MKN55" s="281"/>
      <c r="MKO55" s="282"/>
      <c r="MKP55" s="283"/>
      <c r="MKQ55" s="279"/>
      <c r="MKR55" s="280"/>
      <c r="MKS55" s="281"/>
      <c r="MKT55" s="281"/>
      <c r="MKU55" s="282"/>
      <c r="MKV55" s="283"/>
      <c r="MKW55" s="279"/>
      <c r="MKX55" s="280"/>
      <c r="MKY55" s="281"/>
      <c r="MKZ55" s="281"/>
      <c r="MLA55" s="282"/>
      <c r="MLB55" s="283"/>
      <c r="MLC55" s="279"/>
      <c r="MLD55" s="280"/>
      <c r="MLE55" s="281"/>
      <c r="MLF55" s="281"/>
      <c r="MLG55" s="282"/>
      <c r="MLH55" s="283"/>
      <c r="MLI55" s="279"/>
      <c r="MLJ55" s="280"/>
      <c r="MLK55" s="281"/>
      <c r="MLL55" s="281"/>
      <c r="MLM55" s="282"/>
      <c r="MLN55" s="283"/>
      <c r="MLO55" s="279"/>
      <c r="MLP55" s="280"/>
      <c r="MLQ55" s="281"/>
      <c r="MLR55" s="281"/>
      <c r="MLS55" s="282"/>
      <c r="MLT55" s="283"/>
      <c r="MLU55" s="279"/>
      <c r="MLV55" s="280"/>
      <c r="MLW55" s="281"/>
      <c r="MLX55" s="281"/>
      <c r="MLY55" s="282"/>
      <c r="MLZ55" s="283"/>
      <c r="MMA55" s="279"/>
      <c r="MMB55" s="280"/>
      <c r="MMC55" s="281"/>
      <c r="MMD55" s="281"/>
      <c r="MME55" s="282"/>
      <c r="MMF55" s="283"/>
      <c r="MMG55" s="279"/>
      <c r="MMH55" s="280"/>
      <c r="MMI55" s="281"/>
      <c r="MMJ55" s="281"/>
      <c r="MMK55" s="282"/>
      <c r="MML55" s="283"/>
      <c r="MMM55" s="279"/>
      <c r="MMN55" s="280"/>
      <c r="MMO55" s="281"/>
      <c r="MMP55" s="281"/>
      <c r="MMQ55" s="282"/>
      <c r="MMR55" s="283"/>
      <c r="MMS55" s="279"/>
      <c r="MMT55" s="280"/>
      <c r="MMU55" s="281"/>
      <c r="MMV55" s="281"/>
      <c r="MMW55" s="282"/>
      <c r="MMX55" s="283"/>
      <c r="MMY55" s="279"/>
      <c r="MMZ55" s="280"/>
      <c r="MNA55" s="281"/>
      <c r="MNB55" s="281"/>
      <c r="MNC55" s="282"/>
      <c r="MND55" s="283"/>
      <c r="MNE55" s="279"/>
      <c r="MNF55" s="280"/>
      <c r="MNG55" s="281"/>
      <c r="MNH55" s="281"/>
      <c r="MNI55" s="282"/>
      <c r="MNJ55" s="283"/>
      <c r="MNK55" s="279"/>
      <c r="MNL55" s="280"/>
      <c r="MNM55" s="281"/>
      <c r="MNN55" s="281"/>
      <c r="MNO55" s="282"/>
      <c r="MNP55" s="283"/>
      <c r="MNQ55" s="279"/>
      <c r="MNR55" s="280"/>
      <c r="MNS55" s="281"/>
      <c r="MNT55" s="281"/>
      <c r="MNU55" s="282"/>
      <c r="MNV55" s="283"/>
      <c r="MNW55" s="279"/>
      <c r="MNX55" s="280"/>
      <c r="MNY55" s="281"/>
      <c r="MNZ55" s="281"/>
      <c r="MOA55" s="282"/>
      <c r="MOB55" s="283"/>
      <c r="MOC55" s="279"/>
      <c r="MOD55" s="280"/>
      <c r="MOE55" s="281"/>
      <c r="MOF55" s="281"/>
      <c r="MOG55" s="282"/>
      <c r="MOH55" s="283"/>
      <c r="MOI55" s="279"/>
      <c r="MOJ55" s="280"/>
      <c r="MOK55" s="281"/>
      <c r="MOL55" s="281"/>
      <c r="MOM55" s="282"/>
      <c r="MON55" s="283"/>
      <c r="MOO55" s="279"/>
      <c r="MOP55" s="280"/>
      <c r="MOQ55" s="281"/>
      <c r="MOR55" s="281"/>
      <c r="MOS55" s="282"/>
      <c r="MOT55" s="283"/>
      <c r="MOU55" s="279"/>
      <c r="MOV55" s="280"/>
      <c r="MOW55" s="281"/>
      <c r="MOX55" s="281"/>
      <c r="MOY55" s="282"/>
      <c r="MOZ55" s="283"/>
      <c r="MPA55" s="279"/>
      <c r="MPB55" s="280"/>
      <c r="MPC55" s="281"/>
      <c r="MPD55" s="281"/>
      <c r="MPE55" s="282"/>
      <c r="MPF55" s="283"/>
      <c r="MPG55" s="279"/>
      <c r="MPH55" s="280"/>
      <c r="MPI55" s="281"/>
      <c r="MPJ55" s="281"/>
      <c r="MPK55" s="282"/>
      <c r="MPL55" s="283"/>
      <c r="MPM55" s="279"/>
      <c r="MPN55" s="280"/>
      <c r="MPO55" s="281"/>
      <c r="MPP55" s="281"/>
      <c r="MPQ55" s="282"/>
      <c r="MPR55" s="283"/>
      <c r="MPS55" s="279"/>
      <c r="MPT55" s="280"/>
      <c r="MPU55" s="281"/>
      <c r="MPV55" s="281"/>
      <c r="MPW55" s="282"/>
      <c r="MPX55" s="283"/>
      <c r="MPY55" s="279"/>
      <c r="MPZ55" s="280"/>
      <c r="MQA55" s="281"/>
      <c r="MQB55" s="281"/>
      <c r="MQC55" s="282"/>
      <c r="MQD55" s="283"/>
      <c r="MQE55" s="279"/>
      <c r="MQF55" s="280"/>
      <c r="MQG55" s="281"/>
      <c r="MQH55" s="281"/>
      <c r="MQI55" s="282"/>
      <c r="MQJ55" s="283"/>
      <c r="MQK55" s="279"/>
      <c r="MQL55" s="280"/>
      <c r="MQM55" s="281"/>
      <c r="MQN55" s="281"/>
      <c r="MQO55" s="282"/>
      <c r="MQP55" s="283"/>
      <c r="MQQ55" s="279"/>
      <c r="MQR55" s="280"/>
      <c r="MQS55" s="281"/>
      <c r="MQT55" s="281"/>
      <c r="MQU55" s="282"/>
      <c r="MQV55" s="283"/>
      <c r="MQW55" s="279"/>
      <c r="MQX55" s="280"/>
      <c r="MQY55" s="281"/>
      <c r="MQZ55" s="281"/>
      <c r="MRA55" s="282"/>
      <c r="MRB55" s="283"/>
      <c r="MRC55" s="279"/>
      <c r="MRD55" s="280"/>
      <c r="MRE55" s="281"/>
      <c r="MRF55" s="281"/>
      <c r="MRG55" s="282"/>
      <c r="MRH55" s="283"/>
      <c r="MRI55" s="279"/>
      <c r="MRJ55" s="280"/>
      <c r="MRK55" s="281"/>
      <c r="MRL55" s="281"/>
      <c r="MRM55" s="282"/>
      <c r="MRN55" s="283"/>
      <c r="MRO55" s="279"/>
      <c r="MRP55" s="280"/>
      <c r="MRQ55" s="281"/>
      <c r="MRR55" s="281"/>
      <c r="MRS55" s="282"/>
      <c r="MRT55" s="283"/>
      <c r="MRU55" s="279"/>
      <c r="MRV55" s="280"/>
      <c r="MRW55" s="281"/>
      <c r="MRX55" s="281"/>
      <c r="MRY55" s="282"/>
      <c r="MRZ55" s="283"/>
      <c r="MSA55" s="279"/>
      <c r="MSB55" s="280"/>
      <c r="MSC55" s="281"/>
      <c r="MSD55" s="281"/>
      <c r="MSE55" s="282"/>
      <c r="MSF55" s="283"/>
      <c r="MSG55" s="279"/>
      <c r="MSH55" s="280"/>
      <c r="MSI55" s="281"/>
      <c r="MSJ55" s="281"/>
      <c r="MSK55" s="282"/>
      <c r="MSL55" s="283"/>
      <c r="MSM55" s="279"/>
      <c r="MSN55" s="280"/>
      <c r="MSO55" s="281"/>
      <c r="MSP55" s="281"/>
      <c r="MSQ55" s="282"/>
      <c r="MSR55" s="283"/>
      <c r="MSS55" s="279"/>
      <c r="MST55" s="280"/>
      <c r="MSU55" s="281"/>
      <c r="MSV55" s="281"/>
      <c r="MSW55" s="282"/>
      <c r="MSX55" s="283"/>
      <c r="MSY55" s="279"/>
      <c r="MSZ55" s="280"/>
      <c r="MTA55" s="281"/>
      <c r="MTB55" s="281"/>
      <c r="MTC55" s="282"/>
      <c r="MTD55" s="283"/>
      <c r="MTE55" s="279"/>
      <c r="MTF55" s="280"/>
      <c r="MTG55" s="281"/>
      <c r="MTH55" s="281"/>
      <c r="MTI55" s="282"/>
      <c r="MTJ55" s="283"/>
      <c r="MTK55" s="279"/>
      <c r="MTL55" s="280"/>
      <c r="MTM55" s="281"/>
      <c r="MTN55" s="281"/>
      <c r="MTO55" s="282"/>
      <c r="MTP55" s="283"/>
      <c r="MTQ55" s="279"/>
      <c r="MTR55" s="280"/>
      <c r="MTS55" s="281"/>
      <c r="MTT55" s="281"/>
      <c r="MTU55" s="282"/>
      <c r="MTV55" s="283"/>
      <c r="MTW55" s="279"/>
      <c r="MTX55" s="280"/>
      <c r="MTY55" s="281"/>
      <c r="MTZ55" s="281"/>
      <c r="MUA55" s="282"/>
      <c r="MUB55" s="283"/>
      <c r="MUC55" s="279"/>
      <c r="MUD55" s="280"/>
      <c r="MUE55" s="281"/>
      <c r="MUF55" s="281"/>
      <c r="MUG55" s="282"/>
      <c r="MUH55" s="283"/>
      <c r="MUI55" s="279"/>
      <c r="MUJ55" s="280"/>
      <c r="MUK55" s="281"/>
      <c r="MUL55" s="281"/>
      <c r="MUM55" s="282"/>
      <c r="MUN55" s="283"/>
      <c r="MUO55" s="279"/>
      <c r="MUP55" s="280"/>
      <c r="MUQ55" s="281"/>
      <c r="MUR55" s="281"/>
      <c r="MUS55" s="282"/>
      <c r="MUT55" s="283"/>
      <c r="MUU55" s="279"/>
      <c r="MUV55" s="280"/>
      <c r="MUW55" s="281"/>
      <c r="MUX55" s="281"/>
      <c r="MUY55" s="282"/>
      <c r="MUZ55" s="283"/>
      <c r="MVA55" s="279"/>
      <c r="MVB55" s="280"/>
      <c r="MVC55" s="281"/>
      <c r="MVD55" s="281"/>
      <c r="MVE55" s="282"/>
      <c r="MVF55" s="283"/>
      <c r="MVG55" s="279"/>
      <c r="MVH55" s="280"/>
      <c r="MVI55" s="281"/>
      <c r="MVJ55" s="281"/>
      <c r="MVK55" s="282"/>
      <c r="MVL55" s="283"/>
      <c r="MVM55" s="279"/>
      <c r="MVN55" s="280"/>
      <c r="MVO55" s="281"/>
      <c r="MVP55" s="281"/>
      <c r="MVQ55" s="282"/>
      <c r="MVR55" s="283"/>
      <c r="MVS55" s="279"/>
      <c r="MVT55" s="280"/>
      <c r="MVU55" s="281"/>
      <c r="MVV55" s="281"/>
      <c r="MVW55" s="282"/>
      <c r="MVX55" s="283"/>
      <c r="MVY55" s="279"/>
      <c r="MVZ55" s="280"/>
      <c r="MWA55" s="281"/>
      <c r="MWB55" s="281"/>
      <c r="MWC55" s="282"/>
      <c r="MWD55" s="283"/>
      <c r="MWE55" s="279"/>
      <c r="MWF55" s="280"/>
      <c r="MWG55" s="281"/>
      <c r="MWH55" s="281"/>
      <c r="MWI55" s="282"/>
      <c r="MWJ55" s="283"/>
      <c r="MWK55" s="279"/>
      <c r="MWL55" s="280"/>
      <c r="MWM55" s="281"/>
      <c r="MWN55" s="281"/>
      <c r="MWO55" s="282"/>
      <c r="MWP55" s="283"/>
      <c r="MWQ55" s="279"/>
      <c r="MWR55" s="280"/>
      <c r="MWS55" s="281"/>
      <c r="MWT55" s="281"/>
      <c r="MWU55" s="282"/>
      <c r="MWV55" s="283"/>
      <c r="MWW55" s="279"/>
      <c r="MWX55" s="280"/>
      <c r="MWY55" s="281"/>
      <c r="MWZ55" s="281"/>
      <c r="MXA55" s="282"/>
      <c r="MXB55" s="283"/>
      <c r="MXC55" s="279"/>
      <c r="MXD55" s="280"/>
      <c r="MXE55" s="281"/>
      <c r="MXF55" s="281"/>
      <c r="MXG55" s="282"/>
      <c r="MXH55" s="283"/>
      <c r="MXI55" s="279"/>
      <c r="MXJ55" s="280"/>
      <c r="MXK55" s="281"/>
      <c r="MXL55" s="281"/>
      <c r="MXM55" s="282"/>
      <c r="MXN55" s="283"/>
      <c r="MXO55" s="279"/>
      <c r="MXP55" s="280"/>
      <c r="MXQ55" s="281"/>
      <c r="MXR55" s="281"/>
      <c r="MXS55" s="282"/>
      <c r="MXT55" s="283"/>
      <c r="MXU55" s="279"/>
      <c r="MXV55" s="280"/>
      <c r="MXW55" s="281"/>
      <c r="MXX55" s="281"/>
      <c r="MXY55" s="282"/>
      <c r="MXZ55" s="283"/>
      <c r="MYA55" s="279"/>
      <c r="MYB55" s="280"/>
      <c r="MYC55" s="281"/>
      <c r="MYD55" s="281"/>
      <c r="MYE55" s="282"/>
      <c r="MYF55" s="283"/>
      <c r="MYG55" s="279"/>
      <c r="MYH55" s="280"/>
      <c r="MYI55" s="281"/>
      <c r="MYJ55" s="281"/>
      <c r="MYK55" s="282"/>
      <c r="MYL55" s="283"/>
      <c r="MYM55" s="279"/>
      <c r="MYN55" s="280"/>
      <c r="MYO55" s="281"/>
      <c r="MYP55" s="281"/>
      <c r="MYQ55" s="282"/>
      <c r="MYR55" s="283"/>
      <c r="MYS55" s="279"/>
      <c r="MYT55" s="280"/>
      <c r="MYU55" s="281"/>
      <c r="MYV55" s="281"/>
      <c r="MYW55" s="282"/>
      <c r="MYX55" s="283"/>
      <c r="MYY55" s="279"/>
      <c r="MYZ55" s="280"/>
      <c r="MZA55" s="281"/>
      <c r="MZB55" s="281"/>
      <c r="MZC55" s="282"/>
      <c r="MZD55" s="283"/>
      <c r="MZE55" s="279"/>
      <c r="MZF55" s="280"/>
      <c r="MZG55" s="281"/>
      <c r="MZH55" s="281"/>
      <c r="MZI55" s="282"/>
      <c r="MZJ55" s="283"/>
      <c r="MZK55" s="279"/>
      <c r="MZL55" s="280"/>
      <c r="MZM55" s="281"/>
      <c r="MZN55" s="281"/>
      <c r="MZO55" s="282"/>
      <c r="MZP55" s="283"/>
      <c r="MZQ55" s="279"/>
      <c r="MZR55" s="280"/>
      <c r="MZS55" s="281"/>
      <c r="MZT55" s="281"/>
      <c r="MZU55" s="282"/>
      <c r="MZV55" s="283"/>
      <c r="MZW55" s="279"/>
      <c r="MZX55" s="280"/>
      <c r="MZY55" s="281"/>
      <c r="MZZ55" s="281"/>
      <c r="NAA55" s="282"/>
      <c r="NAB55" s="283"/>
      <c r="NAC55" s="279"/>
      <c r="NAD55" s="280"/>
      <c r="NAE55" s="281"/>
      <c r="NAF55" s="281"/>
      <c r="NAG55" s="282"/>
      <c r="NAH55" s="283"/>
      <c r="NAI55" s="279"/>
      <c r="NAJ55" s="280"/>
      <c r="NAK55" s="281"/>
      <c r="NAL55" s="281"/>
      <c r="NAM55" s="282"/>
      <c r="NAN55" s="283"/>
      <c r="NAO55" s="279"/>
      <c r="NAP55" s="280"/>
      <c r="NAQ55" s="281"/>
      <c r="NAR55" s="281"/>
      <c r="NAS55" s="282"/>
      <c r="NAT55" s="283"/>
      <c r="NAU55" s="279"/>
      <c r="NAV55" s="280"/>
      <c r="NAW55" s="281"/>
      <c r="NAX55" s="281"/>
      <c r="NAY55" s="282"/>
      <c r="NAZ55" s="283"/>
      <c r="NBA55" s="279"/>
      <c r="NBB55" s="280"/>
      <c r="NBC55" s="281"/>
      <c r="NBD55" s="281"/>
      <c r="NBE55" s="282"/>
      <c r="NBF55" s="283"/>
      <c r="NBG55" s="279"/>
      <c r="NBH55" s="280"/>
      <c r="NBI55" s="281"/>
      <c r="NBJ55" s="281"/>
      <c r="NBK55" s="282"/>
      <c r="NBL55" s="283"/>
      <c r="NBM55" s="279"/>
      <c r="NBN55" s="280"/>
      <c r="NBO55" s="281"/>
      <c r="NBP55" s="281"/>
      <c r="NBQ55" s="282"/>
      <c r="NBR55" s="283"/>
      <c r="NBS55" s="279"/>
      <c r="NBT55" s="280"/>
      <c r="NBU55" s="281"/>
      <c r="NBV55" s="281"/>
      <c r="NBW55" s="282"/>
      <c r="NBX55" s="283"/>
      <c r="NBY55" s="279"/>
      <c r="NBZ55" s="280"/>
      <c r="NCA55" s="281"/>
      <c r="NCB55" s="281"/>
      <c r="NCC55" s="282"/>
      <c r="NCD55" s="283"/>
      <c r="NCE55" s="279"/>
      <c r="NCF55" s="280"/>
      <c r="NCG55" s="281"/>
      <c r="NCH55" s="281"/>
      <c r="NCI55" s="282"/>
      <c r="NCJ55" s="283"/>
      <c r="NCK55" s="279"/>
      <c r="NCL55" s="280"/>
      <c r="NCM55" s="281"/>
      <c r="NCN55" s="281"/>
      <c r="NCO55" s="282"/>
      <c r="NCP55" s="283"/>
      <c r="NCQ55" s="279"/>
      <c r="NCR55" s="280"/>
      <c r="NCS55" s="281"/>
      <c r="NCT55" s="281"/>
      <c r="NCU55" s="282"/>
      <c r="NCV55" s="283"/>
      <c r="NCW55" s="279"/>
      <c r="NCX55" s="280"/>
      <c r="NCY55" s="281"/>
      <c r="NCZ55" s="281"/>
      <c r="NDA55" s="282"/>
      <c r="NDB55" s="283"/>
      <c r="NDC55" s="279"/>
      <c r="NDD55" s="280"/>
      <c r="NDE55" s="281"/>
      <c r="NDF55" s="281"/>
      <c r="NDG55" s="282"/>
      <c r="NDH55" s="283"/>
      <c r="NDI55" s="279"/>
      <c r="NDJ55" s="280"/>
      <c r="NDK55" s="281"/>
      <c r="NDL55" s="281"/>
      <c r="NDM55" s="282"/>
      <c r="NDN55" s="283"/>
      <c r="NDO55" s="279"/>
      <c r="NDP55" s="280"/>
      <c r="NDQ55" s="281"/>
      <c r="NDR55" s="281"/>
      <c r="NDS55" s="282"/>
      <c r="NDT55" s="283"/>
      <c r="NDU55" s="279"/>
      <c r="NDV55" s="280"/>
      <c r="NDW55" s="281"/>
      <c r="NDX55" s="281"/>
      <c r="NDY55" s="282"/>
      <c r="NDZ55" s="283"/>
      <c r="NEA55" s="279"/>
      <c r="NEB55" s="280"/>
      <c r="NEC55" s="281"/>
      <c r="NED55" s="281"/>
      <c r="NEE55" s="282"/>
      <c r="NEF55" s="283"/>
      <c r="NEG55" s="279"/>
      <c r="NEH55" s="280"/>
      <c r="NEI55" s="281"/>
      <c r="NEJ55" s="281"/>
      <c r="NEK55" s="282"/>
      <c r="NEL55" s="283"/>
      <c r="NEM55" s="279"/>
      <c r="NEN55" s="280"/>
      <c r="NEO55" s="281"/>
      <c r="NEP55" s="281"/>
      <c r="NEQ55" s="282"/>
      <c r="NER55" s="283"/>
      <c r="NES55" s="279"/>
      <c r="NET55" s="280"/>
      <c r="NEU55" s="281"/>
      <c r="NEV55" s="281"/>
      <c r="NEW55" s="282"/>
      <c r="NEX55" s="283"/>
      <c r="NEY55" s="279"/>
      <c r="NEZ55" s="280"/>
      <c r="NFA55" s="281"/>
      <c r="NFB55" s="281"/>
      <c r="NFC55" s="282"/>
      <c r="NFD55" s="283"/>
      <c r="NFE55" s="279"/>
      <c r="NFF55" s="280"/>
      <c r="NFG55" s="281"/>
      <c r="NFH55" s="281"/>
      <c r="NFI55" s="282"/>
      <c r="NFJ55" s="283"/>
      <c r="NFK55" s="279"/>
      <c r="NFL55" s="280"/>
      <c r="NFM55" s="281"/>
      <c r="NFN55" s="281"/>
      <c r="NFO55" s="282"/>
      <c r="NFP55" s="283"/>
      <c r="NFQ55" s="279"/>
      <c r="NFR55" s="280"/>
      <c r="NFS55" s="281"/>
      <c r="NFT55" s="281"/>
      <c r="NFU55" s="282"/>
      <c r="NFV55" s="283"/>
      <c r="NFW55" s="279"/>
      <c r="NFX55" s="280"/>
      <c r="NFY55" s="281"/>
      <c r="NFZ55" s="281"/>
      <c r="NGA55" s="282"/>
      <c r="NGB55" s="283"/>
      <c r="NGC55" s="279"/>
      <c r="NGD55" s="280"/>
      <c r="NGE55" s="281"/>
      <c r="NGF55" s="281"/>
      <c r="NGG55" s="282"/>
      <c r="NGH55" s="283"/>
      <c r="NGI55" s="279"/>
      <c r="NGJ55" s="280"/>
      <c r="NGK55" s="281"/>
      <c r="NGL55" s="281"/>
      <c r="NGM55" s="282"/>
      <c r="NGN55" s="283"/>
      <c r="NGO55" s="279"/>
      <c r="NGP55" s="280"/>
      <c r="NGQ55" s="281"/>
      <c r="NGR55" s="281"/>
      <c r="NGS55" s="282"/>
      <c r="NGT55" s="283"/>
      <c r="NGU55" s="279"/>
      <c r="NGV55" s="280"/>
      <c r="NGW55" s="281"/>
      <c r="NGX55" s="281"/>
      <c r="NGY55" s="282"/>
      <c r="NGZ55" s="283"/>
      <c r="NHA55" s="279"/>
      <c r="NHB55" s="280"/>
      <c r="NHC55" s="281"/>
      <c r="NHD55" s="281"/>
      <c r="NHE55" s="282"/>
      <c r="NHF55" s="283"/>
      <c r="NHG55" s="279"/>
      <c r="NHH55" s="280"/>
      <c r="NHI55" s="281"/>
      <c r="NHJ55" s="281"/>
      <c r="NHK55" s="282"/>
      <c r="NHL55" s="283"/>
      <c r="NHM55" s="279"/>
      <c r="NHN55" s="280"/>
      <c r="NHO55" s="281"/>
      <c r="NHP55" s="281"/>
      <c r="NHQ55" s="282"/>
      <c r="NHR55" s="283"/>
      <c r="NHS55" s="279"/>
      <c r="NHT55" s="280"/>
      <c r="NHU55" s="281"/>
      <c r="NHV55" s="281"/>
      <c r="NHW55" s="282"/>
      <c r="NHX55" s="283"/>
      <c r="NHY55" s="279"/>
      <c r="NHZ55" s="280"/>
      <c r="NIA55" s="281"/>
      <c r="NIB55" s="281"/>
      <c r="NIC55" s="282"/>
      <c r="NID55" s="283"/>
      <c r="NIE55" s="279"/>
      <c r="NIF55" s="280"/>
      <c r="NIG55" s="281"/>
      <c r="NIH55" s="281"/>
      <c r="NII55" s="282"/>
      <c r="NIJ55" s="283"/>
      <c r="NIK55" s="279"/>
      <c r="NIL55" s="280"/>
      <c r="NIM55" s="281"/>
      <c r="NIN55" s="281"/>
      <c r="NIO55" s="282"/>
      <c r="NIP55" s="283"/>
      <c r="NIQ55" s="279"/>
      <c r="NIR55" s="280"/>
      <c r="NIS55" s="281"/>
      <c r="NIT55" s="281"/>
      <c r="NIU55" s="282"/>
      <c r="NIV55" s="283"/>
      <c r="NIW55" s="279"/>
      <c r="NIX55" s="280"/>
      <c r="NIY55" s="281"/>
      <c r="NIZ55" s="281"/>
      <c r="NJA55" s="282"/>
      <c r="NJB55" s="283"/>
      <c r="NJC55" s="279"/>
      <c r="NJD55" s="280"/>
      <c r="NJE55" s="281"/>
      <c r="NJF55" s="281"/>
      <c r="NJG55" s="282"/>
      <c r="NJH55" s="283"/>
      <c r="NJI55" s="279"/>
      <c r="NJJ55" s="280"/>
      <c r="NJK55" s="281"/>
      <c r="NJL55" s="281"/>
      <c r="NJM55" s="282"/>
      <c r="NJN55" s="283"/>
      <c r="NJO55" s="279"/>
      <c r="NJP55" s="280"/>
      <c r="NJQ55" s="281"/>
      <c r="NJR55" s="281"/>
      <c r="NJS55" s="282"/>
      <c r="NJT55" s="283"/>
      <c r="NJU55" s="279"/>
      <c r="NJV55" s="280"/>
      <c r="NJW55" s="281"/>
      <c r="NJX55" s="281"/>
      <c r="NJY55" s="282"/>
      <c r="NJZ55" s="283"/>
      <c r="NKA55" s="279"/>
      <c r="NKB55" s="280"/>
      <c r="NKC55" s="281"/>
      <c r="NKD55" s="281"/>
      <c r="NKE55" s="282"/>
      <c r="NKF55" s="283"/>
      <c r="NKG55" s="279"/>
      <c r="NKH55" s="280"/>
      <c r="NKI55" s="281"/>
      <c r="NKJ55" s="281"/>
      <c r="NKK55" s="282"/>
      <c r="NKL55" s="283"/>
      <c r="NKM55" s="279"/>
      <c r="NKN55" s="280"/>
      <c r="NKO55" s="281"/>
      <c r="NKP55" s="281"/>
      <c r="NKQ55" s="282"/>
      <c r="NKR55" s="283"/>
      <c r="NKS55" s="279"/>
      <c r="NKT55" s="280"/>
      <c r="NKU55" s="281"/>
      <c r="NKV55" s="281"/>
      <c r="NKW55" s="282"/>
      <c r="NKX55" s="283"/>
      <c r="NKY55" s="279"/>
      <c r="NKZ55" s="280"/>
      <c r="NLA55" s="281"/>
      <c r="NLB55" s="281"/>
      <c r="NLC55" s="282"/>
      <c r="NLD55" s="283"/>
      <c r="NLE55" s="279"/>
      <c r="NLF55" s="280"/>
      <c r="NLG55" s="281"/>
      <c r="NLH55" s="281"/>
      <c r="NLI55" s="282"/>
      <c r="NLJ55" s="283"/>
      <c r="NLK55" s="279"/>
      <c r="NLL55" s="280"/>
      <c r="NLM55" s="281"/>
      <c r="NLN55" s="281"/>
      <c r="NLO55" s="282"/>
      <c r="NLP55" s="283"/>
      <c r="NLQ55" s="279"/>
      <c r="NLR55" s="280"/>
      <c r="NLS55" s="281"/>
      <c r="NLT55" s="281"/>
      <c r="NLU55" s="282"/>
      <c r="NLV55" s="283"/>
      <c r="NLW55" s="279"/>
      <c r="NLX55" s="280"/>
      <c r="NLY55" s="281"/>
      <c r="NLZ55" s="281"/>
      <c r="NMA55" s="282"/>
      <c r="NMB55" s="283"/>
      <c r="NMC55" s="279"/>
      <c r="NMD55" s="280"/>
      <c r="NME55" s="281"/>
      <c r="NMF55" s="281"/>
      <c r="NMG55" s="282"/>
      <c r="NMH55" s="283"/>
      <c r="NMI55" s="279"/>
      <c r="NMJ55" s="280"/>
      <c r="NMK55" s="281"/>
      <c r="NML55" s="281"/>
      <c r="NMM55" s="282"/>
      <c r="NMN55" s="283"/>
      <c r="NMO55" s="279"/>
      <c r="NMP55" s="280"/>
      <c r="NMQ55" s="281"/>
      <c r="NMR55" s="281"/>
      <c r="NMS55" s="282"/>
      <c r="NMT55" s="283"/>
      <c r="NMU55" s="279"/>
      <c r="NMV55" s="280"/>
      <c r="NMW55" s="281"/>
      <c r="NMX55" s="281"/>
      <c r="NMY55" s="282"/>
      <c r="NMZ55" s="283"/>
      <c r="NNA55" s="279"/>
      <c r="NNB55" s="280"/>
      <c r="NNC55" s="281"/>
      <c r="NND55" s="281"/>
      <c r="NNE55" s="282"/>
      <c r="NNF55" s="283"/>
      <c r="NNG55" s="279"/>
      <c r="NNH55" s="280"/>
      <c r="NNI55" s="281"/>
      <c r="NNJ55" s="281"/>
      <c r="NNK55" s="282"/>
      <c r="NNL55" s="283"/>
      <c r="NNM55" s="279"/>
      <c r="NNN55" s="280"/>
      <c r="NNO55" s="281"/>
      <c r="NNP55" s="281"/>
      <c r="NNQ55" s="282"/>
      <c r="NNR55" s="283"/>
      <c r="NNS55" s="279"/>
      <c r="NNT55" s="280"/>
      <c r="NNU55" s="281"/>
      <c r="NNV55" s="281"/>
      <c r="NNW55" s="282"/>
      <c r="NNX55" s="283"/>
      <c r="NNY55" s="279"/>
      <c r="NNZ55" s="280"/>
      <c r="NOA55" s="281"/>
      <c r="NOB55" s="281"/>
      <c r="NOC55" s="282"/>
      <c r="NOD55" s="283"/>
      <c r="NOE55" s="279"/>
      <c r="NOF55" s="280"/>
      <c r="NOG55" s="281"/>
      <c r="NOH55" s="281"/>
      <c r="NOI55" s="282"/>
      <c r="NOJ55" s="283"/>
      <c r="NOK55" s="279"/>
      <c r="NOL55" s="280"/>
      <c r="NOM55" s="281"/>
      <c r="NON55" s="281"/>
      <c r="NOO55" s="282"/>
      <c r="NOP55" s="283"/>
      <c r="NOQ55" s="279"/>
      <c r="NOR55" s="280"/>
      <c r="NOS55" s="281"/>
      <c r="NOT55" s="281"/>
      <c r="NOU55" s="282"/>
      <c r="NOV55" s="283"/>
      <c r="NOW55" s="279"/>
      <c r="NOX55" s="280"/>
      <c r="NOY55" s="281"/>
      <c r="NOZ55" s="281"/>
      <c r="NPA55" s="282"/>
      <c r="NPB55" s="283"/>
      <c r="NPC55" s="279"/>
      <c r="NPD55" s="280"/>
      <c r="NPE55" s="281"/>
      <c r="NPF55" s="281"/>
      <c r="NPG55" s="282"/>
      <c r="NPH55" s="283"/>
      <c r="NPI55" s="279"/>
      <c r="NPJ55" s="280"/>
      <c r="NPK55" s="281"/>
      <c r="NPL55" s="281"/>
      <c r="NPM55" s="282"/>
      <c r="NPN55" s="283"/>
      <c r="NPO55" s="279"/>
      <c r="NPP55" s="280"/>
      <c r="NPQ55" s="281"/>
      <c r="NPR55" s="281"/>
      <c r="NPS55" s="282"/>
      <c r="NPT55" s="283"/>
      <c r="NPU55" s="279"/>
      <c r="NPV55" s="280"/>
      <c r="NPW55" s="281"/>
      <c r="NPX55" s="281"/>
      <c r="NPY55" s="282"/>
      <c r="NPZ55" s="283"/>
      <c r="NQA55" s="279"/>
      <c r="NQB55" s="280"/>
      <c r="NQC55" s="281"/>
      <c r="NQD55" s="281"/>
      <c r="NQE55" s="282"/>
      <c r="NQF55" s="283"/>
      <c r="NQG55" s="279"/>
      <c r="NQH55" s="280"/>
      <c r="NQI55" s="281"/>
      <c r="NQJ55" s="281"/>
      <c r="NQK55" s="282"/>
      <c r="NQL55" s="283"/>
      <c r="NQM55" s="279"/>
      <c r="NQN55" s="280"/>
      <c r="NQO55" s="281"/>
      <c r="NQP55" s="281"/>
      <c r="NQQ55" s="282"/>
      <c r="NQR55" s="283"/>
      <c r="NQS55" s="279"/>
      <c r="NQT55" s="280"/>
      <c r="NQU55" s="281"/>
      <c r="NQV55" s="281"/>
      <c r="NQW55" s="282"/>
      <c r="NQX55" s="283"/>
      <c r="NQY55" s="279"/>
      <c r="NQZ55" s="280"/>
      <c r="NRA55" s="281"/>
      <c r="NRB55" s="281"/>
      <c r="NRC55" s="282"/>
      <c r="NRD55" s="283"/>
      <c r="NRE55" s="279"/>
      <c r="NRF55" s="280"/>
      <c r="NRG55" s="281"/>
      <c r="NRH55" s="281"/>
      <c r="NRI55" s="282"/>
      <c r="NRJ55" s="283"/>
      <c r="NRK55" s="279"/>
      <c r="NRL55" s="280"/>
      <c r="NRM55" s="281"/>
      <c r="NRN55" s="281"/>
      <c r="NRO55" s="282"/>
      <c r="NRP55" s="283"/>
      <c r="NRQ55" s="279"/>
      <c r="NRR55" s="280"/>
      <c r="NRS55" s="281"/>
      <c r="NRT55" s="281"/>
      <c r="NRU55" s="282"/>
      <c r="NRV55" s="283"/>
      <c r="NRW55" s="279"/>
      <c r="NRX55" s="280"/>
      <c r="NRY55" s="281"/>
      <c r="NRZ55" s="281"/>
      <c r="NSA55" s="282"/>
      <c r="NSB55" s="283"/>
      <c r="NSC55" s="279"/>
      <c r="NSD55" s="280"/>
      <c r="NSE55" s="281"/>
      <c r="NSF55" s="281"/>
      <c r="NSG55" s="282"/>
      <c r="NSH55" s="283"/>
      <c r="NSI55" s="279"/>
      <c r="NSJ55" s="280"/>
      <c r="NSK55" s="281"/>
      <c r="NSL55" s="281"/>
      <c r="NSM55" s="282"/>
      <c r="NSN55" s="283"/>
      <c r="NSO55" s="279"/>
      <c r="NSP55" s="280"/>
      <c r="NSQ55" s="281"/>
      <c r="NSR55" s="281"/>
      <c r="NSS55" s="282"/>
      <c r="NST55" s="283"/>
      <c r="NSU55" s="279"/>
      <c r="NSV55" s="280"/>
      <c r="NSW55" s="281"/>
      <c r="NSX55" s="281"/>
      <c r="NSY55" s="282"/>
      <c r="NSZ55" s="283"/>
      <c r="NTA55" s="279"/>
      <c r="NTB55" s="280"/>
      <c r="NTC55" s="281"/>
      <c r="NTD55" s="281"/>
      <c r="NTE55" s="282"/>
      <c r="NTF55" s="283"/>
      <c r="NTG55" s="279"/>
      <c r="NTH55" s="280"/>
      <c r="NTI55" s="281"/>
      <c r="NTJ55" s="281"/>
      <c r="NTK55" s="282"/>
      <c r="NTL55" s="283"/>
      <c r="NTM55" s="279"/>
      <c r="NTN55" s="280"/>
      <c r="NTO55" s="281"/>
      <c r="NTP55" s="281"/>
      <c r="NTQ55" s="282"/>
      <c r="NTR55" s="283"/>
      <c r="NTS55" s="279"/>
      <c r="NTT55" s="280"/>
      <c r="NTU55" s="281"/>
      <c r="NTV55" s="281"/>
      <c r="NTW55" s="282"/>
      <c r="NTX55" s="283"/>
      <c r="NTY55" s="279"/>
      <c r="NTZ55" s="280"/>
      <c r="NUA55" s="281"/>
      <c r="NUB55" s="281"/>
      <c r="NUC55" s="282"/>
      <c r="NUD55" s="283"/>
      <c r="NUE55" s="279"/>
      <c r="NUF55" s="280"/>
      <c r="NUG55" s="281"/>
      <c r="NUH55" s="281"/>
      <c r="NUI55" s="282"/>
      <c r="NUJ55" s="283"/>
      <c r="NUK55" s="279"/>
      <c r="NUL55" s="280"/>
      <c r="NUM55" s="281"/>
      <c r="NUN55" s="281"/>
      <c r="NUO55" s="282"/>
      <c r="NUP55" s="283"/>
      <c r="NUQ55" s="279"/>
      <c r="NUR55" s="280"/>
      <c r="NUS55" s="281"/>
      <c r="NUT55" s="281"/>
      <c r="NUU55" s="282"/>
      <c r="NUV55" s="283"/>
      <c r="NUW55" s="279"/>
      <c r="NUX55" s="280"/>
      <c r="NUY55" s="281"/>
      <c r="NUZ55" s="281"/>
      <c r="NVA55" s="282"/>
      <c r="NVB55" s="283"/>
      <c r="NVC55" s="279"/>
      <c r="NVD55" s="280"/>
      <c r="NVE55" s="281"/>
      <c r="NVF55" s="281"/>
      <c r="NVG55" s="282"/>
      <c r="NVH55" s="283"/>
      <c r="NVI55" s="279"/>
      <c r="NVJ55" s="280"/>
      <c r="NVK55" s="281"/>
      <c r="NVL55" s="281"/>
      <c r="NVM55" s="282"/>
      <c r="NVN55" s="283"/>
      <c r="NVO55" s="279"/>
      <c r="NVP55" s="280"/>
      <c r="NVQ55" s="281"/>
      <c r="NVR55" s="281"/>
      <c r="NVS55" s="282"/>
      <c r="NVT55" s="283"/>
      <c r="NVU55" s="279"/>
      <c r="NVV55" s="280"/>
      <c r="NVW55" s="281"/>
      <c r="NVX55" s="281"/>
      <c r="NVY55" s="282"/>
      <c r="NVZ55" s="283"/>
      <c r="NWA55" s="279"/>
      <c r="NWB55" s="280"/>
      <c r="NWC55" s="281"/>
      <c r="NWD55" s="281"/>
      <c r="NWE55" s="282"/>
      <c r="NWF55" s="283"/>
      <c r="NWG55" s="279"/>
      <c r="NWH55" s="280"/>
      <c r="NWI55" s="281"/>
      <c r="NWJ55" s="281"/>
      <c r="NWK55" s="282"/>
      <c r="NWL55" s="283"/>
      <c r="NWM55" s="279"/>
      <c r="NWN55" s="280"/>
      <c r="NWO55" s="281"/>
      <c r="NWP55" s="281"/>
      <c r="NWQ55" s="282"/>
      <c r="NWR55" s="283"/>
      <c r="NWS55" s="279"/>
      <c r="NWT55" s="280"/>
      <c r="NWU55" s="281"/>
      <c r="NWV55" s="281"/>
      <c r="NWW55" s="282"/>
      <c r="NWX55" s="283"/>
      <c r="NWY55" s="279"/>
      <c r="NWZ55" s="280"/>
      <c r="NXA55" s="281"/>
      <c r="NXB55" s="281"/>
      <c r="NXC55" s="282"/>
      <c r="NXD55" s="283"/>
      <c r="NXE55" s="279"/>
      <c r="NXF55" s="280"/>
      <c r="NXG55" s="281"/>
      <c r="NXH55" s="281"/>
      <c r="NXI55" s="282"/>
      <c r="NXJ55" s="283"/>
      <c r="NXK55" s="279"/>
      <c r="NXL55" s="280"/>
      <c r="NXM55" s="281"/>
      <c r="NXN55" s="281"/>
      <c r="NXO55" s="282"/>
      <c r="NXP55" s="283"/>
      <c r="NXQ55" s="279"/>
      <c r="NXR55" s="280"/>
      <c r="NXS55" s="281"/>
      <c r="NXT55" s="281"/>
      <c r="NXU55" s="282"/>
      <c r="NXV55" s="283"/>
      <c r="NXW55" s="279"/>
      <c r="NXX55" s="280"/>
      <c r="NXY55" s="281"/>
      <c r="NXZ55" s="281"/>
      <c r="NYA55" s="282"/>
      <c r="NYB55" s="283"/>
      <c r="NYC55" s="279"/>
      <c r="NYD55" s="280"/>
      <c r="NYE55" s="281"/>
      <c r="NYF55" s="281"/>
      <c r="NYG55" s="282"/>
      <c r="NYH55" s="283"/>
      <c r="NYI55" s="279"/>
      <c r="NYJ55" s="280"/>
      <c r="NYK55" s="281"/>
      <c r="NYL55" s="281"/>
      <c r="NYM55" s="282"/>
      <c r="NYN55" s="283"/>
      <c r="NYO55" s="279"/>
      <c r="NYP55" s="280"/>
      <c r="NYQ55" s="281"/>
      <c r="NYR55" s="281"/>
      <c r="NYS55" s="282"/>
      <c r="NYT55" s="283"/>
      <c r="NYU55" s="279"/>
      <c r="NYV55" s="280"/>
      <c r="NYW55" s="281"/>
      <c r="NYX55" s="281"/>
      <c r="NYY55" s="282"/>
      <c r="NYZ55" s="283"/>
      <c r="NZA55" s="279"/>
      <c r="NZB55" s="280"/>
      <c r="NZC55" s="281"/>
      <c r="NZD55" s="281"/>
      <c r="NZE55" s="282"/>
      <c r="NZF55" s="283"/>
      <c r="NZG55" s="279"/>
      <c r="NZH55" s="280"/>
      <c r="NZI55" s="281"/>
      <c r="NZJ55" s="281"/>
      <c r="NZK55" s="282"/>
      <c r="NZL55" s="283"/>
      <c r="NZM55" s="279"/>
      <c r="NZN55" s="280"/>
      <c r="NZO55" s="281"/>
      <c r="NZP55" s="281"/>
      <c r="NZQ55" s="282"/>
      <c r="NZR55" s="283"/>
      <c r="NZS55" s="279"/>
      <c r="NZT55" s="280"/>
      <c r="NZU55" s="281"/>
      <c r="NZV55" s="281"/>
      <c r="NZW55" s="282"/>
      <c r="NZX55" s="283"/>
      <c r="NZY55" s="279"/>
      <c r="NZZ55" s="280"/>
      <c r="OAA55" s="281"/>
      <c r="OAB55" s="281"/>
      <c r="OAC55" s="282"/>
      <c r="OAD55" s="283"/>
      <c r="OAE55" s="279"/>
      <c r="OAF55" s="280"/>
      <c r="OAG55" s="281"/>
      <c r="OAH55" s="281"/>
      <c r="OAI55" s="282"/>
      <c r="OAJ55" s="283"/>
      <c r="OAK55" s="279"/>
      <c r="OAL55" s="280"/>
      <c r="OAM55" s="281"/>
      <c r="OAN55" s="281"/>
      <c r="OAO55" s="282"/>
      <c r="OAP55" s="283"/>
      <c r="OAQ55" s="279"/>
      <c r="OAR55" s="280"/>
      <c r="OAS55" s="281"/>
      <c r="OAT55" s="281"/>
      <c r="OAU55" s="282"/>
      <c r="OAV55" s="283"/>
      <c r="OAW55" s="279"/>
      <c r="OAX55" s="280"/>
      <c r="OAY55" s="281"/>
      <c r="OAZ55" s="281"/>
      <c r="OBA55" s="282"/>
      <c r="OBB55" s="283"/>
      <c r="OBC55" s="279"/>
      <c r="OBD55" s="280"/>
      <c r="OBE55" s="281"/>
      <c r="OBF55" s="281"/>
      <c r="OBG55" s="282"/>
      <c r="OBH55" s="283"/>
      <c r="OBI55" s="279"/>
      <c r="OBJ55" s="280"/>
      <c r="OBK55" s="281"/>
      <c r="OBL55" s="281"/>
      <c r="OBM55" s="282"/>
      <c r="OBN55" s="283"/>
      <c r="OBO55" s="279"/>
      <c r="OBP55" s="280"/>
      <c r="OBQ55" s="281"/>
      <c r="OBR55" s="281"/>
      <c r="OBS55" s="282"/>
      <c r="OBT55" s="283"/>
      <c r="OBU55" s="279"/>
      <c r="OBV55" s="280"/>
      <c r="OBW55" s="281"/>
      <c r="OBX55" s="281"/>
      <c r="OBY55" s="282"/>
      <c r="OBZ55" s="283"/>
      <c r="OCA55" s="279"/>
      <c r="OCB55" s="280"/>
      <c r="OCC55" s="281"/>
      <c r="OCD55" s="281"/>
      <c r="OCE55" s="282"/>
      <c r="OCF55" s="283"/>
      <c r="OCG55" s="279"/>
      <c r="OCH55" s="280"/>
      <c r="OCI55" s="281"/>
      <c r="OCJ55" s="281"/>
      <c r="OCK55" s="282"/>
      <c r="OCL55" s="283"/>
      <c r="OCM55" s="279"/>
      <c r="OCN55" s="280"/>
      <c r="OCO55" s="281"/>
      <c r="OCP55" s="281"/>
      <c r="OCQ55" s="282"/>
      <c r="OCR55" s="283"/>
      <c r="OCS55" s="279"/>
      <c r="OCT55" s="280"/>
      <c r="OCU55" s="281"/>
      <c r="OCV55" s="281"/>
      <c r="OCW55" s="282"/>
      <c r="OCX55" s="283"/>
      <c r="OCY55" s="279"/>
      <c r="OCZ55" s="280"/>
      <c r="ODA55" s="281"/>
      <c r="ODB55" s="281"/>
      <c r="ODC55" s="282"/>
      <c r="ODD55" s="283"/>
      <c r="ODE55" s="279"/>
      <c r="ODF55" s="280"/>
      <c r="ODG55" s="281"/>
      <c r="ODH55" s="281"/>
      <c r="ODI55" s="282"/>
      <c r="ODJ55" s="283"/>
      <c r="ODK55" s="279"/>
      <c r="ODL55" s="280"/>
      <c r="ODM55" s="281"/>
      <c r="ODN55" s="281"/>
      <c r="ODO55" s="282"/>
      <c r="ODP55" s="283"/>
      <c r="ODQ55" s="279"/>
      <c r="ODR55" s="280"/>
      <c r="ODS55" s="281"/>
      <c r="ODT55" s="281"/>
      <c r="ODU55" s="282"/>
      <c r="ODV55" s="283"/>
      <c r="ODW55" s="279"/>
      <c r="ODX55" s="280"/>
      <c r="ODY55" s="281"/>
      <c r="ODZ55" s="281"/>
      <c r="OEA55" s="282"/>
      <c r="OEB55" s="283"/>
      <c r="OEC55" s="279"/>
      <c r="OED55" s="280"/>
      <c r="OEE55" s="281"/>
      <c r="OEF55" s="281"/>
      <c r="OEG55" s="282"/>
      <c r="OEH55" s="283"/>
      <c r="OEI55" s="279"/>
      <c r="OEJ55" s="280"/>
      <c r="OEK55" s="281"/>
      <c r="OEL55" s="281"/>
      <c r="OEM55" s="282"/>
      <c r="OEN55" s="283"/>
      <c r="OEO55" s="279"/>
      <c r="OEP55" s="280"/>
      <c r="OEQ55" s="281"/>
      <c r="OER55" s="281"/>
      <c r="OES55" s="282"/>
      <c r="OET55" s="283"/>
      <c r="OEU55" s="279"/>
      <c r="OEV55" s="280"/>
      <c r="OEW55" s="281"/>
      <c r="OEX55" s="281"/>
      <c r="OEY55" s="282"/>
      <c r="OEZ55" s="283"/>
      <c r="OFA55" s="279"/>
      <c r="OFB55" s="280"/>
      <c r="OFC55" s="281"/>
      <c r="OFD55" s="281"/>
      <c r="OFE55" s="282"/>
      <c r="OFF55" s="283"/>
      <c r="OFG55" s="279"/>
      <c r="OFH55" s="280"/>
      <c r="OFI55" s="281"/>
      <c r="OFJ55" s="281"/>
      <c r="OFK55" s="282"/>
      <c r="OFL55" s="283"/>
      <c r="OFM55" s="279"/>
      <c r="OFN55" s="280"/>
      <c r="OFO55" s="281"/>
      <c r="OFP55" s="281"/>
      <c r="OFQ55" s="282"/>
      <c r="OFR55" s="283"/>
      <c r="OFS55" s="279"/>
      <c r="OFT55" s="280"/>
      <c r="OFU55" s="281"/>
      <c r="OFV55" s="281"/>
      <c r="OFW55" s="282"/>
      <c r="OFX55" s="283"/>
      <c r="OFY55" s="279"/>
      <c r="OFZ55" s="280"/>
      <c r="OGA55" s="281"/>
      <c r="OGB55" s="281"/>
      <c r="OGC55" s="282"/>
      <c r="OGD55" s="283"/>
      <c r="OGE55" s="279"/>
      <c r="OGF55" s="280"/>
      <c r="OGG55" s="281"/>
      <c r="OGH55" s="281"/>
      <c r="OGI55" s="282"/>
      <c r="OGJ55" s="283"/>
      <c r="OGK55" s="279"/>
      <c r="OGL55" s="280"/>
      <c r="OGM55" s="281"/>
      <c r="OGN55" s="281"/>
      <c r="OGO55" s="282"/>
      <c r="OGP55" s="283"/>
      <c r="OGQ55" s="279"/>
      <c r="OGR55" s="280"/>
      <c r="OGS55" s="281"/>
      <c r="OGT55" s="281"/>
      <c r="OGU55" s="282"/>
      <c r="OGV55" s="283"/>
      <c r="OGW55" s="279"/>
      <c r="OGX55" s="280"/>
      <c r="OGY55" s="281"/>
      <c r="OGZ55" s="281"/>
      <c r="OHA55" s="282"/>
      <c r="OHB55" s="283"/>
      <c r="OHC55" s="279"/>
      <c r="OHD55" s="280"/>
      <c r="OHE55" s="281"/>
      <c r="OHF55" s="281"/>
      <c r="OHG55" s="282"/>
      <c r="OHH55" s="283"/>
      <c r="OHI55" s="279"/>
      <c r="OHJ55" s="280"/>
      <c r="OHK55" s="281"/>
      <c r="OHL55" s="281"/>
      <c r="OHM55" s="282"/>
      <c r="OHN55" s="283"/>
      <c r="OHO55" s="279"/>
      <c r="OHP55" s="280"/>
      <c r="OHQ55" s="281"/>
      <c r="OHR55" s="281"/>
      <c r="OHS55" s="282"/>
      <c r="OHT55" s="283"/>
      <c r="OHU55" s="279"/>
      <c r="OHV55" s="280"/>
      <c r="OHW55" s="281"/>
      <c r="OHX55" s="281"/>
      <c r="OHY55" s="282"/>
      <c r="OHZ55" s="283"/>
      <c r="OIA55" s="279"/>
      <c r="OIB55" s="280"/>
      <c r="OIC55" s="281"/>
      <c r="OID55" s="281"/>
      <c r="OIE55" s="282"/>
      <c r="OIF55" s="283"/>
      <c r="OIG55" s="279"/>
      <c r="OIH55" s="280"/>
      <c r="OII55" s="281"/>
      <c r="OIJ55" s="281"/>
      <c r="OIK55" s="282"/>
      <c r="OIL55" s="283"/>
      <c r="OIM55" s="279"/>
      <c r="OIN55" s="280"/>
      <c r="OIO55" s="281"/>
      <c r="OIP55" s="281"/>
      <c r="OIQ55" s="282"/>
      <c r="OIR55" s="283"/>
      <c r="OIS55" s="279"/>
      <c r="OIT55" s="280"/>
      <c r="OIU55" s="281"/>
      <c r="OIV55" s="281"/>
      <c r="OIW55" s="282"/>
      <c r="OIX55" s="283"/>
      <c r="OIY55" s="279"/>
      <c r="OIZ55" s="280"/>
      <c r="OJA55" s="281"/>
      <c r="OJB55" s="281"/>
      <c r="OJC55" s="282"/>
      <c r="OJD55" s="283"/>
      <c r="OJE55" s="279"/>
      <c r="OJF55" s="280"/>
      <c r="OJG55" s="281"/>
      <c r="OJH55" s="281"/>
      <c r="OJI55" s="282"/>
      <c r="OJJ55" s="283"/>
      <c r="OJK55" s="279"/>
      <c r="OJL55" s="280"/>
      <c r="OJM55" s="281"/>
      <c r="OJN55" s="281"/>
      <c r="OJO55" s="282"/>
      <c r="OJP55" s="283"/>
      <c r="OJQ55" s="279"/>
      <c r="OJR55" s="280"/>
      <c r="OJS55" s="281"/>
      <c r="OJT55" s="281"/>
      <c r="OJU55" s="282"/>
      <c r="OJV55" s="283"/>
      <c r="OJW55" s="279"/>
      <c r="OJX55" s="280"/>
      <c r="OJY55" s="281"/>
      <c r="OJZ55" s="281"/>
      <c r="OKA55" s="282"/>
      <c r="OKB55" s="283"/>
      <c r="OKC55" s="279"/>
      <c r="OKD55" s="280"/>
      <c r="OKE55" s="281"/>
      <c r="OKF55" s="281"/>
      <c r="OKG55" s="282"/>
      <c r="OKH55" s="283"/>
      <c r="OKI55" s="279"/>
      <c r="OKJ55" s="280"/>
      <c r="OKK55" s="281"/>
      <c r="OKL55" s="281"/>
      <c r="OKM55" s="282"/>
      <c r="OKN55" s="283"/>
      <c r="OKO55" s="279"/>
      <c r="OKP55" s="280"/>
      <c r="OKQ55" s="281"/>
      <c r="OKR55" s="281"/>
      <c r="OKS55" s="282"/>
      <c r="OKT55" s="283"/>
      <c r="OKU55" s="279"/>
      <c r="OKV55" s="280"/>
      <c r="OKW55" s="281"/>
      <c r="OKX55" s="281"/>
      <c r="OKY55" s="282"/>
      <c r="OKZ55" s="283"/>
      <c r="OLA55" s="279"/>
      <c r="OLB55" s="280"/>
      <c r="OLC55" s="281"/>
      <c r="OLD55" s="281"/>
      <c r="OLE55" s="282"/>
      <c r="OLF55" s="283"/>
      <c r="OLG55" s="279"/>
      <c r="OLH55" s="280"/>
      <c r="OLI55" s="281"/>
      <c r="OLJ55" s="281"/>
      <c r="OLK55" s="282"/>
      <c r="OLL55" s="283"/>
      <c r="OLM55" s="279"/>
      <c r="OLN55" s="280"/>
      <c r="OLO55" s="281"/>
      <c r="OLP55" s="281"/>
      <c r="OLQ55" s="282"/>
      <c r="OLR55" s="283"/>
      <c r="OLS55" s="279"/>
      <c r="OLT55" s="280"/>
      <c r="OLU55" s="281"/>
      <c r="OLV55" s="281"/>
      <c r="OLW55" s="282"/>
      <c r="OLX55" s="283"/>
      <c r="OLY55" s="279"/>
      <c r="OLZ55" s="280"/>
      <c r="OMA55" s="281"/>
      <c r="OMB55" s="281"/>
      <c r="OMC55" s="282"/>
      <c r="OMD55" s="283"/>
      <c r="OME55" s="279"/>
      <c r="OMF55" s="280"/>
      <c r="OMG55" s="281"/>
      <c r="OMH55" s="281"/>
      <c r="OMI55" s="282"/>
      <c r="OMJ55" s="283"/>
      <c r="OMK55" s="279"/>
      <c r="OML55" s="280"/>
      <c r="OMM55" s="281"/>
      <c r="OMN55" s="281"/>
      <c r="OMO55" s="282"/>
      <c r="OMP55" s="283"/>
      <c r="OMQ55" s="279"/>
      <c r="OMR55" s="280"/>
      <c r="OMS55" s="281"/>
      <c r="OMT55" s="281"/>
      <c r="OMU55" s="282"/>
      <c r="OMV55" s="283"/>
      <c r="OMW55" s="279"/>
      <c r="OMX55" s="280"/>
      <c r="OMY55" s="281"/>
      <c r="OMZ55" s="281"/>
      <c r="ONA55" s="282"/>
      <c r="ONB55" s="283"/>
      <c r="ONC55" s="279"/>
      <c r="OND55" s="280"/>
      <c r="ONE55" s="281"/>
      <c r="ONF55" s="281"/>
      <c r="ONG55" s="282"/>
      <c r="ONH55" s="283"/>
      <c r="ONI55" s="279"/>
      <c r="ONJ55" s="280"/>
      <c r="ONK55" s="281"/>
      <c r="ONL55" s="281"/>
      <c r="ONM55" s="282"/>
      <c r="ONN55" s="283"/>
      <c r="ONO55" s="279"/>
      <c r="ONP55" s="280"/>
      <c r="ONQ55" s="281"/>
      <c r="ONR55" s="281"/>
      <c r="ONS55" s="282"/>
      <c r="ONT55" s="283"/>
      <c r="ONU55" s="279"/>
      <c r="ONV55" s="280"/>
      <c r="ONW55" s="281"/>
      <c r="ONX55" s="281"/>
      <c r="ONY55" s="282"/>
      <c r="ONZ55" s="283"/>
      <c r="OOA55" s="279"/>
      <c r="OOB55" s="280"/>
      <c r="OOC55" s="281"/>
      <c r="OOD55" s="281"/>
      <c r="OOE55" s="282"/>
      <c r="OOF55" s="283"/>
      <c r="OOG55" s="279"/>
      <c r="OOH55" s="280"/>
      <c r="OOI55" s="281"/>
      <c r="OOJ55" s="281"/>
      <c r="OOK55" s="282"/>
      <c r="OOL55" s="283"/>
      <c r="OOM55" s="279"/>
      <c r="OON55" s="280"/>
      <c r="OOO55" s="281"/>
      <c r="OOP55" s="281"/>
      <c r="OOQ55" s="282"/>
      <c r="OOR55" s="283"/>
      <c r="OOS55" s="279"/>
      <c r="OOT55" s="280"/>
      <c r="OOU55" s="281"/>
      <c r="OOV55" s="281"/>
      <c r="OOW55" s="282"/>
      <c r="OOX55" s="283"/>
      <c r="OOY55" s="279"/>
      <c r="OOZ55" s="280"/>
      <c r="OPA55" s="281"/>
      <c r="OPB55" s="281"/>
      <c r="OPC55" s="282"/>
      <c r="OPD55" s="283"/>
      <c r="OPE55" s="279"/>
      <c r="OPF55" s="280"/>
      <c r="OPG55" s="281"/>
      <c r="OPH55" s="281"/>
      <c r="OPI55" s="282"/>
      <c r="OPJ55" s="283"/>
      <c r="OPK55" s="279"/>
      <c r="OPL55" s="280"/>
      <c r="OPM55" s="281"/>
      <c r="OPN55" s="281"/>
      <c r="OPO55" s="282"/>
      <c r="OPP55" s="283"/>
      <c r="OPQ55" s="279"/>
      <c r="OPR55" s="280"/>
      <c r="OPS55" s="281"/>
      <c r="OPT55" s="281"/>
      <c r="OPU55" s="282"/>
      <c r="OPV55" s="283"/>
      <c r="OPW55" s="279"/>
      <c r="OPX55" s="280"/>
      <c r="OPY55" s="281"/>
      <c r="OPZ55" s="281"/>
      <c r="OQA55" s="282"/>
      <c r="OQB55" s="283"/>
      <c r="OQC55" s="279"/>
      <c r="OQD55" s="280"/>
      <c r="OQE55" s="281"/>
      <c r="OQF55" s="281"/>
      <c r="OQG55" s="282"/>
      <c r="OQH55" s="283"/>
      <c r="OQI55" s="279"/>
      <c r="OQJ55" s="280"/>
      <c r="OQK55" s="281"/>
      <c r="OQL55" s="281"/>
      <c r="OQM55" s="282"/>
      <c r="OQN55" s="283"/>
      <c r="OQO55" s="279"/>
      <c r="OQP55" s="280"/>
      <c r="OQQ55" s="281"/>
      <c r="OQR55" s="281"/>
      <c r="OQS55" s="282"/>
      <c r="OQT55" s="283"/>
      <c r="OQU55" s="279"/>
      <c r="OQV55" s="280"/>
      <c r="OQW55" s="281"/>
      <c r="OQX55" s="281"/>
      <c r="OQY55" s="282"/>
      <c r="OQZ55" s="283"/>
      <c r="ORA55" s="279"/>
      <c r="ORB55" s="280"/>
      <c r="ORC55" s="281"/>
      <c r="ORD55" s="281"/>
      <c r="ORE55" s="282"/>
      <c r="ORF55" s="283"/>
      <c r="ORG55" s="279"/>
      <c r="ORH55" s="280"/>
      <c r="ORI55" s="281"/>
      <c r="ORJ55" s="281"/>
      <c r="ORK55" s="282"/>
      <c r="ORL55" s="283"/>
      <c r="ORM55" s="279"/>
      <c r="ORN55" s="280"/>
      <c r="ORO55" s="281"/>
      <c r="ORP55" s="281"/>
      <c r="ORQ55" s="282"/>
      <c r="ORR55" s="283"/>
      <c r="ORS55" s="279"/>
      <c r="ORT55" s="280"/>
      <c r="ORU55" s="281"/>
      <c r="ORV55" s="281"/>
      <c r="ORW55" s="282"/>
      <c r="ORX55" s="283"/>
      <c r="ORY55" s="279"/>
      <c r="ORZ55" s="280"/>
      <c r="OSA55" s="281"/>
      <c r="OSB55" s="281"/>
      <c r="OSC55" s="282"/>
      <c r="OSD55" s="283"/>
      <c r="OSE55" s="279"/>
      <c r="OSF55" s="280"/>
      <c r="OSG55" s="281"/>
      <c r="OSH55" s="281"/>
      <c r="OSI55" s="282"/>
      <c r="OSJ55" s="283"/>
      <c r="OSK55" s="279"/>
      <c r="OSL55" s="280"/>
      <c r="OSM55" s="281"/>
      <c r="OSN55" s="281"/>
      <c r="OSO55" s="282"/>
      <c r="OSP55" s="283"/>
      <c r="OSQ55" s="279"/>
      <c r="OSR55" s="280"/>
      <c r="OSS55" s="281"/>
      <c r="OST55" s="281"/>
      <c r="OSU55" s="282"/>
      <c r="OSV55" s="283"/>
      <c r="OSW55" s="279"/>
      <c r="OSX55" s="280"/>
      <c r="OSY55" s="281"/>
      <c r="OSZ55" s="281"/>
      <c r="OTA55" s="282"/>
      <c r="OTB55" s="283"/>
      <c r="OTC55" s="279"/>
      <c r="OTD55" s="280"/>
      <c r="OTE55" s="281"/>
      <c r="OTF55" s="281"/>
      <c r="OTG55" s="282"/>
      <c r="OTH55" s="283"/>
      <c r="OTI55" s="279"/>
      <c r="OTJ55" s="280"/>
      <c r="OTK55" s="281"/>
      <c r="OTL55" s="281"/>
      <c r="OTM55" s="282"/>
      <c r="OTN55" s="283"/>
      <c r="OTO55" s="279"/>
      <c r="OTP55" s="280"/>
      <c r="OTQ55" s="281"/>
      <c r="OTR55" s="281"/>
      <c r="OTS55" s="282"/>
      <c r="OTT55" s="283"/>
      <c r="OTU55" s="279"/>
      <c r="OTV55" s="280"/>
      <c r="OTW55" s="281"/>
      <c r="OTX55" s="281"/>
      <c r="OTY55" s="282"/>
      <c r="OTZ55" s="283"/>
      <c r="OUA55" s="279"/>
      <c r="OUB55" s="280"/>
      <c r="OUC55" s="281"/>
      <c r="OUD55" s="281"/>
      <c r="OUE55" s="282"/>
      <c r="OUF55" s="283"/>
      <c r="OUG55" s="279"/>
      <c r="OUH55" s="280"/>
      <c r="OUI55" s="281"/>
      <c r="OUJ55" s="281"/>
      <c r="OUK55" s="282"/>
      <c r="OUL55" s="283"/>
      <c r="OUM55" s="279"/>
      <c r="OUN55" s="280"/>
      <c r="OUO55" s="281"/>
      <c r="OUP55" s="281"/>
      <c r="OUQ55" s="282"/>
      <c r="OUR55" s="283"/>
      <c r="OUS55" s="279"/>
      <c r="OUT55" s="280"/>
      <c r="OUU55" s="281"/>
      <c r="OUV55" s="281"/>
      <c r="OUW55" s="282"/>
      <c r="OUX55" s="283"/>
      <c r="OUY55" s="279"/>
      <c r="OUZ55" s="280"/>
      <c r="OVA55" s="281"/>
      <c r="OVB55" s="281"/>
      <c r="OVC55" s="282"/>
      <c r="OVD55" s="283"/>
      <c r="OVE55" s="279"/>
      <c r="OVF55" s="280"/>
      <c r="OVG55" s="281"/>
      <c r="OVH55" s="281"/>
      <c r="OVI55" s="282"/>
      <c r="OVJ55" s="283"/>
      <c r="OVK55" s="279"/>
      <c r="OVL55" s="280"/>
      <c r="OVM55" s="281"/>
      <c r="OVN55" s="281"/>
      <c r="OVO55" s="282"/>
      <c r="OVP55" s="283"/>
      <c r="OVQ55" s="279"/>
      <c r="OVR55" s="280"/>
      <c r="OVS55" s="281"/>
      <c r="OVT55" s="281"/>
      <c r="OVU55" s="282"/>
      <c r="OVV55" s="283"/>
      <c r="OVW55" s="279"/>
      <c r="OVX55" s="280"/>
      <c r="OVY55" s="281"/>
      <c r="OVZ55" s="281"/>
      <c r="OWA55" s="282"/>
      <c r="OWB55" s="283"/>
      <c r="OWC55" s="279"/>
      <c r="OWD55" s="280"/>
      <c r="OWE55" s="281"/>
      <c r="OWF55" s="281"/>
      <c r="OWG55" s="282"/>
      <c r="OWH55" s="283"/>
      <c r="OWI55" s="279"/>
      <c r="OWJ55" s="280"/>
      <c r="OWK55" s="281"/>
      <c r="OWL55" s="281"/>
      <c r="OWM55" s="282"/>
      <c r="OWN55" s="283"/>
      <c r="OWO55" s="279"/>
      <c r="OWP55" s="280"/>
      <c r="OWQ55" s="281"/>
      <c r="OWR55" s="281"/>
      <c r="OWS55" s="282"/>
      <c r="OWT55" s="283"/>
      <c r="OWU55" s="279"/>
      <c r="OWV55" s="280"/>
      <c r="OWW55" s="281"/>
      <c r="OWX55" s="281"/>
      <c r="OWY55" s="282"/>
      <c r="OWZ55" s="283"/>
      <c r="OXA55" s="279"/>
      <c r="OXB55" s="280"/>
      <c r="OXC55" s="281"/>
      <c r="OXD55" s="281"/>
      <c r="OXE55" s="282"/>
      <c r="OXF55" s="283"/>
      <c r="OXG55" s="279"/>
      <c r="OXH55" s="280"/>
      <c r="OXI55" s="281"/>
      <c r="OXJ55" s="281"/>
      <c r="OXK55" s="282"/>
      <c r="OXL55" s="283"/>
      <c r="OXM55" s="279"/>
      <c r="OXN55" s="280"/>
      <c r="OXO55" s="281"/>
      <c r="OXP55" s="281"/>
      <c r="OXQ55" s="282"/>
      <c r="OXR55" s="283"/>
      <c r="OXS55" s="279"/>
      <c r="OXT55" s="280"/>
      <c r="OXU55" s="281"/>
      <c r="OXV55" s="281"/>
      <c r="OXW55" s="282"/>
      <c r="OXX55" s="283"/>
      <c r="OXY55" s="279"/>
      <c r="OXZ55" s="280"/>
      <c r="OYA55" s="281"/>
      <c r="OYB55" s="281"/>
      <c r="OYC55" s="282"/>
      <c r="OYD55" s="283"/>
      <c r="OYE55" s="279"/>
      <c r="OYF55" s="280"/>
      <c r="OYG55" s="281"/>
      <c r="OYH55" s="281"/>
      <c r="OYI55" s="282"/>
      <c r="OYJ55" s="283"/>
      <c r="OYK55" s="279"/>
      <c r="OYL55" s="280"/>
      <c r="OYM55" s="281"/>
      <c r="OYN55" s="281"/>
      <c r="OYO55" s="282"/>
      <c r="OYP55" s="283"/>
      <c r="OYQ55" s="279"/>
      <c r="OYR55" s="280"/>
      <c r="OYS55" s="281"/>
      <c r="OYT55" s="281"/>
      <c r="OYU55" s="282"/>
      <c r="OYV55" s="283"/>
      <c r="OYW55" s="279"/>
      <c r="OYX55" s="280"/>
      <c r="OYY55" s="281"/>
      <c r="OYZ55" s="281"/>
      <c r="OZA55" s="282"/>
      <c r="OZB55" s="283"/>
      <c r="OZC55" s="279"/>
      <c r="OZD55" s="280"/>
      <c r="OZE55" s="281"/>
      <c r="OZF55" s="281"/>
      <c r="OZG55" s="282"/>
      <c r="OZH55" s="283"/>
      <c r="OZI55" s="279"/>
      <c r="OZJ55" s="280"/>
      <c r="OZK55" s="281"/>
      <c r="OZL55" s="281"/>
      <c r="OZM55" s="282"/>
      <c r="OZN55" s="283"/>
      <c r="OZO55" s="279"/>
      <c r="OZP55" s="280"/>
      <c r="OZQ55" s="281"/>
      <c r="OZR55" s="281"/>
      <c r="OZS55" s="282"/>
      <c r="OZT55" s="283"/>
      <c r="OZU55" s="279"/>
      <c r="OZV55" s="280"/>
      <c r="OZW55" s="281"/>
      <c r="OZX55" s="281"/>
      <c r="OZY55" s="282"/>
      <c r="OZZ55" s="283"/>
      <c r="PAA55" s="279"/>
      <c r="PAB55" s="280"/>
      <c r="PAC55" s="281"/>
      <c r="PAD55" s="281"/>
      <c r="PAE55" s="282"/>
      <c r="PAF55" s="283"/>
      <c r="PAG55" s="279"/>
      <c r="PAH55" s="280"/>
      <c r="PAI55" s="281"/>
      <c r="PAJ55" s="281"/>
      <c r="PAK55" s="282"/>
      <c r="PAL55" s="283"/>
      <c r="PAM55" s="279"/>
      <c r="PAN55" s="280"/>
      <c r="PAO55" s="281"/>
      <c r="PAP55" s="281"/>
      <c r="PAQ55" s="282"/>
      <c r="PAR55" s="283"/>
      <c r="PAS55" s="279"/>
      <c r="PAT55" s="280"/>
      <c r="PAU55" s="281"/>
      <c r="PAV55" s="281"/>
      <c r="PAW55" s="282"/>
      <c r="PAX55" s="283"/>
      <c r="PAY55" s="279"/>
      <c r="PAZ55" s="280"/>
      <c r="PBA55" s="281"/>
      <c r="PBB55" s="281"/>
      <c r="PBC55" s="282"/>
      <c r="PBD55" s="283"/>
      <c r="PBE55" s="279"/>
      <c r="PBF55" s="280"/>
      <c r="PBG55" s="281"/>
      <c r="PBH55" s="281"/>
      <c r="PBI55" s="282"/>
      <c r="PBJ55" s="283"/>
      <c r="PBK55" s="279"/>
      <c r="PBL55" s="280"/>
      <c r="PBM55" s="281"/>
      <c r="PBN55" s="281"/>
      <c r="PBO55" s="282"/>
      <c r="PBP55" s="283"/>
      <c r="PBQ55" s="279"/>
      <c r="PBR55" s="280"/>
      <c r="PBS55" s="281"/>
      <c r="PBT55" s="281"/>
      <c r="PBU55" s="282"/>
      <c r="PBV55" s="283"/>
      <c r="PBW55" s="279"/>
      <c r="PBX55" s="280"/>
      <c r="PBY55" s="281"/>
      <c r="PBZ55" s="281"/>
      <c r="PCA55" s="282"/>
      <c r="PCB55" s="283"/>
      <c r="PCC55" s="279"/>
      <c r="PCD55" s="280"/>
      <c r="PCE55" s="281"/>
      <c r="PCF55" s="281"/>
      <c r="PCG55" s="282"/>
      <c r="PCH55" s="283"/>
      <c r="PCI55" s="279"/>
      <c r="PCJ55" s="280"/>
      <c r="PCK55" s="281"/>
      <c r="PCL55" s="281"/>
      <c r="PCM55" s="282"/>
      <c r="PCN55" s="283"/>
      <c r="PCO55" s="279"/>
      <c r="PCP55" s="280"/>
      <c r="PCQ55" s="281"/>
      <c r="PCR55" s="281"/>
      <c r="PCS55" s="282"/>
      <c r="PCT55" s="283"/>
      <c r="PCU55" s="279"/>
      <c r="PCV55" s="280"/>
      <c r="PCW55" s="281"/>
      <c r="PCX55" s="281"/>
      <c r="PCY55" s="282"/>
      <c r="PCZ55" s="283"/>
      <c r="PDA55" s="279"/>
      <c r="PDB55" s="280"/>
      <c r="PDC55" s="281"/>
      <c r="PDD55" s="281"/>
      <c r="PDE55" s="282"/>
      <c r="PDF55" s="283"/>
      <c r="PDG55" s="279"/>
      <c r="PDH55" s="280"/>
      <c r="PDI55" s="281"/>
      <c r="PDJ55" s="281"/>
      <c r="PDK55" s="282"/>
      <c r="PDL55" s="283"/>
      <c r="PDM55" s="279"/>
      <c r="PDN55" s="280"/>
      <c r="PDO55" s="281"/>
      <c r="PDP55" s="281"/>
      <c r="PDQ55" s="282"/>
      <c r="PDR55" s="283"/>
      <c r="PDS55" s="279"/>
      <c r="PDT55" s="280"/>
      <c r="PDU55" s="281"/>
      <c r="PDV55" s="281"/>
      <c r="PDW55" s="282"/>
      <c r="PDX55" s="283"/>
      <c r="PDY55" s="279"/>
      <c r="PDZ55" s="280"/>
      <c r="PEA55" s="281"/>
      <c r="PEB55" s="281"/>
      <c r="PEC55" s="282"/>
      <c r="PED55" s="283"/>
      <c r="PEE55" s="279"/>
      <c r="PEF55" s="280"/>
      <c r="PEG55" s="281"/>
      <c r="PEH55" s="281"/>
      <c r="PEI55" s="282"/>
      <c r="PEJ55" s="283"/>
      <c r="PEK55" s="279"/>
      <c r="PEL55" s="280"/>
      <c r="PEM55" s="281"/>
      <c r="PEN55" s="281"/>
      <c r="PEO55" s="282"/>
      <c r="PEP55" s="283"/>
      <c r="PEQ55" s="279"/>
      <c r="PER55" s="280"/>
      <c r="PES55" s="281"/>
      <c r="PET55" s="281"/>
      <c r="PEU55" s="282"/>
      <c r="PEV55" s="283"/>
      <c r="PEW55" s="279"/>
      <c r="PEX55" s="280"/>
      <c r="PEY55" s="281"/>
      <c r="PEZ55" s="281"/>
      <c r="PFA55" s="282"/>
      <c r="PFB55" s="283"/>
      <c r="PFC55" s="279"/>
      <c r="PFD55" s="280"/>
      <c r="PFE55" s="281"/>
      <c r="PFF55" s="281"/>
      <c r="PFG55" s="282"/>
      <c r="PFH55" s="283"/>
      <c r="PFI55" s="279"/>
      <c r="PFJ55" s="280"/>
      <c r="PFK55" s="281"/>
      <c r="PFL55" s="281"/>
      <c r="PFM55" s="282"/>
      <c r="PFN55" s="283"/>
      <c r="PFO55" s="279"/>
      <c r="PFP55" s="280"/>
      <c r="PFQ55" s="281"/>
      <c r="PFR55" s="281"/>
      <c r="PFS55" s="282"/>
      <c r="PFT55" s="283"/>
      <c r="PFU55" s="279"/>
      <c r="PFV55" s="280"/>
      <c r="PFW55" s="281"/>
      <c r="PFX55" s="281"/>
      <c r="PFY55" s="282"/>
      <c r="PFZ55" s="283"/>
      <c r="PGA55" s="279"/>
      <c r="PGB55" s="280"/>
      <c r="PGC55" s="281"/>
      <c r="PGD55" s="281"/>
      <c r="PGE55" s="282"/>
      <c r="PGF55" s="283"/>
      <c r="PGG55" s="279"/>
      <c r="PGH55" s="280"/>
      <c r="PGI55" s="281"/>
      <c r="PGJ55" s="281"/>
      <c r="PGK55" s="282"/>
      <c r="PGL55" s="283"/>
      <c r="PGM55" s="279"/>
      <c r="PGN55" s="280"/>
      <c r="PGO55" s="281"/>
      <c r="PGP55" s="281"/>
      <c r="PGQ55" s="282"/>
      <c r="PGR55" s="283"/>
      <c r="PGS55" s="279"/>
      <c r="PGT55" s="280"/>
      <c r="PGU55" s="281"/>
      <c r="PGV55" s="281"/>
      <c r="PGW55" s="282"/>
      <c r="PGX55" s="283"/>
      <c r="PGY55" s="279"/>
      <c r="PGZ55" s="280"/>
      <c r="PHA55" s="281"/>
      <c r="PHB55" s="281"/>
      <c r="PHC55" s="282"/>
      <c r="PHD55" s="283"/>
      <c r="PHE55" s="279"/>
      <c r="PHF55" s="280"/>
      <c r="PHG55" s="281"/>
      <c r="PHH55" s="281"/>
      <c r="PHI55" s="282"/>
      <c r="PHJ55" s="283"/>
      <c r="PHK55" s="279"/>
      <c r="PHL55" s="280"/>
      <c r="PHM55" s="281"/>
      <c r="PHN55" s="281"/>
      <c r="PHO55" s="282"/>
      <c r="PHP55" s="283"/>
      <c r="PHQ55" s="279"/>
      <c r="PHR55" s="280"/>
      <c r="PHS55" s="281"/>
      <c r="PHT55" s="281"/>
      <c r="PHU55" s="282"/>
      <c r="PHV55" s="283"/>
      <c r="PHW55" s="279"/>
      <c r="PHX55" s="280"/>
      <c r="PHY55" s="281"/>
      <c r="PHZ55" s="281"/>
      <c r="PIA55" s="282"/>
      <c r="PIB55" s="283"/>
      <c r="PIC55" s="279"/>
      <c r="PID55" s="280"/>
      <c r="PIE55" s="281"/>
      <c r="PIF55" s="281"/>
      <c r="PIG55" s="282"/>
      <c r="PIH55" s="283"/>
      <c r="PII55" s="279"/>
      <c r="PIJ55" s="280"/>
      <c r="PIK55" s="281"/>
      <c r="PIL55" s="281"/>
      <c r="PIM55" s="282"/>
      <c r="PIN55" s="283"/>
      <c r="PIO55" s="279"/>
      <c r="PIP55" s="280"/>
      <c r="PIQ55" s="281"/>
      <c r="PIR55" s="281"/>
      <c r="PIS55" s="282"/>
      <c r="PIT55" s="283"/>
      <c r="PIU55" s="279"/>
      <c r="PIV55" s="280"/>
      <c r="PIW55" s="281"/>
      <c r="PIX55" s="281"/>
      <c r="PIY55" s="282"/>
      <c r="PIZ55" s="283"/>
      <c r="PJA55" s="279"/>
      <c r="PJB55" s="280"/>
      <c r="PJC55" s="281"/>
      <c r="PJD55" s="281"/>
      <c r="PJE55" s="282"/>
      <c r="PJF55" s="283"/>
      <c r="PJG55" s="279"/>
      <c r="PJH55" s="280"/>
      <c r="PJI55" s="281"/>
      <c r="PJJ55" s="281"/>
      <c r="PJK55" s="282"/>
      <c r="PJL55" s="283"/>
      <c r="PJM55" s="279"/>
      <c r="PJN55" s="280"/>
      <c r="PJO55" s="281"/>
      <c r="PJP55" s="281"/>
      <c r="PJQ55" s="282"/>
      <c r="PJR55" s="283"/>
      <c r="PJS55" s="279"/>
      <c r="PJT55" s="280"/>
      <c r="PJU55" s="281"/>
      <c r="PJV55" s="281"/>
      <c r="PJW55" s="282"/>
      <c r="PJX55" s="283"/>
      <c r="PJY55" s="279"/>
      <c r="PJZ55" s="280"/>
      <c r="PKA55" s="281"/>
      <c r="PKB55" s="281"/>
      <c r="PKC55" s="282"/>
      <c r="PKD55" s="283"/>
      <c r="PKE55" s="279"/>
      <c r="PKF55" s="280"/>
      <c r="PKG55" s="281"/>
      <c r="PKH55" s="281"/>
      <c r="PKI55" s="282"/>
      <c r="PKJ55" s="283"/>
      <c r="PKK55" s="279"/>
      <c r="PKL55" s="280"/>
      <c r="PKM55" s="281"/>
      <c r="PKN55" s="281"/>
      <c r="PKO55" s="282"/>
      <c r="PKP55" s="283"/>
      <c r="PKQ55" s="279"/>
      <c r="PKR55" s="280"/>
      <c r="PKS55" s="281"/>
      <c r="PKT55" s="281"/>
      <c r="PKU55" s="282"/>
      <c r="PKV55" s="283"/>
      <c r="PKW55" s="279"/>
      <c r="PKX55" s="280"/>
      <c r="PKY55" s="281"/>
      <c r="PKZ55" s="281"/>
      <c r="PLA55" s="282"/>
      <c r="PLB55" s="283"/>
      <c r="PLC55" s="279"/>
      <c r="PLD55" s="280"/>
      <c r="PLE55" s="281"/>
      <c r="PLF55" s="281"/>
      <c r="PLG55" s="282"/>
      <c r="PLH55" s="283"/>
      <c r="PLI55" s="279"/>
      <c r="PLJ55" s="280"/>
      <c r="PLK55" s="281"/>
      <c r="PLL55" s="281"/>
      <c r="PLM55" s="282"/>
      <c r="PLN55" s="283"/>
      <c r="PLO55" s="279"/>
      <c r="PLP55" s="280"/>
      <c r="PLQ55" s="281"/>
      <c r="PLR55" s="281"/>
      <c r="PLS55" s="282"/>
      <c r="PLT55" s="283"/>
      <c r="PLU55" s="279"/>
      <c r="PLV55" s="280"/>
      <c r="PLW55" s="281"/>
      <c r="PLX55" s="281"/>
      <c r="PLY55" s="282"/>
      <c r="PLZ55" s="283"/>
      <c r="PMA55" s="279"/>
      <c r="PMB55" s="280"/>
      <c r="PMC55" s="281"/>
      <c r="PMD55" s="281"/>
      <c r="PME55" s="282"/>
      <c r="PMF55" s="283"/>
      <c r="PMG55" s="279"/>
      <c r="PMH55" s="280"/>
      <c r="PMI55" s="281"/>
      <c r="PMJ55" s="281"/>
      <c r="PMK55" s="282"/>
      <c r="PML55" s="283"/>
      <c r="PMM55" s="279"/>
      <c r="PMN55" s="280"/>
      <c r="PMO55" s="281"/>
      <c r="PMP55" s="281"/>
      <c r="PMQ55" s="282"/>
      <c r="PMR55" s="283"/>
      <c r="PMS55" s="279"/>
      <c r="PMT55" s="280"/>
      <c r="PMU55" s="281"/>
      <c r="PMV55" s="281"/>
      <c r="PMW55" s="282"/>
      <c r="PMX55" s="283"/>
      <c r="PMY55" s="279"/>
      <c r="PMZ55" s="280"/>
      <c r="PNA55" s="281"/>
      <c r="PNB55" s="281"/>
      <c r="PNC55" s="282"/>
      <c r="PND55" s="283"/>
      <c r="PNE55" s="279"/>
      <c r="PNF55" s="280"/>
      <c r="PNG55" s="281"/>
      <c r="PNH55" s="281"/>
      <c r="PNI55" s="282"/>
      <c r="PNJ55" s="283"/>
      <c r="PNK55" s="279"/>
      <c r="PNL55" s="280"/>
      <c r="PNM55" s="281"/>
      <c r="PNN55" s="281"/>
      <c r="PNO55" s="282"/>
      <c r="PNP55" s="283"/>
      <c r="PNQ55" s="279"/>
      <c r="PNR55" s="280"/>
      <c r="PNS55" s="281"/>
      <c r="PNT55" s="281"/>
      <c r="PNU55" s="282"/>
      <c r="PNV55" s="283"/>
      <c r="PNW55" s="279"/>
      <c r="PNX55" s="280"/>
      <c r="PNY55" s="281"/>
      <c r="PNZ55" s="281"/>
      <c r="POA55" s="282"/>
      <c r="POB55" s="283"/>
      <c r="POC55" s="279"/>
      <c r="POD55" s="280"/>
      <c r="POE55" s="281"/>
      <c r="POF55" s="281"/>
      <c r="POG55" s="282"/>
      <c r="POH55" s="283"/>
      <c r="POI55" s="279"/>
      <c r="POJ55" s="280"/>
      <c r="POK55" s="281"/>
      <c r="POL55" s="281"/>
      <c r="POM55" s="282"/>
      <c r="PON55" s="283"/>
      <c r="POO55" s="279"/>
      <c r="POP55" s="280"/>
      <c r="POQ55" s="281"/>
      <c r="POR55" s="281"/>
      <c r="POS55" s="282"/>
      <c r="POT55" s="283"/>
      <c r="POU55" s="279"/>
      <c r="POV55" s="280"/>
      <c r="POW55" s="281"/>
      <c r="POX55" s="281"/>
      <c r="POY55" s="282"/>
      <c r="POZ55" s="283"/>
      <c r="PPA55" s="279"/>
      <c r="PPB55" s="280"/>
      <c r="PPC55" s="281"/>
      <c r="PPD55" s="281"/>
      <c r="PPE55" s="282"/>
      <c r="PPF55" s="283"/>
      <c r="PPG55" s="279"/>
      <c r="PPH55" s="280"/>
      <c r="PPI55" s="281"/>
      <c r="PPJ55" s="281"/>
      <c r="PPK55" s="282"/>
      <c r="PPL55" s="283"/>
      <c r="PPM55" s="279"/>
      <c r="PPN55" s="280"/>
      <c r="PPO55" s="281"/>
      <c r="PPP55" s="281"/>
      <c r="PPQ55" s="282"/>
      <c r="PPR55" s="283"/>
      <c r="PPS55" s="279"/>
      <c r="PPT55" s="280"/>
      <c r="PPU55" s="281"/>
      <c r="PPV55" s="281"/>
      <c r="PPW55" s="282"/>
      <c r="PPX55" s="283"/>
      <c r="PPY55" s="279"/>
      <c r="PPZ55" s="280"/>
      <c r="PQA55" s="281"/>
      <c r="PQB55" s="281"/>
      <c r="PQC55" s="282"/>
      <c r="PQD55" s="283"/>
      <c r="PQE55" s="279"/>
      <c r="PQF55" s="280"/>
      <c r="PQG55" s="281"/>
      <c r="PQH55" s="281"/>
      <c r="PQI55" s="282"/>
      <c r="PQJ55" s="283"/>
      <c r="PQK55" s="279"/>
      <c r="PQL55" s="280"/>
      <c r="PQM55" s="281"/>
      <c r="PQN55" s="281"/>
      <c r="PQO55" s="282"/>
      <c r="PQP55" s="283"/>
      <c r="PQQ55" s="279"/>
      <c r="PQR55" s="280"/>
      <c r="PQS55" s="281"/>
      <c r="PQT55" s="281"/>
      <c r="PQU55" s="282"/>
      <c r="PQV55" s="283"/>
      <c r="PQW55" s="279"/>
      <c r="PQX55" s="280"/>
      <c r="PQY55" s="281"/>
      <c r="PQZ55" s="281"/>
      <c r="PRA55" s="282"/>
      <c r="PRB55" s="283"/>
      <c r="PRC55" s="279"/>
      <c r="PRD55" s="280"/>
      <c r="PRE55" s="281"/>
      <c r="PRF55" s="281"/>
      <c r="PRG55" s="282"/>
      <c r="PRH55" s="283"/>
      <c r="PRI55" s="279"/>
      <c r="PRJ55" s="280"/>
      <c r="PRK55" s="281"/>
      <c r="PRL55" s="281"/>
      <c r="PRM55" s="282"/>
      <c r="PRN55" s="283"/>
      <c r="PRO55" s="279"/>
      <c r="PRP55" s="280"/>
      <c r="PRQ55" s="281"/>
      <c r="PRR55" s="281"/>
      <c r="PRS55" s="282"/>
      <c r="PRT55" s="283"/>
      <c r="PRU55" s="279"/>
      <c r="PRV55" s="280"/>
      <c r="PRW55" s="281"/>
      <c r="PRX55" s="281"/>
      <c r="PRY55" s="282"/>
      <c r="PRZ55" s="283"/>
      <c r="PSA55" s="279"/>
      <c r="PSB55" s="280"/>
      <c r="PSC55" s="281"/>
      <c r="PSD55" s="281"/>
      <c r="PSE55" s="282"/>
      <c r="PSF55" s="283"/>
      <c r="PSG55" s="279"/>
      <c r="PSH55" s="280"/>
      <c r="PSI55" s="281"/>
      <c r="PSJ55" s="281"/>
      <c r="PSK55" s="282"/>
      <c r="PSL55" s="283"/>
      <c r="PSM55" s="279"/>
      <c r="PSN55" s="280"/>
      <c r="PSO55" s="281"/>
      <c r="PSP55" s="281"/>
      <c r="PSQ55" s="282"/>
      <c r="PSR55" s="283"/>
      <c r="PSS55" s="279"/>
      <c r="PST55" s="280"/>
      <c r="PSU55" s="281"/>
      <c r="PSV55" s="281"/>
      <c r="PSW55" s="282"/>
      <c r="PSX55" s="283"/>
      <c r="PSY55" s="279"/>
      <c r="PSZ55" s="280"/>
      <c r="PTA55" s="281"/>
      <c r="PTB55" s="281"/>
      <c r="PTC55" s="282"/>
      <c r="PTD55" s="283"/>
      <c r="PTE55" s="279"/>
      <c r="PTF55" s="280"/>
      <c r="PTG55" s="281"/>
      <c r="PTH55" s="281"/>
      <c r="PTI55" s="282"/>
      <c r="PTJ55" s="283"/>
      <c r="PTK55" s="279"/>
      <c r="PTL55" s="280"/>
      <c r="PTM55" s="281"/>
      <c r="PTN55" s="281"/>
      <c r="PTO55" s="282"/>
      <c r="PTP55" s="283"/>
      <c r="PTQ55" s="279"/>
      <c r="PTR55" s="280"/>
      <c r="PTS55" s="281"/>
      <c r="PTT55" s="281"/>
      <c r="PTU55" s="282"/>
      <c r="PTV55" s="283"/>
      <c r="PTW55" s="279"/>
      <c r="PTX55" s="280"/>
      <c r="PTY55" s="281"/>
      <c r="PTZ55" s="281"/>
      <c r="PUA55" s="282"/>
      <c r="PUB55" s="283"/>
      <c r="PUC55" s="279"/>
      <c r="PUD55" s="280"/>
      <c r="PUE55" s="281"/>
      <c r="PUF55" s="281"/>
      <c r="PUG55" s="282"/>
      <c r="PUH55" s="283"/>
      <c r="PUI55" s="279"/>
      <c r="PUJ55" s="280"/>
      <c r="PUK55" s="281"/>
      <c r="PUL55" s="281"/>
      <c r="PUM55" s="282"/>
      <c r="PUN55" s="283"/>
      <c r="PUO55" s="279"/>
      <c r="PUP55" s="280"/>
      <c r="PUQ55" s="281"/>
      <c r="PUR55" s="281"/>
      <c r="PUS55" s="282"/>
      <c r="PUT55" s="283"/>
      <c r="PUU55" s="279"/>
      <c r="PUV55" s="280"/>
      <c r="PUW55" s="281"/>
      <c r="PUX55" s="281"/>
      <c r="PUY55" s="282"/>
      <c r="PUZ55" s="283"/>
      <c r="PVA55" s="279"/>
      <c r="PVB55" s="280"/>
      <c r="PVC55" s="281"/>
      <c r="PVD55" s="281"/>
      <c r="PVE55" s="282"/>
      <c r="PVF55" s="283"/>
      <c r="PVG55" s="279"/>
      <c r="PVH55" s="280"/>
      <c r="PVI55" s="281"/>
      <c r="PVJ55" s="281"/>
      <c r="PVK55" s="282"/>
      <c r="PVL55" s="283"/>
      <c r="PVM55" s="279"/>
      <c r="PVN55" s="280"/>
      <c r="PVO55" s="281"/>
      <c r="PVP55" s="281"/>
      <c r="PVQ55" s="282"/>
      <c r="PVR55" s="283"/>
      <c r="PVS55" s="279"/>
      <c r="PVT55" s="280"/>
      <c r="PVU55" s="281"/>
      <c r="PVV55" s="281"/>
      <c r="PVW55" s="282"/>
      <c r="PVX55" s="283"/>
      <c r="PVY55" s="279"/>
      <c r="PVZ55" s="280"/>
      <c r="PWA55" s="281"/>
      <c r="PWB55" s="281"/>
      <c r="PWC55" s="282"/>
      <c r="PWD55" s="283"/>
      <c r="PWE55" s="279"/>
      <c r="PWF55" s="280"/>
      <c r="PWG55" s="281"/>
      <c r="PWH55" s="281"/>
      <c r="PWI55" s="282"/>
      <c r="PWJ55" s="283"/>
      <c r="PWK55" s="279"/>
      <c r="PWL55" s="280"/>
      <c r="PWM55" s="281"/>
      <c r="PWN55" s="281"/>
      <c r="PWO55" s="282"/>
      <c r="PWP55" s="283"/>
      <c r="PWQ55" s="279"/>
      <c r="PWR55" s="280"/>
      <c r="PWS55" s="281"/>
      <c r="PWT55" s="281"/>
      <c r="PWU55" s="282"/>
      <c r="PWV55" s="283"/>
      <c r="PWW55" s="279"/>
      <c r="PWX55" s="280"/>
      <c r="PWY55" s="281"/>
      <c r="PWZ55" s="281"/>
      <c r="PXA55" s="282"/>
      <c r="PXB55" s="283"/>
      <c r="PXC55" s="279"/>
      <c r="PXD55" s="280"/>
      <c r="PXE55" s="281"/>
      <c r="PXF55" s="281"/>
      <c r="PXG55" s="282"/>
      <c r="PXH55" s="283"/>
      <c r="PXI55" s="279"/>
      <c r="PXJ55" s="280"/>
      <c r="PXK55" s="281"/>
      <c r="PXL55" s="281"/>
      <c r="PXM55" s="282"/>
      <c r="PXN55" s="283"/>
      <c r="PXO55" s="279"/>
      <c r="PXP55" s="280"/>
      <c r="PXQ55" s="281"/>
      <c r="PXR55" s="281"/>
      <c r="PXS55" s="282"/>
      <c r="PXT55" s="283"/>
      <c r="PXU55" s="279"/>
      <c r="PXV55" s="280"/>
      <c r="PXW55" s="281"/>
      <c r="PXX55" s="281"/>
      <c r="PXY55" s="282"/>
      <c r="PXZ55" s="283"/>
      <c r="PYA55" s="279"/>
      <c r="PYB55" s="280"/>
      <c r="PYC55" s="281"/>
      <c r="PYD55" s="281"/>
      <c r="PYE55" s="282"/>
      <c r="PYF55" s="283"/>
      <c r="PYG55" s="279"/>
      <c r="PYH55" s="280"/>
      <c r="PYI55" s="281"/>
      <c r="PYJ55" s="281"/>
      <c r="PYK55" s="282"/>
      <c r="PYL55" s="283"/>
      <c r="PYM55" s="279"/>
      <c r="PYN55" s="280"/>
      <c r="PYO55" s="281"/>
      <c r="PYP55" s="281"/>
      <c r="PYQ55" s="282"/>
      <c r="PYR55" s="283"/>
      <c r="PYS55" s="279"/>
      <c r="PYT55" s="280"/>
      <c r="PYU55" s="281"/>
      <c r="PYV55" s="281"/>
      <c r="PYW55" s="282"/>
      <c r="PYX55" s="283"/>
      <c r="PYY55" s="279"/>
      <c r="PYZ55" s="280"/>
      <c r="PZA55" s="281"/>
      <c r="PZB55" s="281"/>
      <c r="PZC55" s="282"/>
      <c r="PZD55" s="283"/>
      <c r="PZE55" s="279"/>
      <c r="PZF55" s="280"/>
      <c r="PZG55" s="281"/>
      <c r="PZH55" s="281"/>
      <c r="PZI55" s="282"/>
      <c r="PZJ55" s="283"/>
      <c r="PZK55" s="279"/>
      <c r="PZL55" s="280"/>
      <c r="PZM55" s="281"/>
      <c r="PZN55" s="281"/>
      <c r="PZO55" s="282"/>
      <c r="PZP55" s="283"/>
      <c r="PZQ55" s="279"/>
      <c r="PZR55" s="280"/>
      <c r="PZS55" s="281"/>
      <c r="PZT55" s="281"/>
      <c r="PZU55" s="282"/>
      <c r="PZV55" s="283"/>
      <c r="PZW55" s="279"/>
      <c r="PZX55" s="280"/>
      <c r="PZY55" s="281"/>
      <c r="PZZ55" s="281"/>
      <c r="QAA55" s="282"/>
      <c r="QAB55" s="283"/>
      <c r="QAC55" s="279"/>
      <c r="QAD55" s="280"/>
      <c r="QAE55" s="281"/>
      <c r="QAF55" s="281"/>
      <c r="QAG55" s="282"/>
      <c r="QAH55" s="283"/>
      <c r="QAI55" s="279"/>
      <c r="QAJ55" s="280"/>
      <c r="QAK55" s="281"/>
      <c r="QAL55" s="281"/>
      <c r="QAM55" s="282"/>
      <c r="QAN55" s="283"/>
      <c r="QAO55" s="279"/>
      <c r="QAP55" s="280"/>
      <c r="QAQ55" s="281"/>
      <c r="QAR55" s="281"/>
      <c r="QAS55" s="282"/>
      <c r="QAT55" s="283"/>
      <c r="QAU55" s="279"/>
      <c r="QAV55" s="280"/>
      <c r="QAW55" s="281"/>
      <c r="QAX55" s="281"/>
      <c r="QAY55" s="282"/>
      <c r="QAZ55" s="283"/>
      <c r="QBA55" s="279"/>
      <c r="QBB55" s="280"/>
      <c r="QBC55" s="281"/>
      <c r="QBD55" s="281"/>
      <c r="QBE55" s="282"/>
      <c r="QBF55" s="283"/>
      <c r="QBG55" s="279"/>
      <c r="QBH55" s="280"/>
      <c r="QBI55" s="281"/>
      <c r="QBJ55" s="281"/>
      <c r="QBK55" s="282"/>
      <c r="QBL55" s="283"/>
      <c r="QBM55" s="279"/>
      <c r="QBN55" s="280"/>
      <c r="QBO55" s="281"/>
      <c r="QBP55" s="281"/>
      <c r="QBQ55" s="282"/>
      <c r="QBR55" s="283"/>
      <c r="QBS55" s="279"/>
      <c r="QBT55" s="280"/>
      <c r="QBU55" s="281"/>
      <c r="QBV55" s="281"/>
      <c r="QBW55" s="282"/>
      <c r="QBX55" s="283"/>
      <c r="QBY55" s="279"/>
      <c r="QBZ55" s="280"/>
      <c r="QCA55" s="281"/>
      <c r="QCB55" s="281"/>
      <c r="QCC55" s="282"/>
      <c r="QCD55" s="283"/>
      <c r="QCE55" s="279"/>
      <c r="QCF55" s="280"/>
      <c r="QCG55" s="281"/>
      <c r="QCH55" s="281"/>
      <c r="QCI55" s="282"/>
      <c r="QCJ55" s="283"/>
      <c r="QCK55" s="279"/>
      <c r="QCL55" s="280"/>
      <c r="QCM55" s="281"/>
      <c r="QCN55" s="281"/>
      <c r="QCO55" s="282"/>
      <c r="QCP55" s="283"/>
      <c r="QCQ55" s="279"/>
      <c r="QCR55" s="280"/>
      <c r="QCS55" s="281"/>
      <c r="QCT55" s="281"/>
      <c r="QCU55" s="282"/>
      <c r="QCV55" s="283"/>
      <c r="QCW55" s="279"/>
      <c r="QCX55" s="280"/>
      <c r="QCY55" s="281"/>
      <c r="QCZ55" s="281"/>
      <c r="QDA55" s="282"/>
      <c r="QDB55" s="283"/>
      <c r="QDC55" s="279"/>
      <c r="QDD55" s="280"/>
      <c r="QDE55" s="281"/>
      <c r="QDF55" s="281"/>
      <c r="QDG55" s="282"/>
      <c r="QDH55" s="283"/>
      <c r="QDI55" s="279"/>
      <c r="QDJ55" s="280"/>
      <c r="QDK55" s="281"/>
      <c r="QDL55" s="281"/>
      <c r="QDM55" s="282"/>
      <c r="QDN55" s="283"/>
      <c r="QDO55" s="279"/>
      <c r="QDP55" s="280"/>
      <c r="QDQ55" s="281"/>
      <c r="QDR55" s="281"/>
      <c r="QDS55" s="282"/>
      <c r="QDT55" s="283"/>
      <c r="QDU55" s="279"/>
      <c r="QDV55" s="280"/>
      <c r="QDW55" s="281"/>
      <c r="QDX55" s="281"/>
      <c r="QDY55" s="282"/>
      <c r="QDZ55" s="283"/>
      <c r="QEA55" s="279"/>
      <c r="QEB55" s="280"/>
      <c r="QEC55" s="281"/>
      <c r="QED55" s="281"/>
      <c r="QEE55" s="282"/>
      <c r="QEF55" s="283"/>
      <c r="QEG55" s="279"/>
      <c r="QEH55" s="280"/>
      <c r="QEI55" s="281"/>
      <c r="QEJ55" s="281"/>
      <c r="QEK55" s="282"/>
      <c r="QEL55" s="283"/>
      <c r="QEM55" s="279"/>
      <c r="QEN55" s="280"/>
      <c r="QEO55" s="281"/>
      <c r="QEP55" s="281"/>
      <c r="QEQ55" s="282"/>
      <c r="QER55" s="283"/>
      <c r="QES55" s="279"/>
      <c r="QET55" s="280"/>
      <c r="QEU55" s="281"/>
      <c r="QEV55" s="281"/>
      <c r="QEW55" s="282"/>
      <c r="QEX55" s="283"/>
      <c r="QEY55" s="279"/>
      <c r="QEZ55" s="280"/>
      <c r="QFA55" s="281"/>
      <c r="QFB55" s="281"/>
      <c r="QFC55" s="282"/>
      <c r="QFD55" s="283"/>
      <c r="QFE55" s="279"/>
      <c r="QFF55" s="280"/>
      <c r="QFG55" s="281"/>
      <c r="QFH55" s="281"/>
      <c r="QFI55" s="282"/>
      <c r="QFJ55" s="283"/>
      <c r="QFK55" s="279"/>
      <c r="QFL55" s="280"/>
      <c r="QFM55" s="281"/>
      <c r="QFN55" s="281"/>
      <c r="QFO55" s="282"/>
      <c r="QFP55" s="283"/>
      <c r="QFQ55" s="279"/>
      <c r="QFR55" s="280"/>
      <c r="QFS55" s="281"/>
      <c r="QFT55" s="281"/>
      <c r="QFU55" s="282"/>
      <c r="QFV55" s="283"/>
      <c r="QFW55" s="279"/>
      <c r="QFX55" s="280"/>
      <c r="QFY55" s="281"/>
      <c r="QFZ55" s="281"/>
      <c r="QGA55" s="282"/>
      <c r="QGB55" s="283"/>
      <c r="QGC55" s="279"/>
      <c r="QGD55" s="280"/>
      <c r="QGE55" s="281"/>
      <c r="QGF55" s="281"/>
      <c r="QGG55" s="282"/>
      <c r="QGH55" s="283"/>
      <c r="QGI55" s="279"/>
      <c r="QGJ55" s="280"/>
      <c r="QGK55" s="281"/>
      <c r="QGL55" s="281"/>
      <c r="QGM55" s="282"/>
      <c r="QGN55" s="283"/>
      <c r="QGO55" s="279"/>
      <c r="QGP55" s="280"/>
      <c r="QGQ55" s="281"/>
      <c r="QGR55" s="281"/>
      <c r="QGS55" s="282"/>
      <c r="QGT55" s="283"/>
      <c r="QGU55" s="279"/>
      <c r="QGV55" s="280"/>
      <c r="QGW55" s="281"/>
      <c r="QGX55" s="281"/>
      <c r="QGY55" s="282"/>
      <c r="QGZ55" s="283"/>
      <c r="QHA55" s="279"/>
      <c r="QHB55" s="280"/>
      <c r="QHC55" s="281"/>
      <c r="QHD55" s="281"/>
      <c r="QHE55" s="282"/>
      <c r="QHF55" s="283"/>
      <c r="QHG55" s="279"/>
      <c r="QHH55" s="280"/>
      <c r="QHI55" s="281"/>
      <c r="QHJ55" s="281"/>
      <c r="QHK55" s="282"/>
      <c r="QHL55" s="283"/>
      <c r="QHM55" s="279"/>
      <c r="QHN55" s="280"/>
      <c r="QHO55" s="281"/>
      <c r="QHP55" s="281"/>
      <c r="QHQ55" s="282"/>
      <c r="QHR55" s="283"/>
      <c r="QHS55" s="279"/>
      <c r="QHT55" s="280"/>
      <c r="QHU55" s="281"/>
      <c r="QHV55" s="281"/>
      <c r="QHW55" s="282"/>
      <c r="QHX55" s="283"/>
      <c r="QHY55" s="279"/>
      <c r="QHZ55" s="280"/>
      <c r="QIA55" s="281"/>
      <c r="QIB55" s="281"/>
      <c r="QIC55" s="282"/>
      <c r="QID55" s="283"/>
      <c r="QIE55" s="279"/>
      <c r="QIF55" s="280"/>
      <c r="QIG55" s="281"/>
      <c r="QIH55" s="281"/>
      <c r="QII55" s="282"/>
      <c r="QIJ55" s="283"/>
      <c r="QIK55" s="279"/>
      <c r="QIL55" s="280"/>
      <c r="QIM55" s="281"/>
      <c r="QIN55" s="281"/>
      <c r="QIO55" s="282"/>
      <c r="QIP55" s="283"/>
      <c r="QIQ55" s="279"/>
      <c r="QIR55" s="280"/>
      <c r="QIS55" s="281"/>
      <c r="QIT55" s="281"/>
      <c r="QIU55" s="282"/>
      <c r="QIV55" s="283"/>
      <c r="QIW55" s="279"/>
      <c r="QIX55" s="280"/>
      <c r="QIY55" s="281"/>
      <c r="QIZ55" s="281"/>
      <c r="QJA55" s="282"/>
      <c r="QJB55" s="283"/>
      <c r="QJC55" s="279"/>
      <c r="QJD55" s="280"/>
      <c r="QJE55" s="281"/>
      <c r="QJF55" s="281"/>
      <c r="QJG55" s="282"/>
      <c r="QJH55" s="283"/>
      <c r="QJI55" s="279"/>
      <c r="QJJ55" s="280"/>
      <c r="QJK55" s="281"/>
      <c r="QJL55" s="281"/>
      <c r="QJM55" s="282"/>
      <c r="QJN55" s="283"/>
      <c r="QJO55" s="279"/>
      <c r="QJP55" s="280"/>
      <c r="QJQ55" s="281"/>
      <c r="QJR55" s="281"/>
      <c r="QJS55" s="282"/>
      <c r="QJT55" s="283"/>
      <c r="QJU55" s="279"/>
      <c r="QJV55" s="280"/>
      <c r="QJW55" s="281"/>
      <c r="QJX55" s="281"/>
      <c r="QJY55" s="282"/>
      <c r="QJZ55" s="283"/>
      <c r="QKA55" s="279"/>
      <c r="QKB55" s="280"/>
      <c r="QKC55" s="281"/>
      <c r="QKD55" s="281"/>
      <c r="QKE55" s="282"/>
      <c r="QKF55" s="283"/>
      <c r="QKG55" s="279"/>
      <c r="QKH55" s="280"/>
      <c r="QKI55" s="281"/>
      <c r="QKJ55" s="281"/>
      <c r="QKK55" s="282"/>
      <c r="QKL55" s="283"/>
      <c r="QKM55" s="279"/>
      <c r="QKN55" s="280"/>
      <c r="QKO55" s="281"/>
      <c r="QKP55" s="281"/>
      <c r="QKQ55" s="282"/>
      <c r="QKR55" s="283"/>
      <c r="QKS55" s="279"/>
      <c r="QKT55" s="280"/>
      <c r="QKU55" s="281"/>
      <c r="QKV55" s="281"/>
      <c r="QKW55" s="282"/>
      <c r="QKX55" s="283"/>
      <c r="QKY55" s="279"/>
      <c r="QKZ55" s="280"/>
      <c r="QLA55" s="281"/>
      <c r="QLB55" s="281"/>
      <c r="QLC55" s="282"/>
      <c r="QLD55" s="283"/>
      <c r="QLE55" s="279"/>
      <c r="QLF55" s="280"/>
      <c r="QLG55" s="281"/>
      <c r="QLH55" s="281"/>
      <c r="QLI55" s="282"/>
      <c r="QLJ55" s="283"/>
      <c r="QLK55" s="279"/>
      <c r="QLL55" s="280"/>
      <c r="QLM55" s="281"/>
      <c r="QLN55" s="281"/>
      <c r="QLO55" s="282"/>
      <c r="QLP55" s="283"/>
      <c r="QLQ55" s="279"/>
      <c r="QLR55" s="280"/>
      <c r="QLS55" s="281"/>
      <c r="QLT55" s="281"/>
      <c r="QLU55" s="282"/>
      <c r="QLV55" s="283"/>
      <c r="QLW55" s="279"/>
      <c r="QLX55" s="280"/>
      <c r="QLY55" s="281"/>
      <c r="QLZ55" s="281"/>
      <c r="QMA55" s="282"/>
      <c r="QMB55" s="283"/>
      <c r="QMC55" s="279"/>
      <c r="QMD55" s="280"/>
      <c r="QME55" s="281"/>
      <c r="QMF55" s="281"/>
      <c r="QMG55" s="282"/>
      <c r="QMH55" s="283"/>
      <c r="QMI55" s="279"/>
      <c r="QMJ55" s="280"/>
      <c r="QMK55" s="281"/>
      <c r="QML55" s="281"/>
      <c r="QMM55" s="282"/>
      <c r="QMN55" s="283"/>
      <c r="QMO55" s="279"/>
      <c r="QMP55" s="280"/>
      <c r="QMQ55" s="281"/>
      <c r="QMR55" s="281"/>
      <c r="QMS55" s="282"/>
      <c r="QMT55" s="283"/>
      <c r="QMU55" s="279"/>
      <c r="QMV55" s="280"/>
      <c r="QMW55" s="281"/>
      <c r="QMX55" s="281"/>
      <c r="QMY55" s="282"/>
      <c r="QMZ55" s="283"/>
      <c r="QNA55" s="279"/>
      <c r="QNB55" s="280"/>
      <c r="QNC55" s="281"/>
      <c r="QND55" s="281"/>
      <c r="QNE55" s="282"/>
      <c r="QNF55" s="283"/>
      <c r="QNG55" s="279"/>
      <c r="QNH55" s="280"/>
      <c r="QNI55" s="281"/>
      <c r="QNJ55" s="281"/>
      <c r="QNK55" s="282"/>
      <c r="QNL55" s="283"/>
      <c r="QNM55" s="279"/>
      <c r="QNN55" s="280"/>
      <c r="QNO55" s="281"/>
      <c r="QNP55" s="281"/>
      <c r="QNQ55" s="282"/>
      <c r="QNR55" s="283"/>
      <c r="QNS55" s="279"/>
      <c r="QNT55" s="280"/>
      <c r="QNU55" s="281"/>
      <c r="QNV55" s="281"/>
      <c r="QNW55" s="282"/>
      <c r="QNX55" s="283"/>
      <c r="QNY55" s="279"/>
      <c r="QNZ55" s="280"/>
      <c r="QOA55" s="281"/>
      <c r="QOB55" s="281"/>
      <c r="QOC55" s="282"/>
      <c r="QOD55" s="283"/>
      <c r="QOE55" s="279"/>
      <c r="QOF55" s="280"/>
      <c r="QOG55" s="281"/>
      <c r="QOH55" s="281"/>
      <c r="QOI55" s="282"/>
      <c r="QOJ55" s="283"/>
      <c r="QOK55" s="279"/>
      <c r="QOL55" s="280"/>
      <c r="QOM55" s="281"/>
      <c r="QON55" s="281"/>
      <c r="QOO55" s="282"/>
      <c r="QOP55" s="283"/>
      <c r="QOQ55" s="279"/>
      <c r="QOR55" s="280"/>
      <c r="QOS55" s="281"/>
      <c r="QOT55" s="281"/>
      <c r="QOU55" s="282"/>
      <c r="QOV55" s="283"/>
      <c r="QOW55" s="279"/>
      <c r="QOX55" s="280"/>
      <c r="QOY55" s="281"/>
      <c r="QOZ55" s="281"/>
      <c r="QPA55" s="282"/>
      <c r="QPB55" s="283"/>
      <c r="QPC55" s="279"/>
      <c r="QPD55" s="280"/>
      <c r="QPE55" s="281"/>
      <c r="QPF55" s="281"/>
      <c r="QPG55" s="282"/>
      <c r="QPH55" s="283"/>
      <c r="QPI55" s="279"/>
      <c r="QPJ55" s="280"/>
      <c r="QPK55" s="281"/>
      <c r="QPL55" s="281"/>
      <c r="QPM55" s="282"/>
      <c r="QPN55" s="283"/>
      <c r="QPO55" s="279"/>
      <c r="QPP55" s="280"/>
      <c r="QPQ55" s="281"/>
      <c r="QPR55" s="281"/>
      <c r="QPS55" s="282"/>
      <c r="QPT55" s="283"/>
      <c r="QPU55" s="279"/>
      <c r="QPV55" s="280"/>
      <c r="QPW55" s="281"/>
      <c r="QPX55" s="281"/>
      <c r="QPY55" s="282"/>
      <c r="QPZ55" s="283"/>
      <c r="QQA55" s="279"/>
      <c r="QQB55" s="280"/>
      <c r="QQC55" s="281"/>
      <c r="QQD55" s="281"/>
      <c r="QQE55" s="282"/>
      <c r="QQF55" s="283"/>
      <c r="QQG55" s="279"/>
      <c r="QQH55" s="280"/>
      <c r="QQI55" s="281"/>
      <c r="QQJ55" s="281"/>
      <c r="QQK55" s="282"/>
      <c r="QQL55" s="283"/>
      <c r="QQM55" s="279"/>
      <c r="QQN55" s="280"/>
      <c r="QQO55" s="281"/>
      <c r="QQP55" s="281"/>
      <c r="QQQ55" s="282"/>
      <c r="QQR55" s="283"/>
      <c r="QQS55" s="279"/>
      <c r="QQT55" s="280"/>
      <c r="QQU55" s="281"/>
      <c r="QQV55" s="281"/>
      <c r="QQW55" s="282"/>
      <c r="QQX55" s="283"/>
      <c r="QQY55" s="279"/>
      <c r="QQZ55" s="280"/>
      <c r="QRA55" s="281"/>
      <c r="QRB55" s="281"/>
      <c r="QRC55" s="282"/>
      <c r="QRD55" s="283"/>
      <c r="QRE55" s="279"/>
      <c r="QRF55" s="280"/>
      <c r="QRG55" s="281"/>
      <c r="QRH55" s="281"/>
      <c r="QRI55" s="282"/>
      <c r="QRJ55" s="283"/>
      <c r="QRK55" s="279"/>
      <c r="QRL55" s="280"/>
      <c r="QRM55" s="281"/>
      <c r="QRN55" s="281"/>
      <c r="QRO55" s="282"/>
      <c r="QRP55" s="283"/>
      <c r="QRQ55" s="279"/>
      <c r="QRR55" s="280"/>
      <c r="QRS55" s="281"/>
      <c r="QRT55" s="281"/>
      <c r="QRU55" s="282"/>
      <c r="QRV55" s="283"/>
      <c r="QRW55" s="279"/>
      <c r="QRX55" s="280"/>
      <c r="QRY55" s="281"/>
      <c r="QRZ55" s="281"/>
      <c r="QSA55" s="282"/>
      <c r="QSB55" s="283"/>
      <c r="QSC55" s="279"/>
      <c r="QSD55" s="280"/>
      <c r="QSE55" s="281"/>
      <c r="QSF55" s="281"/>
      <c r="QSG55" s="282"/>
      <c r="QSH55" s="283"/>
      <c r="QSI55" s="279"/>
      <c r="QSJ55" s="280"/>
      <c r="QSK55" s="281"/>
      <c r="QSL55" s="281"/>
      <c r="QSM55" s="282"/>
      <c r="QSN55" s="283"/>
      <c r="QSO55" s="279"/>
      <c r="QSP55" s="280"/>
      <c r="QSQ55" s="281"/>
      <c r="QSR55" s="281"/>
      <c r="QSS55" s="282"/>
      <c r="QST55" s="283"/>
      <c r="QSU55" s="279"/>
      <c r="QSV55" s="280"/>
      <c r="QSW55" s="281"/>
      <c r="QSX55" s="281"/>
      <c r="QSY55" s="282"/>
      <c r="QSZ55" s="283"/>
      <c r="QTA55" s="279"/>
      <c r="QTB55" s="280"/>
      <c r="QTC55" s="281"/>
      <c r="QTD55" s="281"/>
      <c r="QTE55" s="282"/>
      <c r="QTF55" s="283"/>
      <c r="QTG55" s="279"/>
      <c r="QTH55" s="280"/>
      <c r="QTI55" s="281"/>
      <c r="QTJ55" s="281"/>
      <c r="QTK55" s="282"/>
      <c r="QTL55" s="283"/>
      <c r="QTM55" s="279"/>
      <c r="QTN55" s="280"/>
      <c r="QTO55" s="281"/>
      <c r="QTP55" s="281"/>
      <c r="QTQ55" s="282"/>
      <c r="QTR55" s="283"/>
      <c r="QTS55" s="279"/>
      <c r="QTT55" s="280"/>
      <c r="QTU55" s="281"/>
      <c r="QTV55" s="281"/>
      <c r="QTW55" s="282"/>
      <c r="QTX55" s="283"/>
      <c r="QTY55" s="279"/>
      <c r="QTZ55" s="280"/>
      <c r="QUA55" s="281"/>
      <c r="QUB55" s="281"/>
      <c r="QUC55" s="282"/>
      <c r="QUD55" s="283"/>
      <c r="QUE55" s="279"/>
      <c r="QUF55" s="280"/>
      <c r="QUG55" s="281"/>
      <c r="QUH55" s="281"/>
      <c r="QUI55" s="282"/>
      <c r="QUJ55" s="283"/>
      <c r="QUK55" s="279"/>
      <c r="QUL55" s="280"/>
      <c r="QUM55" s="281"/>
      <c r="QUN55" s="281"/>
      <c r="QUO55" s="282"/>
      <c r="QUP55" s="283"/>
      <c r="QUQ55" s="279"/>
      <c r="QUR55" s="280"/>
      <c r="QUS55" s="281"/>
      <c r="QUT55" s="281"/>
      <c r="QUU55" s="282"/>
      <c r="QUV55" s="283"/>
      <c r="QUW55" s="279"/>
      <c r="QUX55" s="280"/>
      <c r="QUY55" s="281"/>
      <c r="QUZ55" s="281"/>
      <c r="QVA55" s="282"/>
      <c r="QVB55" s="283"/>
      <c r="QVC55" s="279"/>
      <c r="QVD55" s="280"/>
      <c r="QVE55" s="281"/>
      <c r="QVF55" s="281"/>
      <c r="QVG55" s="282"/>
      <c r="QVH55" s="283"/>
      <c r="QVI55" s="279"/>
      <c r="QVJ55" s="280"/>
      <c r="QVK55" s="281"/>
      <c r="QVL55" s="281"/>
      <c r="QVM55" s="282"/>
      <c r="QVN55" s="283"/>
      <c r="QVO55" s="279"/>
      <c r="QVP55" s="280"/>
      <c r="QVQ55" s="281"/>
      <c r="QVR55" s="281"/>
      <c r="QVS55" s="282"/>
      <c r="QVT55" s="283"/>
      <c r="QVU55" s="279"/>
      <c r="QVV55" s="280"/>
      <c r="QVW55" s="281"/>
      <c r="QVX55" s="281"/>
      <c r="QVY55" s="282"/>
      <c r="QVZ55" s="283"/>
      <c r="QWA55" s="279"/>
      <c r="QWB55" s="280"/>
      <c r="QWC55" s="281"/>
      <c r="QWD55" s="281"/>
      <c r="QWE55" s="282"/>
      <c r="QWF55" s="283"/>
      <c r="QWG55" s="279"/>
      <c r="QWH55" s="280"/>
      <c r="QWI55" s="281"/>
      <c r="QWJ55" s="281"/>
      <c r="QWK55" s="282"/>
      <c r="QWL55" s="283"/>
      <c r="QWM55" s="279"/>
      <c r="QWN55" s="280"/>
      <c r="QWO55" s="281"/>
      <c r="QWP55" s="281"/>
      <c r="QWQ55" s="282"/>
      <c r="QWR55" s="283"/>
      <c r="QWS55" s="279"/>
      <c r="QWT55" s="280"/>
      <c r="QWU55" s="281"/>
      <c r="QWV55" s="281"/>
      <c r="QWW55" s="282"/>
      <c r="QWX55" s="283"/>
      <c r="QWY55" s="279"/>
      <c r="QWZ55" s="280"/>
      <c r="QXA55" s="281"/>
      <c r="QXB55" s="281"/>
      <c r="QXC55" s="282"/>
      <c r="QXD55" s="283"/>
      <c r="QXE55" s="279"/>
      <c r="QXF55" s="280"/>
      <c r="QXG55" s="281"/>
      <c r="QXH55" s="281"/>
      <c r="QXI55" s="282"/>
      <c r="QXJ55" s="283"/>
      <c r="QXK55" s="279"/>
      <c r="QXL55" s="280"/>
      <c r="QXM55" s="281"/>
      <c r="QXN55" s="281"/>
      <c r="QXO55" s="282"/>
      <c r="QXP55" s="283"/>
      <c r="QXQ55" s="279"/>
      <c r="QXR55" s="280"/>
      <c r="QXS55" s="281"/>
      <c r="QXT55" s="281"/>
      <c r="QXU55" s="282"/>
      <c r="QXV55" s="283"/>
      <c r="QXW55" s="279"/>
      <c r="QXX55" s="280"/>
      <c r="QXY55" s="281"/>
      <c r="QXZ55" s="281"/>
      <c r="QYA55" s="282"/>
      <c r="QYB55" s="283"/>
      <c r="QYC55" s="279"/>
      <c r="QYD55" s="280"/>
      <c r="QYE55" s="281"/>
      <c r="QYF55" s="281"/>
      <c r="QYG55" s="282"/>
      <c r="QYH55" s="283"/>
      <c r="QYI55" s="279"/>
      <c r="QYJ55" s="280"/>
      <c r="QYK55" s="281"/>
      <c r="QYL55" s="281"/>
      <c r="QYM55" s="282"/>
      <c r="QYN55" s="283"/>
      <c r="QYO55" s="279"/>
      <c r="QYP55" s="280"/>
      <c r="QYQ55" s="281"/>
      <c r="QYR55" s="281"/>
      <c r="QYS55" s="282"/>
      <c r="QYT55" s="283"/>
      <c r="QYU55" s="279"/>
      <c r="QYV55" s="280"/>
      <c r="QYW55" s="281"/>
      <c r="QYX55" s="281"/>
      <c r="QYY55" s="282"/>
      <c r="QYZ55" s="283"/>
      <c r="QZA55" s="279"/>
      <c r="QZB55" s="280"/>
      <c r="QZC55" s="281"/>
      <c r="QZD55" s="281"/>
      <c r="QZE55" s="282"/>
      <c r="QZF55" s="283"/>
      <c r="QZG55" s="279"/>
      <c r="QZH55" s="280"/>
      <c r="QZI55" s="281"/>
      <c r="QZJ55" s="281"/>
      <c r="QZK55" s="282"/>
      <c r="QZL55" s="283"/>
      <c r="QZM55" s="279"/>
      <c r="QZN55" s="280"/>
      <c r="QZO55" s="281"/>
      <c r="QZP55" s="281"/>
      <c r="QZQ55" s="282"/>
      <c r="QZR55" s="283"/>
      <c r="QZS55" s="279"/>
      <c r="QZT55" s="280"/>
      <c r="QZU55" s="281"/>
      <c r="QZV55" s="281"/>
      <c r="QZW55" s="282"/>
      <c r="QZX55" s="283"/>
      <c r="QZY55" s="279"/>
      <c r="QZZ55" s="280"/>
      <c r="RAA55" s="281"/>
      <c r="RAB55" s="281"/>
      <c r="RAC55" s="282"/>
      <c r="RAD55" s="283"/>
      <c r="RAE55" s="279"/>
      <c r="RAF55" s="280"/>
      <c r="RAG55" s="281"/>
      <c r="RAH55" s="281"/>
      <c r="RAI55" s="282"/>
      <c r="RAJ55" s="283"/>
      <c r="RAK55" s="279"/>
      <c r="RAL55" s="280"/>
      <c r="RAM55" s="281"/>
      <c r="RAN55" s="281"/>
      <c r="RAO55" s="282"/>
      <c r="RAP55" s="283"/>
      <c r="RAQ55" s="279"/>
      <c r="RAR55" s="280"/>
      <c r="RAS55" s="281"/>
      <c r="RAT55" s="281"/>
      <c r="RAU55" s="282"/>
      <c r="RAV55" s="283"/>
      <c r="RAW55" s="279"/>
      <c r="RAX55" s="280"/>
      <c r="RAY55" s="281"/>
      <c r="RAZ55" s="281"/>
      <c r="RBA55" s="282"/>
      <c r="RBB55" s="283"/>
      <c r="RBC55" s="279"/>
      <c r="RBD55" s="280"/>
      <c r="RBE55" s="281"/>
      <c r="RBF55" s="281"/>
      <c r="RBG55" s="282"/>
      <c r="RBH55" s="283"/>
      <c r="RBI55" s="279"/>
      <c r="RBJ55" s="280"/>
      <c r="RBK55" s="281"/>
      <c r="RBL55" s="281"/>
      <c r="RBM55" s="282"/>
      <c r="RBN55" s="283"/>
      <c r="RBO55" s="279"/>
      <c r="RBP55" s="280"/>
      <c r="RBQ55" s="281"/>
      <c r="RBR55" s="281"/>
      <c r="RBS55" s="282"/>
      <c r="RBT55" s="283"/>
      <c r="RBU55" s="279"/>
      <c r="RBV55" s="280"/>
      <c r="RBW55" s="281"/>
      <c r="RBX55" s="281"/>
      <c r="RBY55" s="282"/>
      <c r="RBZ55" s="283"/>
      <c r="RCA55" s="279"/>
      <c r="RCB55" s="280"/>
      <c r="RCC55" s="281"/>
      <c r="RCD55" s="281"/>
      <c r="RCE55" s="282"/>
      <c r="RCF55" s="283"/>
      <c r="RCG55" s="279"/>
      <c r="RCH55" s="280"/>
      <c r="RCI55" s="281"/>
      <c r="RCJ55" s="281"/>
      <c r="RCK55" s="282"/>
      <c r="RCL55" s="283"/>
      <c r="RCM55" s="279"/>
      <c r="RCN55" s="280"/>
      <c r="RCO55" s="281"/>
      <c r="RCP55" s="281"/>
      <c r="RCQ55" s="282"/>
      <c r="RCR55" s="283"/>
      <c r="RCS55" s="279"/>
      <c r="RCT55" s="280"/>
      <c r="RCU55" s="281"/>
      <c r="RCV55" s="281"/>
      <c r="RCW55" s="282"/>
      <c r="RCX55" s="283"/>
      <c r="RCY55" s="279"/>
      <c r="RCZ55" s="280"/>
      <c r="RDA55" s="281"/>
      <c r="RDB55" s="281"/>
      <c r="RDC55" s="282"/>
      <c r="RDD55" s="283"/>
      <c r="RDE55" s="279"/>
      <c r="RDF55" s="280"/>
      <c r="RDG55" s="281"/>
      <c r="RDH55" s="281"/>
      <c r="RDI55" s="282"/>
      <c r="RDJ55" s="283"/>
      <c r="RDK55" s="279"/>
      <c r="RDL55" s="280"/>
      <c r="RDM55" s="281"/>
      <c r="RDN55" s="281"/>
      <c r="RDO55" s="282"/>
      <c r="RDP55" s="283"/>
      <c r="RDQ55" s="279"/>
      <c r="RDR55" s="280"/>
      <c r="RDS55" s="281"/>
      <c r="RDT55" s="281"/>
      <c r="RDU55" s="282"/>
      <c r="RDV55" s="283"/>
      <c r="RDW55" s="279"/>
      <c r="RDX55" s="280"/>
      <c r="RDY55" s="281"/>
      <c r="RDZ55" s="281"/>
      <c r="REA55" s="282"/>
      <c r="REB55" s="283"/>
      <c r="REC55" s="279"/>
      <c r="RED55" s="280"/>
      <c r="REE55" s="281"/>
      <c r="REF55" s="281"/>
      <c r="REG55" s="282"/>
      <c r="REH55" s="283"/>
      <c r="REI55" s="279"/>
      <c r="REJ55" s="280"/>
      <c r="REK55" s="281"/>
      <c r="REL55" s="281"/>
      <c r="REM55" s="282"/>
      <c r="REN55" s="283"/>
      <c r="REO55" s="279"/>
      <c r="REP55" s="280"/>
      <c r="REQ55" s="281"/>
      <c r="RER55" s="281"/>
      <c r="RES55" s="282"/>
      <c r="RET55" s="283"/>
      <c r="REU55" s="279"/>
      <c r="REV55" s="280"/>
      <c r="REW55" s="281"/>
      <c r="REX55" s="281"/>
      <c r="REY55" s="282"/>
      <c r="REZ55" s="283"/>
      <c r="RFA55" s="279"/>
      <c r="RFB55" s="280"/>
      <c r="RFC55" s="281"/>
      <c r="RFD55" s="281"/>
      <c r="RFE55" s="282"/>
      <c r="RFF55" s="283"/>
      <c r="RFG55" s="279"/>
      <c r="RFH55" s="280"/>
      <c r="RFI55" s="281"/>
      <c r="RFJ55" s="281"/>
      <c r="RFK55" s="282"/>
      <c r="RFL55" s="283"/>
      <c r="RFM55" s="279"/>
      <c r="RFN55" s="280"/>
      <c r="RFO55" s="281"/>
      <c r="RFP55" s="281"/>
      <c r="RFQ55" s="282"/>
      <c r="RFR55" s="283"/>
      <c r="RFS55" s="279"/>
      <c r="RFT55" s="280"/>
      <c r="RFU55" s="281"/>
      <c r="RFV55" s="281"/>
      <c r="RFW55" s="282"/>
      <c r="RFX55" s="283"/>
      <c r="RFY55" s="279"/>
      <c r="RFZ55" s="280"/>
      <c r="RGA55" s="281"/>
      <c r="RGB55" s="281"/>
      <c r="RGC55" s="282"/>
      <c r="RGD55" s="283"/>
      <c r="RGE55" s="279"/>
      <c r="RGF55" s="280"/>
      <c r="RGG55" s="281"/>
      <c r="RGH55" s="281"/>
      <c r="RGI55" s="282"/>
      <c r="RGJ55" s="283"/>
      <c r="RGK55" s="279"/>
      <c r="RGL55" s="280"/>
      <c r="RGM55" s="281"/>
      <c r="RGN55" s="281"/>
      <c r="RGO55" s="282"/>
      <c r="RGP55" s="283"/>
      <c r="RGQ55" s="279"/>
      <c r="RGR55" s="280"/>
      <c r="RGS55" s="281"/>
      <c r="RGT55" s="281"/>
      <c r="RGU55" s="282"/>
      <c r="RGV55" s="283"/>
      <c r="RGW55" s="279"/>
      <c r="RGX55" s="280"/>
      <c r="RGY55" s="281"/>
      <c r="RGZ55" s="281"/>
      <c r="RHA55" s="282"/>
      <c r="RHB55" s="283"/>
      <c r="RHC55" s="279"/>
      <c r="RHD55" s="280"/>
      <c r="RHE55" s="281"/>
      <c r="RHF55" s="281"/>
      <c r="RHG55" s="282"/>
      <c r="RHH55" s="283"/>
      <c r="RHI55" s="279"/>
      <c r="RHJ55" s="280"/>
      <c r="RHK55" s="281"/>
      <c r="RHL55" s="281"/>
      <c r="RHM55" s="282"/>
      <c r="RHN55" s="283"/>
      <c r="RHO55" s="279"/>
      <c r="RHP55" s="280"/>
      <c r="RHQ55" s="281"/>
      <c r="RHR55" s="281"/>
      <c r="RHS55" s="282"/>
      <c r="RHT55" s="283"/>
      <c r="RHU55" s="279"/>
      <c r="RHV55" s="280"/>
      <c r="RHW55" s="281"/>
      <c r="RHX55" s="281"/>
      <c r="RHY55" s="282"/>
      <c r="RHZ55" s="283"/>
      <c r="RIA55" s="279"/>
      <c r="RIB55" s="280"/>
      <c r="RIC55" s="281"/>
      <c r="RID55" s="281"/>
      <c r="RIE55" s="282"/>
      <c r="RIF55" s="283"/>
      <c r="RIG55" s="279"/>
      <c r="RIH55" s="280"/>
      <c r="RII55" s="281"/>
      <c r="RIJ55" s="281"/>
      <c r="RIK55" s="282"/>
      <c r="RIL55" s="283"/>
      <c r="RIM55" s="279"/>
      <c r="RIN55" s="280"/>
      <c r="RIO55" s="281"/>
      <c r="RIP55" s="281"/>
      <c r="RIQ55" s="282"/>
      <c r="RIR55" s="283"/>
      <c r="RIS55" s="279"/>
      <c r="RIT55" s="280"/>
      <c r="RIU55" s="281"/>
      <c r="RIV55" s="281"/>
      <c r="RIW55" s="282"/>
      <c r="RIX55" s="283"/>
      <c r="RIY55" s="279"/>
      <c r="RIZ55" s="280"/>
      <c r="RJA55" s="281"/>
      <c r="RJB55" s="281"/>
      <c r="RJC55" s="282"/>
      <c r="RJD55" s="283"/>
      <c r="RJE55" s="279"/>
      <c r="RJF55" s="280"/>
      <c r="RJG55" s="281"/>
      <c r="RJH55" s="281"/>
      <c r="RJI55" s="282"/>
      <c r="RJJ55" s="283"/>
      <c r="RJK55" s="279"/>
      <c r="RJL55" s="280"/>
      <c r="RJM55" s="281"/>
      <c r="RJN55" s="281"/>
      <c r="RJO55" s="282"/>
      <c r="RJP55" s="283"/>
      <c r="RJQ55" s="279"/>
      <c r="RJR55" s="280"/>
      <c r="RJS55" s="281"/>
      <c r="RJT55" s="281"/>
      <c r="RJU55" s="282"/>
      <c r="RJV55" s="283"/>
      <c r="RJW55" s="279"/>
      <c r="RJX55" s="280"/>
      <c r="RJY55" s="281"/>
      <c r="RJZ55" s="281"/>
      <c r="RKA55" s="282"/>
      <c r="RKB55" s="283"/>
      <c r="RKC55" s="279"/>
      <c r="RKD55" s="280"/>
      <c r="RKE55" s="281"/>
      <c r="RKF55" s="281"/>
      <c r="RKG55" s="282"/>
      <c r="RKH55" s="283"/>
      <c r="RKI55" s="279"/>
      <c r="RKJ55" s="280"/>
      <c r="RKK55" s="281"/>
      <c r="RKL55" s="281"/>
      <c r="RKM55" s="282"/>
      <c r="RKN55" s="283"/>
      <c r="RKO55" s="279"/>
      <c r="RKP55" s="280"/>
      <c r="RKQ55" s="281"/>
      <c r="RKR55" s="281"/>
      <c r="RKS55" s="282"/>
      <c r="RKT55" s="283"/>
      <c r="RKU55" s="279"/>
      <c r="RKV55" s="280"/>
      <c r="RKW55" s="281"/>
      <c r="RKX55" s="281"/>
      <c r="RKY55" s="282"/>
      <c r="RKZ55" s="283"/>
      <c r="RLA55" s="279"/>
      <c r="RLB55" s="280"/>
      <c r="RLC55" s="281"/>
      <c r="RLD55" s="281"/>
      <c r="RLE55" s="282"/>
      <c r="RLF55" s="283"/>
      <c r="RLG55" s="279"/>
      <c r="RLH55" s="280"/>
      <c r="RLI55" s="281"/>
      <c r="RLJ55" s="281"/>
      <c r="RLK55" s="282"/>
      <c r="RLL55" s="283"/>
      <c r="RLM55" s="279"/>
      <c r="RLN55" s="280"/>
      <c r="RLO55" s="281"/>
      <c r="RLP55" s="281"/>
      <c r="RLQ55" s="282"/>
      <c r="RLR55" s="283"/>
      <c r="RLS55" s="279"/>
      <c r="RLT55" s="280"/>
      <c r="RLU55" s="281"/>
      <c r="RLV55" s="281"/>
      <c r="RLW55" s="282"/>
      <c r="RLX55" s="283"/>
      <c r="RLY55" s="279"/>
      <c r="RLZ55" s="280"/>
      <c r="RMA55" s="281"/>
      <c r="RMB55" s="281"/>
      <c r="RMC55" s="282"/>
      <c r="RMD55" s="283"/>
      <c r="RME55" s="279"/>
      <c r="RMF55" s="280"/>
      <c r="RMG55" s="281"/>
      <c r="RMH55" s="281"/>
      <c r="RMI55" s="282"/>
      <c r="RMJ55" s="283"/>
      <c r="RMK55" s="279"/>
      <c r="RML55" s="280"/>
      <c r="RMM55" s="281"/>
      <c r="RMN55" s="281"/>
      <c r="RMO55" s="282"/>
      <c r="RMP55" s="283"/>
      <c r="RMQ55" s="279"/>
      <c r="RMR55" s="280"/>
      <c r="RMS55" s="281"/>
      <c r="RMT55" s="281"/>
      <c r="RMU55" s="282"/>
      <c r="RMV55" s="283"/>
      <c r="RMW55" s="279"/>
      <c r="RMX55" s="280"/>
      <c r="RMY55" s="281"/>
      <c r="RMZ55" s="281"/>
      <c r="RNA55" s="282"/>
      <c r="RNB55" s="283"/>
      <c r="RNC55" s="279"/>
      <c r="RND55" s="280"/>
      <c r="RNE55" s="281"/>
      <c r="RNF55" s="281"/>
      <c r="RNG55" s="282"/>
      <c r="RNH55" s="283"/>
      <c r="RNI55" s="279"/>
      <c r="RNJ55" s="280"/>
      <c r="RNK55" s="281"/>
      <c r="RNL55" s="281"/>
      <c r="RNM55" s="282"/>
      <c r="RNN55" s="283"/>
      <c r="RNO55" s="279"/>
      <c r="RNP55" s="280"/>
      <c r="RNQ55" s="281"/>
      <c r="RNR55" s="281"/>
      <c r="RNS55" s="282"/>
      <c r="RNT55" s="283"/>
      <c r="RNU55" s="279"/>
      <c r="RNV55" s="280"/>
      <c r="RNW55" s="281"/>
      <c r="RNX55" s="281"/>
      <c r="RNY55" s="282"/>
      <c r="RNZ55" s="283"/>
      <c r="ROA55" s="279"/>
      <c r="ROB55" s="280"/>
      <c r="ROC55" s="281"/>
      <c r="ROD55" s="281"/>
      <c r="ROE55" s="282"/>
      <c r="ROF55" s="283"/>
      <c r="ROG55" s="279"/>
      <c r="ROH55" s="280"/>
      <c r="ROI55" s="281"/>
      <c r="ROJ55" s="281"/>
      <c r="ROK55" s="282"/>
      <c r="ROL55" s="283"/>
      <c r="ROM55" s="279"/>
      <c r="RON55" s="280"/>
      <c r="ROO55" s="281"/>
      <c r="ROP55" s="281"/>
      <c r="ROQ55" s="282"/>
      <c r="ROR55" s="283"/>
      <c r="ROS55" s="279"/>
      <c r="ROT55" s="280"/>
      <c r="ROU55" s="281"/>
      <c r="ROV55" s="281"/>
      <c r="ROW55" s="282"/>
      <c r="ROX55" s="283"/>
      <c r="ROY55" s="279"/>
      <c r="ROZ55" s="280"/>
      <c r="RPA55" s="281"/>
      <c r="RPB55" s="281"/>
      <c r="RPC55" s="282"/>
      <c r="RPD55" s="283"/>
      <c r="RPE55" s="279"/>
      <c r="RPF55" s="280"/>
      <c r="RPG55" s="281"/>
      <c r="RPH55" s="281"/>
      <c r="RPI55" s="282"/>
      <c r="RPJ55" s="283"/>
      <c r="RPK55" s="279"/>
      <c r="RPL55" s="280"/>
      <c r="RPM55" s="281"/>
      <c r="RPN55" s="281"/>
      <c r="RPO55" s="282"/>
      <c r="RPP55" s="283"/>
      <c r="RPQ55" s="279"/>
      <c r="RPR55" s="280"/>
      <c r="RPS55" s="281"/>
      <c r="RPT55" s="281"/>
      <c r="RPU55" s="282"/>
      <c r="RPV55" s="283"/>
      <c r="RPW55" s="279"/>
      <c r="RPX55" s="280"/>
      <c r="RPY55" s="281"/>
      <c r="RPZ55" s="281"/>
      <c r="RQA55" s="282"/>
      <c r="RQB55" s="283"/>
      <c r="RQC55" s="279"/>
      <c r="RQD55" s="280"/>
      <c r="RQE55" s="281"/>
      <c r="RQF55" s="281"/>
      <c r="RQG55" s="282"/>
      <c r="RQH55" s="283"/>
      <c r="RQI55" s="279"/>
      <c r="RQJ55" s="280"/>
      <c r="RQK55" s="281"/>
      <c r="RQL55" s="281"/>
      <c r="RQM55" s="282"/>
      <c r="RQN55" s="283"/>
      <c r="RQO55" s="279"/>
      <c r="RQP55" s="280"/>
      <c r="RQQ55" s="281"/>
      <c r="RQR55" s="281"/>
      <c r="RQS55" s="282"/>
      <c r="RQT55" s="283"/>
      <c r="RQU55" s="279"/>
      <c r="RQV55" s="280"/>
      <c r="RQW55" s="281"/>
      <c r="RQX55" s="281"/>
      <c r="RQY55" s="282"/>
      <c r="RQZ55" s="283"/>
      <c r="RRA55" s="279"/>
      <c r="RRB55" s="280"/>
      <c r="RRC55" s="281"/>
      <c r="RRD55" s="281"/>
      <c r="RRE55" s="282"/>
      <c r="RRF55" s="283"/>
      <c r="RRG55" s="279"/>
      <c r="RRH55" s="280"/>
      <c r="RRI55" s="281"/>
      <c r="RRJ55" s="281"/>
      <c r="RRK55" s="282"/>
      <c r="RRL55" s="283"/>
      <c r="RRM55" s="279"/>
      <c r="RRN55" s="280"/>
      <c r="RRO55" s="281"/>
      <c r="RRP55" s="281"/>
      <c r="RRQ55" s="282"/>
      <c r="RRR55" s="283"/>
      <c r="RRS55" s="279"/>
      <c r="RRT55" s="280"/>
      <c r="RRU55" s="281"/>
      <c r="RRV55" s="281"/>
      <c r="RRW55" s="282"/>
      <c r="RRX55" s="283"/>
      <c r="RRY55" s="279"/>
      <c r="RRZ55" s="280"/>
      <c r="RSA55" s="281"/>
      <c r="RSB55" s="281"/>
      <c r="RSC55" s="282"/>
      <c r="RSD55" s="283"/>
      <c r="RSE55" s="279"/>
      <c r="RSF55" s="280"/>
      <c r="RSG55" s="281"/>
      <c r="RSH55" s="281"/>
      <c r="RSI55" s="282"/>
      <c r="RSJ55" s="283"/>
      <c r="RSK55" s="279"/>
      <c r="RSL55" s="280"/>
      <c r="RSM55" s="281"/>
      <c r="RSN55" s="281"/>
      <c r="RSO55" s="282"/>
      <c r="RSP55" s="283"/>
      <c r="RSQ55" s="279"/>
      <c r="RSR55" s="280"/>
      <c r="RSS55" s="281"/>
      <c r="RST55" s="281"/>
      <c r="RSU55" s="282"/>
      <c r="RSV55" s="283"/>
      <c r="RSW55" s="279"/>
      <c r="RSX55" s="280"/>
      <c r="RSY55" s="281"/>
      <c r="RSZ55" s="281"/>
      <c r="RTA55" s="282"/>
      <c r="RTB55" s="283"/>
      <c r="RTC55" s="279"/>
      <c r="RTD55" s="280"/>
      <c r="RTE55" s="281"/>
      <c r="RTF55" s="281"/>
      <c r="RTG55" s="282"/>
      <c r="RTH55" s="283"/>
      <c r="RTI55" s="279"/>
      <c r="RTJ55" s="280"/>
      <c r="RTK55" s="281"/>
      <c r="RTL55" s="281"/>
      <c r="RTM55" s="282"/>
      <c r="RTN55" s="283"/>
      <c r="RTO55" s="279"/>
      <c r="RTP55" s="280"/>
      <c r="RTQ55" s="281"/>
      <c r="RTR55" s="281"/>
      <c r="RTS55" s="282"/>
      <c r="RTT55" s="283"/>
      <c r="RTU55" s="279"/>
      <c r="RTV55" s="280"/>
      <c r="RTW55" s="281"/>
      <c r="RTX55" s="281"/>
      <c r="RTY55" s="282"/>
      <c r="RTZ55" s="283"/>
      <c r="RUA55" s="279"/>
      <c r="RUB55" s="280"/>
      <c r="RUC55" s="281"/>
      <c r="RUD55" s="281"/>
      <c r="RUE55" s="282"/>
      <c r="RUF55" s="283"/>
      <c r="RUG55" s="279"/>
      <c r="RUH55" s="280"/>
      <c r="RUI55" s="281"/>
      <c r="RUJ55" s="281"/>
      <c r="RUK55" s="282"/>
      <c r="RUL55" s="283"/>
      <c r="RUM55" s="279"/>
      <c r="RUN55" s="280"/>
      <c r="RUO55" s="281"/>
      <c r="RUP55" s="281"/>
      <c r="RUQ55" s="282"/>
      <c r="RUR55" s="283"/>
      <c r="RUS55" s="279"/>
      <c r="RUT55" s="280"/>
      <c r="RUU55" s="281"/>
      <c r="RUV55" s="281"/>
      <c r="RUW55" s="282"/>
      <c r="RUX55" s="283"/>
      <c r="RUY55" s="279"/>
      <c r="RUZ55" s="280"/>
      <c r="RVA55" s="281"/>
      <c r="RVB55" s="281"/>
      <c r="RVC55" s="282"/>
      <c r="RVD55" s="283"/>
      <c r="RVE55" s="279"/>
      <c r="RVF55" s="280"/>
      <c r="RVG55" s="281"/>
      <c r="RVH55" s="281"/>
      <c r="RVI55" s="282"/>
      <c r="RVJ55" s="283"/>
      <c r="RVK55" s="279"/>
      <c r="RVL55" s="280"/>
      <c r="RVM55" s="281"/>
      <c r="RVN55" s="281"/>
      <c r="RVO55" s="282"/>
      <c r="RVP55" s="283"/>
      <c r="RVQ55" s="279"/>
      <c r="RVR55" s="280"/>
      <c r="RVS55" s="281"/>
      <c r="RVT55" s="281"/>
      <c r="RVU55" s="282"/>
      <c r="RVV55" s="283"/>
      <c r="RVW55" s="279"/>
      <c r="RVX55" s="280"/>
      <c r="RVY55" s="281"/>
      <c r="RVZ55" s="281"/>
      <c r="RWA55" s="282"/>
      <c r="RWB55" s="283"/>
      <c r="RWC55" s="279"/>
      <c r="RWD55" s="280"/>
      <c r="RWE55" s="281"/>
      <c r="RWF55" s="281"/>
      <c r="RWG55" s="282"/>
      <c r="RWH55" s="283"/>
      <c r="RWI55" s="279"/>
      <c r="RWJ55" s="280"/>
      <c r="RWK55" s="281"/>
      <c r="RWL55" s="281"/>
      <c r="RWM55" s="282"/>
      <c r="RWN55" s="283"/>
      <c r="RWO55" s="279"/>
      <c r="RWP55" s="280"/>
      <c r="RWQ55" s="281"/>
      <c r="RWR55" s="281"/>
      <c r="RWS55" s="282"/>
      <c r="RWT55" s="283"/>
      <c r="RWU55" s="279"/>
      <c r="RWV55" s="280"/>
      <c r="RWW55" s="281"/>
      <c r="RWX55" s="281"/>
      <c r="RWY55" s="282"/>
      <c r="RWZ55" s="283"/>
      <c r="RXA55" s="279"/>
      <c r="RXB55" s="280"/>
      <c r="RXC55" s="281"/>
      <c r="RXD55" s="281"/>
      <c r="RXE55" s="282"/>
      <c r="RXF55" s="283"/>
      <c r="RXG55" s="279"/>
      <c r="RXH55" s="280"/>
      <c r="RXI55" s="281"/>
      <c r="RXJ55" s="281"/>
      <c r="RXK55" s="282"/>
      <c r="RXL55" s="283"/>
      <c r="RXM55" s="279"/>
      <c r="RXN55" s="280"/>
      <c r="RXO55" s="281"/>
      <c r="RXP55" s="281"/>
      <c r="RXQ55" s="282"/>
      <c r="RXR55" s="283"/>
      <c r="RXS55" s="279"/>
      <c r="RXT55" s="280"/>
      <c r="RXU55" s="281"/>
      <c r="RXV55" s="281"/>
      <c r="RXW55" s="282"/>
      <c r="RXX55" s="283"/>
      <c r="RXY55" s="279"/>
      <c r="RXZ55" s="280"/>
      <c r="RYA55" s="281"/>
      <c r="RYB55" s="281"/>
      <c r="RYC55" s="282"/>
      <c r="RYD55" s="283"/>
      <c r="RYE55" s="279"/>
      <c r="RYF55" s="280"/>
      <c r="RYG55" s="281"/>
      <c r="RYH55" s="281"/>
      <c r="RYI55" s="282"/>
      <c r="RYJ55" s="283"/>
      <c r="RYK55" s="279"/>
      <c r="RYL55" s="280"/>
      <c r="RYM55" s="281"/>
      <c r="RYN55" s="281"/>
      <c r="RYO55" s="282"/>
      <c r="RYP55" s="283"/>
      <c r="RYQ55" s="279"/>
      <c r="RYR55" s="280"/>
      <c r="RYS55" s="281"/>
      <c r="RYT55" s="281"/>
      <c r="RYU55" s="282"/>
      <c r="RYV55" s="283"/>
      <c r="RYW55" s="279"/>
      <c r="RYX55" s="280"/>
      <c r="RYY55" s="281"/>
      <c r="RYZ55" s="281"/>
      <c r="RZA55" s="282"/>
      <c r="RZB55" s="283"/>
      <c r="RZC55" s="279"/>
      <c r="RZD55" s="280"/>
      <c r="RZE55" s="281"/>
      <c r="RZF55" s="281"/>
      <c r="RZG55" s="282"/>
      <c r="RZH55" s="283"/>
      <c r="RZI55" s="279"/>
      <c r="RZJ55" s="280"/>
      <c r="RZK55" s="281"/>
      <c r="RZL55" s="281"/>
      <c r="RZM55" s="282"/>
      <c r="RZN55" s="283"/>
      <c r="RZO55" s="279"/>
      <c r="RZP55" s="280"/>
      <c r="RZQ55" s="281"/>
      <c r="RZR55" s="281"/>
      <c r="RZS55" s="282"/>
      <c r="RZT55" s="283"/>
      <c r="RZU55" s="279"/>
      <c r="RZV55" s="280"/>
      <c r="RZW55" s="281"/>
      <c r="RZX55" s="281"/>
      <c r="RZY55" s="282"/>
      <c r="RZZ55" s="283"/>
      <c r="SAA55" s="279"/>
      <c r="SAB55" s="280"/>
      <c r="SAC55" s="281"/>
      <c r="SAD55" s="281"/>
      <c r="SAE55" s="282"/>
      <c r="SAF55" s="283"/>
      <c r="SAG55" s="279"/>
      <c r="SAH55" s="280"/>
      <c r="SAI55" s="281"/>
      <c r="SAJ55" s="281"/>
      <c r="SAK55" s="282"/>
      <c r="SAL55" s="283"/>
      <c r="SAM55" s="279"/>
      <c r="SAN55" s="280"/>
      <c r="SAO55" s="281"/>
      <c r="SAP55" s="281"/>
      <c r="SAQ55" s="282"/>
      <c r="SAR55" s="283"/>
      <c r="SAS55" s="279"/>
      <c r="SAT55" s="280"/>
      <c r="SAU55" s="281"/>
      <c r="SAV55" s="281"/>
      <c r="SAW55" s="282"/>
      <c r="SAX55" s="283"/>
      <c r="SAY55" s="279"/>
      <c r="SAZ55" s="280"/>
      <c r="SBA55" s="281"/>
      <c r="SBB55" s="281"/>
      <c r="SBC55" s="282"/>
      <c r="SBD55" s="283"/>
      <c r="SBE55" s="279"/>
      <c r="SBF55" s="280"/>
      <c r="SBG55" s="281"/>
      <c r="SBH55" s="281"/>
      <c r="SBI55" s="282"/>
      <c r="SBJ55" s="283"/>
      <c r="SBK55" s="279"/>
      <c r="SBL55" s="280"/>
      <c r="SBM55" s="281"/>
      <c r="SBN55" s="281"/>
      <c r="SBO55" s="282"/>
      <c r="SBP55" s="283"/>
      <c r="SBQ55" s="279"/>
      <c r="SBR55" s="280"/>
      <c r="SBS55" s="281"/>
      <c r="SBT55" s="281"/>
      <c r="SBU55" s="282"/>
      <c r="SBV55" s="283"/>
      <c r="SBW55" s="279"/>
      <c r="SBX55" s="280"/>
      <c r="SBY55" s="281"/>
      <c r="SBZ55" s="281"/>
      <c r="SCA55" s="282"/>
      <c r="SCB55" s="283"/>
      <c r="SCC55" s="279"/>
      <c r="SCD55" s="280"/>
      <c r="SCE55" s="281"/>
      <c r="SCF55" s="281"/>
      <c r="SCG55" s="282"/>
      <c r="SCH55" s="283"/>
      <c r="SCI55" s="279"/>
      <c r="SCJ55" s="280"/>
      <c r="SCK55" s="281"/>
      <c r="SCL55" s="281"/>
      <c r="SCM55" s="282"/>
      <c r="SCN55" s="283"/>
      <c r="SCO55" s="279"/>
      <c r="SCP55" s="280"/>
      <c r="SCQ55" s="281"/>
      <c r="SCR55" s="281"/>
      <c r="SCS55" s="282"/>
      <c r="SCT55" s="283"/>
      <c r="SCU55" s="279"/>
      <c r="SCV55" s="280"/>
      <c r="SCW55" s="281"/>
      <c r="SCX55" s="281"/>
      <c r="SCY55" s="282"/>
      <c r="SCZ55" s="283"/>
      <c r="SDA55" s="279"/>
      <c r="SDB55" s="280"/>
      <c r="SDC55" s="281"/>
      <c r="SDD55" s="281"/>
      <c r="SDE55" s="282"/>
      <c r="SDF55" s="283"/>
      <c r="SDG55" s="279"/>
      <c r="SDH55" s="280"/>
      <c r="SDI55" s="281"/>
      <c r="SDJ55" s="281"/>
      <c r="SDK55" s="282"/>
      <c r="SDL55" s="283"/>
      <c r="SDM55" s="279"/>
      <c r="SDN55" s="280"/>
      <c r="SDO55" s="281"/>
      <c r="SDP55" s="281"/>
      <c r="SDQ55" s="282"/>
      <c r="SDR55" s="283"/>
      <c r="SDS55" s="279"/>
      <c r="SDT55" s="280"/>
      <c r="SDU55" s="281"/>
      <c r="SDV55" s="281"/>
      <c r="SDW55" s="282"/>
      <c r="SDX55" s="283"/>
      <c r="SDY55" s="279"/>
      <c r="SDZ55" s="280"/>
      <c r="SEA55" s="281"/>
      <c r="SEB55" s="281"/>
      <c r="SEC55" s="282"/>
      <c r="SED55" s="283"/>
      <c r="SEE55" s="279"/>
      <c r="SEF55" s="280"/>
      <c r="SEG55" s="281"/>
      <c r="SEH55" s="281"/>
      <c r="SEI55" s="282"/>
      <c r="SEJ55" s="283"/>
      <c r="SEK55" s="279"/>
      <c r="SEL55" s="280"/>
      <c r="SEM55" s="281"/>
      <c r="SEN55" s="281"/>
      <c r="SEO55" s="282"/>
      <c r="SEP55" s="283"/>
      <c r="SEQ55" s="279"/>
      <c r="SER55" s="280"/>
      <c r="SES55" s="281"/>
      <c r="SET55" s="281"/>
      <c r="SEU55" s="282"/>
      <c r="SEV55" s="283"/>
      <c r="SEW55" s="279"/>
      <c r="SEX55" s="280"/>
      <c r="SEY55" s="281"/>
      <c r="SEZ55" s="281"/>
      <c r="SFA55" s="282"/>
      <c r="SFB55" s="283"/>
      <c r="SFC55" s="279"/>
      <c r="SFD55" s="280"/>
      <c r="SFE55" s="281"/>
      <c r="SFF55" s="281"/>
      <c r="SFG55" s="282"/>
      <c r="SFH55" s="283"/>
      <c r="SFI55" s="279"/>
      <c r="SFJ55" s="280"/>
      <c r="SFK55" s="281"/>
      <c r="SFL55" s="281"/>
      <c r="SFM55" s="282"/>
      <c r="SFN55" s="283"/>
      <c r="SFO55" s="279"/>
      <c r="SFP55" s="280"/>
      <c r="SFQ55" s="281"/>
      <c r="SFR55" s="281"/>
      <c r="SFS55" s="282"/>
      <c r="SFT55" s="283"/>
      <c r="SFU55" s="279"/>
      <c r="SFV55" s="280"/>
      <c r="SFW55" s="281"/>
      <c r="SFX55" s="281"/>
      <c r="SFY55" s="282"/>
      <c r="SFZ55" s="283"/>
      <c r="SGA55" s="279"/>
      <c r="SGB55" s="280"/>
      <c r="SGC55" s="281"/>
      <c r="SGD55" s="281"/>
      <c r="SGE55" s="282"/>
      <c r="SGF55" s="283"/>
      <c r="SGG55" s="279"/>
      <c r="SGH55" s="280"/>
      <c r="SGI55" s="281"/>
      <c r="SGJ55" s="281"/>
      <c r="SGK55" s="282"/>
      <c r="SGL55" s="283"/>
      <c r="SGM55" s="279"/>
      <c r="SGN55" s="280"/>
      <c r="SGO55" s="281"/>
      <c r="SGP55" s="281"/>
      <c r="SGQ55" s="282"/>
      <c r="SGR55" s="283"/>
      <c r="SGS55" s="279"/>
      <c r="SGT55" s="280"/>
      <c r="SGU55" s="281"/>
      <c r="SGV55" s="281"/>
      <c r="SGW55" s="282"/>
      <c r="SGX55" s="283"/>
      <c r="SGY55" s="279"/>
      <c r="SGZ55" s="280"/>
      <c r="SHA55" s="281"/>
      <c r="SHB55" s="281"/>
      <c r="SHC55" s="282"/>
      <c r="SHD55" s="283"/>
      <c r="SHE55" s="279"/>
      <c r="SHF55" s="280"/>
      <c r="SHG55" s="281"/>
      <c r="SHH55" s="281"/>
      <c r="SHI55" s="282"/>
      <c r="SHJ55" s="283"/>
      <c r="SHK55" s="279"/>
      <c r="SHL55" s="280"/>
      <c r="SHM55" s="281"/>
      <c r="SHN55" s="281"/>
      <c r="SHO55" s="282"/>
      <c r="SHP55" s="283"/>
      <c r="SHQ55" s="279"/>
      <c r="SHR55" s="280"/>
      <c r="SHS55" s="281"/>
      <c r="SHT55" s="281"/>
      <c r="SHU55" s="282"/>
      <c r="SHV55" s="283"/>
      <c r="SHW55" s="279"/>
      <c r="SHX55" s="280"/>
      <c r="SHY55" s="281"/>
      <c r="SHZ55" s="281"/>
      <c r="SIA55" s="282"/>
      <c r="SIB55" s="283"/>
      <c r="SIC55" s="279"/>
      <c r="SID55" s="280"/>
      <c r="SIE55" s="281"/>
      <c r="SIF55" s="281"/>
      <c r="SIG55" s="282"/>
      <c r="SIH55" s="283"/>
      <c r="SII55" s="279"/>
      <c r="SIJ55" s="280"/>
      <c r="SIK55" s="281"/>
      <c r="SIL55" s="281"/>
      <c r="SIM55" s="282"/>
      <c r="SIN55" s="283"/>
      <c r="SIO55" s="279"/>
      <c r="SIP55" s="280"/>
      <c r="SIQ55" s="281"/>
      <c r="SIR55" s="281"/>
      <c r="SIS55" s="282"/>
      <c r="SIT55" s="283"/>
      <c r="SIU55" s="279"/>
      <c r="SIV55" s="280"/>
      <c r="SIW55" s="281"/>
      <c r="SIX55" s="281"/>
      <c r="SIY55" s="282"/>
      <c r="SIZ55" s="283"/>
      <c r="SJA55" s="279"/>
      <c r="SJB55" s="280"/>
      <c r="SJC55" s="281"/>
      <c r="SJD55" s="281"/>
      <c r="SJE55" s="282"/>
      <c r="SJF55" s="283"/>
      <c r="SJG55" s="279"/>
      <c r="SJH55" s="280"/>
      <c r="SJI55" s="281"/>
      <c r="SJJ55" s="281"/>
      <c r="SJK55" s="282"/>
      <c r="SJL55" s="283"/>
      <c r="SJM55" s="279"/>
      <c r="SJN55" s="280"/>
      <c r="SJO55" s="281"/>
      <c r="SJP55" s="281"/>
      <c r="SJQ55" s="282"/>
      <c r="SJR55" s="283"/>
      <c r="SJS55" s="279"/>
      <c r="SJT55" s="280"/>
      <c r="SJU55" s="281"/>
      <c r="SJV55" s="281"/>
      <c r="SJW55" s="282"/>
      <c r="SJX55" s="283"/>
      <c r="SJY55" s="279"/>
      <c r="SJZ55" s="280"/>
      <c r="SKA55" s="281"/>
      <c r="SKB55" s="281"/>
      <c r="SKC55" s="282"/>
      <c r="SKD55" s="283"/>
      <c r="SKE55" s="279"/>
      <c r="SKF55" s="280"/>
      <c r="SKG55" s="281"/>
      <c r="SKH55" s="281"/>
      <c r="SKI55" s="282"/>
      <c r="SKJ55" s="283"/>
      <c r="SKK55" s="279"/>
      <c r="SKL55" s="280"/>
      <c r="SKM55" s="281"/>
      <c r="SKN55" s="281"/>
      <c r="SKO55" s="282"/>
      <c r="SKP55" s="283"/>
      <c r="SKQ55" s="279"/>
      <c r="SKR55" s="280"/>
      <c r="SKS55" s="281"/>
      <c r="SKT55" s="281"/>
      <c r="SKU55" s="282"/>
      <c r="SKV55" s="283"/>
      <c r="SKW55" s="279"/>
      <c r="SKX55" s="280"/>
      <c r="SKY55" s="281"/>
      <c r="SKZ55" s="281"/>
      <c r="SLA55" s="282"/>
      <c r="SLB55" s="283"/>
      <c r="SLC55" s="279"/>
      <c r="SLD55" s="280"/>
      <c r="SLE55" s="281"/>
      <c r="SLF55" s="281"/>
      <c r="SLG55" s="282"/>
      <c r="SLH55" s="283"/>
      <c r="SLI55" s="279"/>
      <c r="SLJ55" s="280"/>
      <c r="SLK55" s="281"/>
      <c r="SLL55" s="281"/>
      <c r="SLM55" s="282"/>
      <c r="SLN55" s="283"/>
      <c r="SLO55" s="279"/>
      <c r="SLP55" s="280"/>
      <c r="SLQ55" s="281"/>
      <c r="SLR55" s="281"/>
      <c r="SLS55" s="282"/>
      <c r="SLT55" s="283"/>
      <c r="SLU55" s="279"/>
      <c r="SLV55" s="280"/>
      <c r="SLW55" s="281"/>
      <c r="SLX55" s="281"/>
      <c r="SLY55" s="282"/>
      <c r="SLZ55" s="283"/>
      <c r="SMA55" s="279"/>
      <c r="SMB55" s="280"/>
      <c r="SMC55" s="281"/>
      <c r="SMD55" s="281"/>
      <c r="SME55" s="282"/>
      <c r="SMF55" s="283"/>
      <c r="SMG55" s="279"/>
      <c r="SMH55" s="280"/>
      <c r="SMI55" s="281"/>
      <c r="SMJ55" s="281"/>
      <c r="SMK55" s="282"/>
      <c r="SML55" s="283"/>
      <c r="SMM55" s="279"/>
      <c r="SMN55" s="280"/>
      <c r="SMO55" s="281"/>
      <c r="SMP55" s="281"/>
      <c r="SMQ55" s="282"/>
      <c r="SMR55" s="283"/>
      <c r="SMS55" s="279"/>
      <c r="SMT55" s="280"/>
      <c r="SMU55" s="281"/>
      <c r="SMV55" s="281"/>
      <c r="SMW55" s="282"/>
      <c r="SMX55" s="283"/>
      <c r="SMY55" s="279"/>
      <c r="SMZ55" s="280"/>
      <c r="SNA55" s="281"/>
      <c r="SNB55" s="281"/>
      <c r="SNC55" s="282"/>
      <c r="SND55" s="283"/>
      <c r="SNE55" s="279"/>
      <c r="SNF55" s="280"/>
      <c r="SNG55" s="281"/>
      <c r="SNH55" s="281"/>
      <c r="SNI55" s="282"/>
      <c r="SNJ55" s="283"/>
      <c r="SNK55" s="279"/>
      <c r="SNL55" s="280"/>
      <c r="SNM55" s="281"/>
      <c r="SNN55" s="281"/>
      <c r="SNO55" s="282"/>
      <c r="SNP55" s="283"/>
      <c r="SNQ55" s="279"/>
      <c r="SNR55" s="280"/>
      <c r="SNS55" s="281"/>
      <c r="SNT55" s="281"/>
      <c r="SNU55" s="282"/>
      <c r="SNV55" s="283"/>
      <c r="SNW55" s="279"/>
      <c r="SNX55" s="280"/>
      <c r="SNY55" s="281"/>
      <c r="SNZ55" s="281"/>
      <c r="SOA55" s="282"/>
      <c r="SOB55" s="283"/>
      <c r="SOC55" s="279"/>
      <c r="SOD55" s="280"/>
      <c r="SOE55" s="281"/>
      <c r="SOF55" s="281"/>
      <c r="SOG55" s="282"/>
      <c r="SOH55" s="283"/>
      <c r="SOI55" s="279"/>
      <c r="SOJ55" s="280"/>
      <c r="SOK55" s="281"/>
      <c r="SOL55" s="281"/>
      <c r="SOM55" s="282"/>
      <c r="SON55" s="283"/>
      <c r="SOO55" s="279"/>
      <c r="SOP55" s="280"/>
      <c r="SOQ55" s="281"/>
      <c r="SOR55" s="281"/>
      <c r="SOS55" s="282"/>
      <c r="SOT55" s="283"/>
      <c r="SOU55" s="279"/>
      <c r="SOV55" s="280"/>
      <c r="SOW55" s="281"/>
      <c r="SOX55" s="281"/>
      <c r="SOY55" s="282"/>
      <c r="SOZ55" s="283"/>
      <c r="SPA55" s="279"/>
      <c r="SPB55" s="280"/>
      <c r="SPC55" s="281"/>
      <c r="SPD55" s="281"/>
      <c r="SPE55" s="282"/>
      <c r="SPF55" s="283"/>
      <c r="SPG55" s="279"/>
      <c r="SPH55" s="280"/>
      <c r="SPI55" s="281"/>
      <c r="SPJ55" s="281"/>
      <c r="SPK55" s="282"/>
      <c r="SPL55" s="283"/>
      <c r="SPM55" s="279"/>
      <c r="SPN55" s="280"/>
      <c r="SPO55" s="281"/>
      <c r="SPP55" s="281"/>
      <c r="SPQ55" s="282"/>
      <c r="SPR55" s="283"/>
      <c r="SPS55" s="279"/>
      <c r="SPT55" s="280"/>
      <c r="SPU55" s="281"/>
      <c r="SPV55" s="281"/>
      <c r="SPW55" s="282"/>
      <c r="SPX55" s="283"/>
      <c r="SPY55" s="279"/>
      <c r="SPZ55" s="280"/>
      <c r="SQA55" s="281"/>
      <c r="SQB55" s="281"/>
      <c r="SQC55" s="282"/>
      <c r="SQD55" s="283"/>
      <c r="SQE55" s="279"/>
      <c r="SQF55" s="280"/>
      <c r="SQG55" s="281"/>
      <c r="SQH55" s="281"/>
      <c r="SQI55" s="282"/>
      <c r="SQJ55" s="283"/>
      <c r="SQK55" s="279"/>
      <c r="SQL55" s="280"/>
      <c r="SQM55" s="281"/>
      <c r="SQN55" s="281"/>
      <c r="SQO55" s="282"/>
      <c r="SQP55" s="283"/>
      <c r="SQQ55" s="279"/>
      <c r="SQR55" s="280"/>
      <c r="SQS55" s="281"/>
      <c r="SQT55" s="281"/>
      <c r="SQU55" s="282"/>
      <c r="SQV55" s="283"/>
      <c r="SQW55" s="279"/>
      <c r="SQX55" s="280"/>
      <c r="SQY55" s="281"/>
      <c r="SQZ55" s="281"/>
      <c r="SRA55" s="282"/>
      <c r="SRB55" s="283"/>
      <c r="SRC55" s="279"/>
      <c r="SRD55" s="280"/>
      <c r="SRE55" s="281"/>
      <c r="SRF55" s="281"/>
      <c r="SRG55" s="282"/>
      <c r="SRH55" s="283"/>
      <c r="SRI55" s="279"/>
      <c r="SRJ55" s="280"/>
      <c r="SRK55" s="281"/>
      <c r="SRL55" s="281"/>
      <c r="SRM55" s="282"/>
      <c r="SRN55" s="283"/>
      <c r="SRO55" s="279"/>
      <c r="SRP55" s="280"/>
      <c r="SRQ55" s="281"/>
      <c r="SRR55" s="281"/>
      <c r="SRS55" s="282"/>
      <c r="SRT55" s="283"/>
      <c r="SRU55" s="279"/>
      <c r="SRV55" s="280"/>
      <c r="SRW55" s="281"/>
      <c r="SRX55" s="281"/>
      <c r="SRY55" s="282"/>
      <c r="SRZ55" s="283"/>
      <c r="SSA55" s="279"/>
      <c r="SSB55" s="280"/>
      <c r="SSC55" s="281"/>
      <c r="SSD55" s="281"/>
      <c r="SSE55" s="282"/>
      <c r="SSF55" s="283"/>
      <c r="SSG55" s="279"/>
      <c r="SSH55" s="280"/>
      <c r="SSI55" s="281"/>
      <c r="SSJ55" s="281"/>
      <c r="SSK55" s="282"/>
      <c r="SSL55" s="283"/>
      <c r="SSM55" s="279"/>
      <c r="SSN55" s="280"/>
      <c r="SSO55" s="281"/>
      <c r="SSP55" s="281"/>
      <c r="SSQ55" s="282"/>
      <c r="SSR55" s="283"/>
      <c r="SSS55" s="279"/>
      <c r="SST55" s="280"/>
      <c r="SSU55" s="281"/>
      <c r="SSV55" s="281"/>
      <c r="SSW55" s="282"/>
      <c r="SSX55" s="283"/>
      <c r="SSY55" s="279"/>
      <c r="SSZ55" s="280"/>
      <c r="STA55" s="281"/>
      <c r="STB55" s="281"/>
      <c r="STC55" s="282"/>
      <c r="STD55" s="283"/>
      <c r="STE55" s="279"/>
      <c r="STF55" s="280"/>
      <c r="STG55" s="281"/>
      <c r="STH55" s="281"/>
      <c r="STI55" s="282"/>
      <c r="STJ55" s="283"/>
      <c r="STK55" s="279"/>
      <c r="STL55" s="280"/>
      <c r="STM55" s="281"/>
      <c r="STN55" s="281"/>
      <c r="STO55" s="282"/>
      <c r="STP55" s="283"/>
      <c r="STQ55" s="279"/>
      <c r="STR55" s="280"/>
      <c r="STS55" s="281"/>
      <c r="STT55" s="281"/>
      <c r="STU55" s="282"/>
      <c r="STV55" s="283"/>
      <c r="STW55" s="279"/>
      <c r="STX55" s="280"/>
      <c r="STY55" s="281"/>
      <c r="STZ55" s="281"/>
      <c r="SUA55" s="282"/>
      <c r="SUB55" s="283"/>
      <c r="SUC55" s="279"/>
      <c r="SUD55" s="280"/>
      <c r="SUE55" s="281"/>
      <c r="SUF55" s="281"/>
      <c r="SUG55" s="282"/>
      <c r="SUH55" s="283"/>
      <c r="SUI55" s="279"/>
      <c r="SUJ55" s="280"/>
      <c r="SUK55" s="281"/>
      <c r="SUL55" s="281"/>
      <c r="SUM55" s="282"/>
      <c r="SUN55" s="283"/>
      <c r="SUO55" s="279"/>
      <c r="SUP55" s="280"/>
      <c r="SUQ55" s="281"/>
      <c r="SUR55" s="281"/>
      <c r="SUS55" s="282"/>
      <c r="SUT55" s="283"/>
      <c r="SUU55" s="279"/>
      <c r="SUV55" s="280"/>
      <c r="SUW55" s="281"/>
      <c r="SUX55" s="281"/>
      <c r="SUY55" s="282"/>
      <c r="SUZ55" s="283"/>
      <c r="SVA55" s="279"/>
      <c r="SVB55" s="280"/>
      <c r="SVC55" s="281"/>
      <c r="SVD55" s="281"/>
      <c r="SVE55" s="282"/>
      <c r="SVF55" s="283"/>
      <c r="SVG55" s="279"/>
      <c r="SVH55" s="280"/>
      <c r="SVI55" s="281"/>
      <c r="SVJ55" s="281"/>
      <c r="SVK55" s="282"/>
      <c r="SVL55" s="283"/>
      <c r="SVM55" s="279"/>
      <c r="SVN55" s="280"/>
      <c r="SVO55" s="281"/>
      <c r="SVP55" s="281"/>
      <c r="SVQ55" s="282"/>
      <c r="SVR55" s="283"/>
      <c r="SVS55" s="279"/>
      <c r="SVT55" s="280"/>
      <c r="SVU55" s="281"/>
      <c r="SVV55" s="281"/>
      <c r="SVW55" s="282"/>
      <c r="SVX55" s="283"/>
      <c r="SVY55" s="279"/>
      <c r="SVZ55" s="280"/>
      <c r="SWA55" s="281"/>
      <c r="SWB55" s="281"/>
      <c r="SWC55" s="282"/>
      <c r="SWD55" s="283"/>
      <c r="SWE55" s="279"/>
      <c r="SWF55" s="280"/>
      <c r="SWG55" s="281"/>
      <c r="SWH55" s="281"/>
      <c r="SWI55" s="282"/>
      <c r="SWJ55" s="283"/>
      <c r="SWK55" s="279"/>
      <c r="SWL55" s="280"/>
      <c r="SWM55" s="281"/>
      <c r="SWN55" s="281"/>
      <c r="SWO55" s="282"/>
      <c r="SWP55" s="283"/>
      <c r="SWQ55" s="279"/>
      <c r="SWR55" s="280"/>
      <c r="SWS55" s="281"/>
      <c r="SWT55" s="281"/>
      <c r="SWU55" s="282"/>
      <c r="SWV55" s="283"/>
      <c r="SWW55" s="279"/>
      <c r="SWX55" s="280"/>
      <c r="SWY55" s="281"/>
      <c r="SWZ55" s="281"/>
      <c r="SXA55" s="282"/>
      <c r="SXB55" s="283"/>
      <c r="SXC55" s="279"/>
      <c r="SXD55" s="280"/>
      <c r="SXE55" s="281"/>
      <c r="SXF55" s="281"/>
      <c r="SXG55" s="282"/>
      <c r="SXH55" s="283"/>
      <c r="SXI55" s="279"/>
      <c r="SXJ55" s="280"/>
      <c r="SXK55" s="281"/>
      <c r="SXL55" s="281"/>
      <c r="SXM55" s="282"/>
      <c r="SXN55" s="283"/>
      <c r="SXO55" s="279"/>
      <c r="SXP55" s="280"/>
      <c r="SXQ55" s="281"/>
      <c r="SXR55" s="281"/>
      <c r="SXS55" s="282"/>
      <c r="SXT55" s="283"/>
      <c r="SXU55" s="279"/>
      <c r="SXV55" s="280"/>
      <c r="SXW55" s="281"/>
      <c r="SXX55" s="281"/>
      <c r="SXY55" s="282"/>
      <c r="SXZ55" s="283"/>
      <c r="SYA55" s="279"/>
      <c r="SYB55" s="280"/>
      <c r="SYC55" s="281"/>
      <c r="SYD55" s="281"/>
      <c r="SYE55" s="282"/>
      <c r="SYF55" s="283"/>
      <c r="SYG55" s="279"/>
      <c r="SYH55" s="280"/>
      <c r="SYI55" s="281"/>
      <c r="SYJ55" s="281"/>
      <c r="SYK55" s="282"/>
      <c r="SYL55" s="283"/>
      <c r="SYM55" s="279"/>
      <c r="SYN55" s="280"/>
      <c r="SYO55" s="281"/>
      <c r="SYP55" s="281"/>
      <c r="SYQ55" s="282"/>
      <c r="SYR55" s="283"/>
      <c r="SYS55" s="279"/>
      <c r="SYT55" s="280"/>
      <c r="SYU55" s="281"/>
      <c r="SYV55" s="281"/>
      <c r="SYW55" s="282"/>
      <c r="SYX55" s="283"/>
      <c r="SYY55" s="279"/>
      <c r="SYZ55" s="280"/>
      <c r="SZA55" s="281"/>
      <c r="SZB55" s="281"/>
      <c r="SZC55" s="282"/>
      <c r="SZD55" s="283"/>
      <c r="SZE55" s="279"/>
      <c r="SZF55" s="280"/>
      <c r="SZG55" s="281"/>
      <c r="SZH55" s="281"/>
      <c r="SZI55" s="282"/>
      <c r="SZJ55" s="283"/>
      <c r="SZK55" s="279"/>
      <c r="SZL55" s="280"/>
      <c r="SZM55" s="281"/>
      <c r="SZN55" s="281"/>
      <c r="SZO55" s="282"/>
      <c r="SZP55" s="283"/>
      <c r="SZQ55" s="279"/>
      <c r="SZR55" s="280"/>
      <c r="SZS55" s="281"/>
      <c r="SZT55" s="281"/>
      <c r="SZU55" s="282"/>
      <c r="SZV55" s="283"/>
      <c r="SZW55" s="279"/>
      <c r="SZX55" s="280"/>
      <c r="SZY55" s="281"/>
      <c r="SZZ55" s="281"/>
      <c r="TAA55" s="282"/>
      <c r="TAB55" s="283"/>
      <c r="TAC55" s="279"/>
      <c r="TAD55" s="280"/>
      <c r="TAE55" s="281"/>
      <c r="TAF55" s="281"/>
      <c r="TAG55" s="282"/>
      <c r="TAH55" s="283"/>
      <c r="TAI55" s="279"/>
      <c r="TAJ55" s="280"/>
      <c r="TAK55" s="281"/>
      <c r="TAL55" s="281"/>
      <c r="TAM55" s="282"/>
      <c r="TAN55" s="283"/>
      <c r="TAO55" s="279"/>
      <c r="TAP55" s="280"/>
      <c r="TAQ55" s="281"/>
      <c r="TAR55" s="281"/>
      <c r="TAS55" s="282"/>
      <c r="TAT55" s="283"/>
      <c r="TAU55" s="279"/>
      <c r="TAV55" s="280"/>
      <c r="TAW55" s="281"/>
      <c r="TAX55" s="281"/>
      <c r="TAY55" s="282"/>
      <c r="TAZ55" s="283"/>
      <c r="TBA55" s="279"/>
      <c r="TBB55" s="280"/>
      <c r="TBC55" s="281"/>
      <c r="TBD55" s="281"/>
      <c r="TBE55" s="282"/>
      <c r="TBF55" s="283"/>
      <c r="TBG55" s="279"/>
      <c r="TBH55" s="280"/>
      <c r="TBI55" s="281"/>
      <c r="TBJ55" s="281"/>
      <c r="TBK55" s="282"/>
      <c r="TBL55" s="283"/>
      <c r="TBM55" s="279"/>
      <c r="TBN55" s="280"/>
      <c r="TBO55" s="281"/>
      <c r="TBP55" s="281"/>
      <c r="TBQ55" s="282"/>
      <c r="TBR55" s="283"/>
      <c r="TBS55" s="279"/>
      <c r="TBT55" s="280"/>
      <c r="TBU55" s="281"/>
      <c r="TBV55" s="281"/>
      <c r="TBW55" s="282"/>
      <c r="TBX55" s="283"/>
      <c r="TBY55" s="279"/>
      <c r="TBZ55" s="280"/>
      <c r="TCA55" s="281"/>
      <c r="TCB55" s="281"/>
      <c r="TCC55" s="282"/>
      <c r="TCD55" s="283"/>
      <c r="TCE55" s="279"/>
      <c r="TCF55" s="280"/>
      <c r="TCG55" s="281"/>
      <c r="TCH55" s="281"/>
      <c r="TCI55" s="282"/>
      <c r="TCJ55" s="283"/>
      <c r="TCK55" s="279"/>
      <c r="TCL55" s="280"/>
      <c r="TCM55" s="281"/>
      <c r="TCN55" s="281"/>
      <c r="TCO55" s="282"/>
      <c r="TCP55" s="283"/>
      <c r="TCQ55" s="279"/>
      <c r="TCR55" s="280"/>
      <c r="TCS55" s="281"/>
      <c r="TCT55" s="281"/>
      <c r="TCU55" s="282"/>
      <c r="TCV55" s="283"/>
      <c r="TCW55" s="279"/>
      <c r="TCX55" s="280"/>
      <c r="TCY55" s="281"/>
      <c r="TCZ55" s="281"/>
      <c r="TDA55" s="282"/>
      <c r="TDB55" s="283"/>
      <c r="TDC55" s="279"/>
      <c r="TDD55" s="280"/>
      <c r="TDE55" s="281"/>
      <c r="TDF55" s="281"/>
      <c r="TDG55" s="282"/>
      <c r="TDH55" s="283"/>
      <c r="TDI55" s="279"/>
      <c r="TDJ55" s="280"/>
      <c r="TDK55" s="281"/>
      <c r="TDL55" s="281"/>
      <c r="TDM55" s="282"/>
      <c r="TDN55" s="283"/>
      <c r="TDO55" s="279"/>
      <c r="TDP55" s="280"/>
      <c r="TDQ55" s="281"/>
      <c r="TDR55" s="281"/>
      <c r="TDS55" s="282"/>
      <c r="TDT55" s="283"/>
      <c r="TDU55" s="279"/>
      <c r="TDV55" s="280"/>
      <c r="TDW55" s="281"/>
      <c r="TDX55" s="281"/>
      <c r="TDY55" s="282"/>
      <c r="TDZ55" s="283"/>
      <c r="TEA55" s="279"/>
      <c r="TEB55" s="280"/>
      <c r="TEC55" s="281"/>
      <c r="TED55" s="281"/>
      <c r="TEE55" s="282"/>
      <c r="TEF55" s="283"/>
      <c r="TEG55" s="279"/>
      <c r="TEH55" s="280"/>
      <c r="TEI55" s="281"/>
      <c r="TEJ55" s="281"/>
      <c r="TEK55" s="282"/>
      <c r="TEL55" s="283"/>
      <c r="TEM55" s="279"/>
      <c r="TEN55" s="280"/>
      <c r="TEO55" s="281"/>
      <c r="TEP55" s="281"/>
      <c r="TEQ55" s="282"/>
      <c r="TER55" s="283"/>
      <c r="TES55" s="279"/>
      <c r="TET55" s="280"/>
      <c r="TEU55" s="281"/>
      <c r="TEV55" s="281"/>
      <c r="TEW55" s="282"/>
      <c r="TEX55" s="283"/>
      <c r="TEY55" s="279"/>
      <c r="TEZ55" s="280"/>
      <c r="TFA55" s="281"/>
      <c r="TFB55" s="281"/>
      <c r="TFC55" s="282"/>
      <c r="TFD55" s="283"/>
      <c r="TFE55" s="279"/>
      <c r="TFF55" s="280"/>
      <c r="TFG55" s="281"/>
      <c r="TFH55" s="281"/>
      <c r="TFI55" s="282"/>
      <c r="TFJ55" s="283"/>
      <c r="TFK55" s="279"/>
      <c r="TFL55" s="280"/>
      <c r="TFM55" s="281"/>
      <c r="TFN55" s="281"/>
      <c r="TFO55" s="282"/>
      <c r="TFP55" s="283"/>
      <c r="TFQ55" s="279"/>
      <c r="TFR55" s="280"/>
      <c r="TFS55" s="281"/>
      <c r="TFT55" s="281"/>
      <c r="TFU55" s="282"/>
      <c r="TFV55" s="283"/>
      <c r="TFW55" s="279"/>
      <c r="TFX55" s="280"/>
      <c r="TFY55" s="281"/>
      <c r="TFZ55" s="281"/>
      <c r="TGA55" s="282"/>
      <c r="TGB55" s="283"/>
      <c r="TGC55" s="279"/>
      <c r="TGD55" s="280"/>
      <c r="TGE55" s="281"/>
      <c r="TGF55" s="281"/>
      <c r="TGG55" s="282"/>
      <c r="TGH55" s="283"/>
      <c r="TGI55" s="279"/>
      <c r="TGJ55" s="280"/>
      <c r="TGK55" s="281"/>
      <c r="TGL55" s="281"/>
      <c r="TGM55" s="282"/>
      <c r="TGN55" s="283"/>
      <c r="TGO55" s="279"/>
      <c r="TGP55" s="280"/>
      <c r="TGQ55" s="281"/>
      <c r="TGR55" s="281"/>
      <c r="TGS55" s="282"/>
      <c r="TGT55" s="283"/>
      <c r="TGU55" s="279"/>
      <c r="TGV55" s="280"/>
      <c r="TGW55" s="281"/>
      <c r="TGX55" s="281"/>
      <c r="TGY55" s="282"/>
      <c r="TGZ55" s="283"/>
      <c r="THA55" s="279"/>
      <c r="THB55" s="280"/>
      <c r="THC55" s="281"/>
      <c r="THD55" s="281"/>
      <c r="THE55" s="282"/>
      <c r="THF55" s="283"/>
      <c r="THG55" s="279"/>
      <c r="THH55" s="280"/>
      <c r="THI55" s="281"/>
      <c r="THJ55" s="281"/>
      <c r="THK55" s="282"/>
      <c r="THL55" s="283"/>
      <c r="THM55" s="279"/>
      <c r="THN55" s="280"/>
      <c r="THO55" s="281"/>
      <c r="THP55" s="281"/>
      <c r="THQ55" s="282"/>
      <c r="THR55" s="283"/>
      <c r="THS55" s="279"/>
      <c r="THT55" s="280"/>
      <c r="THU55" s="281"/>
      <c r="THV55" s="281"/>
      <c r="THW55" s="282"/>
      <c r="THX55" s="283"/>
      <c r="THY55" s="279"/>
      <c r="THZ55" s="280"/>
      <c r="TIA55" s="281"/>
      <c r="TIB55" s="281"/>
      <c r="TIC55" s="282"/>
      <c r="TID55" s="283"/>
      <c r="TIE55" s="279"/>
      <c r="TIF55" s="280"/>
      <c r="TIG55" s="281"/>
      <c r="TIH55" s="281"/>
      <c r="TII55" s="282"/>
      <c r="TIJ55" s="283"/>
      <c r="TIK55" s="279"/>
      <c r="TIL55" s="280"/>
      <c r="TIM55" s="281"/>
      <c r="TIN55" s="281"/>
      <c r="TIO55" s="282"/>
      <c r="TIP55" s="283"/>
      <c r="TIQ55" s="279"/>
      <c r="TIR55" s="280"/>
      <c r="TIS55" s="281"/>
      <c r="TIT55" s="281"/>
      <c r="TIU55" s="282"/>
      <c r="TIV55" s="283"/>
      <c r="TIW55" s="279"/>
      <c r="TIX55" s="280"/>
      <c r="TIY55" s="281"/>
      <c r="TIZ55" s="281"/>
      <c r="TJA55" s="282"/>
      <c r="TJB55" s="283"/>
      <c r="TJC55" s="279"/>
      <c r="TJD55" s="280"/>
      <c r="TJE55" s="281"/>
      <c r="TJF55" s="281"/>
      <c r="TJG55" s="282"/>
      <c r="TJH55" s="283"/>
      <c r="TJI55" s="279"/>
      <c r="TJJ55" s="280"/>
      <c r="TJK55" s="281"/>
      <c r="TJL55" s="281"/>
      <c r="TJM55" s="282"/>
      <c r="TJN55" s="283"/>
      <c r="TJO55" s="279"/>
      <c r="TJP55" s="280"/>
      <c r="TJQ55" s="281"/>
      <c r="TJR55" s="281"/>
      <c r="TJS55" s="282"/>
      <c r="TJT55" s="283"/>
      <c r="TJU55" s="279"/>
      <c r="TJV55" s="280"/>
      <c r="TJW55" s="281"/>
      <c r="TJX55" s="281"/>
      <c r="TJY55" s="282"/>
      <c r="TJZ55" s="283"/>
      <c r="TKA55" s="279"/>
      <c r="TKB55" s="280"/>
      <c r="TKC55" s="281"/>
      <c r="TKD55" s="281"/>
      <c r="TKE55" s="282"/>
      <c r="TKF55" s="283"/>
      <c r="TKG55" s="279"/>
      <c r="TKH55" s="280"/>
      <c r="TKI55" s="281"/>
      <c r="TKJ55" s="281"/>
      <c r="TKK55" s="282"/>
      <c r="TKL55" s="283"/>
      <c r="TKM55" s="279"/>
      <c r="TKN55" s="280"/>
      <c r="TKO55" s="281"/>
      <c r="TKP55" s="281"/>
      <c r="TKQ55" s="282"/>
      <c r="TKR55" s="283"/>
      <c r="TKS55" s="279"/>
      <c r="TKT55" s="280"/>
      <c r="TKU55" s="281"/>
      <c r="TKV55" s="281"/>
      <c r="TKW55" s="282"/>
      <c r="TKX55" s="283"/>
      <c r="TKY55" s="279"/>
      <c r="TKZ55" s="280"/>
      <c r="TLA55" s="281"/>
      <c r="TLB55" s="281"/>
      <c r="TLC55" s="282"/>
      <c r="TLD55" s="283"/>
      <c r="TLE55" s="279"/>
      <c r="TLF55" s="280"/>
      <c r="TLG55" s="281"/>
      <c r="TLH55" s="281"/>
      <c r="TLI55" s="282"/>
      <c r="TLJ55" s="283"/>
      <c r="TLK55" s="279"/>
      <c r="TLL55" s="280"/>
      <c r="TLM55" s="281"/>
      <c r="TLN55" s="281"/>
      <c r="TLO55" s="282"/>
      <c r="TLP55" s="283"/>
      <c r="TLQ55" s="279"/>
      <c r="TLR55" s="280"/>
      <c r="TLS55" s="281"/>
      <c r="TLT55" s="281"/>
      <c r="TLU55" s="282"/>
      <c r="TLV55" s="283"/>
      <c r="TLW55" s="279"/>
      <c r="TLX55" s="280"/>
      <c r="TLY55" s="281"/>
      <c r="TLZ55" s="281"/>
      <c r="TMA55" s="282"/>
      <c r="TMB55" s="283"/>
      <c r="TMC55" s="279"/>
      <c r="TMD55" s="280"/>
      <c r="TME55" s="281"/>
      <c r="TMF55" s="281"/>
      <c r="TMG55" s="282"/>
      <c r="TMH55" s="283"/>
      <c r="TMI55" s="279"/>
      <c r="TMJ55" s="280"/>
      <c r="TMK55" s="281"/>
      <c r="TML55" s="281"/>
      <c r="TMM55" s="282"/>
      <c r="TMN55" s="283"/>
      <c r="TMO55" s="279"/>
      <c r="TMP55" s="280"/>
      <c r="TMQ55" s="281"/>
      <c r="TMR55" s="281"/>
      <c r="TMS55" s="282"/>
      <c r="TMT55" s="283"/>
      <c r="TMU55" s="279"/>
      <c r="TMV55" s="280"/>
      <c r="TMW55" s="281"/>
      <c r="TMX55" s="281"/>
      <c r="TMY55" s="282"/>
      <c r="TMZ55" s="283"/>
      <c r="TNA55" s="279"/>
      <c r="TNB55" s="280"/>
      <c r="TNC55" s="281"/>
      <c r="TND55" s="281"/>
      <c r="TNE55" s="282"/>
      <c r="TNF55" s="283"/>
      <c r="TNG55" s="279"/>
      <c r="TNH55" s="280"/>
      <c r="TNI55" s="281"/>
      <c r="TNJ55" s="281"/>
      <c r="TNK55" s="282"/>
      <c r="TNL55" s="283"/>
      <c r="TNM55" s="279"/>
      <c r="TNN55" s="280"/>
      <c r="TNO55" s="281"/>
      <c r="TNP55" s="281"/>
      <c r="TNQ55" s="282"/>
      <c r="TNR55" s="283"/>
      <c r="TNS55" s="279"/>
      <c r="TNT55" s="280"/>
      <c r="TNU55" s="281"/>
      <c r="TNV55" s="281"/>
      <c r="TNW55" s="282"/>
      <c r="TNX55" s="283"/>
      <c r="TNY55" s="279"/>
      <c r="TNZ55" s="280"/>
      <c r="TOA55" s="281"/>
      <c r="TOB55" s="281"/>
      <c r="TOC55" s="282"/>
      <c r="TOD55" s="283"/>
      <c r="TOE55" s="279"/>
      <c r="TOF55" s="280"/>
      <c r="TOG55" s="281"/>
      <c r="TOH55" s="281"/>
      <c r="TOI55" s="282"/>
      <c r="TOJ55" s="283"/>
      <c r="TOK55" s="279"/>
      <c r="TOL55" s="280"/>
      <c r="TOM55" s="281"/>
      <c r="TON55" s="281"/>
      <c r="TOO55" s="282"/>
      <c r="TOP55" s="283"/>
      <c r="TOQ55" s="279"/>
      <c r="TOR55" s="280"/>
      <c r="TOS55" s="281"/>
      <c r="TOT55" s="281"/>
      <c r="TOU55" s="282"/>
      <c r="TOV55" s="283"/>
      <c r="TOW55" s="279"/>
      <c r="TOX55" s="280"/>
      <c r="TOY55" s="281"/>
      <c r="TOZ55" s="281"/>
      <c r="TPA55" s="282"/>
      <c r="TPB55" s="283"/>
      <c r="TPC55" s="279"/>
      <c r="TPD55" s="280"/>
      <c r="TPE55" s="281"/>
      <c r="TPF55" s="281"/>
      <c r="TPG55" s="282"/>
      <c r="TPH55" s="283"/>
      <c r="TPI55" s="279"/>
      <c r="TPJ55" s="280"/>
      <c r="TPK55" s="281"/>
      <c r="TPL55" s="281"/>
      <c r="TPM55" s="282"/>
      <c r="TPN55" s="283"/>
      <c r="TPO55" s="279"/>
      <c r="TPP55" s="280"/>
      <c r="TPQ55" s="281"/>
      <c r="TPR55" s="281"/>
      <c r="TPS55" s="282"/>
      <c r="TPT55" s="283"/>
      <c r="TPU55" s="279"/>
      <c r="TPV55" s="280"/>
      <c r="TPW55" s="281"/>
      <c r="TPX55" s="281"/>
      <c r="TPY55" s="282"/>
      <c r="TPZ55" s="283"/>
      <c r="TQA55" s="279"/>
      <c r="TQB55" s="280"/>
      <c r="TQC55" s="281"/>
      <c r="TQD55" s="281"/>
      <c r="TQE55" s="282"/>
      <c r="TQF55" s="283"/>
      <c r="TQG55" s="279"/>
      <c r="TQH55" s="280"/>
      <c r="TQI55" s="281"/>
      <c r="TQJ55" s="281"/>
      <c r="TQK55" s="282"/>
      <c r="TQL55" s="283"/>
      <c r="TQM55" s="279"/>
      <c r="TQN55" s="280"/>
      <c r="TQO55" s="281"/>
      <c r="TQP55" s="281"/>
      <c r="TQQ55" s="282"/>
      <c r="TQR55" s="283"/>
      <c r="TQS55" s="279"/>
      <c r="TQT55" s="280"/>
      <c r="TQU55" s="281"/>
      <c r="TQV55" s="281"/>
      <c r="TQW55" s="282"/>
      <c r="TQX55" s="283"/>
      <c r="TQY55" s="279"/>
      <c r="TQZ55" s="280"/>
      <c r="TRA55" s="281"/>
      <c r="TRB55" s="281"/>
      <c r="TRC55" s="282"/>
      <c r="TRD55" s="283"/>
      <c r="TRE55" s="279"/>
      <c r="TRF55" s="280"/>
      <c r="TRG55" s="281"/>
      <c r="TRH55" s="281"/>
      <c r="TRI55" s="282"/>
      <c r="TRJ55" s="283"/>
      <c r="TRK55" s="279"/>
      <c r="TRL55" s="280"/>
      <c r="TRM55" s="281"/>
      <c r="TRN55" s="281"/>
      <c r="TRO55" s="282"/>
      <c r="TRP55" s="283"/>
      <c r="TRQ55" s="279"/>
      <c r="TRR55" s="280"/>
      <c r="TRS55" s="281"/>
      <c r="TRT55" s="281"/>
      <c r="TRU55" s="282"/>
      <c r="TRV55" s="283"/>
      <c r="TRW55" s="279"/>
      <c r="TRX55" s="280"/>
      <c r="TRY55" s="281"/>
      <c r="TRZ55" s="281"/>
      <c r="TSA55" s="282"/>
      <c r="TSB55" s="283"/>
      <c r="TSC55" s="279"/>
      <c r="TSD55" s="280"/>
      <c r="TSE55" s="281"/>
      <c r="TSF55" s="281"/>
      <c r="TSG55" s="282"/>
      <c r="TSH55" s="283"/>
      <c r="TSI55" s="279"/>
      <c r="TSJ55" s="280"/>
      <c r="TSK55" s="281"/>
      <c r="TSL55" s="281"/>
      <c r="TSM55" s="282"/>
      <c r="TSN55" s="283"/>
      <c r="TSO55" s="279"/>
      <c r="TSP55" s="280"/>
      <c r="TSQ55" s="281"/>
      <c r="TSR55" s="281"/>
      <c r="TSS55" s="282"/>
      <c r="TST55" s="283"/>
      <c r="TSU55" s="279"/>
      <c r="TSV55" s="280"/>
      <c r="TSW55" s="281"/>
      <c r="TSX55" s="281"/>
      <c r="TSY55" s="282"/>
      <c r="TSZ55" s="283"/>
      <c r="TTA55" s="279"/>
      <c r="TTB55" s="280"/>
      <c r="TTC55" s="281"/>
      <c r="TTD55" s="281"/>
      <c r="TTE55" s="282"/>
      <c r="TTF55" s="283"/>
      <c r="TTG55" s="279"/>
      <c r="TTH55" s="280"/>
      <c r="TTI55" s="281"/>
      <c r="TTJ55" s="281"/>
      <c r="TTK55" s="282"/>
      <c r="TTL55" s="283"/>
      <c r="TTM55" s="279"/>
      <c r="TTN55" s="280"/>
      <c r="TTO55" s="281"/>
      <c r="TTP55" s="281"/>
      <c r="TTQ55" s="282"/>
      <c r="TTR55" s="283"/>
      <c r="TTS55" s="279"/>
      <c r="TTT55" s="280"/>
      <c r="TTU55" s="281"/>
      <c r="TTV55" s="281"/>
      <c r="TTW55" s="282"/>
      <c r="TTX55" s="283"/>
      <c r="TTY55" s="279"/>
      <c r="TTZ55" s="280"/>
      <c r="TUA55" s="281"/>
      <c r="TUB55" s="281"/>
      <c r="TUC55" s="282"/>
      <c r="TUD55" s="283"/>
      <c r="TUE55" s="279"/>
      <c r="TUF55" s="280"/>
      <c r="TUG55" s="281"/>
      <c r="TUH55" s="281"/>
      <c r="TUI55" s="282"/>
      <c r="TUJ55" s="283"/>
      <c r="TUK55" s="279"/>
      <c r="TUL55" s="280"/>
      <c r="TUM55" s="281"/>
      <c r="TUN55" s="281"/>
      <c r="TUO55" s="282"/>
      <c r="TUP55" s="283"/>
      <c r="TUQ55" s="279"/>
      <c r="TUR55" s="280"/>
      <c r="TUS55" s="281"/>
      <c r="TUT55" s="281"/>
      <c r="TUU55" s="282"/>
      <c r="TUV55" s="283"/>
      <c r="TUW55" s="279"/>
      <c r="TUX55" s="280"/>
      <c r="TUY55" s="281"/>
      <c r="TUZ55" s="281"/>
      <c r="TVA55" s="282"/>
      <c r="TVB55" s="283"/>
      <c r="TVC55" s="279"/>
      <c r="TVD55" s="280"/>
      <c r="TVE55" s="281"/>
      <c r="TVF55" s="281"/>
      <c r="TVG55" s="282"/>
      <c r="TVH55" s="283"/>
      <c r="TVI55" s="279"/>
      <c r="TVJ55" s="280"/>
      <c r="TVK55" s="281"/>
      <c r="TVL55" s="281"/>
      <c r="TVM55" s="282"/>
      <c r="TVN55" s="283"/>
      <c r="TVO55" s="279"/>
      <c r="TVP55" s="280"/>
      <c r="TVQ55" s="281"/>
      <c r="TVR55" s="281"/>
      <c r="TVS55" s="282"/>
      <c r="TVT55" s="283"/>
      <c r="TVU55" s="279"/>
      <c r="TVV55" s="280"/>
      <c r="TVW55" s="281"/>
      <c r="TVX55" s="281"/>
      <c r="TVY55" s="282"/>
      <c r="TVZ55" s="283"/>
      <c r="TWA55" s="279"/>
      <c r="TWB55" s="280"/>
      <c r="TWC55" s="281"/>
      <c r="TWD55" s="281"/>
      <c r="TWE55" s="282"/>
      <c r="TWF55" s="283"/>
      <c r="TWG55" s="279"/>
      <c r="TWH55" s="280"/>
      <c r="TWI55" s="281"/>
      <c r="TWJ55" s="281"/>
      <c r="TWK55" s="282"/>
      <c r="TWL55" s="283"/>
      <c r="TWM55" s="279"/>
      <c r="TWN55" s="280"/>
      <c r="TWO55" s="281"/>
      <c r="TWP55" s="281"/>
      <c r="TWQ55" s="282"/>
      <c r="TWR55" s="283"/>
      <c r="TWS55" s="279"/>
      <c r="TWT55" s="280"/>
      <c r="TWU55" s="281"/>
      <c r="TWV55" s="281"/>
      <c r="TWW55" s="282"/>
      <c r="TWX55" s="283"/>
      <c r="TWY55" s="279"/>
      <c r="TWZ55" s="280"/>
      <c r="TXA55" s="281"/>
      <c r="TXB55" s="281"/>
      <c r="TXC55" s="282"/>
      <c r="TXD55" s="283"/>
      <c r="TXE55" s="279"/>
      <c r="TXF55" s="280"/>
      <c r="TXG55" s="281"/>
      <c r="TXH55" s="281"/>
      <c r="TXI55" s="282"/>
      <c r="TXJ55" s="283"/>
      <c r="TXK55" s="279"/>
      <c r="TXL55" s="280"/>
      <c r="TXM55" s="281"/>
      <c r="TXN55" s="281"/>
      <c r="TXO55" s="282"/>
      <c r="TXP55" s="283"/>
      <c r="TXQ55" s="279"/>
      <c r="TXR55" s="280"/>
      <c r="TXS55" s="281"/>
      <c r="TXT55" s="281"/>
      <c r="TXU55" s="282"/>
      <c r="TXV55" s="283"/>
      <c r="TXW55" s="279"/>
      <c r="TXX55" s="280"/>
      <c r="TXY55" s="281"/>
      <c r="TXZ55" s="281"/>
      <c r="TYA55" s="282"/>
      <c r="TYB55" s="283"/>
      <c r="TYC55" s="279"/>
      <c r="TYD55" s="280"/>
      <c r="TYE55" s="281"/>
      <c r="TYF55" s="281"/>
      <c r="TYG55" s="282"/>
      <c r="TYH55" s="283"/>
      <c r="TYI55" s="279"/>
      <c r="TYJ55" s="280"/>
      <c r="TYK55" s="281"/>
      <c r="TYL55" s="281"/>
      <c r="TYM55" s="282"/>
      <c r="TYN55" s="283"/>
      <c r="TYO55" s="279"/>
      <c r="TYP55" s="280"/>
      <c r="TYQ55" s="281"/>
      <c r="TYR55" s="281"/>
      <c r="TYS55" s="282"/>
      <c r="TYT55" s="283"/>
      <c r="TYU55" s="279"/>
      <c r="TYV55" s="280"/>
      <c r="TYW55" s="281"/>
      <c r="TYX55" s="281"/>
      <c r="TYY55" s="282"/>
      <c r="TYZ55" s="283"/>
      <c r="TZA55" s="279"/>
      <c r="TZB55" s="280"/>
      <c r="TZC55" s="281"/>
      <c r="TZD55" s="281"/>
      <c r="TZE55" s="282"/>
      <c r="TZF55" s="283"/>
      <c r="TZG55" s="279"/>
      <c r="TZH55" s="280"/>
      <c r="TZI55" s="281"/>
      <c r="TZJ55" s="281"/>
      <c r="TZK55" s="282"/>
      <c r="TZL55" s="283"/>
      <c r="TZM55" s="279"/>
      <c r="TZN55" s="280"/>
      <c r="TZO55" s="281"/>
      <c r="TZP55" s="281"/>
      <c r="TZQ55" s="282"/>
      <c r="TZR55" s="283"/>
      <c r="TZS55" s="279"/>
      <c r="TZT55" s="280"/>
      <c r="TZU55" s="281"/>
      <c r="TZV55" s="281"/>
      <c r="TZW55" s="282"/>
      <c r="TZX55" s="283"/>
      <c r="TZY55" s="279"/>
      <c r="TZZ55" s="280"/>
      <c r="UAA55" s="281"/>
      <c r="UAB55" s="281"/>
      <c r="UAC55" s="282"/>
      <c r="UAD55" s="283"/>
      <c r="UAE55" s="279"/>
      <c r="UAF55" s="280"/>
      <c r="UAG55" s="281"/>
      <c r="UAH55" s="281"/>
      <c r="UAI55" s="282"/>
      <c r="UAJ55" s="283"/>
      <c r="UAK55" s="279"/>
      <c r="UAL55" s="280"/>
      <c r="UAM55" s="281"/>
      <c r="UAN55" s="281"/>
      <c r="UAO55" s="282"/>
      <c r="UAP55" s="283"/>
      <c r="UAQ55" s="279"/>
      <c r="UAR55" s="280"/>
      <c r="UAS55" s="281"/>
      <c r="UAT55" s="281"/>
      <c r="UAU55" s="282"/>
      <c r="UAV55" s="283"/>
      <c r="UAW55" s="279"/>
      <c r="UAX55" s="280"/>
      <c r="UAY55" s="281"/>
      <c r="UAZ55" s="281"/>
      <c r="UBA55" s="282"/>
      <c r="UBB55" s="283"/>
      <c r="UBC55" s="279"/>
      <c r="UBD55" s="280"/>
      <c r="UBE55" s="281"/>
      <c r="UBF55" s="281"/>
      <c r="UBG55" s="282"/>
      <c r="UBH55" s="283"/>
      <c r="UBI55" s="279"/>
      <c r="UBJ55" s="280"/>
      <c r="UBK55" s="281"/>
      <c r="UBL55" s="281"/>
      <c r="UBM55" s="282"/>
      <c r="UBN55" s="283"/>
      <c r="UBO55" s="279"/>
      <c r="UBP55" s="280"/>
      <c r="UBQ55" s="281"/>
      <c r="UBR55" s="281"/>
      <c r="UBS55" s="282"/>
      <c r="UBT55" s="283"/>
      <c r="UBU55" s="279"/>
      <c r="UBV55" s="280"/>
      <c r="UBW55" s="281"/>
      <c r="UBX55" s="281"/>
      <c r="UBY55" s="282"/>
      <c r="UBZ55" s="283"/>
      <c r="UCA55" s="279"/>
      <c r="UCB55" s="280"/>
      <c r="UCC55" s="281"/>
      <c r="UCD55" s="281"/>
      <c r="UCE55" s="282"/>
      <c r="UCF55" s="283"/>
      <c r="UCG55" s="279"/>
      <c r="UCH55" s="280"/>
      <c r="UCI55" s="281"/>
      <c r="UCJ55" s="281"/>
      <c r="UCK55" s="282"/>
      <c r="UCL55" s="283"/>
      <c r="UCM55" s="279"/>
      <c r="UCN55" s="280"/>
      <c r="UCO55" s="281"/>
      <c r="UCP55" s="281"/>
      <c r="UCQ55" s="282"/>
      <c r="UCR55" s="283"/>
      <c r="UCS55" s="279"/>
      <c r="UCT55" s="280"/>
      <c r="UCU55" s="281"/>
      <c r="UCV55" s="281"/>
      <c r="UCW55" s="282"/>
      <c r="UCX55" s="283"/>
      <c r="UCY55" s="279"/>
      <c r="UCZ55" s="280"/>
      <c r="UDA55" s="281"/>
      <c r="UDB55" s="281"/>
      <c r="UDC55" s="282"/>
      <c r="UDD55" s="283"/>
      <c r="UDE55" s="279"/>
      <c r="UDF55" s="280"/>
      <c r="UDG55" s="281"/>
      <c r="UDH55" s="281"/>
      <c r="UDI55" s="282"/>
      <c r="UDJ55" s="283"/>
      <c r="UDK55" s="279"/>
      <c r="UDL55" s="280"/>
      <c r="UDM55" s="281"/>
      <c r="UDN55" s="281"/>
      <c r="UDO55" s="282"/>
      <c r="UDP55" s="283"/>
      <c r="UDQ55" s="279"/>
      <c r="UDR55" s="280"/>
      <c r="UDS55" s="281"/>
      <c r="UDT55" s="281"/>
      <c r="UDU55" s="282"/>
      <c r="UDV55" s="283"/>
      <c r="UDW55" s="279"/>
      <c r="UDX55" s="280"/>
      <c r="UDY55" s="281"/>
      <c r="UDZ55" s="281"/>
      <c r="UEA55" s="282"/>
      <c r="UEB55" s="283"/>
      <c r="UEC55" s="279"/>
      <c r="UED55" s="280"/>
      <c r="UEE55" s="281"/>
      <c r="UEF55" s="281"/>
      <c r="UEG55" s="282"/>
      <c r="UEH55" s="283"/>
      <c r="UEI55" s="279"/>
      <c r="UEJ55" s="280"/>
      <c r="UEK55" s="281"/>
      <c r="UEL55" s="281"/>
      <c r="UEM55" s="282"/>
      <c r="UEN55" s="283"/>
      <c r="UEO55" s="279"/>
      <c r="UEP55" s="280"/>
      <c r="UEQ55" s="281"/>
      <c r="UER55" s="281"/>
      <c r="UES55" s="282"/>
      <c r="UET55" s="283"/>
      <c r="UEU55" s="279"/>
      <c r="UEV55" s="280"/>
      <c r="UEW55" s="281"/>
      <c r="UEX55" s="281"/>
      <c r="UEY55" s="282"/>
      <c r="UEZ55" s="283"/>
      <c r="UFA55" s="279"/>
      <c r="UFB55" s="280"/>
      <c r="UFC55" s="281"/>
      <c r="UFD55" s="281"/>
      <c r="UFE55" s="282"/>
      <c r="UFF55" s="283"/>
      <c r="UFG55" s="279"/>
      <c r="UFH55" s="280"/>
      <c r="UFI55" s="281"/>
      <c r="UFJ55" s="281"/>
      <c r="UFK55" s="282"/>
      <c r="UFL55" s="283"/>
      <c r="UFM55" s="279"/>
      <c r="UFN55" s="280"/>
      <c r="UFO55" s="281"/>
      <c r="UFP55" s="281"/>
      <c r="UFQ55" s="282"/>
      <c r="UFR55" s="283"/>
      <c r="UFS55" s="279"/>
      <c r="UFT55" s="280"/>
      <c r="UFU55" s="281"/>
      <c r="UFV55" s="281"/>
      <c r="UFW55" s="282"/>
      <c r="UFX55" s="283"/>
      <c r="UFY55" s="279"/>
      <c r="UFZ55" s="280"/>
      <c r="UGA55" s="281"/>
      <c r="UGB55" s="281"/>
      <c r="UGC55" s="282"/>
      <c r="UGD55" s="283"/>
      <c r="UGE55" s="279"/>
      <c r="UGF55" s="280"/>
      <c r="UGG55" s="281"/>
      <c r="UGH55" s="281"/>
      <c r="UGI55" s="282"/>
      <c r="UGJ55" s="283"/>
      <c r="UGK55" s="279"/>
      <c r="UGL55" s="280"/>
      <c r="UGM55" s="281"/>
      <c r="UGN55" s="281"/>
      <c r="UGO55" s="282"/>
      <c r="UGP55" s="283"/>
      <c r="UGQ55" s="279"/>
      <c r="UGR55" s="280"/>
      <c r="UGS55" s="281"/>
      <c r="UGT55" s="281"/>
      <c r="UGU55" s="282"/>
      <c r="UGV55" s="283"/>
      <c r="UGW55" s="279"/>
      <c r="UGX55" s="280"/>
      <c r="UGY55" s="281"/>
      <c r="UGZ55" s="281"/>
      <c r="UHA55" s="282"/>
      <c r="UHB55" s="283"/>
      <c r="UHC55" s="279"/>
      <c r="UHD55" s="280"/>
      <c r="UHE55" s="281"/>
      <c r="UHF55" s="281"/>
      <c r="UHG55" s="282"/>
      <c r="UHH55" s="283"/>
      <c r="UHI55" s="279"/>
      <c r="UHJ55" s="280"/>
      <c r="UHK55" s="281"/>
      <c r="UHL55" s="281"/>
      <c r="UHM55" s="282"/>
      <c r="UHN55" s="283"/>
      <c r="UHO55" s="279"/>
      <c r="UHP55" s="280"/>
      <c r="UHQ55" s="281"/>
      <c r="UHR55" s="281"/>
      <c r="UHS55" s="282"/>
      <c r="UHT55" s="283"/>
      <c r="UHU55" s="279"/>
      <c r="UHV55" s="280"/>
      <c r="UHW55" s="281"/>
      <c r="UHX55" s="281"/>
      <c r="UHY55" s="282"/>
      <c r="UHZ55" s="283"/>
      <c r="UIA55" s="279"/>
      <c r="UIB55" s="280"/>
      <c r="UIC55" s="281"/>
      <c r="UID55" s="281"/>
      <c r="UIE55" s="282"/>
      <c r="UIF55" s="283"/>
      <c r="UIG55" s="279"/>
      <c r="UIH55" s="280"/>
      <c r="UII55" s="281"/>
      <c r="UIJ55" s="281"/>
      <c r="UIK55" s="282"/>
      <c r="UIL55" s="283"/>
      <c r="UIM55" s="279"/>
      <c r="UIN55" s="280"/>
      <c r="UIO55" s="281"/>
      <c r="UIP55" s="281"/>
      <c r="UIQ55" s="282"/>
      <c r="UIR55" s="283"/>
      <c r="UIS55" s="279"/>
      <c r="UIT55" s="280"/>
      <c r="UIU55" s="281"/>
      <c r="UIV55" s="281"/>
      <c r="UIW55" s="282"/>
      <c r="UIX55" s="283"/>
      <c r="UIY55" s="279"/>
      <c r="UIZ55" s="280"/>
      <c r="UJA55" s="281"/>
      <c r="UJB55" s="281"/>
      <c r="UJC55" s="282"/>
      <c r="UJD55" s="283"/>
      <c r="UJE55" s="279"/>
      <c r="UJF55" s="280"/>
      <c r="UJG55" s="281"/>
      <c r="UJH55" s="281"/>
      <c r="UJI55" s="282"/>
      <c r="UJJ55" s="283"/>
      <c r="UJK55" s="279"/>
      <c r="UJL55" s="280"/>
      <c r="UJM55" s="281"/>
      <c r="UJN55" s="281"/>
      <c r="UJO55" s="282"/>
      <c r="UJP55" s="283"/>
      <c r="UJQ55" s="279"/>
      <c r="UJR55" s="280"/>
      <c r="UJS55" s="281"/>
      <c r="UJT55" s="281"/>
      <c r="UJU55" s="282"/>
      <c r="UJV55" s="283"/>
      <c r="UJW55" s="279"/>
      <c r="UJX55" s="280"/>
      <c r="UJY55" s="281"/>
      <c r="UJZ55" s="281"/>
      <c r="UKA55" s="282"/>
      <c r="UKB55" s="283"/>
      <c r="UKC55" s="279"/>
      <c r="UKD55" s="280"/>
      <c r="UKE55" s="281"/>
      <c r="UKF55" s="281"/>
      <c r="UKG55" s="282"/>
      <c r="UKH55" s="283"/>
      <c r="UKI55" s="279"/>
      <c r="UKJ55" s="280"/>
      <c r="UKK55" s="281"/>
      <c r="UKL55" s="281"/>
      <c r="UKM55" s="282"/>
      <c r="UKN55" s="283"/>
      <c r="UKO55" s="279"/>
      <c r="UKP55" s="280"/>
      <c r="UKQ55" s="281"/>
      <c r="UKR55" s="281"/>
      <c r="UKS55" s="282"/>
      <c r="UKT55" s="283"/>
      <c r="UKU55" s="279"/>
      <c r="UKV55" s="280"/>
      <c r="UKW55" s="281"/>
      <c r="UKX55" s="281"/>
      <c r="UKY55" s="282"/>
      <c r="UKZ55" s="283"/>
      <c r="ULA55" s="279"/>
      <c r="ULB55" s="280"/>
      <c r="ULC55" s="281"/>
      <c r="ULD55" s="281"/>
      <c r="ULE55" s="282"/>
      <c r="ULF55" s="283"/>
      <c r="ULG55" s="279"/>
      <c r="ULH55" s="280"/>
      <c r="ULI55" s="281"/>
      <c r="ULJ55" s="281"/>
      <c r="ULK55" s="282"/>
      <c r="ULL55" s="283"/>
      <c r="ULM55" s="279"/>
      <c r="ULN55" s="280"/>
      <c r="ULO55" s="281"/>
      <c r="ULP55" s="281"/>
      <c r="ULQ55" s="282"/>
      <c r="ULR55" s="283"/>
      <c r="ULS55" s="279"/>
      <c r="ULT55" s="280"/>
      <c r="ULU55" s="281"/>
      <c r="ULV55" s="281"/>
      <c r="ULW55" s="282"/>
      <c r="ULX55" s="283"/>
      <c r="ULY55" s="279"/>
      <c r="ULZ55" s="280"/>
      <c r="UMA55" s="281"/>
      <c r="UMB55" s="281"/>
      <c r="UMC55" s="282"/>
      <c r="UMD55" s="283"/>
      <c r="UME55" s="279"/>
      <c r="UMF55" s="280"/>
      <c r="UMG55" s="281"/>
      <c r="UMH55" s="281"/>
      <c r="UMI55" s="282"/>
      <c r="UMJ55" s="283"/>
      <c r="UMK55" s="279"/>
      <c r="UML55" s="280"/>
      <c r="UMM55" s="281"/>
      <c r="UMN55" s="281"/>
      <c r="UMO55" s="282"/>
      <c r="UMP55" s="283"/>
      <c r="UMQ55" s="279"/>
      <c r="UMR55" s="280"/>
      <c r="UMS55" s="281"/>
      <c r="UMT55" s="281"/>
      <c r="UMU55" s="282"/>
      <c r="UMV55" s="283"/>
      <c r="UMW55" s="279"/>
      <c r="UMX55" s="280"/>
      <c r="UMY55" s="281"/>
      <c r="UMZ55" s="281"/>
      <c r="UNA55" s="282"/>
      <c r="UNB55" s="283"/>
      <c r="UNC55" s="279"/>
      <c r="UND55" s="280"/>
      <c r="UNE55" s="281"/>
      <c r="UNF55" s="281"/>
      <c r="UNG55" s="282"/>
      <c r="UNH55" s="283"/>
      <c r="UNI55" s="279"/>
      <c r="UNJ55" s="280"/>
      <c r="UNK55" s="281"/>
      <c r="UNL55" s="281"/>
      <c r="UNM55" s="282"/>
      <c r="UNN55" s="283"/>
      <c r="UNO55" s="279"/>
      <c r="UNP55" s="280"/>
      <c r="UNQ55" s="281"/>
      <c r="UNR55" s="281"/>
      <c r="UNS55" s="282"/>
      <c r="UNT55" s="283"/>
      <c r="UNU55" s="279"/>
      <c r="UNV55" s="280"/>
      <c r="UNW55" s="281"/>
      <c r="UNX55" s="281"/>
      <c r="UNY55" s="282"/>
      <c r="UNZ55" s="283"/>
      <c r="UOA55" s="279"/>
      <c r="UOB55" s="280"/>
      <c r="UOC55" s="281"/>
      <c r="UOD55" s="281"/>
      <c r="UOE55" s="282"/>
      <c r="UOF55" s="283"/>
      <c r="UOG55" s="279"/>
      <c r="UOH55" s="280"/>
      <c r="UOI55" s="281"/>
      <c r="UOJ55" s="281"/>
      <c r="UOK55" s="282"/>
      <c r="UOL55" s="283"/>
      <c r="UOM55" s="279"/>
      <c r="UON55" s="280"/>
      <c r="UOO55" s="281"/>
      <c r="UOP55" s="281"/>
      <c r="UOQ55" s="282"/>
      <c r="UOR55" s="283"/>
      <c r="UOS55" s="279"/>
      <c r="UOT55" s="280"/>
      <c r="UOU55" s="281"/>
      <c r="UOV55" s="281"/>
      <c r="UOW55" s="282"/>
      <c r="UOX55" s="283"/>
      <c r="UOY55" s="279"/>
      <c r="UOZ55" s="280"/>
      <c r="UPA55" s="281"/>
      <c r="UPB55" s="281"/>
      <c r="UPC55" s="282"/>
      <c r="UPD55" s="283"/>
      <c r="UPE55" s="279"/>
      <c r="UPF55" s="280"/>
      <c r="UPG55" s="281"/>
      <c r="UPH55" s="281"/>
      <c r="UPI55" s="282"/>
      <c r="UPJ55" s="283"/>
      <c r="UPK55" s="279"/>
      <c r="UPL55" s="280"/>
      <c r="UPM55" s="281"/>
      <c r="UPN55" s="281"/>
      <c r="UPO55" s="282"/>
      <c r="UPP55" s="283"/>
      <c r="UPQ55" s="279"/>
      <c r="UPR55" s="280"/>
      <c r="UPS55" s="281"/>
      <c r="UPT55" s="281"/>
      <c r="UPU55" s="282"/>
      <c r="UPV55" s="283"/>
      <c r="UPW55" s="279"/>
      <c r="UPX55" s="280"/>
      <c r="UPY55" s="281"/>
      <c r="UPZ55" s="281"/>
      <c r="UQA55" s="282"/>
      <c r="UQB55" s="283"/>
      <c r="UQC55" s="279"/>
      <c r="UQD55" s="280"/>
      <c r="UQE55" s="281"/>
      <c r="UQF55" s="281"/>
      <c r="UQG55" s="282"/>
      <c r="UQH55" s="283"/>
      <c r="UQI55" s="279"/>
      <c r="UQJ55" s="280"/>
      <c r="UQK55" s="281"/>
      <c r="UQL55" s="281"/>
      <c r="UQM55" s="282"/>
      <c r="UQN55" s="283"/>
      <c r="UQO55" s="279"/>
      <c r="UQP55" s="280"/>
      <c r="UQQ55" s="281"/>
      <c r="UQR55" s="281"/>
      <c r="UQS55" s="282"/>
      <c r="UQT55" s="283"/>
      <c r="UQU55" s="279"/>
      <c r="UQV55" s="280"/>
      <c r="UQW55" s="281"/>
      <c r="UQX55" s="281"/>
      <c r="UQY55" s="282"/>
      <c r="UQZ55" s="283"/>
      <c r="URA55" s="279"/>
      <c r="URB55" s="280"/>
      <c r="URC55" s="281"/>
      <c r="URD55" s="281"/>
      <c r="URE55" s="282"/>
      <c r="URF55" s="283"/>
      <c r="URG55" s="279"/>
      <c r="URH55" s="280"/>
      <c r="URI55" s="281"/>
      <c r="URJ55" s="281"/>
      <c r="URK55" s="282"/>
      <c r="URL55" s="283"/>
      <c r="URM55" s="279"/>
      <c r="URN55" s="280"/>
      <c r="URO55" s="281"/>
      <c r="URP55" s="281"/>
      <c r="URQ55" s="282"/>
      <c r="URR55" s="283"/>
      <c r="URS55" s="279"/>
      <c r="URT55" s="280"/>
      <c r="URU55" s="281"/>
      <c r="URV55" s="281"/>
      <c r="URW55" s="282"/>
      <c r="URX55" s="283"/>
      <c r="URY55" s="279"/>
      <c r="URZ55" s="280"/>
      <c r="USA55" s="281"/>
      <c r="USB55" s="281"/>
      <c r="USC55" s="282"/>
      <c r="USD55" s="283"/>
      <c r="USE55" s="279"/>
      <c r="USF55" s="280"/>
      <c r="USG55" s="281"/>
      <c r="USH55" s="281"/>
      <c r="USI55" s="282"/>
      <c r="USJ55" s="283"/>
      <c r="USK55" s="279"/>
      <c r="USL55" s="280"/>
      <c r="USM55" s="281"/>
      <c r="USN55" s="281"/>
      <c r="USO55" s="282"/>
      <c r="USP55" s="283"/>
      <c r="USQ55" s="279"/>
      <c r="USR55" s="280"/>
      <c r="USS55" s="281"/>
      <c r="UST55" s="281"/>
      <c r="USU55" s="282"/>
      <c r="USV55" s="283"/>
      <c r="USW55" s="279"/>
      <c r="USX55" s="280"/>
      <c r="USY55" s="281"/>
      <c r="USZ55" s="281"/>
      <c r="UTA55" s="282"/>
      <c r="UTB55" s="283"/>
      <c r="UTC55" s="279"/>
      <c r="UTD55" s="280"/>
      <c r="UTE55" s="281"/>
      <c r="UTF55" s="281"/>
      <c r="UTG55" s="282"/>
      <c r="UTH55" s="283"/>
      <c r="UTI55" s="279"/>
      <c r="UTJ55" s="280"/>
      <c r="UTK55" s="281"/>
      <c r="UTL55" s="281"/>
      <c r="UTM55" s="282"/>
      <c r="UTN55" s="283"/>
      <c r="UTO55" s="279"/>
      <c r="UTP55" s="280"/>
      <c r="UTQ55" s="281"/>
      <c r="UTR55" s="281"/>
      <c r="UTS55" s="282"/>
      <c r="UTT55" s="283"/>
      <c r="UTU55" s="279"/>
      <c r="UTV55" s="280"/>
      <c r="UTW55" s="281"/>
      <c r="UTX55" s="281"/>
      <c r="UTY55" s="282"/>
      <c r="UTZ55" s="283"/>
      <c r="UUA55" s="279"/>
      <c r="UUB55" s="280"/>
      <c r="UUC55" s="281"/>
      <c r="UUD55" s="281"/>
      <c r="UUE55" s="282"/>
      <c r="UUF55" s="283"/>
      <c r="UUG55" s="279"/>
      <c r="UUH55" s="280"/>
      <c r="UUI55" s="281"/>
      <c r="UUJ55" s="281"/>
      <c r="UUK55" s="282"/>
      <c r="UUL55" s="283"/>
      <c r="UUM55" s="279"/>
      <c r="UUN55" s="280"/>
      <c r="UUO55" s="281"/>
      <c r="UUP55" s="281"/>
      <c r="UUQ55" s="282"/>
      <c r="UUR55" s="283"/>
      <c r="UUS55" s="279"/>
      <c r="UUT55" s="280"/>
      <c r="UUU55" s="281"/>
      <c r="UUV55" s="281"/>
      <c r="UUW55" s="282"/>
      <c r="UUX55" s="283"/>
      <c r="UUY55" s="279"/>
      <c r="UUZ55" s="280"/>
      <c r="UVA55" s="281"/>
      <c r="UVB55" s="281"/>
      <c r="UVC55" s="282"/>
      <c r="UVD55" s="283"/>
      <c r="UVE55" s="279"/>
      <c r="UVF55" s="280"/>
      <c r="UVG55" s="281"/>
      <c r="UVH55" s="281"/>
      <c r="UVI55" s="282"/>
      <c r="UVJ55" s="283"/>
      <c r="UVK55" s="279"/>
      <c r="UVL55" s="280"/>
      <c r="UVM55" s="281"/>
      <c r="UVN55" s="281"/>
      <c r="UVO55" s="282"/>
      <c r="UVP55" s="283"/>
      <c r="UVQ55" s="279"/>
      <c r="UVR55" s="280"/>
      <c r="UVS55" s="281"/>
      <c r="UVT55" s="281"/>
      <c r="UVU55" s="282"/>
      <c r="UVV55" s="283"/>
      <c r="UVW55" s="279"/>
      <c r="UVX55" s="280"/>
      <c r="UVY55" s="281"/>
      <c r="UVZ55" s="281"/>
      <c r="UWA55" s="282"/>
      <c r="UWB55" s="283"/>
      <c r="UWC55" s="279"/>
      <c r="UWD55" s="280"/>
      <c r="UWE55" s="281"/>
      <c r="UWF55" s="281"/>
      <c r="UWG55" s="282"/>
      <c r="UWH55" s="283"/>
      <c r="UWI55" s="279"/>
      <c r="UWJ55" s="280"/>
      <c r="UWK55" s="281"/>
      <c r="UWL55" s="281"/>
      <c r="UWM55" s="282"/>
      <c r="UWN55" s="283"/>
      <c r="UWO55" s="279"/>
      <c r="UWP55" s="280"/>
      <c r="UWQ55" s="281"/>
      <c r="UWR55" s="281"/>
      <c r="UWS55" s="282"/>
      <c r="UWT55" s="283"/>
      <c r="UWU55" s="279"/>
      <c r="UWV55" s="280"/>
      <c r="UWW55" s="281"/>
      <c r="UWX55" s="281"/>
      <c r="UWY55" s="282"/>
      <c r="UWZ55" s="283"/>
      <c r="UXA55" s="279"/>
      <c r="UXB55" s="280"/>
      <c r="UXC55" s="281"/>
      <c r="UXD55" s="281"/>
      <c r="UXE55" s="282"/>
      <c r="UXF55" s="283"/>
      <c r="UXG55" s="279"/>
      <c r="UXH55" s="280"/>
      <c r="UXI55" s="281"/>
      <c r="UXJ55" s="281"/>
      <c r="UXK55" s="282"/>
      <c r="UXL55" s="283"/>
      <c r="UXM55" s="279"/>
      <c r="UXN55" s="280"/>
      <c r="UXO55" s="281"/>
      <c r="UXP55" s="281"/>
      <c r="UXQ55" s="282"/>
      <c r="UXR55" s="283"/>
      <c r="UXS55" s="279"/>
      <c r="UXT55" s="280"/>
      <c r="UXU55" s="281"/>
      <c r="UXV55" s="281"/>
      <c r="UXW55" s="282"/>
      <c r="UXX55" s="283"/>
      <c r="UXY55" s="279"/>
      <c r="UXZ55" s="280"/>
      <c r="UYA55" s="281"/>
      <c r="UYB55" s="281"/>
      <c r="UYC55" s="282"/>
      <c r="UYD55" s="283"/>
      <c r="UYE55" s="279"/>
      <c r="UYF55" s="280"/>
      <c r="UYG55" s="281"/>
      <c r="UYH55" s="281"/>
      <c r="UYI55" s="282"/>
      <c r="UYJ55" s="283"/>
      <c r="UYK55" s="279"/>
      <c r="UYL55" s="280"/>
      <c r="UYM55" s="281"/>
      <c r="UYN55" s="281"/>
      <c r="UYO55" s="282"/>
      <c r="UYP55" s="283"/>
      <c r="UYQ55" s="279"/>
      <c r="UYR55" s="280"/>
      <c r="UYS55" s="281"/>
      <c r="UYT55" s="281"/>
      <c r="UYU55" s="282"/>
      <c r="UYV55" s="283"/>
      <c r="UYW55" s="279"/>
      <c r="UYX55" s="280"/>
      <c r="UYY55" s="281"/>
      <c r="UYZ55" s="281"/>
      <c r="UZA55" s="282"/>
      <c r="UZB55" s="283"/>
      <c r="UZC55" s="279"/>
      <c r="UZD55" s="280"/>
      <c r="UZE55" s="281"/>
      <c r="UZF55" s="281"/>
      <c r="UZG55" s="282"/>
      <c r="UZH55" s="283"/>
      <c r="UZI55" s="279"/>
      <c r="UZJ55" s="280"/>
      <c r="UZK55" s="281"/>
      <c r="UZL55" s="281"/>
      <c r="UZM55" s="282"/>
      <c r="UZN55" s="283"/>
      <c r="UZO55" s="279"/>
      <c r="UZP55" s="280"/>
      <c r="UZQ55" s="281"/>
      <c r="UZR55" s="281"/>
      <c r="UZS55" s="282"/>
      <c r="UZT55" s="283"/>
      <c r="UZU55" s="279"/>
      <c r="UZV55" s="280"/>
      <c r="UZW55" s="281"/>
      <c r="UZX55" s="281"/>
      <c r="UZY55" s="282"/>
      <c r="UZZ55" s="283"/>
      <c r="VAA55" s="279"/>
      <c r="VAB55" s="280"/>
      <c r="VAC55" s="281"/>
      <c r="VAD55" s="281"/>
      <c r="VAE55" s="282"/>
      <c r="VAF55" s="283"/>
      <c r="VAG55" s="279"/>
      <c r="VAH55" s="280"/>
      <c r="VAI55" s="281"/>
      <c r="VAJ55" s="281"/>
      <c r="VAK55" s="282"/>
      <c r="VAL55" s="283"/>
      <c r="VAM55" s="279"/>
      <c r="VAN55" s="280"/>
      <c r="VAO55" s="281"/>
      <c r="VAP55" s="281"/>
      <c r="VAQ55" s="282"/>
      <c r="VAR55" s="283"/>
      <c r="VAS55" s="279"/>
      <c r="VAT55" s="280"/>
      <c r="VAU55" s="281"/>
      <c r="VAV55" s="281"/>
      <c r="VAW55" s="282"/>
      <c r="VAX55" s="283"/>
      <c r="VAY55" s="279"/>
      <c r="VAZ55" s="280"/>
      <c r="VBA55" s="281"/>
      <c r="VBB55" s="281"/>
      <c r="VBC55" s="282"/>
      <c r="VBD55" s="283"/>
      <c r="VBE55" s="279"/>
      <c r="VBF55" s="280"/>
      <c r="VBG55" s="281"/>
      <c r="VBH55" s="281"/>
      <c r="VBI55" s="282"/>
      <c r="VBJ55" s="283"/>
      <c r="VBK55" s="279"/>
      <c r="VBL55" s="280"/>
      <c r="VBM55" s="281"/>
      <c r="VBN55" s="281"/>
      <c r="VBO55" s="282"/>
      <c r="VBP55" s="283"/>
      <c r="VBQ55" s="279"/>
      <c r="VBR55" s="280"/>
      <c r="VBS55" s="281"/>
      <c r="VBT55" s="281"/>
      <c r="VBU55" s="282"/>
      <c r="VBV55" s="283"/>
      <c r="VBW55" s="279"/>
      <c r="VBX55" s="280"/>
      <c r="VBY55" s="281"/>
      <c r="VBZ55" s="281"/>
      <c r="VCA55" s="282"/>
      <c r="VCB55" s="283"/>
      <c r="VCC55" s="279"/>
      <c r="VCD55" s="280"/>
      <c r="VCE55" s="281"/>
      <c r="VCF55" s="281"/>
      <c r="VCG55" s="282"/>
      <c r="VCH55" s="283"/>
      <c r="VCI55" s="279"/>
      <c r="VCJ55" s="280"/>
      <c r="VCK55" s="281"/>
      <c r="VCL55" s="281"/>
      <c r="VCM55" s="282"/>
      <c r="VCN55" s="283"/>
      <c r="VCO55" s="279"/>
      <c r="VCP55" s="280"/>
      <c r="VCQ55" s="281"/>
      <c r="VCR55" s="281"/>
      <c r="VCS55" s="282"/>
      <c r="VCT55" s="283"/>
      <c r="VCU55" s="279"/>
      <c r="VCV55" s="280"/>
      <c r="VCW55" s="281"/>
      <c r="VCX55" s="281"/>
      <c r="VCY55" s="282"/>
      <c r="VCZ55" s="283"/>
      <c r="VDA55" s="279"/>
      <c r="VDB55" s="280"/>
      <c r="VDC55" s="281"/>
      <c r="VDD55" s="281"/>
      <c r="VDE55" s="282"/>
      <c r="VDF55" s="283"/>
      <c r="VDG55" s="279"/>
      <c r="VDH55" s="280"/>
      <c r="VDI55" s="281"/>
      <c r="VDJ55" s="281"/>
      <c r="VDK55" s="282"/>
      <c r="VDL55" s="283"/>
      <c r="VDM55" s="279"/>
      <c r="VDN55" s="280"/>
      <c r="VDO55" s="281"/>
      <c r="VDP55" s="281"/>
      <c r="VDQ55" s="282"/>
      <c r="VDR55" s="283"/>
      <c r="VDS55" s="279"/>
      <c r="VDT55" s="280"/>
      <c r="VDU55" s="281"/>
      <c r="VDV55" s="281"/>
      <c r="VDW55" s="282"/>
      <c r="VDX55" s="283"/>
      <c r="VDY55" s="279"/>
      <c r="VDZ55" s="280"/>
      <c r="VEA55" s="281"/>
      <c r="VEB55" s="281"/>
      <c r="VEC55" s="282"/>
      <c r="VED55" s="283"/>
      <c r="VEE55" s="279"/>
      <c r="VEF55" s="280"/>
      <c r="VEG55" s="281"/>
      <c r="VEH55" s="281"/>
      <c r="VEI55" s="282"/>
      <c r="VEJ55" s="283"/>
      <c r="VEK55" s="279"/>
      <c r="VEL55" s="280"/>
      <c r="VEM55" s="281"/>
      <c r="VEN55" s="281"/>
      <c r="VEO55" s="282"/>
      <c r="VEP55" s="283"/>
      <c r="VEQ55" s="279"/>
      <c r="VER55" s="280"/>
      <c r="VES55" s="281"/>
      <c r="VET55" s="281"/>
      <c r="VEU55" s="282"/>
      <c r="VEV55" s="283"/>
      <c r="VEW55" s="279"/>
      <c r="VEX55" s="280"/>
      <c r="VEY55" s="281"/>
      <c r="VEZ55" s="281"/>
      <c r="VFA55" s="282"/>
      <c r="VFB55" s="283"/>
      <c r="VFC55" s="279"/>
      <c r="VFD55" s="280"/>
      <c r="VFE55" s="281"/>
      <c r="VFF55" s="281"/>
      <c r="VFG55" s="282"/>
      <c r="VFH55" s="283"/>
      <c r="VFI55" s="279"/>
      <c r="VFJ55" s="280"/>
      <c r="VFK55" s="281"/>
      <c r="VFL55" s="281"/>
      <c r="VFM55" s="282"/>
      <c r="VFN55" s="283"/>
      <c r="VFO55" s="279"/>
      <c r="VFP55" s="280"/>
      <c r="VFQ55" s="281"/>
      <c r="VFR55" s="281"/>
      <c r="VFS55" s="282"/>
      <c r="VFT55" s="283"/>
      <c r="VFU55" s="279"/>
      <c r="VFV55" s="280"/>
      <c r="VFW55" s="281"/>
      <c r="VFX55" s="281"/>
      <c r="VFY55" s="282"/>
      <c r="VFZ55" s="283"/>
      <c r="VGA55" s="279"/>
      <c r="VGB55" s="280"/>
      <c r="VGC55" s="281"/>
      <c r="VGD55" s="281"/>
      <c r="VGE55" s="282"/>
      <c r="VGF55" s="283"/>
      <c r="VGG55" s="279"/>
      <c r="VGH55" s="280"/>
      <c r="VGI55" s="281"/>
      <c r="VGJ55" s="281"/>
      <c r="VGK55" s="282"/>
      <c r="VGL55" s="283"/>
      <c r="VGM55" s="279"/>
      <c r="VGN55" s="280"/>
      <c r="VGO55" s="281"/>
      <c r="VGP55" s="281"/>
      <c r="VGQ55" s="282"/>
      <c r="VGR55" s="283"/>
      <c r="VGS55" s="279"/>
      <c r="VGT55" s="280"/>
      <c r="VGU55" s="281"/>
      <c r="VGV55" s="281"/>
      <c r="VGW55" s="282"/>
      <c r="VGX55" s="283"/>
      <c r="VGY55" s="279"/>
      <c r="VGZ55" s="280"/>
      <c r="VHA55" s="281"/>
      <c r="VHB55" s="281"/>
      <c r="VHC55" s="282"/>
      <c r="VHD55" s="283"/>
      <c r="VHE55" s="279"/>
      <c r="VHF55" s="280"/>
      <c r="VHG55" s="281"/>
      <c r="VHH55" s="281"/>
      <c r="VHI55" s="282"/>
      <c r="VHJ55" s="283"/>
      <c r="VHK55" s="279"/>
      <c r="VHL55" s="280"/>
      <c r="VHM55" s="281"/>
      <c r="VHN55" s="281"/>
      <c r="VHO55" s="282"/>
      <c r="VHP55" s="283"/>
      <c r="VHQ55" s="279"/>
      <c r="VHR55" s="280"/>
      <c r="VHS55" s="281"/>
      <c r="VHT55" s="281"/>
      <c r="VHU55" s="282"/>
      <c r="VHV55" s="283"/>
      <c r="VHW55" s="279"/>
      <c r="VHX55" s="280"/>
      <c r="VHY55" s="281"/>
      <c r="VHZ55" s="281"/>
      <c r="VIA55" s="282"/>
      <c r="VIB55" s="283"/>
      <c r="VIC55" s="279"/>
      <c r="VID55" s="280"/>
      <c r="VIE55" s="281"/>
      <c r="VIF55" s="281"/>
      <c r="VIG55" s="282"/>
      <c r="VIH55" s="283"/>
      <c r="VII55" s="279"/>
      <c r="VIJ55" s="280"/>
      <c r="VIK55" s="281"/>
      <c r="VIL55" s="281"/>
      <c r="VIM55" s="282"/>
      <c r="VIN55" s="283"/>
      <c r="VIO55" s="279"/>
      <c r="VIP55" s="280"/>
      <c r="VIQ55" s="281"/>
      <c r="VIR55" s="281"/>
      <c r="VIS55" s="282"/>
      <c r="VIT55" s="283"/>
      <c r="VIU55" s="279"/>
      <c r="VIV55" s="280"/>
      <c r="VIW55" s="281"/>
      <c r="VIX55" s="281"/>
      <c r="VIY55" s="282"/>
      <c r="VIZ55" s="283"/>
      <c r="VJA55" s="279"/>
      <c r="VJB55" s="280"/>
      <c r="VJC55" s="281"/>
      <c r="VJD55" s="281"/>
      <c r="VJE55" s="282"/>
      <c r="VJF55" s="283"/>
      <c r="VJG55" s="279"/>
      <c r="VJH55" s="280"/>
      <c r="VJI55" s="281"/>
      <c r="VJJ55" s="281"/>
      <c r="VJK55" s="282"/>
      <c r="VJL55" s="283"/>
      <c r="VJM55" s="279"/>
      <c r="VJN55" s="280"/>
      <c r="VJO55" s="281"/>
      <c r="VJP55" s="281"/>
      <c r="VJQ55" s="282"/>
      <c r="VJR55" s="283"/>
      <c r="VJS55" s="279"/>
      <c r="VJT55" s="280"/>
      <c r="VJU55" s="281"/>
      <c r="VJV55" s="281"/>
      <c r="VJW55" s="282"/>
      <c r="VJX55" s="283"/>
      <c r="VJY55" s="279"/>
      <c r="VJZ55" s="280"/>
      <c r="VKA55" s="281"/>
      <c r="VKB55" s="281"/>
      <c r="VKC55" s="282"/>
      <c r="VKD55" s="283"/>
      <c r="VKE55" s="279"/>
      <c r="VKF55" s="280"/>
      <c r="VKG55" s="281"/>
      <c r="VKH55" s="281"/>
      <c r="VKI55" s="282"/>
      <c r="VKJ55" s="283"/>
      <c r="VKK55" s="279"/>
      <c r="VKL55" s="280"/>
      <c r="VKM55" s="281"/>
      <c r="VKN55" s="281"/>
      <c r="VKO55" s="282"/>
      <c r="VKP55" s="283"/>
      <c r="VKQ55" s="279"/>
      <c r="VKR55" s="280"/>
      <c r="VKS55" s="281"/>
      <c r="VKT55" s="281"/>
      <c r="VKU55" s="282"/>
      <c r="VKV55" s="283"/>
      <c r="VKW55" s="279"/>
      <c r="VKX55" s="280"/>
      <c r="VKY55" s="281"/>
      <c r="VKZ55" s="281"/>
      <c r="VLA55" s="282"/>
      <c r="VLB55" s="283"/>
      <c r="VLC55" s="279"/>
      <c r="VLD55" s="280"/>
      <c r="VLE55" s="281"/>
      <c r="VLF55" s="281"/>
      <c r="VLG55" s="282"/>
      <c r="VLH55" s="283"/>
      <c r="VLI55" s="279"/>
      <c r="VLJ55" s="280"/>
      <c r="VLK55" s="281"/>
      <c r="VLL55" s="281"/>
      <c r="VLM55" s="282"/>
      <c r="VLN55" s="283"/>
      <c r="VLO55" s="279"/>
      <c r="VLP55" s="280"/>
      <c r="VLQ55" s="281"/>
      <c r="VLR55" s="281"/>
      <c r="VLS55" s="282"/>
      <c r="VLT55" s="283"/>
      <c r="VLU55" s="279"/>
      <c r="VLV55" s="280"/>
      <c r="VLW55" s="281"/>
      <c r="VLX55" s="281"/>
      <c r="VLY55" s="282"/>
      <c r="VLZ55" s="283"/>
      <c r="VMA55" s="279"/>
      <c r="VMB55" s="280"/>
      <c r="VMC55" s="281"/>
      <c r="VMD55" s="281"/>
      <c r="VME55" s="282"/>
      <c r="VMF55" s="283"/>
      <c r="VMG55" s="279"/>
      <c r="VMH55" s="280"/>
      <c r="VMI55" s="281"/>
      <c r="VMJ55" s="281"/>
      <c r="VMK55" s="282"/>
      <c r="VML55" s="283"/>
      <c r="VMM55" s="279"/>
      <c r="VMN55" s="280"/>
      <c r="VMO55" s="281"/>
      <c r="VMP55" s="281"/>
      <c r="VMQ55" s="282"/>
      <c r="VMR55" s="283"/>
      <c r="VMS55" s="279"/>
      <c r="VMT55" s="280"/>
      <c r="VMU55" s="281"/>
      <c r="VMV55" s="281"/>
      <c r="VMW55" s="282"/>
      <c r="VMX55" s="283"/>
      <c r="VMY55" s="279"/>
      <c r="VMZ55" s="280"/>
      <c r="VNA55" s="281"/>
      <c r="VNB55" s="281"/>
      <c r="VNC55" s="282"/>
      <c r="VND55" s="283"/>
      <c r="VNE55" s="279"/>
      <c r="VNF55" s="280"/>
      <c r="VNG55" s="281"/>
      <c r="VNH55" s="281"/>
      <c r="VNI55" s="282"/>
      <c r="VNJ55" s="283"/>
      <c r="VNK55" s="279"/>
      <c r="VNL55" s="280"/>
      <c r="VNM55" s="281"/>
      <c r="VNN55" s="281"/>
      <c r="VNO55" s="282"/>
      <c r="VNP55" s="283"/>
      <c r="VNQ55" s="279"/>
      <c r="VNR55" s="280"/>
      <c r="VNS55" s="281"/>
      <c r="VNT55" s="281"/>
      <c r="VNU55" s="282"/>
      <c r="VNV55" s="283"/>
      <c r="VNW55" s="279"/>
      <c r="VNX55" s="280"/>
      <c r="VNY55" s="281"/>
      <c r="VNZ55" s="281"/>
      <c r="VOA55" s="282"/>
      <c r="VOB55" s="283"/>
      <c r="VOC55" s="279"/>
      <c r="VOD55" s="280"/>
      <c r="VOE55" s="281"/>
      <c r="VOF55" s="281"/>
      <c r="VOG55" s="282"/>
      <c r="VOH55" s="283"/>
      <c r="VOI55" s="279"/>
      <c r="VOJ55" s="280"/>
      <c r="VOK55" s="281"/>
      <c r="VOL55" s="281"/>
      <c r="VOM55" s="282"/>
      <c r="VON55" s="283"/>
      <c r="VOO55" s="279"/>
      <c r="VOP55" s="280"/>
      <c r="VOQ55" s="281"/>
      <c r="VOR55" s="281"/>
      <c r="VOS55" s="282"/>
      <c r="VOT55" s="283"/>
      <c r="VOU55" s="279"/>
      <c r="VOV55" s="280"/>
      <c r="VOW55" s="281"/>
      <c r="VOX55" s="281"/>
      <c r="VOY55" s="282"/>
      <c r="VOZ55" s="283"/>
      <c r="VPA55" s="279"/>
      <c r="VPB55" s="280"/>
      <c r="VPC55" s="281"/>
      <c r="VPD55" s="281"/>
      <c r="VPE55" s="282"/>
      <c r="VPF55" s="283"/>
      <c r="VPG55" s="279"/>
      <c r="VPH55" s="280"/>
      <c r="VPI55" s="281"/>
      <c r="VPJ55" s="281"/>
      <c r="VPK55" s="282"/>
      <c r="VPL55" s="283"/>
      <c r="VPM55" s="279"/>
      <c r="VPN55" s="280"/>
      <c r="VPO55" s="281"/>
      <c r="VPP55" s="281"/>
      <c r="VPQ55" s="282"/>
      <c r="VPR55" s="283"/>
      <c r="VPS55" s="279"/>
      <c r="VPT55" s="280"/>
      <c r="VPU55" s="281"/>
      <c r="VPV55" s="281"/>
      <c r="VPW55" s="282"/>
      <c r="VPX55" s="283"/>
      <c r="VPY55" s="279"/>
      <c r="VPZ55" s="280"/>
      <c r="VQA55" s="281"/>
      <c r="VQB55" s="281"/>
      <c r="VQC55" s="282"/>
      <c r="VQD55" s="283"/>
      <c r="VQE55" s="279"/>
      <c r="VQF55" s="280"/>
      <c r="VQG55" s="281"/>
      <c r="VQH55" s="281"/>
      <c r="VQI55" s="282"/>
      <c r="VQJ55" s="283"/>
      <c r="VQK55" s="279"/>
      <c r="VQL55" s="280"/>
      <c r="VQM55" s="281"/>
      <c r="VQN55" s="281"/>
      <c r="VQO55" s="282"/>
      <c r="VQP55" s="283"/>
      <c r="VQQ55" s="279"/>
      <c r="VQR55" s="280"/>
      <c r="VQS55" s="281"/>
      <c r="VQT55" s="281"/>
      <c r="VQU55" s="282"/>
      <c r="VQV55" s="283"/>
      <c r="VQW55" s="279"/>
      <c r="VQX55" s="280"/>
      <c r="VQY55" s="281"/>
      <c r="VQZ55" s="281"/>
      <c r="VRA55" s="282"/>
      <c r="VRB55" s="283"/>
      <c r="VRC55" s="279"/>
      <c r="VRD55" s="280"/>
      <c r="VRE55" s="281"/>
      <c r="VRF55" s="281"/>
      <c r="VRG55" s="282"/>
      <c r="VRH55" s="283"/>
      <c r="VRI55" s="279"/>
      <c r="VRJ55" s="280"/>
      <c r="VRK55" s="281"/>
      <c r="VRL55" s="281"/>
      <c r="VRM55" s="282"/>
      <c r="VRN55" s="283"/>
      <c r="VRO55" s="279"/>
      <c r="VRP55" s="280"/>
      <c r="VRQ55" s="281"/>
      <c r="VRR55" s="281"/>
      <c r="VRS55" s="282"/>
      <c r="VRT55" s="283"/>
      <c r="VRU55" s="279"/>
      <c r="VRV55" s="280"/>
      <c r="VRW55" s="281"/>
      <c r="VRX55" s="281"/>
      <c r="VRY55" s="282"/>
      <c r="VRZ55" s="283"/>
      <c r="VSA55" s="279"/>
      <c r="VSB55" s="280"/>
      <c r="VSC55" s="281"/>
      <c r="VSD55" s="281"/>
      <c r="VSE55" s="282"/>
      <c r="VSF55" s="283"/>
      <c r="VSG55" s="279"/>
      <c r="VSH55" s="280"/>
      <c r="VSI55" s="281"/>
      <c r="VSJ55" s="281"/>
      <c r="VSK55" s="282"/>
      <c r="VSL55" s="283"/>
      <c r="VSM55" s="279"/>
      <c r="VSN55" s="280"/>
      <c r="VSO55" s="281"/>
      <c r="VSP55" s="281"/>
      <c r="VSQ55" s="282"/>
      <c r="VSR55" s="283"/>
      <c r="VSS55" s="279"/>
      <c r="VST55" s="280"/>
      <c r="VSU55" s="281"/>
      <c r="VSV55" s="281"/>
      <c r="VSW55" s="282"/>
      <c r="VSX55" s="283"/>
      <c r="VSY55" s="279"/>
      <c r="VSZ55" s="280"/>
      <c r="VTA55" s="281"/>
      <c r="VTB55" s="281"/>
      <c r="VTC55" s="282"/>
      <c r="VTD55" s="283"/>
      <c r="VTE55" s="279"/>
      <c r="VTF55" s="280"/>
      <c r="VTG55" s="281"/>
      <c r="VTH55" s="281"/>
      <c r="VTI55" s="282"/>
      <c r="VTJ55" s="283"/>
      <c r="VTK55" s="279"/>
      <c r="VTL55" s="280"/>
      <c r="VTM55" s="281"/>
      <c r="VTN55" s="281"/>
      <c r="VTO55" s="282"/>
      <c r="VTP55" s="283"/>
      <c r="VTQ55" s="279"/>
      <c r="VTR55" s="280"/>
      <c r="VTS55" s="281"/>
      <c r="VTT55" s="281"/>
      <c r="VTU55" s="282"/>
      <c r="VTV55" s="283"/>
      <c r="VTW55" s="279"/>
      <c r="VTX55" s="280"/>
      <c r="VTY55" s="281"/>
      <c r="VTZ55" s="281"/>
      <c r="VUA55" s="282"/>
      <c r="VUB55" s="283"/>
      <c r="VUC55" s="279"/>
      <c r="VUD55" s="280"/>
      <c r="VUE55" s="281"/>
      <c r="VUF55" s="281"/>
      <c r="VUG55" s="282"/>
      <c r="VUH55" s="283"/>
      <c r="VUI55" s="279"/>
      <c r="VUJ55" s="280"/>
      <c r="VUK55" s="281"/>
      <c r="VUL55" s="281"/>
      <c r="VUM55" s="282"/>
      <c r="VUN55" s="283"/>
      <c r="VUO55" s="279"/>
      <c r="VUP55" s="280"/>
      <c r="VUQ55" s="281"/>
      <c r="VUR55" s="281"/>
      <c r="VUS55" s="282"/>
      <c r="VUT55" s="283"/>
      <c r="VUU55" s="279"/>
      <c r="VUV55" s="280"/>
      <c r="VUW55" s="281"/>
      <c r="VUX55" s="281"/>
      <c r="VUY55" s="282"/>
      <c r="VUZ55" s="283"/>
      <c r="VVA55" s="279"/>
      <c r="VVB55" s="280"/>
      <c r="VVC55" s="281"/>
      <c r="VVD55" s="281"/>
      <c r="VVE55" s="282"/>
      <c r="VVF55" s="283"/>
      <c r="VVG55" s="279"/>
      <c r="VVH55" s="280"/>
      <c r="VVI55" s="281"/>
      <c r="VVJ55" s="281"/>
      <c r="VVK55" s="282"/>
      <c r="VVL55" s="283"/>
      <c r="VVM55" s="279"/>
      <c r="VVN55" s="280"/>
      <c r="VVO55" s="281"/>
      <c r="VVP55" s="281"/>
      <c r="VVQ55" s="282"/>
      <c r="VVR55" s="283"/>
      <c r="VVS55" s="279"/>
      <c r="VVT55" s="280"/>
      <c r="VVU55" s="281"/>
      <c r="VVV55" s="281"/>
      <c r="VVW55" s="282"/>
      <c r="VVX55" s="283"/>
      <c r="VVY55" s="279"/>
      <c r="VVZ55" s="280"/>
      <c r="VWA55" s="281"/>
      <c r="VWB55" s="281"/>
      <c r="VWC55" s="282"/>
      <c r="VWD55" s="283"/>
      <c r="VWE55" s="279"/>
      <c r="VWF55" s="280"/>
      <c r="VWG55" s="281"/>
      <c r="VWH55" s="281"/>
      <c r="VWI55" s="282"/>
      <c r="VWJ55" s="283"/>
      <c r="VWK55" s="279"/>
      <c r="VWL55" s="280"/>
      <c r="VWM55" s="281"/>
      <c r="VWN55" s="281"/>
      <c r="VWO55" s="282"/>
      <c r="VWP55" s="283"/>
      <c r="VWQ55" s="279"/>
      <c r="VWR55" s="280"/>
      <c r="VWS55" s="281"/>
      <c r="VWT55" s="281"/>
      <c r="VWU55" s="282"/>
      <c r="VWV55" s="283"/>
      <c r="VWW55" s="279"/>
      <c r="VWX55" s="280"/>
      <c r="VWY55" s="281"/>
      <c r="VWZ55" s="281"/>
      <c r="VXA55" s="282"/>
      <c r="VXB55" s="283"/>
      <c r="VXC55" s="279"/>
      <c r="VXD55" s="280"/>
      <c r="VXE55" s="281"/>
      <c r="VXF55" s="281"/>
      <c r="VXG55" s="282"/>
      <c r="VXH55" s="283"/>
      <c r="VXI55" s="279"/>
      <c r="VXJ55" s="280"/>
      <c r="VXK55" s="281"/>
      <c r="VXL55" s="281"/>
      <c r="VXM55" s="282"/>
      <c r="VXN55" s="283"/>
      <c r="VXO55" s="279"/>
      <c r="VXP55" s="280"/>
      <c r="VXQ55" s="281"/>
      <c r="VXR55" s="281"/>
      <c r="VXS55" s="282"/>
      <c r="VXT55" s="283"/>
      <c r="VXU55" s="279"/>
      <c r="VXV55" s="280"/>
      <c r="VXW55" s="281"/>
      <c r="VXX55" s="281"/>
      <c r="VXY55" s="282"/>
      <c r="VXZ55" s="283"/>
      <c r="VYA55" s="279"/>
      <c r="VYB55" s="280"/>
      <c r="VYC55" s="281"/>
      <c r="VYD55" s="281"/>
      <c r="VYE55" s="282"/>
      <c r="VYF55" s="283"/>
      <c r="VYG55" s="279"/>
      <c r="VYH55" s="280"/>
      <c r="VYI55" s="281"/>
      <c r="VYJ55" s="281"/>
      <c r="VYK55" s="282"/>
      <c r="VYL55" s="283"/>
      <c r="VYM55" s="279"/>
      <c r="VYN55" s="280"/>
      <c r="VYO55" s="281"/>
      <c r="VYP55" s="281"/>
      <c r="VYQ55" s="282"/>
      <c r="VYR55" s="283"/>
      <c r="VYS55" s="279"/>
      <c r="VYT55" s="280"/>
      <c r="VYU55" s="281"/>
      <c r="VYV55" s="281"/>
      <c r="VYW55" s="282"/>
      <c r="VYX55" s="283"/>
      <c r="VYY55" s="279"/>
      <c r="VYZ55" s="280"/>
      <c r="VZA55" s="281"/>
      <c r="VZB55" s="281"/>
      <c r="VZC55" s="282"/>
      <c r="VZD55" s="283"/>
      <c r="VZE55" s="279"/>
      <c r="VZF55" s="280"/>
      <c r="VZG55" s="281"/>
      <c r="VZH55" s="281"/>
      <c r="VZI55" s="282"/>
      <c r="VZJ55" s="283"/>
      <c r="VZK55" s="279"/>
      <c r="VZL55" s="280"/>
      <c r="VZM55" s="281"/>
      <c r="VZN55" s="281"/>
      <c r="VZO55" s="282"/>
      <c r="VZP55" s="283"/>
      <c r="VZQ55" s="279"/>
      <c r="VZR55" s="280"/>
      <c r="VZS55" s="281"/>
      <c r="VZT55" s="281"/>
      <c r="VZU55" s="282"/>
      <c r="VZV55" s="283"/>
      <c r="VZW55" s="279"/>
      <c r="VZX55" s="280"/>
      <c r="VZY55" s="281"/>
      <c r="VZZ55" s="281"/>
      <c r="WAA55" s="282"/>
      <c r="WAB55" s="283"/>
      <c r="WAC55" s="279"/>
      <c r="WAD55" s="280"/>
      <c r="WAE55" s="281"/>
      <c r="WAF55" s="281"/>
      <c r="WAG55" s="282"/>
      <c r="WAH55" s="283"/>
      <c r="WAI55" s="279"/>
      <c r="WAJ55" s="280"/>
      <c r="WAK55" s="281"/>
      <c r="WAL55" s="281"/>
      <c r="WAM55" s="282"/>
      <c r="WAN55" s="283"/>
      <c r="WAO55" s="279"/>
      <c r="WAP55" s="280"/>
      <c r="WAQ55" s="281"/>
      <c r="WAR55" s="281"/>
      <c r="WAS55" s="282"/>
      <c r="WAT55" s="283"/>
      <c r="WAU55" s="279"/>
      <c r="WAV55" s="280"/>
      <c r="WAW55" s="281"/>
      <c r="WAX55" s="281"/>
      <c r="WAY55" s="282"/>
      <c r="WAZ55" s="283"/>
      <c r="WBA55" s="279"/>
      <c r="WBB55" s="280"/>
      <c r="WBC55" s="281"/>
      <c r="WBD55" s="281"/>
      <c r="WBE55" s="282"/>
      <c r="WBF55" s="283"/>
      <c r="WBG55" s="279"/>
      <c r="WBH55" s="280"/>
      <c r="WBI55" s="281"/>
      <c r="WBJ55" s="281"/>
      <c r="WBK55" s="282"/>
      <c r="WBL55" s="283"/>
      <c r="WBM55" s="279"/>
      <c r="WBN55" s="280"/>
      <c r="WBO55" s="281"/>
      <c r="WBP55" s="281"/>
      <c r="WBQ55" s="282"/>
      <c r="WBR55" s="283"/>
      <c r="WBS55" s="279"/>
      <c r="WBT55" s="280"/>
      <c r="WBU55" s="281"/>
      <c r="WBV55" s="281"/>
      <c r="WBW55" s="282"/>
      <c r="WBX55" s="283"/>
      <c r="WBY55" s="279"/>
      <c r="WBZ55" s="280"/>
      <c r="WCA55" s="281"/>
      <c r="WCB55" s="281"/>
      <c r="WCC55" s="282"/>
      <c r="WCD55" s="283"/>
      <c r="WCE55" s="279"/>
      <c r="WCF55" s="280"/>
      <c r="WCG55" s="281"/>
      <c r="WCH55" s="281"/>
      <c r="WCI55" s="282"/>
      <c r="WCJ55" s="283"/>
      <c r="WCK55" s="279"/>
      <c r="WCL55" s="280"/>
      <c r="WCM55" s="281"/>
      <c r="WCN55" s="281"/>
      <c r="WCO55" s="282"/>
      <c r="WCP55" s="283"/>
      <c r="WCQ55" s="279"/>
      <c r="WCR55" s="280"/>
      <c r="WCS55" s="281"/>
      <c r="WCT55" s="281"/>
      <c r="WCU55" s="282"/>
      <c r="WCV55" s="283"/>
      <c r="WCW55" s="279"/>
      <c r="WCX55" s="280"/>
      <c r="WCY55" s="281"/>
      <c r="WCZ55" s="281"/>
      <c r="WDA55" s="282"/>
      <c r="WDB55" s="283"/>
      <c r="WDC55" s="279"/>
      <c r="WDD55" s="280"/>
      <c r="WDE55" s="281"/>
      <c r="WDF55" s="281"/>
      <c r="WDG55" s="282"/>
      <c r="WDH55" s="283"/>
      <c r="WDI55" s="279"/>
      <c r="WDJ55" s="280"/>
      <c r="WDK55" s="281"/>
      <c r="WDL55" s="281"/>
      <c r="WDM55" s="282"/>
      <c r="WDN55" s="283"/>
      <c r="WDO55" s="279"/>
      <c r="WDP55" s="280"/>
      <c r="WDQ55" s="281"/>
      <c r="WDR55" s="281"/>
      <c r="WDS55" s="282"/>
      <c r="WDT55" s="283"/>
      <c r="WDU55" s="279"/>
      <c r="WDV55" s="280"/>
      <c r="WDW55" s="281"/>
      <c r="WDX55" s="281"/>
      <c r="WDY55" s="282"/>
      <c r="WDZ55" s="283"/>
      <c r="WEA55" s="279"/>
      <c r="WEB55" s="280"/>
      <c r="WEC55" s="281"/>
      <c r="WED55" s="281"/>
      <c r="WEE55" s="282"/>
      <c r="WEF55" s="283"/>
      <c r="WEG55" s="279"/>
      <c r="WEH55" s="280"/>
      <c r="WEI55" s="281"/>
      <c r="WEJ55" s="281"/>
      <c r="WEK55" s="282"/>
      <c r="WEL55" s="283"/>
      <c r="WEM55" s="279"/>
      <c r="WEN55" s="280"/>
      <c r="WEO55" s="281"/>
      <c r="WEP55" s="281"/>
      <c r="WEQ55" s="282"/>
      <c r="WER55" s="283"/>
      <c r="WES55" s="279"/>
      <c r="WET55" s="280"/>
      <c r="WEU55" s="281"/>
      <c r="WEV55" s="281"/>
      <c r="WEW55" s="282"/>
      <c r="WEX55" s="283"/>
      <c r="WEY55" s="279"/>
      <c r="WEZ55" s="280"/>
      <c r="WFA55" s="281"/>
      <c r="WFB55" s="281"/>
      <c r="WFC55" s="282"/>
      <c r="WFD55" s="283"/>
      <c r="WFE55" s="279"/>
      <c r="WFF55" s="280"/>
      <c r="WFG55" s="281"/>
      <c r="WFH55" s="281"/>
      <c r="WFI55" s="282"/>
      <c r="WFJ55" s="283"/>
      <c r="WFK55" s="279"/>
      <c r="WFL55" s="280"/>
      <c r="WFM55" s="281"/>
      <c r="WFN55" s="281"/>
      <c r="WFO55" s="282"/>
      <c r="WFP55" s="283"/>
      <c r="WFQ55" s="279"/>
      <c r="WFR55" s="280"/>
      <c r="WFS55" s="281"/>
      <c r="WFT55" s="281"/>
      <c r="WFU55" s="282"/>
      <c r="WFV55" s="283"/>
      <c r="WFW55" s="279"/>
      <c r="WFX55" s="280"/>
      <c r="WFY55" s="281"/>
      <c r="WFZ55" s="281"/>
      <c r="WGA55" s="282"/>
      <c r="WGB55" s="283"/>
      <c r="WGC55" s="279"/>
      <c r="WGD55" s="280"/>
      <c r="WGE55" s="281"/>
      <c r="WGF55" s="281"/>
      <c r="WGG55" s="282"/>
      <c r="WGH55" s="283"/>
      <c r="WGI55" s="279"/>
      <c r="WGJ55" s="280"/>
      <c r="WGK55" s="281"/>
      <c r="WGL55" s="281"/>
      <c r="WGM55" s="282"/>
      <c r="WGN55" s="283"/>
      <c r="WGO55" s="279"/>
      <c r="WGP55" s="280"/>
      <c r="WGQ55" s="281"/>
      <c r="WGR55" s="281"/>
      <c r="WGS55" s="282"/>
      <c r="WGT55" s="283"/>
      <c r="WGU55" s="279"/>
      <c r="WGV55" s="280"/>
      <c r="WGW55" s="281"/>
      <c r="WGX55" s="281"/>
      <c r="WGY55" s="282"/>
      <c r="WGZ55" s="283"/>
      <c r="WHA55" s="279"/>
      <c r="WHB55" s="280"/>
      <c r="WHC55" s="281"/>
      <c r="WHD55" s="281"/>
      <c r="WHE55" s="282"/>
      <c r="WHF55" s="283"/>
      <c r="WHG55" s="279"/>
      <c r="WHH55" s="280"/>
      <c r="WHI55" s="281"/>
      <c r="WHJ55" s="281"/>
      <c r="WHK55" s="282"/>
      <c r="WHL55" s="283"/>
      <c r="WHM55" s="279"/>
      <c r="WHN55" s="280"/>
      <c r="WHO55" s="281"/>
      <c r="WHP55" s="281"/>
      <c r="WHQ55" s="282"/>
      <c r="WHR55" s="283"/>
      <c r="WHS55" s="279"/>
      <c r="WHT55" s="280"/>
      <c r="WHU55" s="281"/>
      <c r="WHV55" s="281"/>
      <c r="WHW55" s="282"/>
      <c r="WHX55" s="283"/>
      <c r="WHY55" s="279"/>
      <c r="WHZ55" s="280"/>
      <c r="WIA55" s="281"/>
      <c r="WIB55" s="281"/>
      <c r="WIC55" s="282"/>
      <c r="WID55" s="283"/>
      <c r="WIE55" s="279"/>
      <c r="WIF55" s="280"/>
      <c r="WIG55" s="281"/>
      <c r="WIH55" s="281"/>
      <c r="WII55" s="282"/>
      <c r="WIJ55" s="283"/>
      <c r="WIK55" s="279"/>
      <c r="WIL55" s="280"/>
      <c r="WIM55" s="281"/>
      <c r="WIN55" s="281"/>
      <c r="WIO55" s="282"/>
      <c r="WIP55" s="283"/>
      <c r="WIQ55" s="279"/>
      <c r="WIR55" s="280"/>
      <c r="WIS55" s="281"/>
      <c r="WIT55" s="281"/>
      <c r="WIU55" s="282"/>
      <c r="WIV55" s="283"/>
      <c r="WIW55" s="279"/>
      <c r="WIX55" s="280"/>
      <c r="WIY55" s="281"/>
      <c r="WIZ55" s="281"/>
      <c r="WJA55" s="282"/>
      <c r="WJB55" s="283"/>
      <c r="WJC55" s="279"/>
      <c r="WJD55" s="280"/>
      <c r="WJE55" s="281"/>
      <c r="WJF55" s="281"/>
      <c r="WJG55" s="282"/>
      <c r="WJH55" s="283"/>
      <c r="WJI55" s="279"/>
      <c r="WJJ55" s="280"/>
      <c r="WJK55" s="281"/>
      <c r="WJL55" s="281"/>
      <c r="WJM55" s="282"/>
      <c r="WJN55" s="283"/>
      <c r="WJO55" s="279"/>
      <c r="WJP55" s="280"/>
      <c r="WJQ55" s="281"/>
      <c r="WJR55" s="281"/>
      <c r="WJS55" s="282"/>
      <c r="WJT55" s="283"/>
      <c r="WJU55" s="279"/>
      <c r="WJV55" s="280"/>
      <c r="WJW55" s="281"/>
      <c r="WJX55" s="281"/>
      <c r="WJY55" s="282"/>
      <c r="WJZ55" s="283"/>
      <c r="WKA55" s="279"/>
      <c r="WKB55" s="280"/>
      <c r="WKC55" s="281"/>
      <c r="WKD55" s="281"/>
      <c r="WKE55" s="282"/>
      <c r="WKF55" s="283"/>
      <c r="WKG55" s="279"/>
      <c r="WKH55" s="280"/>
      <c r="WKI55" s="281"/>
      <c r="WKJ55" s="281"/>
      <c r="WKK55" s="282"/>
      <c r="WKL55" s="283"/>
      <c r="WKM55" s="279"/>
      <c r="WKN55" s="280"/>
      <c r="WKO55" s="281"/>
      <c r="WKP55" s="281"/>
      <c r="WKQ55" s="282"/>
      <c r="WKR55" s="283"/>
      <c r="WKS55" s="279"/>
      <c r="WKT55" s="280"/>
      <c r="WKU55" s="281"/>
      <c r="WKV55" s="281"/>
      <c r="WKW55" s="282"/>
      <c r="WKX55" s="283"/>
      <c r="WKY55" s="279"/>
      <c r="WKZ55" s="280"/>
      <c r="WLA55" s="281"/>
      <c r="WLB55" s="281"/>
      <c r="WLC55" s="282"/>
      <c r="WLD55" s="283"/>
      <c r="WLE55" s="279"/>
      <c r="WLF55" s="280"/>
      <c r="WLG55" s="281"/>
      <c r="WLH55" s="281"/>
      <c r="WLI55" s="282"/>
      <c r="WLJ55" s="283"/>
      <c r="WLK55" s="279"/>
      <c r="WLL55" s="280"/>
      <c r="WLM55" s="281"/>
      <c r="WLN55" s="281"/>
      <c r="WLO55" s="282"/>
      <c r="WLP55" s="283"/>
      <c r="WLQ55" s="279"/>
      <c r="WLR55" s="280"/>
      <c r="WLS55" s="281"/>
      <c r="WLT55" s="281"/>
      <c r="WLU55" s="282"/>
      <c r="WLV55" s="283"/>
      <c r="WLW55" s="279"/>
      <c r="WLX55" s="280"/>
      <c r="WLY55" s="281"/>
      <c r="WLZ55" s="281"/>
      <c r="WMA55" s="282"/>
      <c r="WMB55" s="283"/>
      <c r="WMC55" s="279"/>
      <c r="WMD55" s="280"/>
      <c r="WME55" s="281"/>
      <c r="WMF55" s="281"/>
      <c r="WMG55" s="282"/>
      <c r="WMH55" s="283"/>
      <c r="WMI55" s="279"/>
      <c r="WMJ55" s="280"/>
      <c r="WMK55" s="281"/>
      <c r="WML55" s="281"/>
      <c r="WMM55" s="282"/>
      <c r="WMN55" s="283"/>
      <c r="WMO55" s="279"/>
      <c r="WMP55" s="280"/>
      <c r="WMQ55" s="281"/>
      <c r="WMR55" s="281"/>
      <c r="WMS55" s="282"/>
      <c r="WMT55" s="283"/>
      <c r="WMU55" s="279"/>
      <c r="WMV55" s="280"/>
      <c r="WMW55" s="281"/>
      <c r="WMX55" s="281"/>
      <c r="WMY55" s="282"/>
      <c r="WMZ55" s="283"/>
      <c r="WNA55" s="279"/>
      <c r="WNB55" s="280"/>
      <c r="WNC55" s="281"/>
      <c r="WND55" s="281"/>
      <c r="WNE55" s="282"/>
      <c r="WNF55" s="283"/>
      <c r="WNG55" s="279"/>
      <c r="WNH55" s="280"/>
      <c r="WNI55" s="281"/>
      <c r="WNJ55" s="281"/>
      <c r="WNK55" s="282"/>
      <c r="WNL55" s="283"/>
      <c r="WNM55" s="279"/>
      <c r="WNN55" s="280"/>
      <c r="WNO55" s="281"/>
      <c r="WNP55" s="281"/>
      <c r="WNQ55" s="282"/>
      <c r="WNR55" s="283"/>
      <c r="WNS55" s="279"/>
      <c r="WNT55" s="280"/>
      <c r="WNU55" s="281"/>
      <c r="WNV55" s="281"/>
      <c r="WNW55" s="282"/>
      <c r="WNX55" s="283"/>
      <c r="WNY55" s="279"/>
      <c r="WNZ55" s="280"/>
      <c r="WOA55" s="281"/>
      <c r="WOB55" s="281"/>
      <c r="WOC55" s="282"/>
      <c r="WOD55" s="283"/>
      <c r="WOE55" s="279"/>
      <c r="WOF55" s="280"/>
      <c r="WOG55" s="281"/>
      <c r="WOH55" s="281"/>
      <c r="WOI55" s="282"/>
      <c r="WOJ55" s="283"/>
      <c r="WOK55" s="279"/>
      <c r="WOL55" s="280"/>
      <c r="WOM55" s="281"/>
      <c r="WON55" s="281"/>
      <c r="WOO55" s="282"/>
      <c r="WOP55" s="283"/>
      <c r="WOQ55" s="279"/>
      <c r="WOR55" s="280"/>
      <c r="WOS55" s="281"/>
      <c r="WOT55" s="281"/>
      <c r="WOU55" s="282"/>
      <c r="WOV55" s="283"/>
      <c r="WOW55" s="279"/>
      <c r="WOX55" s="280"/>
      <c r="WOY55" s="281"/>
      <c r="WOZ55" s="281"/>
      <c r="WPA55" s="282"/>
      <c r="WPB55" s="283"/>
      <c r="WPC55" s="279"/>
      <c r="WPD55" s="280"/>
      <c r="WPE55" s="281"/>
      <c r="WPF55" s="281"/>
      <c r="WPG55" s="282"/>
      <c r="WPH55" s="283"/>
      <c r="WPI55" s="279"/>
      <c r="WPJ55" s="280"/>
      <c r="WPK55" s="281"/>
      <c r="WPL55" s="281"/>
      <c r="WPM55" s="282"/>
      <c r="WPN55" s="283"/>
      <c r="WPO55" s="279"/>
      <c r="WPP55" s="280"/>
      <c r="WPQ55" s="281"/>
      <c r="WPR55" s="281"/>
      <c r="WPS55" s="282"/>
      <c r="WPT55" s="283"/>
      <c r="WPU55" s="279"/>
      <c r="WPV55" s="280"/>
      <c r="WPW55" s="281"/>
      <c r="WPX55" s="281"/>
      <c r="WPY55" s="282"/>
      <c r="WPZ55" s="283"/>
      <c r="WQA55" s="279"/>
      <c r="WQB55" s="280"/>
      <c r="WQC55" s="281"/>
      <c r="WQD55" s="281"/>
      <c r="WQE55" s="282"/>
      <c r="WQF55" s="283"/>
      <c r="WQG55" s="279"/>
      <c r="WQH55" s="280"/>
      <c r="WQI55" s="281"/>
      <c r="WQJ55" s="281"/>
      <c r="WQK55" s="282"/>
      <c r="WQL55" s="283"/>
      <c r="WQM55" s="279"/>
      <c r="WQN55" s="280"/>
      <c r="WQO55" s="281"/>
      <c r="WQP55" s="281"/>
      <c r="WQQ55" s="282"/>
      <c r="WQR55" s="283"/>
      <c r="WQS55" s="279"/>
      <c r="WQT55" s="280"/>
      <c r="WQU55" s="281"/>
      <c r="WQV55" s="281"/>
      <c r="WQW55" s="282"/>
      <c r="WQX55" s="283"/>
      <c r="WQY55" s="279"/>
      <c r="WQZ55" s="280"/>
      <c r="WRA55" s="281"/>
      <c r="WRB55" s="281"/>
      <c r="WRC55" s="282"/>
      <c r="WRD55" s="283"/>
      <c r="WRE55" s="279"/>
      <c r="WRF55" s="280"/>
      <c r="WRG55" s="281"/>
      <c r="WRH55" s="281"/>
      <c r="WRI55" s="282"/>
      <c r="WRJ55" s="283"/>
      <c r="WRK55" s="279"/>
      <c r="WRL55" s="280"/>
      <c r="WRM55" s="281"/>
      <c r="WRN55" s="281"/>
      <c r="WRO55" s="282"/>
      <c r="WRP55" s="283"/>
      <c r="WRQ55" s="279"/>
      <c r="WRR55" s="280"/>
      <c r="WRS55" s="281"/>
      <c r="WRT55" s="281"/>
      <c r="WRU55" s="282"/>
      <c r="WRV55" s="283"/>
      <c r="WRW55" s="279"/>
      <c r="WRX55" s="280"/>
      <c r="WRY55" s="281"/>
      <c r="WRZ55" s="281"/>
      <c r="WSA55" s="282"/>
      <c r="WSB55" s="283"/>
      <c r="WSC55" s="279"/>
      <c r="WSD55" s="280"/>
      <c r="WSE55" s="281"/>
      <c r="WSF55" s="281"/>
      <c r="WSG55" s="282"/>
      <c r="WSH55" s="283"/>
      <c r="WSI55" s="279"/>
      <c r="WSJ55" s="280"/>
      <c r="WSK55" s="281"/>
      <c r="WSL55" s="281"/>
      <c r="WSM55" s="282"/>
      <c r="WSN55" s="283"/>
      <c r="WSO55" s="279"/>
      <c r="WSP55" s="280"/>
      <c r="WSQ55" s="281"/>
      <c r="WSR55" s="281"/>
      <c r="WSS55" s="282"/>
      <c r="WST55" s="283"/>
      <c r="WSU55" s="279"/>
      <c r="WSV55" s="280"/>
      <c r="WSW55" s="281"/>
      <c r="WSX55" s="281"/>
      <c r="WSY55" s="282"/>
      <c r="WSZ55" s="283"/>
      <c r="WTA55" s="279"/>
      <c r="WTB55" s="280"/>
      <c r="WTC55" s="281"/>
      <c r="WTD55" s="281"/>
      <c r="WTE55" s="282"/>
      <c r="WTF55" s="283"/>
      <c r="WTG55" s="279"/>
      <c r="WTH55" s="280"/>
      <c r="WTI55" s="281"/>
      <c r="WTJ55" s="281"/>
      <c r="WTK55" s="282"/>
      <c r="WTL55" s="283"/>
      <c r="WTM55" s="279"/>
      <c r="WTN55" s="280"/>
      <c r="WTO55" s="281"/>
      <c r="WTP55" s="281"/>
      <c r="WTQ55" s="282"/>
      <c r="WTR55" s="283"/>
      <c r="WTS55" s="279"/>
      <c r="WTT55" s="280"/>
      <c r="WTU55" s="281"/>
      <c r="WTV55" s="281"/>
      <c r="WTW55" s="282"/>
      <c r="WTX55" s="283"/>
      <c r="WTY55" s="279"/>
      <c r="WTZ55" s="280"/>
      <c r="WUA55" s="281"/>
      <c r="WUB55" s="281"/>
      <c r="WUC55" s="282"/>
      <c r="WUD55" s="283"/>
      <c r="WUE55" s="279"/>
      <c r="WUF55" s="280"/>
      <c r="WUG55" s="281"/>
      <c r="WUH55" s="281"/>
      <c r="WUI55" s="282"/>
      <c r="WUJ55" s="283"/>
      <c r="WUK55" s="279"/>
      <c r="WUL55" s="280"/>
      <c r="WUM55" s="281"/>
      <c r="WUN55" s="281"/>
      <c r="WUO55" s="282"/>
      <c r="WUP55" s="283"/>
      <c r="WUQ55" s="279"/>
      <c r="WUR55" s="280"/>
      <c r="WUS55" s="281"/>
      <c r="WUT55" s="281"/>
      <c r="WUU55" s="282"/>
      <c r="WUV55" s="283"/>
      <c r="WUW55" s="279"/>
      <c r="WUX55" s="280"/>
      <c r="WUY55" s="281"/>
      <c r="WUZ55" s="281"/>
      <c r="WVA55" s="282"/>
      <c r="WVB55" s="283"/>
      <c r="WVC55" s="279"/>
      <c r="WVD55" s="280"/>
      <c r="WVE55" s="281"/>
      <c r="WVF55" s="281"/>
      <c r="WVG55" s="282"/>
      <c r="WVH55" s="283"/>
      <c r="WVI55" s="279"/>
      <c r="WVJ55" s="280"/>
      <c r="WVK55" s="281"/>
      <c r="WVL55" s="281"/>
      <c r="WVM55" s="282"/>
      <c r="WVN55" s="283"/>
      <c r="WVO55" s="279"/>
      <c r="WVP55" s="280"/>
      <c r="WVQ55" s="281"/>
      <c r="WVR55" s="281"/>
      <c r="WVS55" s="282"/>
      <c r="WVT55" s="283"/>
      <c r="WVU55" s="279"/>
      <c r="WVV55" s="280"/>
      <c r="WVW55" s="281"/>
      <c r="WVX55" s="281"/>
      <c r="WVY55" s="282"/>
      <c r="WVZ55" s="283"/>
      <c r="WWA55" s="279"/>
      <c r="WWB55" s="280"/>
      <c r="WWC55" s="281"/>
      <c r="WWD55" s="281"/>
      <c r="WWE55" s="282"/>
      <c r="WWF55" s="283"/>
      <c r="WWG55" s="279"/>
      <c r="WWH55" s="280"/>
      <c r="WWI55" s="281"/>
      <c r="WWJ55" s="281"/>
      <c r="WWK55" s="282"/>
      <c r="WWL55" s="283"/>
      <c r="WWM55" s="279"/>
      <c r="WWN55" s="280"/>
      <c r="WWO55" s="281"/>
      <c r="WWP55" s="281"/>
      <c r="WWQ55" s="282"/>
      <c r="WWR55" s="283"/>
      <c r="WWS55" s="279"/>
      <c r="WWT55" s="280"/>
      <c r="WWU55" s="281"/>
      <c r="WWV55" s="281"/>
      <c r="WWW55" s="282"/>
      <c r="WWX55" s="283"/>
      <c r="WWY55" s="279"/>
      <c r="WWZ55" s="280"/>
      <c r="WXA55" s="281"/>
      <c r="WXB55" s="281"/>
      <c r="WXC55" s="282"/>
      <c r="WXD55" s="283"/>
      <c r="WXE55" s="279"/>
      <c r="WXF55" s="280"/>
      <c r="WXG55" s="281"/>
      <c r="WXH55" s="281"/>
      <c r="WXI55" s="282"/>
      <c r="WXJ55" s="283"/>
      <c r="WXK55" s="279"/>
      <c r="WXL55" s="280"/>
      <c r="WXM55" s="281"/>
      <c r="WXN55" s="281"/>
      <c r="WXO55" s="282"/>
      <c r="WXP55" s="283"/>
      <c r="WXQ55" s="279"/>
      <c r="WXR55" s="280"/>
      <c r="WXS55" s="281"/>
      <c r="WXT55" s="281"/>
      <c r="WXU55" s="282"/>
      <c r="WXV55" s="283"/>
      <c r="WXW55" s="279"/>
      <c r="WXX55" s="280"/>
      <c r="WXY55" s="281"/>
      <c r="WXZ55" s="281"/>
      <c r="WYA55" s="282"/>
      <c r="WYB55" s="283"/>
      <c r="WYC55" s="279"/>
      <c r="WYD55" s="280"/>
      <c r="WYE55" s="281"/>
      <c r="WYF55" s="281"/>
      <c r="WYG55" s="282"/>
      <c r="WYH55" s="283"/>
      <c r="WYI55" s="279"/>
      <c r="WYJ55" s="280"/>
      <c r="WYK55" s="281"/>
      <c r="WYL55" s="281"/>
      <c r="WYM55" s="282"/>
      <c r="WYN55" s="283"/>
      <c r="WYO55" s="279"/>
      <c r="WYP55" s="280"/>
      <c r="WYQ55" s="281"/>
      <c r="WYR55" s="281"/>
      <c r="WYS55" s="282"/>
      <c r="WYT55" s="283"/>
      <c r="WYU55" s="279"/>
      <c r="WYV55" s="280"/>
      <c r="WYW55" s="281"/>
      <c r="WYX55" s="281"/>
      <c r="WYY55" s="282"/>
      <c r="WYZ55" s="283"/>
      <c r="WZA55" s="279"/>
      <c r="WZB55" s="280"/>
      <c r="WZC55" s="281"/>
      <c r="WZD55" s="281"/>
      <c r="WZE55" s="282"/>
      <c r="WZF55" s="283"/>
      <c r="WZG55" s="279"/>
      <c r="WZH55" s="280"/>
      <c r="WZI55" s="281"/>
      <c r="WZJ55" s="281"/>
      <c r="WZK55" s="282"/>
      <c r="WZL55" s="283"/>
      <c r="WZM55" s="279"/>
      <c r="WZN55" s="280"/>
      <c r="WZO55" s="281"/>
      <c r="WZP55" s="281"/>
      <c r="WZQ55" s="282"/>
      <c r="WZR55" s="283"/>
      <c r="WZS55" s="279"/>
      <c r="WZT55" s="280"/>
      <c r="WZU55" s="281"/>
      <c r="WZV55" s="281"/>
      <c r="WZW55" s="282"/>
      <c r="WZX55" s="283"/>
      <c r="WZY55" s="279"/>
      <c r="WZZ55" s="280"/>
      <c r="XAA55" s="281"/>
      <c r="XAB55" s="281"/>
      <c r="XAC55" s="282"/>
      <c r="XAD55" s="283"/>
      <c r="XAE55" s="279"/>
      <c r="XAF55" s="280"/>
      <c r="XAG55" s="281"/>
      <c r="XAH55" s="281"/>
      <c r="XAI55" s="282"/>
      <c r="XAJ55" s="283"/>
      <c r="XAK55" s="279"/>
      <c r="XAL55" s="280"/>
      <c r="XAM55" s="281"/>
      <c r="XAN55" s="281"/>
      <c r="XAO55" s="282"/>
      <c r="XAP55" s="283"/>
      <c r="XAQ55" s="279"/>
      <c r="XAR55" s="280"/>
      <c r="XAS55" s="281"/>
      <c r="XAT55" s="281"/>
      <c r="XAU55" s="282"/>
      <c r="XAV55" s="283"/>
      <c r="XAW55" s="279"/>
      <c r="XAX55" s="280"/>
      <c r="XAY55" s="281"/>
      <c r="XAZ55" s="281"/>
      <c r="XBA55" s="282"/>
      <c r="XBB55" s="283"/>
      <c r="XBC55" s="279"/>
      <c r="XBD55" s="280"/>
      <c r="XBE55" s="281"/>
      <c r="XBF55" s="281"/>
      <c r="XBG55" s="282"/>
      <c r="XBH55" s="283"/>
      <c r="XBI55" s="279"/>
      <c r="XBJ55" s="280"/>
      <c r="XBK55" s="281"/>
      <c r="XBL55" s="281"/>
      <c r="XBM55" s="282"/>
      <c r="XBN55" s="283"/>
      <c r="XBO55" s="279"/>
      <c r="XBP55" s="280"/>
      <c r="XBQ55" s="281"/>
      <c r="XBR55" s="281"/>
      <c r="XBS55" s="282"/>
      <c r="XBT55" s="283"/>
      <c r="XBU55" s="279"/>
      <c r="XBV55" s="280"/>
      <c r="XBW55" s="281"/>
      <c r="XBX55" s="281"/>
      <c r="XBY55" s="282"/>
      <c r="XBZ55" s="283"/>
      <c r="XCA55" s="279"/>
      <c r="XCB55" s="280"/>
      <c r="XCC55" s="281"/>
      <c r="XCD55" s="281"/>
      <c r="XCE55" s="282"/>
      <c r="XCF55" s="283"/>
      <c r="XCG55" s="279"/>
      <c r="XCH55" s="280"/>
      <c r="XCI55" s="281"/>
      <c r="XCJ55" s="281"/>
      <c r="XCK55" s="282"/>
      <c r="XCL55" s="283"/>
      <c r="XCM55" s="279"/>
      <c r="XCN55" s="280"/>
      <c r="XCO55" s="281"/>
      <c r="XCP55" s="281"/>
      <c r="XCQ55" s="282"/>
      <c r="XCR55" s="283"/>
      <c r="XCS55" s="279"/>
      <c r="XCT55" s="280"/>
      <c r="XCU55" s="281"/>
      <c r="XCV55" s="281"/>
      <c r="XCW55" s="282"/>
      <c r="XCX55" s="283"/>
      <c r="XCY55" s="279"/>
      <c r="XCZ55" s="280"/>
      <c r="XDA55" s="281"/>
      <c r="XDB55" s="281"/>
      <c r="XDC55" s="282"/>
      <c r="XDD55" s="283"/>
      <c r="XDE55" s="279"/>
      <c r="XDF55" s="280"/>
      <c r="XDG55" s="281"/>
      <c r="XDH55" s="281"/>
      <c r="XDI55" s="282"/>
      <c r="XDJ55" s="283"/>
      <c r="XDK55" s="279"/>
      <c r="XDL55" s="280"/>
      <c r="XDM55" s="281"/>
      <c r="XDN55" s="281"/>
      <c r="XDO55" s="282"/>
      <c r="XDP55" s="283"/>
      <c r="XDQ55" s="279"/>
      <c r="XDR55" s="280"/>
      <c r="XDS55" s="281"/>
      <c r="XDT55" s="281"/>
      <c r="XDU55" s="282"/>
      <c r="XDV55" s="283"/>
      <c r="XDW55" s="279"/>
      <c r="XDX55" s="280"/>
      <c r="XDY55" s="281"/>
      <c r="XDZ55" s="281"/>
      <c r="XEA55" s="282"/>
      <c r="XEB55" s="283"/>
      <c r="XEC55" s="279"/>
      <c r="XED55" s="280"/>
      <c r="XEE55" s="281"/>
      <c r="XEF55" s="281"/>
      <c r="XEG55" s="282"/>
      <c r="XEH55" s="283"/>
      <c r="XEI55" s="279"/>
      <c r="XEJ55" s="280"/>
      <c r="XEK55" s="281"/>
      <c r="XEL55" s="281"/>
      <c r="XEM55" s="282"/>
      <c r="XEN55" s="283"/>
      <c r="XEO55" s="279"/>
      <c r="XEP55" s="280"/>
      <c r="XEQ55" s="281"/>
      <c r="XER55" s="281"/>
      <c r="XES55" s="282"/>
      <c r="XET55" s="283"/>
      <c r="XEU55" s="279"/>
      <c r="XEV55" s="280"/>
      <c r="XEW55" s="281"/>
      <c r="XEX55" s="281"/>
      <c r="XEY55" s="282"/>
      <c r="XEZ55" s="283"/>
      <c r="XFA55" s="279"/>
      <c r="XFB55" s="280"/>
      <c r="XFC55" s="281"/>
      <c r="XFD55" s="281"/>
    </row>
    <row r="56" spans="1:16384" s="1" customFormat="1" ht="18" customHeight="1">
      <c r="A56" s="8"/>
      <c r="B56" s="11"/>
      <c r="C56" s="11"/>
      <c r="D56" s="9"/>
      <c r="E56" s="9"/>
      <c r="F56" s="10"/>
    </row>
    <row r="57" spans="1:16384" s="57" customFormat="1" ht="15.05">
      <c r="A57" s="204" t="s">
        <v>208</v>
      </c>
      <c r="B57" s="238" t="s">
        <v>83</v>
      </c>
      <c r="C57" s="239"/>
      <c r="D57" s="239"/>
      <c r="E57" s="240"/>
      <c r="F57" s="904" t="str">
        <f>IF(SUM(F27,F55)&gt;0,SUM(F27,F55),"")</f>
        <v/>
      </c>
      <c r="G57" s="279"/>
      <c r="H57" s="280"/>
      <c r="I57" s="281"/>
      <c r="J57" s="281"/>
      <c r="K57" s="282"/>
      <c r="L57" s="283"/>
      <c r="M57" s="279"/>
      <c r="N57" s="280"/>
      <c r="O57" s="281"/>
      <c r="P57" s="281"/>
      <c r="Q57" s="282"/>
      <c r="R57" s="283"/>
      <c r="S57" s="279"/>
      <c r="T57" s="280"/>
      <c r="U57" s="281"/>
      <c r="V57" s="281"/>
      <c r="W57" s="282"/>
      <c r="X57" s="283"/>
      <c r="Y57" s="279"/>
      <c r="Z57" s="280"/>
      <c r="AA57" s="281"/>
      <c r="AB57" s="281"/>
      <c r="AC57" s="282"/>
      <c r="AD57" s="283"/>
      <c r="AE57" s="279"/>
      <c r="AF57" s="280"/>
      <c r="AG57" s="281"/>
      <c r="AH57" s="281"/>
      <c r="AI57" s="282"/>
      <c r="AJ57" s="283"/>
      <c r="AK57" s="279"/>
      <c r="AL57" s="280"/>
      <c r="AM57" s="281"/>
      <c r="AN57" s="281"/>
      <c r="AO57" s="282"/>
      <c r="AP57" s="283"/>
      <c r="AQ57" s="279"/>
      <c r="AR57" s="280"/>
      <c r="AS57" s="281"/>
      <c r="AT57" s="281"/>
      <c r="AU57" s="282"/>
      <c r="AV57" s="283"/>
      <c r="AW57" s="279"/>
      <c r="AX57" s="280"/>
      <c r="AY57" s="281"/>
      <c r="AZ57" s="281"/>
      <c r="BA57" s="282"/>
      <c r="BB57" s="283"/>
      <c r="BC57" s="279"/>
      <c r="BD57" s="280"/>
      <c r="BE57" s="281"/>
      <c r="BF57" s="281"/>
      <c r="BG57" s="282"/>
      <c r="BH57" s="283"/>
      <c r="BI57" s="279"/>
      <c r="BJ57" s="280"/>
      <c r="BK57" s="281"/>
      <c r="BL57" s="281"/>
      <c r="BM57" s="282"/>
      <c r="BN57" s="283"/>
      <c r="BO57" s="279"/>
      <c r="BP57" s="280"/>
      <c r="BQ57" s="281"/>
      <c r="BR57" s="281"/>
      <c r="BS57" s="282"/>
      <c r="BT57" s="283"/>
      <c r="BU57" s="279"/>
      <c r="BV57" s="280"/>
      <c r="BW57" s="281"/>
      <c r="BX57" s="281"/>
      <c r="BY57" s="282"/>
      <c r="BZ57" s="283"/>
      <c r="CA57" s="279"/>
      <c r="CB57" s="280"/>
      <c r="CC57" s="281"/>
      <c r="CD57" s="281"/>
      <c r="CE57" s="282"/>
      <c r="CF57" s="283"/>
      <c r="CG57" s="279"/>
      <c r="CH57" s="280"/>
      <c r="CI57" s="281"/>
      <c r="CJ57" s="281"/>
      <c r="CK57" s="282"/>
      <c r="CL57" s="283"/>
      <c r="CM57" s="279"/>
      <c r="CN57" s="280"/>
      <c r="CO57" s="281"/>
      <c r="CP57" s="281"/>
      <c r="CQ57" s="282"/>
      <c r="CR57" s="283"/>
      <c r="CS57" s="279"/>
      <c r="CT57" s="280"/>
      <c r="CU57" s="281"/>
      <c r="CV57" s="281"/>
      <c r="CW57" s="282"/>
      <c r="CX57" s="283"/>
      <c r="CY57" s="279"/>
      <c r="CZ57" s="280"/>
      <c r="DA57" s="281"/>
      <c r="DB57" s="281"/>
      <c r="DC57" s="282"/>
      <c r="DD57" s="283"/>
      <c r="DE57" s="279"/>
      <c r="DF57" s="280"/>
      <c r="DG57" s="281"/>
      <c r="DH57" s="281"/>
      <c r="DI57" s="282"/>
      <c r="DJ57" s="283"/>
      <c r="DK57" s="279"/>
      <c r="DL57" s="280"/>
      <c r="DM57" s="281"/>
      <c r="DN57" s="281"/>
      <c r="DO57" s="282"/>
      <c r="DP57" s="283"/>
      <c r="DQ57" s="279"/>
      <c r="DR57" s="280"/>
      <c r="DS57" s="281"/>
      <c r="DT57" s="281"/>
      <c r="DU57" s="282"/>
      <c r="DV57" s="283"/>
      <c r="DW57" s="279"/>
      <c r="DX57" s="280"/>
      <c r="DY57" s="281"/>
      <c r="DZ57" s="281"/>
      <c r="EA57" s="282"/>
      <c r="EB57" s="283"/>
      <c r="EC57" s="279"/>
      <c r="ED57" s="280"/>
      <c r="EE57" s="281"/>
      <c r="EF57" s="281"/>
      <c r="EG57" s="282"/>
      <c r="EH57" s="283"/>
      <c r="EI57" s="279"/>
      <c r="EJ57" s="280"/>
      <c r="EK57" s="281"/>
      <c r="EL57" s="281"/>
      <c r="EM57" s="282"/>
      <c r="EN57" s="283"/>
      <c r="EO57" s="279"/>
      <c r="EP57" s="280"/>
      <c r="EQ57" s="281"/>
      <c r="ER57" s="281"/>
      <c r="ES57" s="282"/>
      <c r="ET57" s="283"/>
      <c r="EU57" s="279"/>
      <c r="EV57" s="280"/>
      <c r="EW57" s="281"/>
      <c r="EX57" s="281"/>
      <c r="EY57" s="282"/>
      <c r="EZ57" s="283"/>
      <c r="FA57" s="279"/>
      <c r="FB57" s="280"/>
      <c r="FC57" s="281"/>
      <c r="FD57" s="281"/>
      <c r="FE57" s="282"/>
      <c r="FF57" s="283"/>
      <c r="FG57" s="279"/>
      <c r="FH57" s="280"/>
      <c r="FI57" s="281"/>
      <c r="FJ57" s="281"/>
      <c r="FK57" s="282"/>
      <c r="FL57" s="283"/>
      <c r="FM57" s="279"/>
      <c r="FN57" s="280"/>
      <c r="FO57" s="281"/>
      <c r="FP57" s="281"/>
      <c r="FQ57" s="282"/>
      <c r="FR57" s="283"/>
      <c r="FS57" s="279"/>
      <c r="FT57" s="280"/>
      <c r="FU57" s="281"/>
      <c r="FV57" s="281"/>
      <c r="FW57" s="282"/>
      <c r="FX57" s="283"/>
      <c r="FY57" s="279"/>
      <c r="FZ57" s="280"/>
      <c r="GA57" s="281"/>
      <c r="GB57" s="281"/>
      <c r="GC57" s="282"/>
      <c r="GD57" s="283"/>
      <c r="GE57" s="279"/>
      <c r="GF57" s="280"/>
      <c r="GG57" s="281"/>
      <c r="GH57" s="281"/>
      <c r="GI57" s="282"/>
      <c r="GJ57" s="283"/>
      <c r="GK57" s="279"/>
      <c r="GL57" s="280"/>
      <c r="GM57" s="281"/>
      <c r="GN57" s="281"/>
      <c r="GO57" s="282"/>
      <c r="GP57" s="283"/>
      <c r="GQ57" s="279"/>
      <c r="GR57" s="280"/>
      <c r="GS57" s="281"/>
      <c r="GT57" s="281"/>
      <c r="GU57" s="282"/>
      <c r="GV57" s="283"/>
      <c r="GW57" s="279"/>
      <c r="GX57" s="280"/>
      <c r="GY57" s="281"/>
      <c r="GZ57" s="281"/>
      <c r="HA57" s="282"/>
      <c r="HB57" s="283"/>
      <c r="HC57" s="279"/>
      <c r="HD57" s="280"/>
      <c r="HE57" s="281"/>
      <c r="HF57" s="281"/>
      <c r="HG57" s="282"/>
      <c r="HH57" s="283"/>
      <c r="HI57" s="279"/>
      <c r="HJ57" s="280"/>
      <c r="HK57" s="281"/>
      <c r="HL57" s="281"/>
      <c r="HM57" s="282"/>
      <c r="HN57" s="283"/>
      <c r="HO57" s="279"/>
      <c r="HP57" s="280"/>
      <c r="HQ57" s="281"/>
      <c r="HR57" s="281"/>
      <c r="HS57" s="282"/>
      <c r="HT57" s="283"/>
      <c r="HU57" s="279"/>
      <c r="HV57" s="280"/>
      <c r="HW57" s="281"/>
      <c r="HX57" s="281"/>
      <c r="HY57" s="282"/>
      <c r="HZ57" s="283"/>
      <c r="IA57" s="279"/>
      <c r="IB57" s="280"/>
      <c r="IC57" s="281"/>
      <c r="ID57" s="281"/>
      <c r="IE57" s="282"/>
      <c r="IF57" s="283"/>
      <c r="IG57" s="279"/>
      <c r="IH57" s="280"/>
      <c r="II57" s="281"/>
      <c r="IJ57" s="281"/>
      <c r="IK57" s="282"/>
      <c r="IL57" s="283"/>
      <c r="IM57" s="279"/>
      <c r="IN57" s="280"/>
      <c r="IO57" s="281"/>
      <c r="IP57" s="281"/>
      <c r="IQ57" s="282"/>
      <c r="IR57" s="283"/>
      <c r="IS57" s="279"/>
      <c r="IT57" s="280"/>
      <c r="IU57" s="281"/>
      <c r="IV57" s="281"/>
      <c r="IW57" s="282"/>
      <c r="IX57" s="283"/>
      <c r="IY57" s="279"/>
      <c r="IZ57" s="280"/>
      <c r="JA57" s="281"/>
      <c r="JB57" s="281"/>
      <c r="JC57" s="282"/>
      <c r="JD57" s="283"/>
      <c r="JE57" s="279"/>
      <c r="JF57" s="280"/>
      <c r="JG57" s="281"/>
      <c r="JH57" s="281"/>
      <c r="JI57" s="282"/>
      <c r="JJ57" s="283"/>
      <c r="JK57" s="279"/>
      <c r="JL57" s="280"/>
      <c r="JM57" s="281"/>
      <c r="JN57" s="281"/>
      <c r="JO57" s="282"/>
      <c r="JP57" s="283"/>
      <c r="JQ57" s="279"/>
      <c r="JR57" s="280"/>
      <c r="JS57" s="281"/>
      <c r="JT57" s="281"/>
      <c r="JU57" s="282"/>
      <c r="JV57" s="283"/>
      <c r="JW57" s="279"/>
      <c r="JX57" s="280"/>
      <c r="JY57" s="281"/>
      <c r="JZ57" s="281"/>
      <c r="KA57" s="282"/>
      <c r="KB57" s="283"/>
      <c r="KC57" s="279"/>
      <c r="KD57" s="280"/>
      <c r="KE57" s="281"/>
      <c r="KF57" s="281"/>
      <c r="KG57" s="282"/>
      <c r="KH57" s="283"/>
      <c r="KI57" s="279"/>
      <c r="KJ57" s="280"/>
      <c r="KK57" s="281"/>
      <c r="KL57" s="281"/>
      <c r="KM57" s="282"/>
      <c r="KN57" s="283"/>
      <c r="KO57" s="279"/>
      <c r="KP57" s="280"/>
      <c r="KQ57" s="281"/>
      <c r="KR57" s="281"/>
      <c r="KS57" s="282"/>
      <c r="KT57" s="283"/>
      <c r="KU57" s="279"/>
      <c r="KV57" s="280"/>
      <c r="KW57" s="281"/>
      <c r="KX57" s="281"/>
      <c r="KY57" s="282"/>
      <c r="KZ57" s="283"/>
      <c r="LA57" s="279"/>
      <c r="LB57" s="280"/>
      <c r="LC57" s="281"/>
      <c r="LD57" s="281"/>
      <c r="LE57" s="282"/>
      <c r="LF57" s="283"/>
      <c r="LG57" s="279"/>
      <c r="LH57" s="280"/>
      <c r="LI57" s="281"/>
      <c r="LJ57" s="281"/>
      <c r="LK57" s="282"/>
      <c r="LL57" s="283"/>
      <c r="LM57" s="279"/>
      <c r="LN57" s="280"/>
      <c r="LO57" s="281"/>
      <c r="LP57" s="281"/>
      <c r="LQ57" s="282"/>
      <c r="LR57" s="283"/>
      <c r="LS57" s="279"/>
      <c r="LT57" s="280"/>
      <c r="LU57" s="281"/>
      <c r="LV57" s="281"/>
      <c r="LW57" s="282"/>
      <c r="LX57" s="283"/>
      <c r="LY57" s="279"/>
      <c r="LZ57" s="280"/>
      <c r="MA57" s="281"/>
      <c r="MB57" s="281"/>
      <c r="MC57" s="282"/>
      <c r="MD57" s="283"/>
      <c r="ME57" s="279"/>
      <c r="MF57" s="280"/>
      <c r="MG57" s="281"/>
      <c r="MH57" s="281"/>
      <c r="MI57" s="282"/>
      <c r="MJ57" s="283"/>
      <c r="MK57" s="279"/>
      <c r="ML57" s="280"/>
      <c r="MM57" s="281"/>
      <c r="MN57" s="281"/>
      <c r="MO57" s="282"/>
      <c r="MP57" s="283"/>
      <c r="MQ57" s="279"/>
      <c r="MR57" s="280"/>
      <c r="MS57" s="281"/>
      <c r="MT57" s="281"/>
      <c r="MU57" s="282"/>
      <c r="MV57" s="283"/>
      <c r="MW57" s="279"/>
      <c r="MX57" s="280"/>
      <c r="MY57" s="281"/>
      <c r="MZ57" s="281"/>
      <c r="NA57" s="282"/>
      <c r="NB57" s="283"/>
      <c r="NC57" s="279"/>
      <c r="ND57" s="280"/>
      <c r="NE57" s="281"/>
      <c r="NF57" s="281"/>
      <c r="NG57" s="282"/>
      <c r="NH57" s="283"/>
      <c r="NI57" s="279"/>
      <c r="NJ57" s="280"/>
      <c r="NK57" s="281"/>
      <c r="NL57" s="281"/>
      <c r="NM57" s="282"/>
      <c r="NN57" s="283"/>
      <c r="NO57" s="279"/>
      <c r="NP57" s="280"/>
      <c r="NQ57" s="281"/>
      <c r="NR57" s="281"/>
      <c r="NS57" s="282"/>
      <c r="NT57" s="283"/>
      <c r="NU57" s="279"/>
      <c r="NV57" s="280"/>
      <c r="NW57" s="281"/>
      <c r="NX57" s="281"/>
      <c r="NY57" s="282"/>
      <c r="NZ57" s="283"/>
      <c r="OA57" s="279"/>
      <c r="OB57" s="280"/>
      <c r="OC57" s="281"/>
      <c r="OD57" s="281"/>
      <c r="OE57" s="282"/>
      <c r="OF57" s="283"/>
      <c r="OG57" s="279"/>
      <c r="OH57" s="280"/>
      <c r="OI57" s="281"/>
      <c r="OJ57" s="281"/>
      <c r="OK57" s="282"/>
      <c r="OL57" s="283"/>
      <c r="OM57" s="279"/>
      <c r="ON57" s="280"/>
      <c r="OO57" s="281"/>
      <c r="OP57" s="281"/>
      <c r="OQ57" s="282"/>
      <c r="OR57" s="283"/>
      <c r="OS57" s="279"/>
      <c r="OT57" s="280"/>
      <c r="OU57" s="281"/>
      <c r="OV57" s="281"/>
      <c r="OW57" s="282"/>
      <c r="OX57" s="283"/>
      <c r="OY57" s="279"/>
      <c r="OZ57" s="280"/>
      <c r="PA57" s="281"/>
      <c r="PB57" s="281"/>
      <c r="PC57" s="282"/>
      <c r="PD57" s="283"/>
      <c r="PE57" s="279"/>
      <c r="PF57" s="280"/>
      <c r="PG57" s="281"/>
      <c r="PH57" s="281"/>
      <c r="PI57" s="282"/>
      <c r="PJ57" s="283"/>
      <c r="PK57" s="279"/>
      <c r="PL57" s="280"/>
      <c r="PM57" s="281"/>
      <c r="PN57" s="281"/>
      <c r="PO57" s="282"/>
      <c r="PP57" s="283"/>
      <c r="PQ57" s="279"/>
      <c r="PR57" s="280"/>
      <c r="PS57" s="281"/>
      <c r="PT57" s="281"/>
      <c r="PU57" s="282"/>
      <c r="PV57" s="283"/>
      <c r="PW57" s="279"/>
      <c r="PX57" s="280"/>
      <c r="PY57" s="281"/>
      <c r="PZ57" s="281"/>
      <c r="QA57" s="282"/>
      <c r="QB57" s="283"/>
      <c r="QC57" s="279"/>
      <c r="QD57" s="280"/>
      <c r="QE57" s="281"/>
      <c r="QF57" s="281"/>
      <c r="QG57" s="282"/>
      <c r="QH57" s="283"/>
      <c r="QI57" s="279"/>
      <c r="QJ57" s="280"/>
      <c r="QK57" s="281"/>
      <c r="QL57" s="281"/>
      <c r="QM57" s="282"/>
      <c r="QN57" s="283"/>
      <c r="QO57" s="279"/>
      <c r="QP57" s="280"/>
      <c r="QQ57" s="281"/>
      <c r="QR57" s="281"/>
      <c r="QS57" s="282"/>
      <c r="QT57" s="283"/>
      <c r="QU57" s="279"/>
      <c r="QV57" s="280"/>
      <c r="QW57" s="281"/>
      <c r="QX57" s="281"/>
      <c r="QY57" s="282"/>
      <c r="QZ57" s="283"/>
      <c r="RA57" s="279"/>
      <c r="RB57" s="280"/>
      <c r="RC57" s="281"/>
      <c r="RD57" s="281"/>
      <c r="RE57" s="282"/>
      <c r="RF57" s="283"/>
      <c r="RG57" s="279"/>
      <c r="RH57" s="280"/>
      <c r="RI57" s="281"/>
      <c r="RJ57" s="281"/>
      <c r="RK57" s="282"/>
      <c r="RL57" s="283"/>
      <c r="RM57" s="279"/>
      <c r="RN57" s="280"/>
      <c r="RO57" s="281"/>
      <c r="RP57" s="281"/>
      <c r="RQ57" s="282"/>
      <c r="RR57" s="283"/>
      <c r="RS57" s="279"/>
      <c r="RT57" s="280"/>
      <c r="RU57" s="281"/>
      <c r="RV57" s="281"/>
      <c r="RW57" s="282"/>
      <c r="RX57" s="283"/>
      <c r="RY57" s="279"/>
      <c r="RZ57" s="280"/>
      <c r="SA57" s="281"/>
      <c r="SB57" s="281"/>
      <c r="SC57" s="282"/>
      <c r="SD57" s="283"/>
      <c r="SE57" s="279"/>
      <c r="SF57" s="280"/>
      <c r="SG57" s="281"/>
      <c r="SH57" s="281"/>
      <c r="SI57" s="282"/>
      <c r="SJ57" s="283"/>
      <c r="SK57" s="279"/>
      <c r="SL57" s="280"/>
      <c r="SM57" s="281"/>
      <c r="SN57" s="281"/>
      <c r="SO57" s="282"/>
      <c r="SP57" s="283"/>
      <c r="SQ57" s="279"/>
      <c r="SR57" s="280"/>
      <c r="SS57" s="281"/>
      <c r="ST57" s="281"/>
      <c r="SU57" s="282"/>
      <c r="SV57" s="283"/>
      <c r="SW57" s="279"/>
      <c r="SX57" s="280"/>
      <c r="SY57" s="281"/>
      <c r="SZ57" s="281"/>
      <c r="TA57" s="282"/>
      <c r="TB57" s="283"/>
      <c r="TC57" s="279"/>
      <c r="TD57" s="280"/>
      <c r="TE57" s="281"/>
      <c r="TF57" s="281"/>
      <c r="TG57" s="282"/>
      <c r="TH57" s="283"/>
      <c r="TI57" s="279"/>
      <c r="TJ57" s="280"/>
      <c r="TK57" s="281"/>
      <c r="TL57" s="281"/>
      <c r="TM57" s="282"/>
      <c r="TN57" s="283"/>
      <c r="TO57" s="279"/>
      <c r="TP57" s="280"/>
      <c r="TQ57" s="281"/>
      <c r="TR57" s="281"/>
      <c r="TS57" s="282"/>
      <c r="TT57" s="283"/>
      <c r="TU57" s="279"/>
      <c r="TV57" s="280"/>
      <c r="TW57" s="281"/>
      <c r="TX57" s="281"/>
      <c r="TY57" s="282"/>
      <c r="TZ57" s="283"/>
      <c r="UA57" s="279"/>
      <c r="UB57" s="280"/>
      <c r="UC57" s="281"/>
      <c r="UD57" s="281"/>
      <c r="UE57" s="282"/>
      <c r="UF57" s="283"/>
      <c r="UG57" s="279"/>
      <c r="UH57" s="280"/>
      <c r="UI57" s="281"/>
      <c r="UJ57" s="281"/>
      <c r="UK57" s="282"/>
      <c r="UL57" s="283"/>
      <c r="UM57" s="279"/>
      <c r="UN57" s="280"/>
      <c r="UO57" s="281"/>
      <c r="UP57" s="281"/>
      <c r="UQ57" s="282"/>
      <c r="UR57" s="283"/>
      <c r="US57" s="279"/>
      <c r="UT57" s="280"/>
      <c r="UU57" s="281"/>
      <c r="UV57" s="281"/>
      <c r="UW57" s="282"/>
      <c r="UX57" s="283"/>
      <c r="UY57" s="279"/>
      <c r="UZ57" s="280"/>
      <c r="VA57" s="281"/>
      <c r="VB57" s="281"/>
      <c r="VC57" s="282"/>
      <c r="VD57" s="283"/>
      <c r="VE57" s="279"/>
      <c r="VF57" s="280"/>
      <c r="VG57" s="281"/>
      <c r="VH57" s="281"/>
      <c r="VI57" s="282"/>
      <c r="VJ57" s="283"/>
      <c r="VK57" s="279"/>
      <c r="VL57" s="280"/>
      <c r="VM57" s="281"/>
      <c r="VN57" s="281"/>
      <c r="VO57" s="282"/>
      <c r="VP57" s="283"/>
      <c r="VQ57" s="279"/>
      <c r="VR57" s="280"/>
      <c r="VS57" s="281"/>
      <c r="VT57" s="281"/>
      <c r="VU57" s="282"/>
      <c r="VV57" s="283"/>
      <c r="VW57" s="279"/>
      <c r="VX57" s="280"/>
      <c r="VY57" s="281"/>
      <c r="VZ57" s="281"/>
      <c r="WA57" s="282"/>
      <c r="WB57" s="283"/>
      <c r="WC57" s="279"/>
      <c r="WD57" s="280"/>
      <c r="WE57" s="281"/>
      <c r="WF57" s="281"/>
      <c r="WG57" s="282"/>
      <c r="WH57" s="283"/>
      <c r="WI57" s="279"/>
      <c r="WJ57" s="280"/>
      <c r="WK57" s="281"/>
      <c r="WL57" s="281"/>
      <c r="WM57" s="282"/>
      <c r="WN57" s="283"/>
      <c r="WO57" s="279"/>
      <c r="WP57" s="280"/>
      <c r="WQ57" s="281"/>
      <c r="WR57" s="281"/>
      <c r="WS57" s="282"/>
      <c r="WT57" s="283"/>
      <c r="WU57" s="279"/>
      <c r="WV57" s="280"/>
      <c r="WW57" s="281"/>
      <c r="WX57" s="281"/>
      <c r="WY57" s="282"/>
      <c r="WZ57" s="283"/>
      <c r="XA57" s="279"/>
      <c r="XB57" s="280"/>
      <c r="XC57" s="281"/>
      <c r="XD57" s="281"/>
      <c r="XE57" s="282"/>
      <c r="XF57" s="283"/>
      <c r="XG57" s="279"/>
      <c r="XH57" s="280"/>
      <c r="XI57" s="281"/>
      <c r="XJ57" s="281"/>
      <c r="XK57" s="282"/>
      <c r="XL57" s="283"/>
      <c r="XM57" s="279"/>
      <c r="XN57" s="280"/>
      <c r="XO57" s="281"/>
      <c r="XP57" s="281"/>
      <c r="XQ57" s="282"/>
      <c r="XR57" s="283"/>
      <c r="XS57" s="279"/>
      <c r="XT57" s="280"/>
      <c r="XU57" s="281"/>
      <c r="XV57" s="281"/>
      <c r="XW57" s="282"/>
      <c r="XX57" s="283"/>
      <c r="XY57" s="279"/>
      <c r="XZ57" s="280"/>
      <c r="YA57" s="281"/>
      <c r="YB57" s="281"/>
      <c r="YC57" s="282"/>
      <c r="YD57" s="283"/>
      <c r="YE57" s="279"/>
      <c r="YF57" s="280"/>
      <c r="YG57" s="281"/>
      <c r="YH57" s="281"/>
      <c r="YI57" s="282"/>
      <c r="YJ57" s="283"/>
      <c r="YK57" s="279"/>
      <c r="YL57" s="280"/>
      <c r="YM57" s="281"/>
      <c r="YN57" s="281"/>
      <c r="YO57" s="282"/>
      <c r="YP57" s="283"/>
      <c r="YQ57" s="279"/>
      <c r="YR57" s="280"/>
      <c r="YS57" s="281"/>
      <c r="YT57" s="281"/>
      <c r="YU57" s="282"/>
      <c r="YV57" s="283"/>
      <c r="YW57" s="279"/>
      <c r="YX57" s="280"/>
      <c r="YY57" s="281"/>
      <c r="YZ57" s="281"/>
      <c r="ZA57" s="282"/>
      <c r="ZB57" s="283"/>
      <c r="ZC57" s="279"/>
      <c r="ZD57" s="280"/>
      <c r="ZE57" s="281"/>
      <c r="ZF57" s="281"/>
      <c r="ZG57" s="282"/>
      <c r="ZH57" s="283"/>
      <c r="ZI57" s="279"/>
      <c r="ZJ57" s="280"/>
      <c r="ZK57" s="281"/>
      <c r="ZL57" s="281"/>
      <c r="ZM57" s="282"/>
      <c r="ZN57" s="283"/>
      <c r="ZO57" s="279"/>
      <c r="ZP57" s="280"/>
      <c r="ZQ57" s="281"/>
      <c r="ZR57" s="281"/>
      <c r="ZS57" s="282"/>
      <c r="ZT57" s="283"/>
      <c r="ZU57" s="279"/>
      <c r="ZV57" s="280"/>
      <c r="ZW57" s="281"/>
      <c r="ZX57" s="281"/>
      <c r="ZY57" s="282"/>
      <c r="ZZ57" s="283"/>
      <c r="AAA57" s="279"/>
      <c r="AAB57" s="280"/>
      <c r="AAC57" s="281"/>
      <c r="AAD57" s="281"/>
      <c r="AAE57" s="282"/>
      <c r="AAF57" s="283"/>
      <c r="AAG57" s="279"/>
      <c r="AAH57" s="280"/>
      <c r="AAI57" s="281"/>
      <c r="AAJ57" s="281"/>
      <c r="AAK57" s="282"/>
      <c r="AAL57" s="283"/>
      <c r="AAM57" s="279"/>
      <c r="AAN57" s="280"/>
      <c r="AAO57" s="281"/>
      <c r="AAP57" s="281"/>
      <c r="AAQ57" s="282"/>
      <c r="AAR57" s="283"/>
      <c r="AAS57" s="279"/>
      <c r="AAT57" s="280"/>
      <c r="AAU57" s="281"/>
      <c r="AAV57" s="281"/>
      <c r="AAW57" s="282"/>
      <c r="AAX57" s="283"/>
      <c r="AAY57" s="279"/>
      <c r="AAZ57" s="280"/>
      <c r="ABA57" s="281"/>
      <c r="ABB57" s="281"/>
      <c r="ABC57" s="282"/>
      <c r="ABD57" s="283"/>
      <c r="ABE57" s="279"/>
      <c r="ABF57" s="280"/>
      <c r="ABG57" s="281"/>
      <c r="ABH57" s="281"/>
      <c r="ABI57" s="282"/>
      <c r="ABJ57" s="283"/>
      <c r="ABK57" s="279"/>
      <c r="ABL57" s="280"/>
      <c r="ABM57" s="281"/>
      <c r="ABN57" s="281"/>
      <c r="ABO57" s="282"/>
      <c r="ABP57" s="283"/>
      <c r="ABQ57" s="279"/>
      <c r="ABR57" s="280"/>
      <c r="ABS57" s="281"/>
      <c r="ABT57" s="281"/>
      <c r="ABU57" s="282"/>
      <c r="ABV57" s="283"/>
      <c r="ABW57" s="279"/>
      <c r="ABX57" s="280"/>
      <c r="ABY57" s="281"/>
      <c r="ABZ57" s="281"/>
      <c r="ACA57" s="282"/>
      <c r="ACB57" s="283"/>
      <c r="ACC57" s="279"/>
      <c r="ACD57" s="280"/>
      <c r="ACE57" s="281"/>
      <c r="ACF57" s="281"/>
      <c r="ACG57" s="282"/>
      <c r="ACH57" s="283"/>
      <c r="ACI57" s="279"/>
      <c r="ACJ57" s="280"/>
      <c r="ACK57" s="281"/>
      <c r="ACL57" s="281"/>
      <c r="ACM57" s="282"/>
      <c r="ACN57" s="283"/>
      <c r="ACO57" s="279"/>
      <c r="ACP57" s="280"/>
      <c r="ACQ57" s="281"/>
      <c r="ACR57" s="281"/>
      <c r="ACS57" s="282"/>
      <c r="ACT57" s="283"/>
      <c r="ACU57" s="279"/>
      <c r="ACV57" s="280"/>
      <c r="ACW57" s="281"/>
      <c r="ACX57" s="281"/>
      <c r="ACY57" s="282"/>
      <c r="ACZ57" s="283"/>
      <c r="ADA57" s="279"/>
      <c r="ADB57" s="280"/>
      <c r="ADC57" s="281"/>
      <c r="ADD57" s="281"/>
      <c r="ADE57" s="282"/>
      <c r="ADF57" s="283"/>
      <c r="ADG57" s="279"/>
      <c r="ADH57" s="280"/>
      <c r="ADI57" s="281"/>
      <c r="ADJ57" s="281"/>
      <c r="ADK57" s="282"/>
      <c r="ADL57" s="283"/>
      <c r="ADM57" s="279"/>
      <c r="ADN57" s="280"/>
      <c r="ADO57" s="281"/>
      <c r="ADP57" s="281"/>
      <c r="ADQ57" s="282"/>
      <c r="ADR57" s="283"/>
      <c r="ADS57" s="279"/>
      <c r="ADT57" s="280"/>
      <c r="ADU57" s="281"/>
      <c r="ADV57" s="281"/>
      <c r="ADW57" s="282"/>
      <c r="ADX57" s="283"/>
      <c r="ADY57" s="279"/>
      <c r="ADZ57" s="280"/>
      <c r="AEA57" s="281"/>
      <c r="AEB57" s="281"/>
      <c r="AEC57" s="282"/>
      <c r="AED57" s="283"/>
      <c r="AEE57" s="279"/>
      <c r="AEF57" s="280"/>
      <c r="AEG57" s="281"/>
      <c r="AEH57" s="281"/>
      <c r="AEI57" s="282"/>
      <c r="AEJ57" s="283"/>
      <c r="AEK57" s="279"/>
      <c r="AEL57" s="280"/>
      <c r="AEM57" s="281"/>
      <c r="AEN57" s="281"/>
      <c r="AEO57" s="282"/>
      <c r="AEP57" s="283"/>
      <c r="AEQ57" s="279"/>
      <c r="AER57" s="280"/>
      <c r="AES57" s="281"/>
      <c r="AET57" s="281"/>
      <c r="AEU57" s="282"/>
      <c r="AEV57" s="283"/>
      <c r="AEW57" s="279"/>
      <c r="AEX57" s="280"/>
      <c r="AEY57" s="281"/>
      <c r="AEZ57" s="281"/>
      <c r="AFA57" s="282"/>
      <c r="AFB57" s="283"/>
      <c r="AFC57" s="279"/>
      <c r="AFD57" s="280"/>
      <c r="AFE57" s="281"/>
      <c r="AFF57" s="281"/>
      <c r="AFG57" s="282"/>
      <c r="AFH57" s="283"/>
      <c r="AFI57" s="279"/>
      <c r="AFJ57" s="280"/>
      <c r="AFK57" s="281"/>
      <c r="AFL57" s="281"/>
      <c r="AFM57" s="282"/>
      <c r="AFN57" s="283"/>
      <c r="AFO57" s="279"/>
      <c r="AFP57" s="280"/>
      <c r="AFQ57" s="281"/>
      <c r="AFR57" s="281"/>
      <c r="AFS57" s="282"/>
      <c r="AFT57" s="283"/>
      <c r="AFU57" s="279"/>
      <c r="AFV57" s="280"/>
      <c r="AFW57" s="281"/>
      <c r="AFX57" s="281"/>
      <c r="AFY57" s="282"/>
      <c r="AFZ57" s="283"/>
      <c r="AGA57" s="279"/>
      <c r="AGB57" s="280"/>
      <c r="AGC57" s="281"/>
      <c r="AGD57" s="281"/>
      <c r="AGE57" s="282"/>
      <c r="AGF57" s="283"/>
      <c r="AGG57" s="279"/>
      <c r="AGH57" s="280"/>
      <c r="AGI57" s="281"/>
      <c r="AGJ57" s="281"/>
      <c r="AGK57" s="282"/>
      <c r="AGL57" s="283"/>
      <c r="AGM57" s="279"/>
      <c r="AGN57" s="280"/>
      <c r="AGO57" s="281"/>
      <c r="AGP57" s="281"/>
      <c r="AGQ57" s="282"/>
      <c r="AGR57" s="283"/>
      <c r="AGS57" s="279"/>
      <c r="AGT57" s="280"/>
      <c r="AGU57" s="281"/>
      <c r="AGV57" s="281"/>
      <c r="AGW57" s="282"/>
      <c r="AGX57" s="283"/>
      <c r="AGY57" s="279"/>
      <c r="AGZ57" s="280"/>
      <c r="AHA57" s="281"/>
      <c r="AHB57" s="281"/>
      <c r="AHC57" s="282"/>
      <c r="AHD57" s="283"/>
      <c r="AHE57" s="279"/>
      <c r="AHF57" s="280"/>
      <c r="AHG57" s="281"/>
      <c r="AHH57" s="281"/>
      <c r="AHI57" s="282"/>
      <c r="AHJ57" s="283"/>
      <c r="AHK57" s="279"/>
      <c r="AHL57" s="280"/>
      <c r="AHM57" s="281"/>
      <c r="AHN57" s="281"/>
      <c r="AHO57" s="282"/>
      <c r="AHP57" s="283"/>
      <c r="AHQ57" s="279"/>
      <c r="AHR57" s="280"/>
      <c r="AHS57" s="281"/>
      <c r="AHT57" s="281"/>
      <c r="AHU57" s="282"/>
      <c r="AHV57" s="283"/>
      <c r="AHW57" s="279"/>
      <c r="AHX57" s="280"/>
      <c r="AHY57" s="281"/>
      <c r="AHZ57" s="281"/>
      <c r="AIA57" s="282"/>
      <c r="AIB57" s="283"/>
      <c r="AIC57" s="279"/>
      <c r="AID57" s="280"/>
      <c r="AIE57" s="281"/>
      <c r="AIF57" s="281"/>
      <c r="AIG57" s="282"/>
      <c r="AIH57" s="283"/>
      <c r="AII57" s="279"/>
      <c r="AIJ57" s="280"/>
      <c r="AIK57" s="281"/>
      <c r="AIL57" s="281"/>
      <c r="AIM57" s="282"/>
      <c r="AIN57" s="283"/>
      <c r="AIO57" s="279"/>
      <c r="AIP57" s="280"/>
      <c r="AIQ57" s="281"/>
      <c r="AIR57" s="281"/>
      <c r="AIS57" s="282"/>
      <c r="AIT57" s="283"/>
      <c r="AIU57" s="279"/>
      <c r="AIV57" s="280"/>
      <c r="AIW57" s="281"/>
      <c r="AIX57" s="281"/>
      <c r="AIY57" s="282"/>
      <c r="AIZ57" s="283"/>
      <c r="AJA57" s="279"/>
      <c r="AJB57" s="280"/>
      <c r="AJC57" s="281"/>
      <c r="AJD57" s="281"/>
      <c r="AJE57" s="282"/>
      <c r="AJF57" s="283"/>
      <c r="AJG57" s="279"/>
      <c r="AJH57" s="280"/>
      <c r="AJI57" s="281"/>
      <c r="AJJ57" s="281"/>
      <c r="AJK57" s="282"/>
      <c r="AJL57" s="283"/>
      <c r="AJM57" s="279"/>
      <c r="AJN57" s="280"/>
      <c r="AJO57" s="281"/>
      <c r="AJP57" s="281"/>
      <c r="AJQ57" s="282"/>
      <c r="AJR57" s="283"/>
      <c r="AJS57" s="279"/>
      <c r="AJT57" s="280"/>
      <c r="AJU57" s="281"/>
      <c r="AJV57" s="281"/>
      <c r="AJW57" s="282"/>
      <c r="AJX57" s="283"/>
      <c r="AJY57" s="279"/>
      <c r="AJZ57" s="280"/>
      <c r="AKA57" s="281"/>
      <c r="AKB57" s="281"/>
      <c r="AKC57" s="282"/>
      <c r="AKD57" s="283"/>
      <c r="AKE57" s="279"/>
      <c r="AKF57" s="280"/>
      <c r="AKG57" s="281"/>
      <c r="AKH57" s="281"/>
      <c r="AKI57" s="282"/>
      <c r="AKJ57" s="283"/>
      <c r="AKK57" s="279"/>
      <c r="AKL57" s="280"/>
      <c r="AKM57" s="281"/>
      <c r="AKN57" s="281"/>
      <c r="AKO57" s="282"/>
      <c r="AKP57" s="283"/>
      <c r="AKQ57" s="279"/>
      <c r="AKR57" s="280"/>
      <c r="AKS57" s="281"/>
      <c r="AKT57" s="281"/>
      <c r="AKU57" s="282"/>
      <c r="AKV57" s="283"/>
      <c r="AKW57" s="279"/>
      <c r="AKX57" s="280"/>
      <c r="AKY57" s="281"/>
      <c r="AKZ57" s="281"/>
      <c r="ALA57" s="282"/>
      <c r="ALB57" s="283"/>
      <c r="ALC57" s="279"/>
      <c r="ALD57" s="280"/>
      <c r="ALE57" s="281"/>
      <c r="ALF57" s="281"/>
      <c r="ALG57" s="282"/>
      <c r="ALH57" s="283"/>
      <c r="ALI57" s="279"/>
      <c r="ALJ57" s="280"/>
      <c r="ALK57" s="281"/>
      <c r="ALL57" s="281"/>
      <c r="ALM57" s="282"/>
      <c r="ALN57" s="283"/>
      <c r="ALO57" s="279"/>
      <c r="ALP57" s="280"/>
      <c r="ALQ57" s="281"/>
      <c r="ALR57" s="281"/>
      <c r="ALS57" s="282"/>
      <c r="ALT57" s="283"/>
      <c r="ALU57" s="279"/>
      <c r="ALV57" s="280"/>
      <c r="ALW57" s="281"/>
      <c r="ALX57" s="281"/>
      <c r="ALY57" s="282"/>
      <c r="ALZ57" s="283"/>
      <c r="AMA57" s="279"/>
      <c r="AMB57" s="280"/>
      <c r="AMC57" s="281"/>
      <c r="AMD57" s="281"/>
      <c r="AME57" s="282"/>
      <c r="AMF57" s="283"/>
      <c r="AMG57" s="279"/>
      <c r="AMH57" s="280"/>
      <c r="AMI57" s="281"/>
      <c r="AMJ57" s="281"/>
      <c r="AMK57" s="282"/>
      <c r="AML57" s="283"/>
      <c r="AMM57" s="279"/>
      <c r="AMN57" s="280"/>
      <c r="AMO57" s="281"/>
      <c r="AMP57" s="281"/>
      <c r="AMQ57" s="282"/>
      <c r="AMR57" s="283"/>
      <c r="AMS57" s="279"/>
      <c r="AMT57" s="280"/>
      <c r="AMU57" s="281"/>
      <c r="AMV57" s="281"/>
      <c r="AMW57" s="282"/>
      <c r="AMX57" s="283"/>
      <c r="AMY57" s="279"/>
      <c r="AMZ57" s="280"/>
      <c r="ANA57" s="281"/>
      <c r="ANB57" s="281"/>
      <c r="ANC57" s="282"/>
      <c r="AND57" s="283"/>
      <c r="ANE57" s="279"/>
      <c r="ANF57" s="280"/>
      <c r="ANG57" s="281"/>
      <c r="ANH57" s="281"/>
      <c r="ANI57" s="282"/>
      <c r="ANJ57" s="283"/>
      <c r="ANK57" s="279"/>
      <c r="ANL57" s="280"/>
      <c r="ANM57" s="281"/>
      <c r="ANN57" s="281"/>
      <c r="ANO57" s="282"/>
      <c r="ANP57" s="283"/>
      <c r="ANQ57" s="279"/>
      <c r="ANR57" s="280"/>
      <c r="ANS57" s="281"/>
      <c r="ANT57" s="281"/>
      <c r="ANU57" s="282"/>
      <c r="ANV57" s="283"/>
      <c r="ANW57" s="279"/>
      <c r="ANX57" s="280"/>
      <c r="ANY57" s="281"/>
      <c r="ANZ57" s="281"/>
      <c r="AOA57" s="282"/>
      <c r="AOB57" s="283"/>
      <c r="AOC57" s="279"/>
      <c r="AOD57" s="280"/>
      <c r="AOE57" s="281"/>
      <c r="AOF57" s="281"/>
      <c r="AOG57" s="282"/>
      <c r="AOH57" s="283"/>
      <c r="AOI57" s="279"/>
      <c r="AOJ57" s="280"/>
      <c r="AOK57" s="281"/>
      <c r="AOL57" s="281"/>
      <c r="AOM57" s="282"/>
      <c r="AON57" s="283"/>
      <c r="AOO57" s="279"/>
      <c r="AOP57" s="280"/>
      <c r="AOQ57" s="281"/>
      <c r="AOR57" s="281"/>
      <c r="AOS57" s="282"/>
      <c r="AOT57" s="283"/>
      <c r="AOU57" s="279"/>
      <c r="AOV57" s="280"/>
      <c r="AOW57" s="281"/>
      <c r="AOX57" s="281"/>
      <c r="AOY57" s="282"/>
      <c r="AOZ57" s="283"/>
      <c r="APA57" s="279"/>
      <c r="APB57" s="280"/>
      <c r="APC57" s="281"/>
      <c r="APD57" s="281"/>
      <c r="APE57" s="282"/>
      <c r="APF57" s="283"/>
      <c r="APG57" s="279"/>
      <c r="APH57" s="280"/>
      <c r="API57" s="281"/>
      <c r="APJ57" s="281"/>
      <c r="APK57" s="282"/>
      <c r="APL57" s="283"/>
      <c r="APM57" s="279"/>
      <c r="APN57" s="280"/>
      <c r="APO57" s="281"/>
      <c r="APP57" s="281"/>
      <c r="APQ57" s="282"/>
      <c r="APR57" s="283"/>
      <c r="APS57" s="279"/>
      <c r="APT57" s="280"/>
      <c r="APU57" s="281"/>
      <c r="APV57" s="281"/>
      <c r="APW57" s="282"/>
      <c r="APX57" s="283"/>
      <c r="APY57" s="279"/>
      <c r="APZ57" s="280"/>
      <c r="AQA57" s="281"/>
      <c r="AQB57" s="281"/>
      <c r="AQC57" s="282"/>
      <c r="AQD57" s="283"/>
      <c r="AQE57" s="279"/>
      <c r="AQF57" s="280"/>
      <c r="AQG57" s="281"/>
      <c r="AQH57" s="281"/>
      <c r="AQI57" s="282"/>
      <c r="AQJ57" s="283"/>
      <c r="AQK57" s="279"/>
      <c r="AQL57" s="280"/>
      <c r="AQM57" s="281"/>
      <c r="AQN57" s="281"/>
      <c r="AQO57" s="282"/>
      <c r="AQP57" s="283"/>
      <c r="AQQ57" s="279"/>
      <c r="AQR57" s="280"/>
      <c r="AQS57" s="281"/>
      <c r="AQT57" s="281"/>
      <c r="AQU57" s="282"/>
      <c r="AQV57" s="283"/>
      <c r="AQW57" s="279"/>
      <c r="AQX57" s="280"/>
      <c r="AQY57" s="281"/>
      <c r="AQZ57" s="281"/>
      <c r="ARA57" s="282"/>
      <c r="ARB57" s="283"/>
      <c r="ARC57" s="279"/>
      <c r="ARD57" s="280"/>
      <c r="ARE57" s="281"/>
      <c r="ARF57" s="281"/>
      <c r="ARG57" s="282"/>
      <c r="ARH57" s="283"/>
      <c r="ARI57" s="279"/>
      <c r="ARJ57" s="280"/>
      <c r="ARK57" s="281"/>
      <c r="ARL57" s="281"/>
      <c r="ARM57" s="282"/>
      <c r="ARN57" s="283"/>
      <c r="ARO57" s="279"/>
      <c r="ARP57" s="280"/>
      <c r="ARQ57" s="281"/>
      <c r="ARR57" s="281"/>
      <c r="ARS57" s="282"/>
      <c r="ART57" s="283"/>
      <c r="ARU57" s="279"/>
      <c r="ARV57" s="280"/>
      <c r="ARW57" s="281"/>
      <c r="ARX57" s="281"/>
      <c r="ARY57" s="282"/>
      <c r="ARZ57" s="283"/>
      <c r="ASA57" s="279"/>
      <c r="ASB57" s="280"/>
      <c r="ASC57" s="281"/>
      <c r="ASD57" s="281"/>
      <c r="ASE57" s="282"/>
      <c r="ASF57" s="283"/>
      <c r="ASG57" s="279"/>
      <c r="ASH57" s="280"/>
      <c r="ASI57" s="281"/>
      <c r="ASJ57" s="281"/>
      <c r="ASK57" s="282"/>
      <c r="ASL57" s="283"/>
      <c r="ASM57" s="279"/>
      <c r="ASN57" s="280"/>
      <c r="ASO57" s="281"/>
      <c r="ASP57" s="281"/>
      <c r="ASQ57" s="282"/>
      <c r="ASR57" s="283"/>
      <c r="ASS57" s="279"/>
      <c r="AST57" s="280"/>
      <c r="ASU57" s="281"/>
      <c r="ASV57" s="281"/>
      <c r="ASW57" s="282"/>
      <c r="ASX57" s="283"/>
      <c r="ASY57" s="279"/>
      <c r="ASZ57" s="280"/>
      <c r="ATA57" s="281"/>
      <c r="ATB57" s="281"/>
      <c r="ATC57" s="282"/>
      <c r="ATD57" s="283"/>
      <c r="ATE57" s="279"/>
      <c r="ATF57" s="280"/>
      <c r="ATG57" s="281"/>
      <c r="ATH57" s="281"/>
      <c r="ATI57" s="282"/>
      <c r="ATJ57" s="283"/>
      <c r="ATK57" s="279"/>
      <c r="ATL57" s="280"/>
      <c r="ATM57" s="281"/>
      <c r="ATN57" s="281"/>
      <c r="ATO57" s="282"/>
      <c r="ATP57" s="283"/>
      <c r="ATQ57" s="279"/>
      <c r="ATR57" s="280"/>
      <c r="ATS57" s="281"/>
      <c r="ATT57" s="281"/>
      <c r="ATU57" s="282"/>
      <c r="ATV57" s="283"/>
      <c r="ATW57" s="279"/>
      <c r="ATX57" s="280"/>
      <c r="ATY57" s="281"/>
      <c r="ATZ57" s="281"/>
      <c r="AUA57" s="282"/>
      <c r="AUB57" s="283"/>
      <c r="AUC57" s="279"/>
      <c r="AUD57" s="280"/>
      <c r="AUE57" s="281"/>
      <c r="AUF57" s="281"/>
      <c r="AUG57" s="282"/>
      <c r="AUH57" s="283"/>
      <c r="AUI57" s="279"/>
      <c r="AUJ57" s="280"/>
      <c r="AUK57" s="281"/>
      <c r="AUL57" s="281"/>
      <c r="AUM57" s="282"/>
      <c r="AUN57" s="283"/>
      <c r="AUO57" s="279"/>
      <c r="AUP57" s="280"/>
      <c r="AUQ57" s="281"/>
      <c r="AUR57" s="281"/>
      <c r="AUS57" s="282"/>
      <c r="AUT57" s="283"/>
      <c r="AUU57" s="279"/>
      <c r="AUV57" s="280"/>
      <c r="AUW57" s="281"/>
      <c r="AUX57" s="281"/>
      <c r="AUY57" s="282"/>
      <c r="AUZ57" s="283"/>
      <c r="AVA57" s="279"/>
      <c r="AVB57" s="280"/>
      <c r="AVC57" s="281"/>
      <c r="AVD57" s="281"/>
      <c r="AVE57" s="282"/>
      <c r="AVF57" s="283"/>
      <c r="AVG57" s="279"/>
      <c r="AVH57" s="280"/>
      <c r="AVI57" s="281"/>
      <c r="AVJ57" s="281"/>
      <c r="AVK57" s="282"/>
      <c r="AVL57" s="283"/>
      <c r="AVM57" s="279"/>
      <c r="AVN57" s="280"/>
      <c r="AVO57" s="281"/>
      <c r="AVP57" s="281"/>
      <c r="AVQ57" s="282"/>
      <c r="AVR57" s="283"/>
      <c r="AVS57" s="279"/>
      <c r="AVT57" s="280"/>
      <c r="AVU57" s="281"/>
      <c r="AVV57" s="281"/>
      <c r="AVW57" s="282"/>
      <c r="AVX57" s="283"/>
      <c r="AVY57" s="279"/>
      <c r="AVZ57" s="280"/>
      <c r="AWA57" s="281"/>
      <c r="AWB57" s="281"/>
      <c r="AWC57" s="282"/>
      <c r="AWD57" s="283"/>
      <c r="AWE57" s="279"/>
      <c r="AWF57" s="280"/>
      <c r="AWG57" s="281"/>
      <c r="AWH57" s="281"/>
      <c r="AWI57" s="282"/>
      <c r="AWJ57" s="283"/>
      <c r="AWK57" s="279"/>
      <c r="AWL57" s="280"/>
      <c r="AWM57" s="281"/>
      <c r="AWN57" s="281"/>
      <c r="AWO57" s="282"/>
      <c r="AWP57" s="283"/>
      <c r="AWQ57" s="279"/>
      <c r="AWR57" s="280"/>
      <c r="AWS57" s="281"/>
      <c r="AWT57" s="281"/>
      <c r="AWU57" s="282"/>
      <c r="AWV57" s="283"/>
      <c r="AWW57" s="279"/>
      <c r="AWX57" s="280"/>
      <c r="AWY57" s="281"/>
      <c r="AWZ57" s="281"/>
      <c r="AXA57" s="282"/>
      <c r="AXB57" s="283"/>
      <c r="AXC57" s="279"/>
      <c r="AXD57" s="280"/>
      <c r="AXE57" s="281"/>
      <c r="AXF57" s="281"/>
      <c r="AXG57" s="282"/>
      <c r="AXH57" s="283"/>
      <c r="AXI57" s="279"/>
      <c r="AXJ57" s="280"/>
      <c r="AXK57" s="281"/>
      <c r="AXL57" s="281"/>
      <c r="AXM57" s="282"/>
      <c r="AXN57" s="283"/>
      <c r="AXO57" s="279"/>
      <c r="AXP57" s="280"/>
      <c r="AXQ57" s="281"/>
      <c r="AXR57" s="281"/>
      <c r="AXS57" s="282"/>
      <c r="AXT57" s="283"/>
      <c r="AXU57" s="279"/>
      <c r="AXV57" s="280"/>
      <c r="AXW57" s="281"/>
      <c r="AXX57" s="281"/>
      <c r="AXY57" s="282"/>
      <c r="AXZ57" s="283"/>
      <c r="AYA57" s="279"/>
      <c r="AYB57" s="280"/>
      <c r="AYC57" s="281"/>
      <c r="AYD57" s="281"/>
      <c r="AYE57" s="282"/>
      <c r="AYF57" s="283"/>
      <c r="AYG57" s="279"/>
      <c r="AYH57" s="280"/>
      <c r="AYI57" s="281"/>
      <c r="AYJ57" s="281"/>
      <c r="AYK57" s="282"/>
      <c r="AYL57" s="283"/>
      <c r="AYM57" s="279"/>
      <c r="AYN57" s="280"/>
      <c r="AYO57" s="281"/>
      <c r="AYP57" s="281"/>
      <c r="AYQ57" s="282"/>
      <c r="AYR57" s="283"/>
      <c r="AYS57" s="279"/>
      <c r="AYT57" s="280"/>
      <c r="AYU57" s="281"/>
      <c r="AYV57" s="281"/>
      <c r="AYW57" s="282"/>
      <c r="AYX57" s="283"/>
      <c r="AYY57" s="279"/>
      <c r="AYZ57" s="280"/>
      <c r="AZA57" s="281"/>
      <c r="AZB57" s="281"/>
      <c r="AZC57" s="282"/>
      <c r="AZD57" s="283"/>
      <c r="AZE57" s="279"/>
      <c r="AZF57" s="280"/>
      <c r="AZG57" s="281"/>
      <c r="AZH57" s="281"/>
      <c r="AZI57" s="282"/>
      <c r="AZJ57" s="283"/>
      <c r="AZK57" s="279"/>
      <c r="AZL57" s="280"/>
      <c r="AZM57" s="281"/>
      <c r="AZN57" s="281"/>
      <c r="AZO57" s="282"/>
      <c r="AZP57" s="283"/>
      <c r="AZQ57" s="279"/>
      <c r="AZR57" s="280"/>
      <c r="AZS57" s="281"/>
      <c r="AZT57" s="281"/>
      <c r="AZU57" s="282"/>
      <c r="AZV57" s="283"/>
      <c r="AZW57" s="279"/>
      <c r="AZX57" s="280"/>
      <c r="AZY57" s="281"/>
      <c r="AZZ57" s="281"/>
      <c r="BAA57" s="282"/>
      <c r="BAB57" s="283"/>
      <c r="BAC57" s="279"/>
      <c r="BAD57" s="280"/>
      <c r="BAE57" s="281"/>
      <c r="BAF57" s="281"/>
      <c r="BAG57" s="282"/>
      <c r="BAH57" s="283"/>
      <c r="BAI57" s="279"/>
      <c r="BAJ57" s="280"/>
      <c r="BAK57" s="281"/>
      <c r="BAL57" s="281"/>
      <c r="BAM57" s="282"/>
      <c r="BAN57" s="283"/>
      <c r="BAO57" s="279"/>
      <c r="BAP57" s="280"/>
      <c r="BAQ57" s="281"/>
      <c r="BAR57" s="281"/>
      <c r="BAS57" s="282"/>
      <c r="BAT57" s="283"/>
      <c r="BAU57" s="279"/>
      <c r="BAV57" s="280"/>
      <c r="BAW57" s="281"/>
      <c r="BAX57" s="281"/>
      <c r="BAY57" s="282"/>
      <c r="BAZ57" s="283"/>
      <c r="BBA57" s="279"/>
      <c r="BBB57" s="280"/>
      <c r="BBC57" s="281"/>
      <c r="BBD57" s="281"/>
      <c r="BBE57" s="282"/>
      <c r="BBF57" s="283"/>
      <c r="BBG57" s="279"/>
      <c r="BBH57" s="280"/>
      <c r="BBI57" s="281"/>
      <c r="BBJ57" s="281"/>
      <c r="BBK57" s="282"/>
      <c r="BBL57" s="283"/>
      <c r="BBM57" s="279"/>
      <c r="BBN57" s="280"/>
      <c r="BBO57" s="281"/>
      <c r="BBP57" s="281"/>
      <c r="BBQ57" s="282"/>
      <c r="BBR57" s="283"/>
      <c r="BBS57" s="279"/>
      <c r="BBT57" s="280"/>
      <c r="BBU57" s="281"/>
      <c r="BBV57" s="281"/>
      <c r="BBW57" s="282"/>
      <c r="BBX57" s="283"/>
      <c r="BBY57" s="279"/>
      <c r="BBZ57" s="280"/>
      <c r="BCA57" s="281"/>
      <c r="BCB57" s="281"/>
      <c r="BCC57" s="282"/>
      <c r="BCD57" s="283"/>
      <c r="BCE57" s="279"/>
      <c r="BCF57" s="280"/>
      <c r="BCG57" s="281"/>
      <c r="BCH57" s="281"/>
      <c r="BCI57" s="282"/>
      <c r="BCJ57" s="283"/>
      <c r="BCK57" s="279"/>
      <c r="BCL57" s="280"/>
      <c r="BCM57" s="281"/>
      <c r="BCN57" s="281"/>
      <c r="BCO57" s="282"/>
      <c r="BCP57" s="283"/>
      <c r="BCQ57" s="279"/>
      <c r="BCR57" s="280"/>
      <c r="BCS57" s="281"/>
      <c r="BCT57" s="281"/>
      <c r="BCU57" s="282"/>
      <c r="BCV57" s="283"/>
      <c r="BCW57" s="279"/>
      <c r="BCX57" s="280"/>
      <c r="BCY57" s="281"/>
      <c r="BCZ57" s="281"/>
      <c r="BDA57" s="282"/>
      <c r="BDB57" s="283"/>
      <c r="BDC57" s="279"/>
      <c r="BDD57" s="280"/>
      <c r="BDE57" s="281"/>
      <c r="BDF57" s="281"/>
      <c r="BDG57" s="282"/>
      <c r="BDH57" s="283"/>
      <c r="BDI57" s="279"/>
      <c r="BDJ57" s="280"/>
      <c r="BDK57" s="281"/>
      <c r="BDL57" s="281"/>
      <c r="BDM57" s="282"/>
      <c r="BDN57" s="283"/>
      <c r="BDO57" s="279"/>
      <c r="BDP57" s="280"/>
      <c r="BDQ57" s="281"/>
      <c r="BDR57" s="281"/>
      <c r="BDS57" s="282"/>
      <c r="BDT57" s="283"/>
      <c r="BDU57" s="279"/>
      <c r="BDV57" s="280"/>
      <c r="BDW57" s="281"/>
      <c r="BDX57" s="281"/>
      <c r="BDY57" s="282"/>
      <c r="BDZ57" s="283"/>
      <c r="BEA57" s="279"/>
      <c r="BEB57" s="280"/>
      <c r="BEC57" s="281"/>
      <c r="BED57" s="281"/>
      <c r="BEE57" s="282"/>
      <c r="BEF57" s="283"/>
      <c r="BEG57" s="279"/>
      <c r="BEH57" s="280"/>
      <c r="BEI57" s="281"/>
      <c r="BEJ57" s="281"/>
      <c r="BEK57" s="282"/>
      <c r="BEL57" s="283"/>
      <c r="BEM57" s="279"/>
      <c r="BEN57" s="280"/>
      <c r="BEO57" s="281"/>
      <c r="BEP57" s="281"/>
      <c r="BEQ57" s="282"/>
      <c r="BER57" s="283"/>
      <c r="BES57" s="279"/>
      <c r="BET57" s="280"/>
      <c r="BEU57" s="281"/>
      <c r="BEV57" s="281"/>
      <c r="BEW57" s="282"/>
      <c r="BEX57" s="283"/>
      <c r="BEY57" s="279"/>
      <c r="BEZ57" s="280"/>
      <c r="BFA57" s="281"/>
      <c r="BFB57" s="281"/>
      <c r="BFC57" s="282"/>
      <c r="BFD57" s="283"/>
      <c r="BFE57" s="279"/>
      <c r="BFF57" s="280"/>
      <c r="BFG57" s="281"/>
      <c r="BFH57" s="281"/>
      <c r="BFI57" s="282"/>
      <c r="BFJ57" s="283"/>
      <c r="BFK57" s="279"/>
      <c r="BFL57" s="280"/>
      <c r="BFM57" s="281"/>
      <c r="BFN57" s="281"/>
      <c r="BFO57" s="282"/>
      <c r="BFP57" s="283"/>
      <c r="BFQ57" s="279"/>
      <c r="BFR57" s="280"/>
      <c r="BFS57" s="281"/>
      <c r="BFT57" s="281"/>
      <c r="BFU57" s="282"/>
      <c r="BFV57" s="283"/>
      <c r="BFW57" s="279"/>
      <c r="BFX57" s="280"/>
      <c r="BFY57" s="281"/>
      <c r="BFZ57" s="281"/>
      <c r="BGA57" s="282"/>
      <c r="BGB57" s="283"/>
      <c r="BGC57" s="279"/>
      <c r="BGD57" s="280"/>
      <c r="BGE57" s="281"/>
      <c r="BGF57" s="281"/>
      <c r="BGG57" s="282"/>
      <c r="BGH57" s="283"/>
      <c r="BGI57" s="279"/>
      <c r="BGJ57" s="280"/>
      <c r="BGK57" s="281"/>
      <c r="BGL57" s="281"/>
      <c r="BGM57" s="282"/>
      <c r="BGN57" s="283"/>
      <c r="BGO57" s="279"/>
      <c r="BGP57" s="280"/>
      <c r="BGQ57" s="281"/>
      <c r="BGR57" s="281"/>
      <c r="BGS57" s="282"/>
      <c r="BGT57" s="283"/>
      <c r="BGU57" s="279"/>
      <c r="BGV57" s="280"/>
      <c r="BGW57" s="281"/>
      <c r="BGX57" s="281"/>
      <c r="BGY57" s="282"/>
      <c r="BGZ57" s="283"/>
      <c r="BHA57" s="279"/>
      <c r="BHB57" s="280"/>
      <c r="BHC57" s="281"/>
      <c r="BHD57" s="281"/>
      <c r="BHE57" s="282"/>
      <c r="BHF57" s="283"/>
      <c r="BHG57" s="279"/>
      <c r="BHH57" s="280"/>
      <c r="BHI57" s="281"/>
      <c r="BHJ57" s="281"/>
      <c r="BHK57" s="282"/>
      <c r="BHL57" s="283"/>
      <c r="BHM57" s="279"/>
      <c r="BHN57" s="280"/>
      <c r="BHO57" s="281"/>
      <c r="BHP57" s="281"/>
      <c r="BHQ57" s="282"/>
      <c r="BHR57" s="283"/>
      <c r="BHS57" s="279"/>
      <c r="BHT57" s="280"/>
      <c r="BHU57" s="281"/>
      <c r="BHV57" s="281"/>
      <c r="BHW57" s="282"/>
      <c r="BHX57" s="283"/>
      <c r="BHY57" s="279"/>
      <c r="BHZ57" s="280"/>
      <c r="BIA57" s="281"/>
      <c r="BIB57" s="281"/>
      <c r="BIC57" s="282"/>
      <c r="BID57" s="283"/>
      <c r="BIE57" s="279"/>
      <c r="BIF57" s="280"/>
      <c r="BIG57" s="281"/>
      <c r="BIH57" s="281"/>
      <c r="BII57" s="282"/>
      <c r="BIJ57" s="283"/>
      <c r="BIK57" s="279"/>
      <c r="BIL57" s="280"/>
      <c r="BIM57" s="281"/>
      <c r="BIN57" s="281"/>
      <c r="BIO57" s="282"/>
      <c r="BIP57" s="283"/>
      <c r="BIQ57" s="279"/>
      <c r="BIR57" s="280"/>
      <c r="BIS57" s="281"/>
      <c r="BIT57" s="281"/>
      <c r="BIU57" s="282"/>
      <c r="BIV57" s="283"/>
      <c r="BIW57" s="279"/>
      <c r="BIX57" s="280"/>
      <c r="BIY57" s="281"/>
      <c r="BIZ57" s="281"/>
      <c r="BJA57" s="282"/>
      <c r="BJB57" s="283"/>
      <c r="BJC57" s="279"/>
      <c r="BJD57" s="280"/>
      <c r="BJE57" s="281"/>
      <c r="BJF57" s="281"/>
      <c r="BJG57" s="282"/>
      <c r="BJH57" s="283"/>
      <c r="BJI57" s="279"/>
      <c r="BJJ57" s="280"/>
      <c r="BJK57" s="281"/>
      <c r="BJL57" s="281"/>
      <c r="BJM57" s="282"/>
      <c r="BJN57" s="283"/>
      <c r="BJO57" s="279"/>
      <c r="BJP57" s="280"/>
      <c r="BJQ57" s="281"/>
      <c r="BJR57" s="281"/>
      <c r="BJS57" s="282"/>
      <c r="BJT57" s="283"/>
      <c r="BJU57" s="279"/>
      <c r="BJV57" s="280"/>
      <c r="BJW57" s="281"/>
      <c r="BJX57" s="281"/>
      <c r="BJY57" s="282"/>
      <c r="BJZ57" s="283"/>
      <c r="BKA57" s="279"/>
      <c r="BKB57" s="280"/>
      <c r="BKC57" s="281"/>
      <c r="BKD57" s="281"/>
      <c r="BKE57" s="282"/>
      <c r="BKF57" s="283"/>
      <c r="BKG57" s="279"/>
      <c r="BKH57" s="280"/>
      <c r="BKI57" s="281"/>
      <c r="BKJ57" s="281"/>
      <c r="BKK57" s="282"/>
      <c r="BKL57" s="283"/>
      <c r="BKM57" s="279"/>
      <c r="BKN57" s="280"/>
      <c r="BKO57" s="281"/>
      <c r="BKP57" s="281"/>
      <c r="BKQ57" s="282"/>
      <c r="BKR57" s="283"/>
      <c r="BKS57" s="279"/>
      <c r="BKT57" s="280"/>
      <c r="BKU57" s="281"/>
      <c r="BKV57" s="281"/>
      <c r="BKW57" s="282"/>
      <c r="BKX57" s="283"/>
      <c r="BKY57" s="279"/>
      <c r="BKZ57" s="280"/>
      <c r="BLA57" s="281"/>
      <c r="BLB57" s="281"/>
      <c r="BLC57" s="282"/>
      <c r="BLD57" s="283"/>
      <c r="BLE57" s="279"/>
      <c r="BLF57" s="280"/>
      <c r="BLG57" s="281"/>
      <c r="BLH57" s="281"/>
      <c r="BLI57" s="282"/>
      <c r="BLJ57" s="283"/>
      <c r="BLK57" s="279"/>
      <c r="BLL57" s="280"/>
      <c r="BLM57" s="281"/>
      <c r="BLN57" s="281"/>
      <c r="BLO57" s="282"/>
      <c r="BLP57" s="283"/>
      <c r="BLQ57" s="279"/>
      <c r="BLR57" s="280"/>
      <c r="BLS57" s="281"/>
      <c r="BLT57" s="281"/>
      <c r="BLU57" s="282"/>
      <c r="BLV57" s="283"/>
      <c r="BLW57" s="279"/>
      <c r="BLX57" s="280"/>
      <c r="BLY57" s="281"/>
      <c r="BLZ57" s="281"/>
      <c r="BMA57" s="282"/>
      <c r="BMB57" s="283"/>
      <c r="BMC57" s="279"/>
      <c r="BMD57" s="280"/>
      <c r="BME57" s="281"/>
      <c r="BMF57" s="281"/>
      <c r="BMG57" s="282"/>
      <c r="BMH57" s="283"/>
      <c r="BMI57" s="279"/>
      <c r="BMJ57" s="280"/>
      <c r="BMK57" s="281"/>
      <c r="BML57" s="281"/>
      <c r="BMM57" s="282"/>
      <c r="BMN57" s="283"/>
      <c r="BMO57" s="279"/>
      <c r="BMP57" s="280"/>
      <c r="BMQ57" s="281"/>
      <c r="BMR57" s="281"/>
      <c r="BMS57" s="282"/>
      <c r="BMT57" s="283"/>
      <c r="BMU57" s="279"/>
      <c r="BMV57" s="280"/>
      <c r="BMW57" s="281"/>
      <c r="BMX57" s="281"/>
      <c r="BMY57" s="282"/>
      <c r="BMZ57" s="283"/>
      <c r="BNA57" s="279"/>
      <c r="BNB57" s="280"/>
      <c r="BNC57" s="281"/>
      <c r="BND57" s="281"/>
      <c r="BNE57" s="282"/>
      <c r="BNF57" s="283"/>
      <c r="BNG57" s="279"/>
      <c r="BNH57" s="280"/>
      <c r="BNI57" s="281"/>
      <c r="BNJ57" s="281"/>
      <c r="BNK57" s="282"/>
      <c r="BNL57" s="283"/>
      <c r="BNM57" s="279"/>
      <c r="BNN57" s="280"/>
      <c r="BNO57" s="281"/>
      <c r="BNP57" s="281"/>
      <c r="BNQ57" s="282"/>
      <c r="BNR57" s="283"/>
      <c r="BNS57" s="279"/>
      <c r="BNT57" s="280"/>
      <c r="BNU57" s="281"/>
      <c r="BNV57" s="281"/>
      <c r="BNW57" s="282"/>
      <c r="BNX57" s="283"/>
      <c r="BNY57" s="279"/>
      <c r="BNZ57" s="280"/>
      <c r="BOA57" s="281"/>
      <c r="BOB57" s="281"/>
      <c r="BOC57" s="282"/>
      <c r="BOD57" s="283"/>
      <c r="BOE57" s="279"/>
      <c r="BOF57" s="280"/>
      <c r="BOG57" s="281"/>
      <c r="BOH57" s="281"/>
      <c r="BOI57" s="282"/>
      <c r="BOJ57" s="283"/>
      <c r="BOK57" s="279"/>
      <c r="BOL57" s="280"/>
      <c r="BOM57" s="281"/>
      <c r="BON57" s="281"/>
      <c r="BOO57" s="282"/>
      <c r="BOP57" s="283"/>
      <c r="BOQ57" s="279"/>
      <c r="BOR57" s="280"/>
      <c r="BOS57" s="281"/>
      <c r="BOT57" s="281"/>
      <c r="BOU57" s="282"/>
      <c r="BOV57" s="283"/>
      <c r="BOW57" s="279"/>
      <c r="BOX57" s="280"/>
      <c r="BOY57" s="281"/>
      <c r="BOZ57" s="281"/>
      <c r="BPA57" s="282"/>
      <c r="BPB57" s="283"/>
      <c r="BPC57" s="279"/>
      <c r="BPD57" s="280"/>
      <c r="BPE57" s="281"/>
      <c r="BPF57" s="281"/>
      <c r="BPG57" s="282"/>
      <c r="BPH57" s="283"/>
      <c r="BPI57" s="279"/>
      <c r="BPJ57" s="280"/>
      <c r="BPK57" s="281"/>
      <c r="BPL57" s="281"/>
      <c r="BPM57" s="282"/>
      <c r="BPN57" s="283"/>
      <c r="BPO57" s="279"/>
      <c r="BPP57" s="280"/>
      <c r="BPQ57" s="281"/>
      <c r="BPR57" s="281"/>
      <c r="BPS57" s="282"/>
      <c r="BPT57" s="283"/>
      <c r="BPU57" s="279"/>
      <c r="BPV57" s="280"/>
      <c r="BPW57" s="281"/>
      <c r="BPX57" s="281"/>
      <c r="BPY57" s="282"/>
      <c r="BPZ57" s="283"/>
      <c r="BQA57" s="279"/>
      <c r="BQB57" s="280"/>
      <c r="BQC57" s="281"/>
      <c r="BQD57" s="281"/>
      <c r="BQE57" s="282"/>
      <c r="BQF57" s="283"/>
      <c r="BQG57" s="279"/>
      <c r="BQH57" s="280"/>
      <c r="BQI57" s="281"/>
      <c r="BQJ57" s="281"/>
      <c r="BQK57" s="282"/>
      <c r="BQL57" s="283"/>
      <c r="BQM57" s="279"/>
      <c r="BQN57" s="280"/>
      <c r="BQO57" s="281"/>
      <c r="BQP57" s="281"/>
      <c r="BQQ57" s="282"/>
      <c r="BQR57" s="283"/>
      <c r="BQS57" s="279"/>
      <c r="BQT57" s="280"/>
      <c r="BQU57" s="281"/>
      <c r="BQV57" s="281"/>
      <c r="BQW57" s="282"/>
      <c r="BQX57" s="283"/>
      <c r="BQY57" s="279"/>
      <c r="BQZ57" s="280"/>
      <c r="BRA57" s="281"/>
      <c r="BRB57" s="281"/>
      <c r="BRC57" s="282"/>
      <c r="BRD57" s="283"/>
      <c r="BRE57" s="279"/>
      <c r="BRF57" s="280"/>
      <c r="BRG57" s="281"/>
      <c r="BRH57" s="281"/>
      <c r="BRI57" s="282"/>
      <c r="BRJ57" s="283"/>
      <c r="BRK57" s="279"/>
      <c r="BRL57" s="280"/>
      <c r="BRM57" s="281"/>
      <c r="BRN57" s="281"/>
      <c r="BRO57" s="282"/>
      <c r="BRP57" s="283"/>
      <c r="BRQ57" s="279"/>
      <c r="BRR57" s="280"/>
      <c r="BRS57" s="281"/>
      <c r="BRT57" s="281"/>
      <c r="BRU57" s="282"/>
      <c r="BRV57" s="283"/>
      <c r="BRW57" s="279"/>
      <c r="BRX57" s="280"/>
      <c r="BRY57" s="281"/>
      <c r="BRZ57" s="281"/>
      <c r="BSA57" s="282"/>
      <c r="BSB57" s="283"/>
      <c r="BSC57" s="279"/>
      <c r="BSD57" s="280"/>
      <c r="BSE57" s="281"/>
      <c r="BSF57" s="281"/>
      <c r="BSG57" s="282"/>
      <c r="BSH57" s="283"/>
      <c r="BSI57" s="279"/>
      <c r="BSJ57" s="280"/>
      <c r="BSK57" s="281"/>
      <c r="BSL57" s="281"/>
      <c r="BSM57" s="282"/>
      <c r="BSN57" s="283"/>
      <c r="BSO57" s="279"/>
      <c r="BSP57" s="280"/>
      <c r="BSQ57" s="281"/>
      <c r="BSR57" s="281"/>
      <c r="BSS57" s="282"/>
      <c r="BST57" s="283"/>
      <c r="BSU57" s="279"/>
      <c r="BSV57" s="280"/>
      <c r="BSW57" s="281"/>
      <c r="BSX57" s="281"/>
      <c r="BSY57" s="282"/>
      <c r="BSZ57" s="283"/>
      <c r="BTA57" s="279"/>
      <c r="BTB57" s="280"/>
      <c r="BTC57" s="281"/>
      <c r="BTD57" s="281"/>
      <c r="BTE57" s="282"/>
      <c r="BTF57" s="283"/>
      <c r="BTG57" s="279"/>
      <c r="BTH57" s="280"/>
      <c r="BTI57" s="281"/>
      <c r="BTJ57" s="281"/>
      <c r="BTK57" s="282"/>
      <c r="BTL57" s="283"/>
      <c r="BTM57" s="279"/>
      <c r="BTN57" s="280"/>
      <c r="BTO57" s="281"/>
      <c r="BTP57" s="281"/>
      <c r="BTQ57" s="282"/>
      <c r="BTR57" s="283"/>
      <c r="BTS57" s="279"/>
      <c r="BTT57" s="280"/>
      <c r="BTU57" s="281"/>
      <c r="BTV57" s="281"/>
      <c r="BTW57" s="282"/>
      <c r="BTX57" s="283"/>
      <c r="BTY57" s="279"/>
      <c r="BTZ57" s="280"/>
      <c r="BUA57" s="281"/>
      <c r="BUB57" s="281"/>
      <c r="BUC57" s="282"/>
      <c r="BUD57" s="283"/>
      <c r="BUE57" s="279"/>
      <c r="BUF57" s="280"/>
      <c r="BUG57" s="281"/>
      <c r="BUH57" s="281"/>
      <c r="BUI57" s="282"/>
      <c r="BUJ57" s="283"/>
      <c r="BUK57" s="279"/>
      <c r="BUL57" s="280"/>
      <c r="BUM57" s="281"/>
      <c r="BUN57" s="281"/>
      <c r="BUO57" s="282"/>
      <c r="BUP57" s="283"/>
      <c r="BUQ57" s="279"/>
      <c r="BUR57" s="280"/>
      <c r="BUS57" s="281"/>
      <c r="BUT57" s="281"/>
      <c r="BUU57" s="282"/>
      <c r="BUV57" s="283"/>
      <c r="BUW57" s="279"/>
      <c r="BUX57" s="280"/>
      <c r="BUY57" s="281"/>
      <c r="BUZ57" s="281"/>
      <c r="BVA57" s="282"/>
      <c r="BVB57" s="283"/>
      <c r="BVC57" s="279"/>
      <c r="BVD57" s="280"/>
      <c r="BVE57" s="281"/>
      <c r="BVF57" s="281"/>
      <c r="BVG57" s="282"/>
      <c r="BVH57" s="283"/>
      <c r="BVI57" s="279"/>
      <c r="BVJ57" s="280"/>
      <c r="BVK57" s="281"/>
      <c r="BVL57" s="281"/>
      <c r="BVM57" s="282"/>
      <c r="BVN57" s="283"/>
      <c r="BVO57" s="279"/>
      <c r="BVP57" s="280"/>
      <c r="BVQ57" s="281"/>
      <c r="BVR57" s="281"/>
      <c r="BVS57" s="282"/>
      <c r="BVT57" s="283"/>
      <c r="BVU57" s="279"/>
      <c r="BVV57" s="280"/>
      <c r="BVW57" s="281"/>
      <c r="BVX57" s="281"/>
      <c r="BVY57" s="282"/>
      <c r="BVZ57" s="283"/>
      <c r="BWA57" s="279"/>
      <c r="BWB57" s="280"/>
      <c r="BWC57" s="281"/>
      <c r="BWD57" s="281"/>
      <c r="BWE57" s="282"/>
      <c r="BWF57" s="283"/>
      <c r="BWG57" s="279"/>
      <c r="BWH57" s="280"/>
      <c r="BWI57" s="281"/>
      <c r="BWJ57" s="281"/>
      <c r="BWK57" s="282"/>
      <c r="BWL57" s="283"/>
      <c r="BWM57" s="279"/>
      <c r="BWN57" s="280"/>
      <c r="BWO57" s="281"/>
      <c r="BWP57" s="281"/>
      <c r="BWQ57" s="282"/>
      <c r="BWR57" s="283"/>
      <c r="BWS57" s="279"/>
      <c r="BWT57" s="280"/>
      <c r="BWU57" s="281"/>
      <c r="BWV57" s="281"/>
      <c r="BWW57" s="282"/>
      <c r="BWX57" s="283"/>
      <c r="BWY57" s="279"/>
      <c r="BWZ57" s="280"/>
      <c r="BXA57" s="281"/>
      <c r="BXB57" s="281"/>
      <c r="BXC57" s="282"/>
      <c r="BXD57" s="283"/>
      <c r="BXE57" s="279"/>
      <c r="BXF57" s="280"/>
      <c r="BXG57" s="281"/>
      <c r="BXH57" s="281"/>
      <c r="BXI57" s="282"/>
      <c r="BXJ57" s="283"/>
      <c r="BXK57" s="279"/>
      <c r="BXL57" s="280"/>
      <c r="BXM57" s="281"/>
      <c r="BXN57" s="281"/>
      <c r="BXO57" s="282"/>
      <c r="BXP57" s="283"/>
      <c r="BXQ57" s="279"/>
      <c r="BXR57" s="280"/>
      <c r="BXS57" s="281"/>
      <c r="BXT57" s="281"/>
      <c r="BXU57" s="282"/>
      <c r="BXV57" s="283"/>
      <c r="BXW57" s="279"/>
      <c r="BXX57" s="280"/>
      <c r="BXY57" s="281"/>
      <c r="BXZ57" s="281"/>
      <c r="BYA57" s="282"/>
      <c r="BYB57" s="283"/>
      <c r="BYC57" s="279"/>
      <c r="BYD57" s="280"/>
      <c r="BYE57" s="281"/>
      <c r="BYF57" s="281"/>
      <c r="BYG57" s="282"/>
      <c r="BYH57" s="283"/>
      <c r="BYI57" s="279"/>
      <c r="BYJ57" s="280"/>
      <c r="BYK57" s="281"/>
      <c r="BYL57" s="281"/>
      <c r="BYM57" s="282"/>
      <c r="BYN57" s="283"/>
      <c r="BYO57" s="279"/>
      <c r="BYP57" s="280"/>
      <c r="BYQ57" s="281"/>
      <c r="BYR57" s="281"/>
      <c r="BYS57" s="282"/>
      <c r="BYT57" s="283"/>
      <c r="BYU57" s="279"/>
      <c r="BYV57" s="280"/>
      <c r="BYW57" s="281"/>
      <c r="BYX57" s="281"/>
      <c r="BYY57" s="282"/>
      <c r="BYZ57" s="283"/>
      <c r="BZA57" s="279"/>
      <c r="BZB57" s="280"/>
      <c r="BZC57" s="281"/>
      <c r="BZD57" s="281"/>
      <c r="BZE57" s="282"/>
      <c r="BZF57" s="283"/>
      <c r="BZG57" s="279"/>
      <c r="BZH57" s="280"/>
      <c r="BZI57" s="281"/>
      <c r="BZJ57" s="281"/>
      <c r="BZK57" s="282"/>
      <c r="BZL57" s="283"/>
      <c r="BZM57" s="279"/>
      <c r="BZN57" s="280"/>
      <c r="BZO57" s="281"/>
      <c r="BZP57" s="281"/>
      <c r="BZQ57" s="282"/>
      <c r="BZR57" s="283"/>
      <c r="BZS57" s="279"/>
      <c r="BZT57" s="280"/>
      <c r="BZU57" s="281"/>
      <c r="BZV57" s="281"/>
      <c r="BZW57" s="282"/>
      <c r="BZX57" s="283"/>
      <c r="BZY57" s="279"/>
      <c r="BZZ57" s="280"/>
      <c r="CAA57" s="281"/>
      <c r="CAB57" s="281"/>
      <c r="CAC57" s="282"/>
      <c r="CAD57" s="283"/>
      <c r="CAE57" s="279"/>
      <c r="CAF57" s="280"/>
      <c r="CAG57" s="281"/>
      <c r="CAH57" s="281"/>
      <c r="CAI57" s="282"/>
      <c r="CAJ57" s="283"/>
      <c r="CAK57" s="279"/>
      <c r="CAL57" s="280"/>
      <c r="CAM57" s="281"/>
      <c r="CAN57" s="281"/>
      <c r="CAO57" s="282"/>
      <c r="CAP57" s="283"/>
      <c r="CAQ57" s="279"/>
      <c r="CAR57" s="280"/>
      <c r="CAS57" s="281"/>
      <c r="CAT57" s="281"/>
      <c r="CAU57" s="282"/>
      <c r="CAV57" s="283"/>
      <c r="CAW57" s="279"/>
      <c r="CAX57" s="280"/>
      <c r="CAY57" s="281"/>
      <c r="CAZ57" s="281"/>
      <c r="CBA57" s="282"/>
      <c r="CBB57" s="283"/>
      <c r="CBC57" s="279"/>
      <c r="CBD57" s="280"/>
      <c r="CBE57" s="281"/>
      <c r="CBF57" s="281"/>
      <c r="CBG57" s="282"/>
      <c r="CBH57" s="283"/>
      <c r="CBI57" s="279"/>
      <c r="CBJ57" s="280"/>
      <c r="CBK57" s="281"/>
      <c r="CBL57" s="281"/>
      <c r="CBM57" s="282"/>
      <c r="CBN57" s="283"/>
      <c r="CBO57" s="279"/>
      <c r="CBP57" s="280"/>
      <c r="CBQ57" s="281"/>
      <c r="CBR57" s="281"/>
      <c r="CBS57" s="282"/>
      <c r="CBT57" s="283"/>
      <c r="CBU57" s="279"/>
      <c r="CBV57" s="280"/>
      <c r="CBW57" s="281"/>
      <c r="CBX57" s="281"/>
      <c r="CBY57" s="282"/>
      <c r="CBZ57" s="283"/>
      <c r="CCA57" s="279"/>
      <c r="CCB57" s="280"/>
      <c r="CCC57" s="281"/>
      <c r="CCD57" s="281"/>
      <c r="CCE57" s="282"/>
      <c r="CCF57" s="283"/>
      <c r="CCG57" s="279"/>
      <c r="CCH57" s="280"/>
      <c r="CCI57" s="281"/>
      <c r="CCJ57" s="281"/>
      <c r="CCK57" s="282"/>
      <c r="CCL57" s="283"/>
      <c r="CCM57" s="279"/>
      <c r="CCN57" s="280"/>
      <c r="CCO57" s="281"/>
      <c r="CCP57" s="281"/>
      <c r="CCQ57" s="282"/>
      <c r="CCR57" s="283"/>
      <c r="CCS57" s="279"/>
      <c r="CCT57" s="280"/>
      <c r="CCU57" s="281"/>
      <c r="CCV57" s="281"/>
      <c r="CCW57" s="282"/>
      <c r="CCX57" s="283"/>
      <c r="CCY57" s="279"/>
      <c r="CCZ57" s="280"/>
      <c r="CDA57" s="281"/>
      <c r="CDB57" s="281"/>
      <c r="CDC57" s="282"/>
      <c r="CDD57" s="283"/>
      <c r="CDE57" s="279"/>
      <c r="CDF57" s="280"/>
      <c r="CDG57" s="281"/>
      <c r="CDH57" s="281"/>
      <c r="CDI57" s="282"/>
      <c r="CDJ57" s="283"/>
      <c r="CDK57" s="279"/>
      <c r="CDL57" s="280"/>
      <c r="CDM57" s="281"/>
      <c r="CDN57" s="281"/>
      <c r="CDO57" s="282"/>
      <c r="CDP57" s="283"/>
      <c r="CDQ57" s="279"/>
      <c r="CDR57" s="280"/>
      <c r="CDS57" s="281"/>
      <c r="CDT57" s="281"/>
      <c r="CDU57" s="282"/>
      <c r="CDV57" s="283"/>
      <c r="CDW57" s="279"/>
      <c r="CDX57" s="280"/>
      <c r="CDY57" s="281"/>
      <c r="CDZ57" s="281"/>
      <c r="CEA57" s="282"/>
      <c r="CEB57" s="283"/>
      <c r="CEC57" s="279"/>
      <c r="CED57" s="280"/>
      <c r="CEE57" s="281"/>
      <c r="CEF57" s="281"/>
      <c r="CEG57" s="282"/>
      <c r="CEH57" s="283"/>
      <c r="CEI57" s="279"/>
      <c r="CEJ57" s="280"/>
      <c r="CEK57" s="281"/>
      <c r="CEL57" s="281"/>
      <c r="CEM57" s="282"/>
      <c r="CEN57" s="283"/>
      <c r="CEO57" s="279"/>
      <c r="CEP57" s="280"/>
      <c r="CEQ57" s="281"/>
      <c r="CER57" s="281"/>
      <c r="CES57" s="282"/>
      <c r="CET57" s="283"/>
      <c r="CEU57" s="279"/>
      <c r="CEV57" s="280"/>
      <c r="CEW57" s="281"/>
      <c r="CEX57" s="281"/>
      <c r="CEY57" s="282"/>
      <c r="CEZ57" s="283"/>
      <c r="CFA57" s="279"/>
      <c r="CFB57" s="280"/>
      <c r="CFC57" s="281"/>
      <c r="CFD57" s="281"/>
      <c r="CFE57" s="282"/>
      <c r="CFF57" s="283"/>
      <c r="CFG57" s="279"/>
      <c r="CFH57" s="280"/>
      <c r="CFI57" s="281"/>
      <c r="CFJ57" s="281"/>
      <c r="CFK57" s="282"/>
      <c r="CFL57" s="283"/>
      <c r="CFM57" s="279"/>
      <c r="CFN57" s="280"/>
      <c r="CFO57" s="281"/>
      <c r="CFP57" s="281"/>
      <c r="CFQ57" s="282"/>
      <c r="CFR57" s="283"/>
      <c r="CFS57" s="279"/>
      <c r="CFT57" s="280"/>
      <c r="CFU57" s="281"/>
      <c r="CFV57" s="281"/>
      <c r="CFW57" s="282"/>
      <c r="CFX57" s="283"/>
      <c r="CFY57" s="279"/>
      <c r="CFZ57" s="280"/>
      <c r="CGA57" s="281"/>
      <c r="CGB57" s="281"/>
      <c r="CGC57" s="282"/>
      <c r="CGD57" s="283"/>
      <c r="CGE57" s="279"/>
      <c r="CGF57" s="280"/>
      <c r="CGG57" s="281"/>
      <c r="CGH57" s="281"/>
      <c r="CGI57" s="282"/>
      <c r="CGJ57" s="283"/>
      <c r="CGK57" s="279"/>
      <c r="CGL57" s="280"/>
      <c r="CGM57" s="281"/>
      <c r="CGN57" s="281"/>
      <c r="CGO57" s="282"/>
      <c r="CGP57" s="283"/>
      <c r="CGQ57" s="279"/>
      <c r="CGR57" s="280"/>
      <c r="CGS57" s="281"/>
      <c r="CGT57" s="281"/>
      <c r="CGU57" s="282"/>
      <c r="CGV57" s="283"/>
      <c r="CGW57" s="279"/>
      <c r="CGX57" s="280"/>
      <c r="CGY57" s="281"/>
      <c r="CGZ57" s="281"/>
      <c r="CHA57" s="282"/>
      <c r="CHB57" s="283"/>
      <c r="CHC57" s="279"/>
      <c r="CHD57" s="280"/>
      <c r="CHE57" s="281"/>
      <c r="CHF57" s="281"/>
      <c r="CHG57" s="282"/>
      <c r="CHH57" s="283"/>
      <c r="CHI57" s="279"/>
      <c r="CHJ57" s="280"/>
      <c r="CHK57" s="281"/>
      <c r="CHL57" s="281"/>
      <c r="CHM57" s="282"/>
      <c r="CHN57" s="283"/>
      <c r="CHO57" s="279"/>
      <c r="CHP57" s="280"/>
      <c r="CHQ57" s="281"/>
      <c r="CHR57" s="281"/>
      <c r="CHS57" s="282"/>
      <c r="CHT57" s="283"/>
      <c r="CHU57" s="279"/>
      <c r="CHV57" s="280"/>
      <c r="CHW57" s="281"/>
      <c r="CHX57" s="281"/>
      <c r="CHY57" s="282"/>
      <c r="CHZ57" s="283"/>
      <c r="CIA57" s="279"/>
      <c r="CIB57" s="280"/>
      <c r="CIC57" s="281"/>
      <c r="CID57" s="281"/>
      <c r="CIE57" s="282"/>
      <c r="CIF57" s="283"/>
      <c r="CIG57" s="279"/>
      <c r="CIH57" s="280"/>
      <c r="CII57" s="281"/>
      <c r="CIJ57" s="281"/>
      <c r="CIK57" s="282"/>
      <c r="CIL57" s="283"/>
      <c r="CIM57" s="279"/>
      <c r="CIN57" s="280"/>
      <c r="CIO57" s="281"/>
      <c r="CIP57" s="281"/>
      <c r="CIQ57" s="282"/>
      <c r="CIR57" s="283"/>
      <c r="CIS57" s="279"/>
      <c r="CIT57" s="280"/>
      <c r="CIU57" s="281"/>
      <c r="CIV57" s="281"/>
      <c r="CIW57" s="282"/>
      <c r="CIX57" s="283"/>
      <c r="CIY57" s="279"/>
      <c r="CIZ57" s="280"/>
      <c r="CJA57" s="281"/>
      <c r="CJB57" s="281"/>
      <c r="CJC57" s="282"/>
      <c r="CJD57" s="283"/>
      <c r="CJE57" s="279"/>
      <c r="CJF57" s="280"/>
      <c r="CJG57" s="281"/>
      <c r="CJH57" s="281"/>
      <c r="CJI57" s="282"/>
      <c r="CJJ57" s="283"/>
      <c r="CJK57" s="279"/>
      <c r="CJL57" s="280"/>
      <c r="CJM57" s="281"/>
      <c r="CJN57" s="281"/>
      <c r="CJO57" s="282"/>
      <c r="CJP57" s="283"/>
      <c r="CJQ57" s="279"/>
      <c r="CJR57" s="280"/>
      <c r="CJS57" s="281"/>
      <c r="CJT57" s="281"/>
      <c r="CJU57" s="282"/>
      <c r="CJV57" s="283"/>
      <c r="CJW57" s="279"/>
      <c r="CJX57" s="280"/>
      <c r="CJY57" s="281"/>
      <c r="CJZ57" s="281"/>
      <c r="CKA57" s="282"/>
      <c r="CKB57" s="283"/>
      <c r="CKC57" s="279"/>
      <c r="CKD57" s="280"/>
      <c r="CKE57" s="281"/>
      <c r="CKF57" s="281"/>
      <c r="CKG57" s="282"/>
      <c r="CKH57" s="283"/>
      <c r="CKI57" s="279"/>
      <c r="CKJ57" s="280"/>
      <c r="CKK57" s="281"/>
      <c r="CKL57" s="281"/>
      <c r="CKM57" s="282"/>
      <c r="CKN57" s="283"/>
      <c r="CKO57" s="279"/>
      <c r="CKP57" s="280"/>
      <c r="CKQ57" s="281"/>
      <c r="CKR57" s="281"/>
      <c r="CKS57" s="282"/>
      <c r="CKT57" s="283"/>
      <c r="CKU57" s="279"/>
      <c r="CKV57" s="280"/>
      <c r="CKW57" s="281"/>
      <c r="CKX57" s="281"/>
      <c r="CKY57" s="282"/>
      <c r="CKZ57" s="283"/>
      <c r="CLA57" s="279"/>
      <c r="CLB57" s="280"/>
      <c r="CLC57" s="281"/>
      <c r="CLD57" s="281"/>
      <c r="CLE57" s="282"/>
      <c r="CLF57" s="283"/>
      <c r="CLG57" s="279"/>
      <c r="CLH57" s="280"/>
      <c r="CLI57" s="281"/>
      <c r="CLJ57" s="281"/>
      <c r="CLK57" s="282"/>
      <c r="CLL57" s="283"/>
      <c r="CLM57" s="279"/>
      <c r="CLN57" s="280"/>
      <c r="CLO57" s="281"/>
      <c r="CLP57" s="281"/>
      <c r="CLQ57" s="282"/>
      <c r="CLR57" s="283"/>
      <c r="CLS57" s="279"/>
      <c r="CLT57" s="280"/>
      <c r="CLU57" s="281"/>
      <c r="CLV57" s="281"/>
      <c r="CLW57" s="282"/>
      <c r="CLX57" s="283"/>
      <c r="CLY57" s="279"/>
      <c r="CLZ57" s="280"/>
      <c r="CMA57" s="281"/>
      <c r="CMB57" s="281"/>
      <c r="CMC57" s="282"/>
      <c r="CMD57" s="283"/>
      <c r="CME57" s="279"/>
      <c r="CMF57" s="280"/>
      <c r="CMG57" s="281"/>
      <c r="CMH57" s="281"/>
      <c r="CMI57" s="282"/>
      <c r="CMJ57" s="283"/>
      <c r="CMK57" s="279"/>
      <c r="CML57" s="280"/>
      <c r="CMM57" s="281"/>
      <c r="CMN57" s="281"/>
      <c r="CMO57" s="282"/>
      <c r="CMP57" s="283"/>
      <c r="CMQ57" s="279"/>
      <c r="CMR57" s="280"/>
      <c r="CMS57" s="281"/>
      <c r="CMT57" s="281"/>
      <c r="CMU57" s="282"/>
      <c r="CMV57" s="283"/>
      <c r="CMW57" s="279"/>
      <c r="CMX57" s="280"/>
      <c r="CMY57" s="281"/>
      <c r="CMZ57" s="281"/>
      <c r="CNA57" s="282"/>
      <c r="CNB57" s="283"/>
      <c r="CNC57" s="279"/>
      <c r="CND57" s="280"/>
      <c r="CNE57" s="281"/>
      <c r="CNF57" s="281"/>
      <c r="CNG57" s="282"/>
      <c r="CNH57" s="283"/>
      <c r="CNI57" s="279"/>
      <c r="CNJ57" s="280"/>
      <c r="CNK57" s="281"/>
      <c r="CNL57" s="281"/>
      <c r="CNM57" s="282"/>
      <c r="CNN57" s="283"/>
      <c r="CNO57" s="279"/>
      <c r="CNP57" s="280"/>
      <c r="CNQ57" s="281"/>
      <c r="CNR57" s="281"/>
      <c r="CNS57" s="282"/>
      <c r="CNT57" s="283"/>
      <c r="CNU57" s="279"/>
      <c r="CNV57" s="280"/>
      <c r="CNW57" s="281"/>
      <c r="CNX57" s="281"/>
      <c r="CNY57" s="282"/>
      <c r="CNZ57" s="283"/>
      <c r="COA57" s="279"/>
      <c r="COB57" s="280"/>
      <c r="COC57" s="281"/>
      <c r="COD57" s="281"/>
      <c r="COE57" s="282"/>
      <c r="COF57" s="283"/>
      <c r="COG57" s="279"/>
      <c r="COH57" s="280"/>
      <c r="COI57" s="281"/>
      <c r="COJ57" s="281"/>
      <c r="COK57" s="282"/>
      <c r="COL57" s="283"/>
      <c r="COM57" s="279"/>
      <c r="CON57" s="280"/>
      <c r="COO57" s="281"/>
      <c r="COP57" s="281"/>
      <c r="COQ57" s="282"/>
      <c r="COR57" s="283"/>
      <c r="COS57" s="279"/>
      <c r="COT57" s="280"/>
      <c r="COU57" s="281"/>
      <c r="COV57" s="281"/>
      <c r="COW57" s="282"/>
      <c r="COX57" s="283"/>
      <c r="COY57" s="279"/>
      <c r="COZ57" s="280"/>
      <c r="CPA57" s="281"/>
      <c r="CPB57" s="281"/>
      <c r="CPC57" s="282"/>
      <c r="CPD57" s="283"/>
      <c r="CPE57" s="279"/>
      <c r="CPF57" s="280"/>
      <c r="CPG57" s="281"/>
      <c r="CPH57" s="281"/>
      <c r="CPI57" s="282"/>
      <c r="CPJ57" s="283"/>
      <c r="CPK57" s="279"/>
      <c r="CPL57" s="280"/>
      <c r="CPM57" s="281"/>
      <c r="CPN57" s="281"/>
      <c r="CPO57" s="282"/>
      <c r="CPP57" s="283"/>
      <c r="CPQ57" s="279"/>
      <c r="CPR57" s="280"/>
      <c r="CPS57" s="281"/>
      <c r="CPT57" s="281"/>
      <c r="CPU57" s="282"/>
      <c r="CPV57" s="283"/>
      <c r="CPW57" s="279"/>
      <c r="CPX57" s="280"/>
      <c r="CPY57" s="281"/>
      <c r="CPZ57" s="281"/>
      <c r="CQA57" s="282"/>
      <c r="CQB57" s="283"/>
      <c r="CQC57" s="279"/>
      <c r="CQD57" s="280"/>
      <c r="CQE57" s="281"/>
      <c r="CQF57" s="281"/>
      <c r="CQG57" s="282"/>
      <c r="CQH57" s="283"/>
      <c r="CQI57" s="279"/>
      <c r="CQJ57" s="280"/>
      <c r="CQK57" s="281"/>
      <c r="CQL57" s="281"/>
      <c r="CQM57" s="282"/>
      <c r="CQN57" s="283"/>
      <c r="CQO57" s="279"/>
      <c r="CQP57" s="280"/>
      <c r="CQQ57" s="281"/>
      <c r="CQR57" s="281"/>
      <c r="CQS57" s="282"/>
      <c r="CQT57" s="283"/>
      <c r="CQU57" s="279"/>
      <c r="CQV57" s="280"/>
      <c r="CQW57" s="281"/>
      <c r="CQX57" s="281"/>
      <c r="CQY57" s="282"/>
      <c r="CQZ57" s="283"/>
      <c r="CRA57" s="279"/>
      <c r="CRB57" s="280"/>
      <c r="CRC57" s="281"/>
      <c r="CRD57" s="281"/>
      <c r="CRE57" s="282"/>
      <c r="CRF57" s="283"/>
      <c r="CRG57" s="279"/>
      <c r="CRH57" s="280"/>
      <c r="CRI57" s="281"/>
      <c r="CRJ57" s="281"/>
      <c r="CRK57" s="282"/>
      <c r="CRL57" s="283"/>
      <c r="CRM57" s="279"/>
      <c r="CRN57" s="280"/>
      <c r="CRO57" s="281"/>
      <c r="CRP57" s="281"/>
      <c r="CRQ57" s="282"/>
      <c r="CRR57" s="283"/>
      <c r="CRS57" s="279"/>
      <c r="CRT57" s="280"/>
      <c r="CRU57" s="281"/>
      <c r="CRV57" s="281"/>
      <c r="CRW57" s="282"/>
      <c r="CRX57" s="283"/>
      <c r="CRY57" s="279"/>
      <c r="CRZ57" s="280"/>
      <c r="CSA57" s="281"/>
      <c r="CSB57" s="281"/>
      <c r="CSC57" s="282"/>
      <c r="CSD57" s="283"/>
      <c r="CSE57" s="279"/>
      <c r="CSF57" s="280"/>
      <c r="CSG57" s="281"/>
      <c r="CSH57" s="281"/>
      <c r="CSI57" s="282"/>
      <c r="CSJ57" s="283"/>
      <c r="CSK57" s="279"/>
      <c r="CSL57" s="280"/>
      <c r="CSM57" s="281"/>
      <c r="CSN57" s="281"/>
      <c r="CSO57" s="282"/>
      <c r="CSP57" s="283"/>
      <c r="CSQ57" s="279"/>
      <c r="CSR57" s="280"/>
      <c r="CSS57" s="281"/>
      <c r="CST57" s="281"/>
      <c r="CSU57" s="282"/>
      <c r="CSV57" s="283"/>
      <c r="CSW57" s="279"/>
      <c r="CSX57" s="280"/>
      <c r="CSY57" s="281"/>
      <c r="CSZ57" s="281"/>
      <c r="CTA57" s="282"/>
      <c r="CTB57" s="283"/>
      <c r="CTC57" s="279"/>
      <c r="CTD57" s="280"/>
      <c r="CTE57" s="281"/>
      <c r="CTF57" s="281"/>
      <c r="CTG57" s="282"/>
      <c r="CTH57" s="283"/>
      <c r="CTI57" s="279"/>
      <c r="CTJ57" s="280"/>
      <c r="CTK57" s="281"/>
      <c r="CTL57" s="281"/>
      <c r="CTM57" s="282"/>
      <c r="CTN57" s="283"/>
      <c r="CTO57" s="279"/>
      <c r="CTP57" s="280"/>
      <c r="CTQ57" s="281"/>
      <c r="CTR57" s="281"/>
      <c r="CTS57" s="282"/>
      <c r="CTT57" s="283"/>
      <c r="CTU57" s="279"/>
      <c r="CTV57" s="280"/>
      <c r="CTW57" s="281"/>
      <c r="CTX57" s="281"/>
      <c r="CTY57" s="282"/>
      <c r="CTZ57" s="283"/>
      <c r="CUA57" s="279"/>
      <c r="CUB57" s="280"/>
      <c r="CUC57" s="281"/>
      <c r="CUD57" s="281"/>
      <c r="CUE57" s="282"/>
      <c r="CUF57" s="283"/>
      <c r="CUG57" s="279"/>
      <c r="CUH57" s="280"/>
      <c r="CUI57" s="281"/>
      <c r="CUJ57" s="281"/>
      <c r="CUK57" s="282"/>
      <c r="CUL57" s="283"/>
      <c r="CUM57" s="279"/>
      <c r="CUN57" s="280"/>
      <c r="CUO57" s="281"/>
      <c r="CUP57" s="281"/>
      <c r="CUQ57" s="282"/>
      <c r="CUR57" s="283"/>
      <c r="CUS57" s="279"/>
      <c r="CUT57" s="280"/>
      <c r="CUU57" s="281"/>
      <c r="CUV57" s="281"/>
      <c r="CUW57" s="282"/>
      <c r="CUX57" s="283"/>
      <c r="CUY57" s="279"/>
      <c r="CUZ57" s="280"/>
      <c r="CVA57" s="281"/>
      <c r="CVB57" s="281"/>
      <c r="CVC57" s="282"/>
      <c r="CVD57" s="283"/>
      <c r="CVE57" s="279"/>
      <c r="CVF57" s="280"/>
      <c r="CVG57" s="281"/>
      <c r="CVH57" s="281"/>
      <c r="CVI57" s="282"/>
      <c r="CVJ57" s="283"/>
      <c r="CVK57" s="279"/>
      <c r="CVL57" s="280"/>
      <c r="CVM57" s="281"/>
      <c r="CVN57" s="281"/>
      <c r="CVO57" s="282"/>
      <c r="CVP57" s="283"/>
      <c r="CVQ57" s="279"/>
      <c r="CVR57" s="280"/>
      <c r="CVS57" s="281"/>
      <c r="CVT57" s="281"/>
      <c r="CVU57" s="282"/>
      <c r="CVV57" s="283"/>
      <c r="CVW57" s="279"/>
      <c r="CVX57" s="280"/>
      <c r="CVY57" s="281"/>
      <c r="CVZ57" s="281"/>
      <c r="CWA57" s="282"/>
      <c r="CWB57" s="283"/>
      <c r="CWC57" s="279"/>
      <c r="CWD57" s="280"/>
      <c r="CWE57" s="281"/>
      <c r="CWF57" s="281"/>
      <c r="CWG57" s="282"/>
      <c r="CWH57" s="283"/>
      <c r="CWI57" s="279"/>
      <c r="CWJ57" s="280"/>
      <c r="CWK57" s="281"/>
      <c r="CWL57" s="281"/>
      <c r="CWM57" s="282"/>
      <c r="CWN57" s="283"/>
      <c r="CWO57" s="279"/>
      <c r="CWP57" s="280"/>
      <c r="CWQ57" s="281"/>
      <c r="CWR57" s="281"/>
      <c r="CWS57" s="282"/>
      <c r="CWT57" s="283"/>
      <c r="CWU57" s="279"/>
      <c r="CWV57" s="280"/>
      <c r="CWW57" s="281"/>
      <c r="CWX57" s="281"/>
      <c r="CWY57" s="282"/>
      <c r="CWZ57" s="283"/>
      <c r="CXA57" s="279"/>
      <c r="CXB57" s="280"/>
      <c r="CXC57" s="281"/>
      <c r="CXD57" s="281"/>
      <c r="CXE57" s="282"/>
      <c r="CXF57" s="283"/>
      <c r="CXG57" s="279"/>
      <c r="CXH57" s="280"/>
      <c r="CXI57" s="281"/>
      <c r="CXJ57" s="281"/>
      <c r="CXK57" s="282"/>
      <c r="CXL57" s="283"/>
      <c r="CXM57" s="279"/>
      <c r="CXN57" s="280"/>
      <c r="CXO57" s="281"/>
      <c r="CXP57" s="281"/>
      <c r="CXQ57" s="282"/>
      <c r="CXR57" s="283"/>
      <c r="CXS57" s="279"/>
      <c r="CXT57" s="280"/>
      <c r="CXU57" s="281"/>
      <c r="CXV57" s="281"/>
      <c r="CXW57" s="282"/>
      <c r="CXX57" s="283"/>
      <c r="CXY57" s="279"/>
      <c r="CXZ57" s="280"/>
      <c r="CYA57" s="281"/>
      <c r="CYB57" s="281"/>
      <c r="CYC57" s="282"/>
      <c r="CYD57" s="283"/>
      <c r="CYE57" s="279"/>
      <c r="CYF57" s="280"/>
      <c r="CYG57" s="281"/>
      <c r="CYH57" s="281"/>
      <c r="CYI57" s="282"/>
      <c r="CYJ57" s="283"/>
      <c r="CYK57" s="279"/>
      <c r="CYL57" s="280"/>
      <c r="CYM57" s="281"/>
      <c r="CYN57" s="281"/>
      <c r="CYO57" s="282"/>
      <c r="CYP57" s="283"/>
      <c r="CYQ57" s="279"/>
      <c r="CYR57" s="280"/>
      <c r="CYS57" s="281"/>
      <c r="CYT57" s="281"/>
      <c r="CYU57" s="282"/>
      <c r="CYV57" s="283"/>
      <c r="CYW57" s="279"/>
      <c r="CYX57" s="280"/>
      <c r="CYY57" s="281"/>
      <c r="CYZ57" s="281"/>
      <c r="CZA57" s="282"/>
      <c r="CZB57" s="283"/>
      <c r="CZC57" s="279"/>
      <c r="CZD57" s="280"/>
      <c r="CZE57" s="281"/>
      <c r="CZF57" s="281"/>
      <c r="CZG57" s="282"/>
      <c r="CZH57" s="283"/>
      <c r="CZI57" s="279"/>
      <c r="CZJ57" s="280"/>
      <c r="CZK57" s="281"/>
      <c r="CZL57" s="281"/>
      <c r="CZM57" s="282"/>
      <c r="CZN57" s="283"/>
      <c r="CZO57" s="279"/>
      <c r="CZP57" s="280"/>
      <c r="CZQ57" s="281"/>
      <c r="CZR57" s="281"/>
      <c r="CZS57" s="282"/>
      <c r="CZT57" s="283"/>
      <c r="CZU57" s="279"/>
      <c r="CZV57" s="280"/>
      <c r="CZW57" s="281"/>
      <c r="CZX57" s="281"/>
      <c r="CZY57" s="282"/>
      <c r="CZZ57" s="283"/>
      <c r="DAA57" s="279"/>
      <c r="DAB57" s="280"/>
      <c r="DAC57" s="281"/>
      <c r="DAD57" s="281"/>
      <c r="DAE57" s="282"/>
      <c r="DAF57" s="283"/>
      <c r="DAG57" s="279"/>
      <c r="DAH57" s="280"/>
      <c r="DAI57" s="281"/>
      <c r="DAJ57" s="281"/>
      <c r="DAK57" s="282"/>
      <c r="DAL57" s="283"/>
      <c r="DAM57" s="279"/>
      <c r="DAN57" s="280"/>
      <c r="DAO57" s="281"/>
      <c r="DAP57" s="281"/>
      <c r="DAQ57" s="282"/>
      <c r="DAR57" s="283"/>
      <c r="DAS57" s="279"/>
      <c r="DAT57" s="280"/>
      <c r="DAU57" s="281"/>
      <c r="DAV57" s="281"/>
      <c r="DAW57" s="282"/>
      <c r="DAX57" s="283"/>
      <c r="DAY57" s="279"/>
      <c r="DAZ57" s="280"/>
      <c r="DBA57" s="281"/>
      <c r="DBB57" s="281"/>
      <c r="DBC57" s="282"/>
      <c r="DBD57" s="283"/>
      <c r="DBE57" s="279"/>
      <c r="DBF57" s="280"/>
      <c r="DBG57" s="281"/>
      <c r="DBH57" s="281"/>
      <c r="DBI57" s="282"/>
      <c r="DBJ57" s="283"/>
      <c r="DBK57" s="279"/>
      <c r="DBL57" s="280"/>
      <c r="DBM57" s="281"/>
      <c r="DBN57" s="281"/>
      <c r="DBO57" s="282"/>
      <c r="DBP57" s="283"/>
      <c r="DBQ57" s="279"/>
      <c r="DBR57" s="280"/>
      <c r="DBS57" s="281"/>
      <c r="DBT57" s="281"/>
      <c r="DBU57" s="282"/>
      <c r="DBV57" s="283"/>
      <c r="DBW57" s="279"/>
      <c r="DBX57" s="280"/>
      <c r="DBY57" s="281"/>
      <c r="DBZ57" s="281"/>
      <c r="DCA57" s="282"/>
      <c r="DCB57" s="283"/>
      <c r="DCC57" s="279"/>
      <c r="DCD57" s="280"/>
      <c r="DCE57" s="281"/>
      <c r="DCF57" s="281"/>
      <c r="DCG57" s="282"/>
      <c r="DCH57" s="283"/>
      <c r="DCI57" s="279"/>
      <c r="DCJ57" s="280"/>
      <c r="DCK57" s="281"/>
      <c r="DCL57" s="281"/>
      <c r="DCM57" s="282"/>
      <c r="DCN57" s="283"/>
      <c r="DCO57" s="279"/>
      <c r="DCP57" s="280"/>
      <c r="DCQ57" s="281"/>
      <c r="DCR57" s="281"/>
      <c r="DCS57" s="282"/>
      <c r="DCT57" s="283"/>
      <c r="DCU57" s="279"/>
      <c r="DCV57" s="280"/>
      <c r="DCW57" s="281"/>
      <c r="DCX57" s="281"/>
      <c r="DCY57" s="282"/>
      <c r="DCZ57" s="283"/>
      <c r="DDA57" s="279"/>
      <c r="DDB57" s="280"/>
      <c r="DDC57" s="281"/>
      <c r="DDD57" s="281"/>
      <c r="DDE57" s="282"/>
      <c r="DDF57" s="283"/>
      <c r="DDG57" s="279"/>
      <c r="DDH57" s="280"/>
      <c r="DDI57" s="281"/>
      <c r="DDJ57" s="281"/>
      <c r="DDK57" s="282"/>
      <c r="DDL57" s="283"/>
      <c r="DDM57" s="279"/>
      <c r="DDN57" s="280"/>
      <c r="DDO57" s="281"/>
      <c r="DDP57" s="281"/>
      <c r="DDQ57" s="282"/>
      <c r="DDR57" s="283"/>
      <c r="DDS57" s="279"/>
      <c r="DDT57" s="280"/>
      <c r="DDU57" s="281"/>
      <c r="DDV57" s="281"/>
      <c r="DDW57" s="282"/>
      <c r="DDX57" s="283"/>
      <c r="DDY57" s="279"/>
      <c r="DDZ57" s="280"/>
      <c r="DEA57" s="281"/>
      <c r="DEB57" s="281"/>
      <c r="DEC57" s="282"/>
      <c r="DED57" s="283"/>
      <c r="DEE57" s="279"/>
      <c r="DEF57" s="280"/>
      <c r="DEG57" s="281"/>
      <c r="DEH57" s="281"/>
      <c r="DEI57" s="282"/>
      <c r="DEJ57" s="283"/>
      <c r="DEK57" s="279"/>
      <c r="DEL57" s="280"/>
      <c r="DEM57" s="281"/>
      <c r="DEN57" s="281"/>
      <c r="DEO57" s="282"/>
      <c r="DEP57" s="283"/>
      <c r="DEQ57" s="279"/>
      <c r="DER57" s="280"/>
      <c r="DES57" s="281"/>
      <c r="DET57" s="281"/>
      <c r="DEU57" s="282"/>
      <c r="DEV57" s="283"/>
      <c r="DEW57" s="279"/>
      <c r="DEX57" s="280"/>
      <c r="DEY57" s="281"/>
      <c r="DEZ57" s="281"/>
      <c r="DFA57" s="282"/>
      <c r="DFB57" s="283"/>
      <c r="DFC57" s="279"/>
      <c r="DFD57" s="280"/>
      <c r="DFE57" s="281"/>
      <c r="DFF57" s="281"/>
      <c r="DFG57" s="282"/>
      <c r="DFH57" s="283"/>
      <c r="DFI57" s="279"/>
      <c r="DFJ57" s="280"/>
      <c r="DFK57" s="281"/>
      <c r="DFL57" s="281"/>
      <c r="DFM57" s="282"/>
      <c r="DFN57" s="283"/>
      <c r="DFO57" s="279"/>
      <c r="DFP57" s="280"/>
      <c r="DFQ57" s="281"/>
      <c r="DFR57" s="281"/>
      <c r="DFS57" s="282"/>
      <c r="DFT57" s="283"/>
      <c r="DFU57" s="279"/>
      <c r="DFV57" s="280"/>
      <c r="DFW57" s="281"/>
      <c r="DFX57" s="281"/>
      <c r="DFY57" s="282"/>
      <c r="DFZ57" s="283"/>
      <c r="DGA57" s="279"/>
      <c r="DGB57" s="280"/>
      <c r="DGC57" s="281"/>
      <c r="DGD57" s="281"/>
      <c r="DGE57" s="282"/>
      <c r="DGF57" s="283"/>
      <c r="DGG57" s="279"/>
      <c r="DGH57" s="280"/>
      <c r="DGI57" s="281"/>
      <c r="DGJ57" s="281"/>
      <c r="DGK57" s="282"/>
      <c r="DGL57" s="283"/>
      <c r="DGM57" s="279"/>
      <c r="DGN57" s="280"/>
      <c r="DGO57" s="281"/>
      <c r="DGP57" s="281"/>
      <c r="DGQ57" s="282"/>
      <c r="DGR57" s="283"/>
      <c r="DGS57" s="279"/>
      <c r="DGT57" s="280"/>
      <c r="DGU57" s="281"/>
      <c r="DGV57" s="281"/>
      <c r="DGW57" s="282"/>
      <c r="DGX57" s="283"/>
      <c r="DGY57" s="279"/>
      <c r="DGZ57" s="280"/>
      <c r="DHA57" s="281"/>
      <c r="DHB57" s="281"/>
      <c r="DHC57" s="282"/>
      <c r="DHD57" s="283"/>
      <c r="DHE57" s="279"/>
      <c r="DHF57" s="280"/>
      <c r="DHG57" s="281"/>
      <c r="DHH57" s="281"/>
      <c r="DHI57" s="282"/>
      <c r="DHJ57" s="283"/>
      <c r="DHK57" s="279"/>
      <c r="DHL57" s="280"/>
      <c r="DHM57" s="281"/>
      <c r="DHN57" s="281"/>
      <c r="DHO57" s="282"/>
      <c r="DHP57" s="283"/>
      <c r="DHQ57" s="279"/>
      <c r="DHR57" s="280"/>
      <c r="DHS57" s="281"/>
      <c r="DHT57" s="281"/>
      <c r="DHU57" s="282"/>
      <c r="DHV57" s="283"/>
      <c r="DHW57" s="279"/>
      <c r="DHX57" s="280"/>
      <c r="DHY57" s="281"/>
      <c r="DHZ57" s="281"/>
      <c r="DIA57" s="282"/>
      <c r="DIB57" s="283"/>
      <c r="DIC57" s="279"/>
      <c r="DID57" s="280"/>
      <c r="DIE57" s="281"/>
      <c r="DIF57" s="281"/>
      <c r="DIG57" s="282"/>
      <c r="DIH57" s="283"/>
      <c r="DII57" s="279"/>
      <c r="DIJ57" s="280"/>
      <c r="DIK57" s="281"/>
      <c r="DIL57" s="281"/>
      <c r="DIM57" s="282"/>
      <c r="DIN57" s="283"/>
      <c r="DIO57" s="279"/>
      <c r="DIP57" s="280"/>
      <c r="DIQ57" s="281"/>
      <c r="DIR57" s="281"/>
      <c r="DIS57" s="282"/>
      <c r="DIT57" s="283"/>
      <c r="DIU57" s="279"/>
      <c r="DIV57" s="280"/>
      <c r="DIW57" s="281"/>
      <c r="DIX57" s="281"/>
      <c r="DIY57" s="282"/>
      <c r="DIZ57" s="283"/>
      <c r="DJA57" s="279"/>
      <c r="DJB57" s="280"/>
      <c r="DJC57" s="281"/>
      <c r="DJD57" s="281"/>
      <c r="DJE57" s="282"/>
      <c r="DJF57" s="283"/>
      <c r="DJG57" s="279"/>
      <c r="DJH57" s="280"/>
      <c r="DJI57" s="281"/>
      <c r="DJJ57" s="281"/>
      <c r="DJK57" s="282"/>
      <c r="DJL57" s="283"/>
      <c r="DJM57" s="279"/>
      <c r="DJN57" s="280"/>
      <c r="DJO57" s="281"/>
      <c r="DJP57" s="281"/>
      <c r="DJQ57" s="282"/>
      <c r="DJR57" s="283"/>
      <c r="DJS57" s="279"/>
      <c r="DJT57" s="280"/>
      <c r="DJU57" s="281"/>
      <c r="DJV57" s="281"/>
      <c r="DJW57" s="282"/>
      <c r="DJX57" s="283"/>
      <c r="DJY57" s="279"/>
      <c r="DJZ57" s="280"/>
      <c r="DKA57" s="281"/>
      <c r="DKB57" s="281"/>
      <c r="DKC57" s="282"/>
      <c r="DKD57" s="283"/>
      <c r="DKE57" s="279"/>
      <c r="DKF57" s="280"/>
      <c r="DKG57" s="281"/>
      <c r="DKH57" s="281"/>
      <c r="DKI57" s="282"/>
      <c r="DKJ57" s="283"/>
      <c r="DKK57" s="279"/>
      <c r="DKL57" s="280"/>
      <c r="DKM57" s="281"/>
      <c r="DKN57" s="281"/>
      <c r="DKO57" s="282"/>
      <c r="DKP57" s="283"/>
      <c r="DKQ57" s="279"/>
      <c r="DKR57" s="280"/>
      <c r="DKS57" s="281"/>
      <c r="DKT57" s="281"/>
      <c r="DKU57" s="282"/>
      <c r="DKV57" s="283"/>
      <c r="DKW57" s="279"/>
      <c r="DKX57" s="280"/>
      <c r="DKY57" s="281"/>
      <c r="DKZ57" s="281"/>
      <c r="DLA57" s="282"/>
      <c r="DLB57" s="283"/>
      <c r="DLC57" s="279"/>
      <c r="DLD57" s="280"/>
      <c r="DLE57" s="281"/>
      <c r="DLF57" s="281"/>
      <c r="DLG57" s="282"/>
      <c r="DLH57" s="283"/>
      <c r="DLI57" s="279"/>
      <c r="DLJ57" s="280"/>
      <c r="DLK57" s="281"/>
      <c r="DLL57" s="281"/>
      <c r="DLM57" s="282"/>
      <c r="DLN57" s="283"/>
      <c r="DLO57" s="279"/>
      <c r="DLP57" s="280"/>
      <c r="DLQ57" s="281"/>
      <c r="DLR57" s="281"/>
      <c r="DLS57" s="282"/>
      <c r="DLT57" s="283"/>
      <c r="DLU57" s="279"/>
      <c r="DLV57" s="280"/>
      <c r="DLW57" s="281"/>
      <c r="DLX57" s="281"/>
      <c r="DLY57" s="282"/>
      <c r="DLZ57" s="283"/>
      <c r="DMA57" s="279"/>
      <c r="DMB57" s="280"/>
      <c r="DMC57" s="281"/>
      <c r="DMD57" s="281"/>
      <c r="DME57" s="282"/>
      <c r="DMF57" s="283"/>
      <c r="DMG57" s="279"/>
      <c r="DMH57" s="280"/>
      <c r="DMI57" s="281"/>
      <c r="DMJ57" s="281"/>
      <c r="DMK57" s="282"/>
      <c r="DML57" s="283"/>
      <c r="DMM57" s="279"/>
      <c r="DMN57" s="280"/>
      <c r="DMO57" s="281"/>
      <c r="DMP57" s="281"/>
      <c r="DMQ57" s="282"/>
      <c r="DMR57" s="283"/>
      <c r="DMS57" s="279"/>
      <c r="DMT57" s="280"/>
      <c r="DMU57" s="281"/>
      <c r="DMV57" s="281"/>
      <c r="DMW57" s="282"/>
      <c r="DMX57" s="283"/>
      <c r="DMY57" s="279"/>
      <c r="DMZ57" s="280"/>
      <c r="DNA57" s="281"/>
      <c r="DNB57" s="281"/>
      <c r="DNC57" s="282"/>
      <c r="DND57" s="283"/>
      <c r="DNE57" s="279"/>
      <c r="DNF57" s="280"/>
      <c r="DNG57" s="281"/>
      <c r="DNH57" s="281"/>
      <c r="DNI57" s="282"/>
      <c r="DNJ57" s="283"/>
      <c r="DNK57" s="279"/>
      <c r="DNL57" s="280"/>
      <c r="DNM57" s="281"/>
      <c r="DNN57" s="281"/>
      <c r="DNO57" s="282"/>
      <c r="DNP57" s="283"/>
      <c r="DNQ57" s="279"/>
      <c r="DNR57" s="280"/>
      <c r="DNS57" s="281"/>
      <c r="DNT57" s="281"/>
      <c r="DNU57" s="282"/>
      <c r="DNV57" s="283"/>
      <c r="DNW57" s="279"/>
      <c r="DNX57" s="280"/>
      <c r="DNY57" s="281"/>
      <c r="DNZ57" s="281"/>
      <c r="DOA57" s="282"/>
      <c r="DOB57" s="283"/>
      <c r="DOC57" s="279"/>
      <c r="DOD57" s="280"/>
      <c r="DOE57" s="281"/>
      <c r="DOF57" s="281"/>
      <c r="DOG57" s="282"/>
      <c r="DOH57" s="283"/>
      <c r="DOI57" s="279"/>
      <c r="DOJ57" s="280"/>
      <c r="DOK57" s="281"/>
      <c r="DOL57" s="281"/>
      <c r="DOM57" s="282"/>
      <c r="DON57" s="283"/>
      <c r="DOO57" s="279"/>
      <c r="DOP57" s="280"/>
      <c r="DOQ57" s="281"/>
      <c r="DOR57" s="281"/>
      <c r="DOS57" s="282"/>
      <c r="DOT57" s="283"/>
      <c r="DOU57" s="279"/>
      <c r="DOV57" s="280"/>
      <c r="DOW57" s="281"/>
      <c r="DOX57" s="281"/>
      <c r="DOY57" s="282"/>
      <c r="DOZ57" s="283"/>
      <c r="DPA57" s="279"/>
      <c r="DPB57" s="280"/>
      <c r="DPC57" s="281"/>
      <c r="DPD57" s="281"/>
      <c r="DPE57" s="282"/>
      <c r="DPF57" s="283"/>
      <c r="DPG57" s="279"/>
      <c r="DPH57" s="280"/>
      <c r="DPI57" s="281"/>
      <c r="DPJ57" s="281"/>
      <c r="DPK57" s="282"/>
      <c r="DPL57" s="283"/>
      <c r="DPM57" s="279"/>
      <c r="DPN57" s="280"/>
      <c r="DPO57" s="281"/>
      <c r="DPP57" s="281"/>
      <c r="DPQ57" s="282"/>
      <c r="DPR57" s="283"/>
      <c r="DPS57" s="279"/>
      <c r="DPT57" s="280"/>
      <c r="DPU57" s="281"/>
      <c r="DPV57" s="281"/>
      <c r="DPW57" s="282"/>
      <c r="DPX57" s="283"/>
      <c r="DPY57" s="279"/>
      <c r="DPZ57" s="280"/>
      <c r="DQA57" s="281"/>
      <c r="DQB57" s="281"/>
      <c r="DQC57" s="282"/>
      <c r="DQD57" s="283"/>
      <c r="DQE57" s="279"/>
      <c r="DQF57" s="280"/>
      <c r="DQG57" s="281"/>
      <c r="DQH57" s="281"/>
      <c r="DQI57" s="282"/>
      <c r="DQJ57" s="283"/>
      <c r="DQK57" s="279"/>
      <c r="DQL57" s="280"/>
      <c r="DQM57" s="281"/>
      <c r="DQN57" s="281"/>
      <c r="DQO57" s="282"/>
      <c r="DQP57" s="283"/>
      <c r="DQQ57" s="279"/>
      <c r="DQR57" s="280"/>
      <c r="DQS57" s="281"/>
      <c r="DQT57" s="281"/>
      <c r="DQU57" s="282"/>
      <c r="DQV57" s="283"/>
      <c r="DQW57" s="279"/>
      <c r="DQX57" s="280"/>
      <c r="DQY57" s="281"/>
      <c r="DQZ57" s="281"/>
      <c r="DRA57" s="282"/>
      <c r="DRB57" s="283"/>
      <c r="DRC57" s="279"/>
      <c r="DRD57" s="280"/>
      <c r="DRE57" s="281"/>
      <c r="DRF57" s="281"/>
      <c r="DRG57" s="282"/>
      <c r="DRH57" s="283"/>
      <c r="DRI57" s="279"/>
      <c r="DRJ57" s="280"/>
      <c r="DRK57" s="281"/>
      <c r="DRL57" s="281"/>
      <c r="DRM57" s="282"/>
      <c r="DRN57" s="283"/>
      <c r="DRO57" s="279"/>
      <c r="DRP57" s="280"/>
      <c r="DRQ57" s="281"/>
      <c r="DRR57" s="281"/>
      <c r="DRS57" s="282"/>
      <c r="DRT57" s="283"/>
      <c r="DRU57" s="279"/>
      <c r="DRV57" s="280"/>
      <c r="DRW57" s="281"/>
      <c r="DRX57" s="281"/>
      <c r="DRY57" s="282"/>
      <c r="DRZ57" s="283"/>
      <c r="DSA57" s="279"/>
      <c r="DSB57" s="280"/>
      <c r="DSC57" s="281"/>
      <c r="DSD57" s="281"/>
      <c r="DSE57" s="282"/>
      <c r="DSF57" s="283"/>
      <c r="DSG57" s="279"/>
      <c r="DSH57" s="280"/>
      <c r="DSI57" s="281"/>
      <c r="DSJ57" s="281"/>
      <c r="DSK57" s="282"/>
      <c r="DSL57" s="283"/>
      <c r="DSM57" s="279"/>
      <c r="DSN57" s="280"/>
      <c r="DSO57" s="281"/>
      <c r="DSP57" s="281"/>
      <c r="DSQ57" s="282"/>
      <c r="DSR57" s="283"/>
      <c r="DSS57" s="279"/>
      <c r="DST57" s="280"/>
      <c r="DSU57" s="281"/>
      <c r="DSV57" s="281"/>
      <c r="DSW57" s="282"/>
      <c r="DSX57" s="283"/>
      <c r="DSY57" s="279"/>
      <c r="DSZ57" s="280"/>
      <c r="DTA57" s="281"/>
      <c r="DTB57" s="281"/>
      <c r="DTC57" s="282"/>
      <c r="DTD57" s="283"/>
      <c r="DTE57" s="279"/>
      <c r="DTF57" s="280"/>
      <c r="DTG57" s="281"/>
      <c r="DTH57" s="281"/>
      <c r="DTI57" s="282"/>
      <c r="DTJ57" s="283"/>
      <c r="DTK57" s="279"/>
      <c r="DTL57" s="280"/>
      <c r="DTM57" s="281"/>
      <c r="DTN57" s="281"/>
      <c r="DTO57" s="282"/>
      <c r="DTP57" s="283"/>
      <c r="DTQ57" s="279"/>
      <c r="DTR57" s="280"/>
      <c r="DTS57" s="281"/>
      <c r="DTT57" s="281"/>
      <c r="DTU57" s="282"/>
      <c r="DTV57" s="283"/>
      <c r="DTW57" s="279"/>
      <c r="DTX57" s="280"/>
      <c r="DTY57" s="281"/>
      <c r="DTZ57" s="281"/>
      <c r="DUA57" s="282"/>
      <c r="DUB57" s="283"/>
      <c r="DUC57" s="279"/>
      <c r="DUD57" s="280"/>
      <c r="DUE57" s="281"/>
      <c r="DUF57" s="281"/>
      <c r="DUG57" s="282"/>
      <c r="DUH57" s="283"/>
      <c r="DUI57" s="279"/>
      <c r="DUJ57" s="280"/>
      <c r="DUK57" s="281"/>
      <c r="DUL57" s="281"/>
      <c r="DUM57" s="282"/>
      <c r="DUN57" s="283"/>
      <c r="DUO57" s="279"/>
      <c r="DUP57" s="280"/>
      <c r="DUQ57" s="281"/>
      <c r="DUR57" s="281"/>
      <c r="DUS57" s="282"/>
      <c r="DUT57" s="283"/>
      <c r="DUU57" s="279"/>
      <c r="DUV57" s="280"/>
      <c r="DUW57" s="281"/>
      <c r="DUX57" s="281"/>
      <c r="DUY57" s="282"/>
      <c r="DUZ57" s="283"/>
      <c r="DVA57" s="279"/>
      <c r="DVB57" s="280"/>
      <c r="DVC57" s="281"/>
      <c r="DVD57" s="281"/>
      <c r="DVE57" s="282"/>
      <c r="DVF57" s="283"/>
      <c r="DVG57" s="279"/>
      <c r="DVH57" s="280"/>
      <c r="DVI57" s="281"/>
      <c r="DVJ57" s="281"/>
      <c r="DVK57" s="282"/>
      <c r="DVL57" s="283"/>
      <c r="DVM57" s="279"/>
      <c r="DVN57" s="280"/>
      <c r="DVO57" s="281"/>
      <c r="DVP57" s="281"/>
      <c r="DVQ57" s="282"/>
      <c r="DVR57" s="283"/>
      <c r="DVS57" s="279"/>
      <c r="DVT57" s="280"/>
      <c r="DVU57" s="281"/>
      <c r="DVV57" s="281"/>
      <c r="DVW57" s="282"/>
      <c r="DVX57" s="283"/>
      <c r="DVY57" s="279"/>
      <c r="DVZ57" s="280"/>
      <c r="DWA57" s="281"/>
      <c r="DWB57" s="281"/>
      <c r="DWC57" s="282"/>
      <c r="DWD57" s="283"/>
      <c r="DWE57" s="279"/>
      <c r="DWF57" s="280"/>
      <c r="DWG57" s="281"/>
      <c r="DWH57" s="281"/>
      <c r="DWI57" s="282"/>
      <c r="DWJ57" s="283"/>
      <c r="DWK57" s="279"/>
      <c r="DWL57" s="280"/>
      <c r="DWM57" s="281"/>
      <c r="DWN57" s="281"/>
      <c r="DWO57" s="282"/>
      <c r="DWP57" s="283"/>
      <c r="DWQ57" s="279"/>
      <c r="DWR57" s="280"/>
      <c r="DWS57" s="281"/>
      <c r="DWT57" s="281"/>
      <c r="DWU57" s="282"/>
      <c r="DWV57" s="283"/>
      <c r="DWW57" s="279"/>
      <c r="DWX57" s="280"/>
      <c r="DWY57" s="281"/>
      <c r="DWZ57" s="281"/>
      <c r="DXA57" s="282"/>
      <c r="DXB57" s="283"/>
      <c r="DXC57" s="279"/>
      <c r="DXD57" s="280"/>
      <c r="DXE57" s="281"/>
      <c r="DXF57" s="281"/>
      <c r="DXG57" s="282"/>
      <c r="DXH57" s="283"/>
      <c r="DXI57" s="279"/>
      <c r="DXJ57" s="280"/>
      <c r="DXK57" s="281"/>
      <c r="DXL57" s="281"/>
      <c r="DXM57" s="282"/>
      <c r="DXN57" s="283"/>
      <c r="DXO57" s="279"/>
      <c r="DXP57" s="280"/>
      <c r="DXQ57" s="281"/>
      <c r="DXR57" s="281"/>
      <c r="DXS57" s="282"/>
      <c r="DXT57" s="283"/>
      <c r="DXU57" s="279"/>
      <c r="DXV57" s="280"/>
      <c r="DXW57" s="281"/>
      <c r="DXX57" s="281"/>
      <c r="DXY57" s="282"/>
      <c r="DXZ57" s="283"/>
      <c r="DYA57" s="279"/>
      <c r="DYB57" s="280"/>
      <c r="DYC57" s="281"/>
      <c r="DYD57" s="281"/>
      <c r="DYE57" s="282"/>
      <c r="DYF57" s="283"/>
      <c r="DYG57" s="279"/>
      <c r="DYH57" s="280"/>
      <c r="DYI57" s="281"/>
      <c r="DYJ57" s="281"/>
      <c r="DYK57" s="282"/>
      <c r="DYL57" s="283"/>
      <c r="DYM57" s="279"/>
      <c r="DYN57" s="280"/>
      <c r="DYO57" s="281"/>
      <c r="DYP57" s="281"/>
      <c r="DYQ57" s="282"/>
      <c r="DYR57" s="283"/>
      <c r="DYS57" s="279"/>
      <c r="DYT57" s="280"/>
      <c r="DYU57" s="281"/>
      <c r="DYV57" s="281"/>
      <c r="DYW57" s="282"/>
      <c r="DYX57" s="283"/>
      <c r="DYY57" s="279"/>
      <c r="DYZ57" s="280"/>
      <c r="DZA57" s="281"/>
      <c r="DZB57" s="281"/>
      <c r="DZC57" s="282"/>
      <c r="DZD57" s="283"/>
      <c r="DZE57" s="279"/>
      <c r="DZF57" s="280"/>
      <c r="DZG57" s="281"/>
      <c r="DZH57" s="281"/>
      <c r="DZI57" s="282"/>
      <c r="DZJ57" s="283"/>
      <c r="DZK57" s="279"/>
      <c r="DZL57" s="280"/>
      <c r="DZM57" s="281"/>
      <c r="DZN57" s="281"/>
      <c r="DZO57" s="282"/>
      <c r="DZP57" s="283"/>
      <c r="DZQ57" s="279"/>
      <c r="DZR57" s="280"/>
      <c r="DZS57" s="281"/>
      <c r="DZT57" s="281"/>
      <c r="DZU57" s="282"/>
      <c r="DZV57" s="283"/>
      <c r="DZW57" s="279"/>
      <c r="DZX57" s="280"/>
      <c r="DZY57" s="281"/>
      <c r="DZZ57" s="281"/>
      <c r="EAA57" s="282"/>
      <c r="EAB57" s="283"/>
      <c r="EAC57" s="279"/>
      <c r="EAD57" s="280"/>
      <c r="EAE57" s="281"/>
      <c r="EAF57" s="281"/>
      <c r="EAG57" s="282"/>
      <c r="EAH57" s="283"/>
      <c r="EAI57" s="279"/>
      <c r="EAJ57" s="280"/>
      <c r="EAK57" s="281"/>
      <c r="EAL57" s="281"/>
      <c r="EAM57" s="282"/>
      <c r="EAN57" s="283"/>
      <c r="EAO57" s="279"/>
      <c r="EAP57" s="280"/>
      <c r="EAQ57" s="281"/>
      <c r="EAR57" s="281"/>
      <c r="EAS57" s="282"/>
      <c r="EAT57" s="283"/>
      <c r="EAU57" s="279"/>
      <c r="EAV57" s="280"/>
      <c r="EAW57" s="281"/>
      <c r="EAX57" s="281"/>
      <c r="EAY57" s="282"/>
      <c r="EAZ57" s="283"/>
      <c r="EBA57" s="279"/>
      <c r="EBB57" s="280"/>
      <c r="EBC57" s="281"/>
      <c r="EBD57" s="281"/>
      <c r="EBE57" s="282"/>
      <c r="EBF57" s="283"/>
      <c r="EBG57" s="279"/>
      <c r="EBH57" s="280"/>
      <c r="EBI57" s="281"/>
      <c r="EBJ57" s="281"/>
      <c r="EBK57" s="282"/>
      <c r="EBL57" s="283"/>
      <c r="EBM57" s="279"/>
      <c r="EBN57" s="280"/>
      <c r="EBO57" s="281"/>
      <c r="EBP57" s="281"/>
      <c r="EBQ57" s="282"/>
      <c r="EBR57" s="283"/>
      <c r="EBS57" s="279"/>
      <c r="EBT57" s="280"/>
      <c r="EBU57" s="281"/>
      <c r="EBV57" s="281"/>
      <c r="EBW57" s="282"/>
      <c r="EBX57" s="283"/>
      <c r="EBY57" s="279"/>
      <c r="EBZ57" s="280"/>
      <c r="ECA57" s="281"/>
      <c r="ECB57" s="281"/>
      <c r="ECC57" s="282"/>
      <c r="ECD57" s="283"/>
      <c r="ECE57" s="279"/>
      <c r="ECF57" s="280"/>
      <c r="ECG57" s="281"/>
      <c r="ECH57" s="281"/>
      <c r="ECI57" s="282"/>
      <c r="ECJ57" s="283"/>
      <c r="ECK57" s="279"/>
      <c r="ECL57" s="280"/>
      <c r="ECM57" s="281"/>
      <c r="ECN57" s="281"/>
      <c r="ECO57" s="282"/>
      <c r="ECP57" s="283"/>
      <c r="ECQ57" s="279"/>
      <c r="ECR57" s="280"/>
      <c r="ECS57" s="281"/>
      <c r="ECT57" s="281"/>
      <c r="ECU57" s="282"/>
      <c r="ECV57" s="283"/>
      <c r="ECW57" s="279"/>
      <c r="ECX57" s="280"/>
      <c r="ECY57" s="281"/>
      <c r="ECZ57" s="281"/>
      <c r="EDA57" s="282"/>
      <c r="EDB57" s="283"/>
      <c r="EDC57" s="279"/>
      <c r="EDD57" s="280"/>
      <c r="EDE57" s="281"/>
      <c r="EDF57" s="281"/>
      <c r="EDG57" s="282"/>
      <c r="EDH57" s="283"/>
      <c r="EDI57" s="279"/>
      <c r="EDJ57" s="280"/>
      <c r="EDK57" s="281"/>
      <c r="EDL57" s="281"/>
      <c r="EDM57" s="282"/>
      <c r="EDN57" s="283"/>
      <c r="EDO57" s="279"/>
      <c r="EDP57" s="280"/>
      <c r="EDQ57" s="281"/>
      <c r="EDR57" s="281"/>
      <c r="EDS57" s="282"/>
      <c r="EDT57" s="283"/>
      <c r="EDU57" s="279"/>
      <c r="EDV57" s="280"/>
      <c r="EDW57" s="281"/>
      <c r="EDX57" s="281"/>
      <c r="EDY57" s="282"/>
      <c r="EDZ57" s="283"/>
      <c r="EEA57" s="279"/>
      <c r="EEB57" s="280"/>
      <c r="EEC57" s="281"/>
      <c r="EED57" s="281"/>
      <c r="EEE57" s="282"/>
      <c r="EEF57" s="283"/>
      <c r="EEG57" s="279"/>
      <c r="EEH57" s="280"/>
      <c r="EEI57" s="281"/>
      <c r="EEJ57" s="281"/>
      <c r="EEK57" s="282"/>
      <c r="EEL57" s="283"/>
      <c r="EEM57" s="279"/>
      <c r="EEN57" s="280"/>
      <c r="EEO57" s="281"/>
      <c r="EEP57" s="281"/>
      <c r="EEQ57" s="282"/>
      <c r="EER57" s="283"/>
      <c r="EES57" s="279"/>
      <c r="EET57" s="280"/>
      <c r="EEU57" s="281"/>
      <c r="EEV57" s="281"/>
      <c r="EEW57" s="282"/>
      <c r="EEX57" s="283"/>
      <c r="EEY57" s="279"/>
      <c r="EEZ57" s="280"/>
      <c r="EFA57" s="281"/>
      <c r="EFB57" s="281"/>
      <c r="EFC57" s="282"/>
      <c r="EFD57" s="283"/>
      <c r="EFE57" s="279"/>
      <c r="EFF57" s="280"/>
      <c r="EFG57" s="281"/>
      <c r="EFH57" s="281"/>
      <c r="EFI57" s="282"/>
      <c r="EFJ57" s="283"/>
      <c r="EFK57" s="279"/>
      <c r="EFL57" s="280"/>
      <c r="EFM57" s="281"/>
      <c r="EFN57" s="281"/>
      <c r="EFO57" s="282"/>
      <c r="EFP57" s="283"/>
      <c r="EFQ57" s="279"/>
      <c r="EFR57" s="280"/>
      <c r="EFS57" s="281"/>
      <c r="EFT57" s="281"/>
      <c r="EFU57" s="282"/>
      <c r="EFV57" s="283"/>
      <c r="EFW57" s="279"/>
      <c r="EFX57" s="280"/>
      <c r="EFY57" s="281"/>
      <c r="EFZ57" s="281"/>
      <c r="EGA57" s="282"/>
      <c r="EGB57" s="283"/>
      <c r="EGC57" s="279"/>
      <c r="EGD57" s="280"/>
      <c r="EGE57" s="281"/>
      <c r="EGF57" s="281"/>
      <c r="EGG57" s="282"/>
      <c r="EGH57" s="283"/>
      <c r="EGI57" s="279"/>
      <c r="EGJ57" s="280"/>
      <c r="EGK57" s="281"/>
      <c r="EGL57" s="281"/>
      <c r="EGM57" s="282"/>
      <c r="EGN57" s="283"/>
      <c r="EGO57" s="279"/>
      <c r="EGP57" s="280"/>
      <c r="EGQ57" s="281"/>
      <c r="EGR57" s="281"/>
      <c r="EGS57" s="282"/>
      <c r="EGT57" s="283"/>
      <c r="EGU57" s="279"/>
      <c r="EGV57" s="280"/>
      <c r="EGW57" s="281"/>
      <c r="EGX57" s="281"/>
      <c r="EGY57" s="282"/>
      <c r="EGZ57" s="283"/>
      <c r="EHA57" s="279"/>
      <c r="EHB57" s="280"/>
      <c r="EHC57" s="281"/>
      <c r="EHD57" s="281"/>
      <c r="EHE57" s="282"/>
      <c r="EHF57" s="283"/>
      <c r="EHG57" s="279"/>
      <c r="EHH57" s="280"/>
      <c r="EHI57" s="281"/>
      <c r="EHJ57" s="281"/>
      <c r="EHK57" s="282"/>
      <c r="EHL57" s="283"/>
      <c r="EHM57" s="279"/>
      <c r="EHN57" s="280"/>
      <c r="EHO57" s="281"/>
      <c r="EHP57" s="281"/>
      <c r="EHQ57" s="282"/>
      <c r="EHR57" s="283"/>
      <c r="EHS57" s="279"/>
      <c r="EHT57" s="280"/>
      <c r="EHU57" s="281"/>
      <c r="EHV57" s="281"/>
      <c r="EHW57" s="282"/>
      <c r="EHX57" s="283"/>
      <c r="EHY57" s="279"/>
      <c r="EHZ57" s="280"/>
      <c r="EIA57" s="281"/>
      <c r="EIB57" s="281"/>
      <c r="EIC57" s="282"/>
      <c r="EID57" s="283"/>
      <c r="EIE57" s="279"/>
      <c r="EIF57" s="280"/>
      <c r="EIG57" s="281"/>
      <c r="EIH57" s="281"/>
      <c r="EII57" s="282"/>
      <c r="EIJ57" s="283"/>
      <c r="EIK57" s="279"/>
      <c r="EIL57" s="280"/>
      <c r="EIM57" s="281"/>
      <c r="EIN57" s="281"/>
      <c r="EIO57" s="282"/>
      <c r="EIP57" s="283"/>
      <c r="EIQ57" s="279"/>
      <c r="EIR57" s="280"/>
      <c r="EIS57" s="281"/>
      <c r="EIT57" s="281"/>
      <c r="EIU57" s="282"/>
      <c r="EIV57" s="283"/>
      <c r="EIW57" s="279"/>
      <c r="EIX57" s="280"/>
      <c r="EIY57" s="281"/>
      <c r="EIZ57" s="281"/>
      <c r="EJA57" s="282"/>
      <c r="EJB57" s="283"/>
      <c r="EJC57" s="279"/>
      <c r="EJD57" s="280"/>
      <c r="EJE57" s="281"/>
      <c r="EJF57" s="281"/>
      <c r="EJG57" s="282"/>
      <c r="EJH57" s="283"/>
      <c r="EJI57" s="279"/>
      <c r="EJJ57" s="280"/>
      <c r="EJK57" s="281"/>
      <c r="EJL57" s="281"/>
      <c r="EJM57" s="282"/>
      <c r="EJN57" s="283"/>
      <c r="EJO57" s="279"/>
      <c r="EJP57" s="280"/>
      <c r="EJQ57" s="281"/>
      <c r="EJR57" s="281"/>
      <c r="EJS57" s="282"/>
      <c r="EJT57" s="283"/>
      <c r="EJU57" s="279"/>
      <c r="EJV57" s="280"/>
      <c r="EJW57" s="281"/>
      <c r="EJX57" s="281"/>
      <c r="EJY57" s="282"/>
      <c r="EJZ57" s="283"/>
      <c r="EKA57" s="279"/>
      <c r="EKB57" s="280"/>
      <c r="EKC57" s="281"/>
      <c r="EKD57" s="281"/>
      <c r="EKE57" s="282"/>
      <c r="EKF57" s="283"/>
      <c r="EKG57" s="279"/>
      <c r="EKH57" s="280"/>
      <c r="EKI57" s="281"/>
      <c r="EKJ57" s="281"/>
      <c r="EKK57" s="282"/>
      <c r="EKL57" s="283"/>
      <c r="EKM57" s="279"/>
      <c r="EKN57" s="280"/>
      <c r="EKO57" s="281"/>
      <c r="EKP57" s="281"/>
      <c r="EKQ57" s="282"/>
      <c r="EKR57" s="283"/>
      <c r="EKS57" s="279"/>
      <c r="EKT57" s="280"/>
      <c r="EKU57" s="281"/>
      <c r="EKV57" s="281"/>
      <c r="EKW57" s="282"/>
      <c r="EKX57" s="283"/>
      <c r="EKY57" s="279"/>
      <c r="EKZ57" s="280"/>
      <c r="ELA57" s="281"/>
      <c r="ELB57" s="281"/>
      <c r="ELC57" s="282"/>
      <c r="ELD57" s="283"/>
      <c r="ELE57" s="279"/>
      <c r="ELF57" s="280"/>
      <c r="ELG57" s="281"/>
      <c r="ELH57" s="281"/>
      <c r="ELI57" s="282"/>
      <c r="ELJ57" s="283"/>
      <c r="ELK57" s="279"/>
      <c r="ELL57" s="280"/>
      <c r="ELM57" s="281"/>
      <c r="ELN57" s="281"/>
      <c r="ELO57" s="282"/>
      <c r="ELP57" s="283"/>
      <c r="ELQ57" s="279"/>
      <c r="ELR57" s="280"/>
      <c r="ELS57" s="281"/>
      <c r="ELT57" s="281"/>
      <c r="ELU57" s="282"/>
      <c r="ELV57" s="283"/>
      <c r="ELW57" s="279"/>
      <c r="ELX57" s="280"/>
      <c r="ELY57" s="281"/>
      <c r="ELZ57" s="281"/>
      <c r="EMA57" s="282"/>
      <c r="EMB57" s="283"/>
      <c r="EMC57" s="279"/>
      <c r="EMD57" s="280"/>
      <c r="EME57" s="281"/>
      <c r="EMF57" s="281"/>
      <c r="EMG57" s="282"/>
      <c r="EMH57" s="283"/>
      <c r="EMI57" s="279"/>
      <c r="EMJ57" s="280"/>
      <c r="EMK57" s="281"/>
      <c r="EML57" s="281"/>
      <c r="EMM57" s="282"/>
      <c r="EMN57" s="283"/>
      <c r="EMO57" s="279"/>
      <c r="EMP57" s="280"/>
      <c r="EMQ57" s="281"/>
      <c r="EMR57" s="281"/>
      <c r="EMS57" s="282"/>
      <c r="EMT57" s="283"/>
      <c r="EMU57" s="279"/>
      <c r="EMV57" s="280"/>
      <c r="EMW57" s="281"/>
      <c r="EMX57" s="281"/>
      <c r="EMY57" s="282"/>
      <c r="EMZ57" s="283"/>
      <c r="ENA57" s="279"/>
      <c r="ENB57" s="280"/>
      <c r="ENC57" s="281"/>
      <c r="END57" s="281"/>
      <c r="ENE57" s="282"/>
      <c r="ENF57" s="283"/>
      <c r="ENG57" s="279"/>
      <c r="ENH57" s="280"/>
      <c r="ENI57" s="281"/>
      <c r="ENJ57" s="281"/>
      <c r="ENK57" s="282"/>
      <c r="ENL57" s="283"/>
      <c r="ENM57" s="279"/>
      <c r="ENN57" s="280"/>
      <c r="ENO57" s="281"/>
      <c r="ENP57" s="281"/>
      <c r="ENQ57" s="282"/>
      <c r="ENR57" s="283"/>
      <c r="ENS57" s="279"/>
      <c r="ENT57" s="280"/>
      <c r="ENU57" s="281"/>
      <c r="ENV57" s="281"/>
      <c r="ENW57" s="282"/>
      <c r="ENX57" s="283"/>
      <c r="ENY57" s="279"/>
      <c r="ENZ57" s="280"/>
      <c r="EOA57" s="281"/>
      <c r="EOB57" s="281"/>
      <c r="EOC57" s="282"/>
      <c r="EOD57" s="283"/>
      <c r="EOE57" s="279"/>
      <c r="EOF57" s="280"/>
      <c r="EOG57" s="281"/>
      <c r="EOH57" s="281"/>
      <c r="EOI57" s="282"/>
      <c r="EOJ57" s="283"/>
      <c r="EOK57" s="279"/>
      <c r="EOL57" s="280"/>
      <c r="EOM57" s="281"/>
      <c r="EON57" s="281"/>
      <c r="EOO57" s="282"/>
      <c r="EOP57" s="283"/>
      <c r="EOQ57" s="279"/>
      <c r="EOR57" s="280"/>
      <c r="EOS57" s="281"/>
      <c r="EOT57" s="281"/>
      <c r="EOU57" s="282"/>
      <c r="EOV57" s="283"/>
      <c r="EOW57" s="279"/>
      <c r="EOX57" s="280"/>
      <c r="EOY57" s="281"/>
      <c r="EOZ57" s="281"/>
      <c r="EPA57" s="282"/>
      <c r="EPB57" s="283"/>
      <c r="EPC57" s="279"/>
      <c r="EPD57" s="280"/>
      <c r="EPE57" s="281"/>
      <c r="EPF57" s="281"/>
      <c r="EPG57" s="282"/>
      <c r="EPH57" s="283"/>
      <c r="EPI57" s="279"/>
      <c r="EPJ57" s="280"/>
      <c r="EPK57" s="281"/>
      <c r="EPL57" s="281"/>
      <c r="EPM57" s="282"/>
      <c r="EPN57" s="283"/>
      <c r="EPO57" s="279"/>
      <c r="EPP57" s="280"/>
      <c r="EPQ57" s="281"/>
      <c r="EPR57" s="281"/>
      <c r="EPS57" s="282"/>
      <c r="EPT57" s="283"/>
      <c r="EPU57" s="279"/>
      <c r="EPV57" s="280"/>
      <c r="EPW57" s="281"/>
      <c r="EPX57" s="281"/>
      <c r="EPY57" s="282"/>
      <c r="EPZ57" s="283"/>
      <c r="EQA57" s="279"/>
      <c r="EQB57" s="280"/>
      <c r="EQC57" s="281"/>
      <c r="EQD57" s="281"/>
      <c r="EQE57" s="282"/>
      <c r="EQF57" s="283"/>
      <c r="EQG57" s="279"/>
      <c r="EQH57" s="280"/>
      <c r="EQI57" s="281"/>
      <c r="EQJ57" s="281"/>
      <c r="EQK57" s="282"/>
      <c r="EQL57" s="283"/>
      <c r="EQM57" s="279"/>
      <c r="EQN57" s="280"/>
      <c r="EQO57" s="281"/>
      <c r="EQP57" s="281"/>
      <c r="EQQ57" s="282"/>
      <c r="EQR57" s="283"/>
      <c r="EQS57" s="279"/>
      <c r="EQT57" s="280"/>
      <c r="EQU57" s="281"/>
      <c r="EQV57" s="281"/>
      <c r="EQW57" s="282"/>
      <c r="EQX57" s="283"/>
      <c r="EQY57" s="279"/>
      <c r="EQZ57" s="280"/>
      <c r="ERA57" s="281"/>
      <c r="ERB57" s="281"/>
      <c r="ERC57" s="282"/>
      <c r="ERD57" s="283"/>
      <c r="ERE57" s="279"/>
      <c r="ERF57" s="280"/>
      <c r="ERG57" s="281"/>
      <c r="ERH57" s="281"/>
      <c r="ERI57" s="282"/>
      <c r="ERJ57" s="283"/>
      <c r="ERK57" s="279"/>
      <c r="ERL57" s="280"/>
      <c r="ERM57" s="281"/>
      <c r="ERN57" s="281"/>
      <c r="ERO57" s="282"/>
      <c r="ERP57" s="283"/>
      <c r="ERQ57" s="279"/>
      <c r="ERR57" s="280"/>
      <c r="ERS57" s="281"/>
      <c r="ERT57" s="281"/>
      <c r="ERU57" s="282"/>
      <c r="ERV57" s="283"/>
      <c r="ERW57" s="279"/>
      <c r="ERX57" s="280"/>
      <c r="ERY57" s="281"/>
      <c r="ERZ57" s="281"/>
      <c r="ESA57" s="282"/>
      <c r="ESB57" s="283"/>
      <c r="ESC57" s="279"/>
      <c r="ESD57" s="280"/>
      <c r="ESE57" s="281"/>
      <c r="ESF57" s="281"/>
      <c r="ESG57" s="282"/>
      <c r="ESH57" s="283"/>
      <c r="ESI57" s="279"/>
      <c r="ESJ57" s="280"/>
      <c r="ESK57" s="281"/>
      <c r="ESL57" s="281"/>
      <c r="ESM57" s="282"/>
      <c r="ESN57" s="283"/>
      <c r="ESO57" s="279"/>
      <c r="ESP57" s="280"/>
      <c r="ESQ57" s="281"/>
      <c r="ESR57" s="281"/>
      <c r="ESS57" s="282"/>
      <c r="EST57" s="283"/>
      <c r="ESU57" s="279"/>
      <c r="ESV57" s="280"/>
      <c r="ESW57" s="281"/>
      <c r="ESX57" s="281"/>
      <c r="ESY57" s="282"/>
      <c r="ESZ57" s="283"/>
      <c r="ETA57" s="279"/>
      <c r="ETB57" s="280"/>
      <c r="ETC57" s="281"/>
      <c r="ETD57" s="281"/>
      <c r="ETE57" s="282"/>
      <c r="ETF57" s="283"/>
      <c r="ETG57" s="279"/>
      <c r="ETH57" s="280"/>
      <c r="ETI57" s="281"/>
      <c r="ETJ57" s="281"/>
      <c r="ETK57" s="282"/>
      <c r="ETL57" s="283"/>
      <c r="ETM57" s="279"/>
      <c r="ETN57" s="280"/>
      <c r="ETO57" s="281"/>
      <c r="ETP57" s="281"/>
      <c r="ETQ57" s="282"/>
      <c r="ETR57" s="283"/>
      <c r="ETS57" s="279"/>
      <c r="ETT57" s="280"/>
      <c r="ETU57" s="281"/>
      <c r="ETV57" s="281"/>
      <c r="ETW57" s="282"/>
      <c r="ETX57" s="283"/>
      <c r="ETY57" s="279"/>
      <c r="ETZ57" s="280"/>
      <c r="EUA57" s="281"/>
      <c r="EUB57" s="281"/>
      <c r="EUC57" s="282"/>
      <c r="EUD57" s="283"/>
      <c r="EUE57" s="279"/>
      <c r="EUF57" s="280"/>
      <c r="EUG57" s="281"/>
      <c r="EUH57" s="281"/>
      <c r="EUI57" s="282"/>
      <c r="EUJ57" s="283"/>
      <c r="EUK57" s="279"/>
      <c r="EUL57" s="280"/>
      <c r="EUM57" s="281"/>
      <c r="EUN57" s="281"/>
      <c r="EUO57" s="282"/>
      <c r="EUP57" s="283"/>
      <c r="EUQ57" s="279"/>
      <c r="EUR57" s="280"/>
      <c r="EUS57" s="281"/>
      <c r="EUT57" s="281"/>
      <c r="EUU57" s="282"/>
      <c r="EUV57" s="283"/>
      <c r="EUW57" s="279"/>
      <c r="EUX57" s="280"/>
      <c r="EUY57" s="281"/>
      <c r="EUZ57" s="281"/>
      <c r="EVA57" s="282"/>
      <c r="EVB57" s="283"/>
      <c r="EVC57" s="279"/>
      <c r="EVD57" s="280"/>
      <c r="EVE57" s="281"/>
      <c r="EVF57" s="281"/>
      <c r="EVG57" s="282"/>
      <c r="EVH57" s="283"/>
      <c r="EVI57" s="279"/>
      <c r="EVJ57" s="280"/>
      <c r="EVK57" s="281"/>
      <c r="EVL57" s="281"/>
      <c r="EVM57" s="282"/>
      <c r="EVN57" s="283"/>
      <c r="EVO57" s="279"/>
      <c r="EVP57" s="280"/>
      <c r="EVQ57" s="281"/>
      <c r="EVR57" s="281"/>
      <c r="EVS57" s="282"/>
      <c r="EVT57" s="283"/>
      <c r="EVU57" s="279"/>
      <c r="EVV57" s="280"/>
      <c r="EVW57" s="281"/>
      <c r="EVX57" s="281"/>
      <c r="EVY57" s="282"/>
      <c r="EVZ57" s="283"/>
      <c r="EWA57" s="279"/>
      <c r="EWB57" s="280"/>
      <c r="EWC57" s="281"/>
      <c r="EWD57" s="281"/>
      <c r="EWE57" s="282"/>
      <c r="EWF57" s="283"/>
      <c r="EWG57" s="279"/>
      <c r="EWH57" s="280"/>
      <c r="EWI57" s="281"/>
      <c r="EWJ57" s="281"/>
      <c r="EWK57" s="282"/>
      <c r="EWL57" s="283"/>
      <c r="EWM57" s="279"/>
      <c r="EWN57" s="280"/>
      <c r="EWO57" s="281"/>
      <c r="EWP57" s="281"/>
      <c r="EWQ57" s="282"/>
      <c r="EWR57" s="283"/>
      <c r="EWS57" s="279"/>
      <c r="EWT57" s="280"/>
      <c r="EWU57" s="281"/>
      <c r="EWV57" s="281"/>
      <c r="EWW57" s="282"/>
      <c r="EWX57" s="283"/>
      <c r="EWY57" s="279"/>
      <c r="EWZ57" s="280"/>
      <c r="EXA57" s="281"/>
      <c r="EXB57" s="281"/>
      <c r="EXC57" s="282"/>
      <c r="EXD57" s="283"/>
      <c r="EXE57" s="279"/>
      <c r="EXF57" s="280"/>
      <c r="EXG57" s="281"/>
      <c r="EXH57" s="281"/>
      <c r="EXI57" s="282"/>
      <c r="EXJ57" s="283"/>
      <c r="EXK57" s="279"/>
      <c r="EXL57" s="280"/>
      <c r="EXM57" s="281"/>
      <c r="EXN57" s="281"/>
      <c r="EXO57" s="282"/>
      <c r="EXP57" s="283"/>
      <c r="EXQ57" s="279"/>
      <c r="EXR57" s="280"/>
      <c r="EXS57" s="281"/>
      <c r="EXT57" s="281"/>
      <c r="EXU57" s="282"/>
      <c r="EXV57" s="283"/>
      <c r="EXW57" s="279"/>
      <c r="EXX57" s="280"/>
      <c r="EXY57" s="281"/>
      <c r="EXZ57" s="281"/>
      <c r="EYA57" s="282"/>
      <c r="EYB57" s="283"/>
      <c r="EYC57" s="279"/>
      <c r="EYD57" s="280"/>
      <c r="EYE57" s="281"/>
      <c r="EYF57" s="281"/>
      <c r="EYG57" s="282"/>
      <c r="EYH57" s="283"/>
      <c r="EYI57" s="279"/>
      <c r="EYJ57" s="280"/>
      <c r="EYK57" s="281"/>
      <c r="EYL57" s="281"/>
      <c r="EYM57" s="282"/>
      <c r="EYN57" s="283"/>
      <c r="EYO57" s="279"/>
      <c r="EYP57" s="280"/>
      <c r="EYQ57" s="281"/>
      <c r="EYR57" s="281"/>
      <c r="EYS57" s="282"/>
      <c r="EYT57" s="283"/>
      <c r="EYU57" s="279"/>
      <c r="EYV57" s="280"/>
      <c r="EYW57" s="281"/>
      <c r="EYX57" s="281"/>
      <c r="EYY57" s="282"/>
      <c r="EYZ57" s="283"/>
      <c r="EZA57" s="279"/>
      <c r="EZB57" s="280"/>
      <c r="EZC57" s="281"/>
      <c r="EZD57" s="281"/>
      <c r="EZE57" s="282"/>
      <c r="EZF57" s="283"/>
      <c r="EZG57" s="279"/>
      <c r="EZH57" s="280"/>
      <c r="EZI57" s="281"/>
      <c r="EZJ57" s="281"/>
      <c r="EZK57" s="282"/>
      <c r="EZL57" s="283"/>
      <c r="EZM57" s="279"/>
      <c r="EZN57" s="280"/>
      <c r="EZO57" s="281"/>
      <c r="EZP57" s="281"/>
      <c r="EZQ57" s="282"/>
      <c r="EZR57" s="283"/>
      <c r="EZS57" s="279"/>
      <c r="EZT57" s="280"/>
      <c r="EZU57" s="281"/>
      <c r="EZV57" s="281"/>
      <c r="EZW57" s="282"/>
      <c r="EZX57" s="283"/>
      <c r="EZY57" s="279"/>
      <c r="EZZ57" s="280"/>
      <c r="FAA57" s="281"/>
      <c r="FAB57" s="281"/>
      <c r="FAC57" s="282"/>
      <c r="FAD57" s="283"/>
      <c r="FAE57" s="279"/>
      <c r="FAF57" s="280"/>
      <c r="FAG57" s="281"/>
      <c r="FAH57" s="281"/>
      <c r="FAI57" s="282"/>
      <c r="FAJ57" s="283"/>
      <c r="FAK57" s="279"/>
      <c r="FAL57" s="280"/>
      <c r="FAM57" s="281"/>
      <c r="FAN57" s="281"/>
      <c r="FAO57" s="282"/>
      <c r="FAP57" s="283"/>
      <c r="FAQ57" s="279"/>
      <c r="FAR57" s="280"/>
      <c r="FAS57" s="281"/>
      <c r="FAT57" s="281"/>
      <c r="FAU57" s="282"/>
      <c r="FAV57" s="283"/>
      <c r="FAW57" s="279"/>
      <c r="FAX57" s="280"/>
      <c r="FAY57" s="281"/>
      <c r="FAZ57" s="281"/>
      <c r="FBA57" s="282"/>
      <c r="FBB57" s="283"/>
      <c r="FBC57" s="279"/>
      <c r="FBD57" s="280"/>
      <c r="FBE57" s="281"/>
      <c r="FBF57" s="281"/>
      <c r="FBG57" s="282"/>
      <c r="FBH57" s="283"/>
      <c r="FBI57" s="279"/>
      <c r="FBJ57" s="280"/>
      <c r="FBK57" s="281"/>
      <c r="FBL57" s="281"/>
      <c r="FBM57" s="282"/>
      <c r="FBN57" s="283"/>
      <c r="FBO57" s="279"/>
      <c r="FBP57" s="280"/>
      <c r="FBQ57" s="281"/>
      <c r="FBR57" s="281"/>
      <c r="FBS57" s="282"/>
      <c r="FBT57" s="283"/>
      <c r="FBU57" s="279"/>
      <c r="FBV57" s="280"/>
      <c r="FBW57" s="281"/>
      <c r="FBX57" s="281"/>
      <c r="FBY57" s="282"/>
      <c r="FBZ57" s="283"/>
      <c r="FCA57" s="279"/>
      <c r="FCB57" s="280"/>
      <c r="FCC57" s="281"/>
      <c r="FCD57" s="281"/>
      <c r="FCE57" s="282"/>
      <c r="FCF57" s="283"/>
      <c r="FCG57" s="279"/>
      <c r="FCH57" s="280"/>
      <c r="FCI57" s="281"/>
      <c r="FCJ57" s="281"/>
      <c r="FCK57" s="282"/>
      <c r="FCL57" s="283"/>
      <c r="FCM57" s="279"/>
      <c r="FCN57" s="280"/>
      <c r="FCO57" s="281"/>
      <c r="FCP57" s="281"/>
      <c r="FCQ57" s="282"/>
      <c r="FCR57" s="283"/>
      <c r="FCS57" s="279"/>
      <c r="FCT57" s="280"/>
      <c r="FCU57" s="281"/>
      <c r="FCV57" s="281"/>
      <c r="FCW57" s="282"/>
      <c r="FCX57" s="283"/>
      <c r="FCY57" s="279"/>
      <c r="FCZ57" s="280"/>
      <c r="FDA57" s="281"/>
      <c r="FDB57" s="281"/>
      <c r="FDC57" s="282"/>
      <c r="FDD57" s="283"/>
      <c r="FDE57" s="279"/>
      <c r="FDF57" s="280"/>
      <c r="FDG57" s="281"/>
      <c r="FDH57" s="281"/>
      <c r="FDI57" s="282"/>
      <c r="FDJ57" s="283"/>
      <c r="FDK57" s="279"/>
      <c r="FDL57" s="280"/>
      <c r="FDM57" s="281"/>
      <c r="FDN57" s="281"/>
      <c r="FDO57" s="282"/>
      <c r="FDP57" s="283"/>
      <c r="FDQ57" s="279"/>
      <c r="FDR57" s="280"/>
      <c r="FDS57" s="281"/>
      <c r="FDT57" s="281"/>
      <c r="FDU57" s="282"/>
      <c r="FDV57" s="283"/>
      <c r="FDW57" s="279"/>
      <c r="FDX57" s="280"/>
      <c r="FDY57" s="281"/>
      <c r="FDZ57" s="281"/>
      <c r="FEA57" s="282"/>
      <c r="FEB57" s="283"/>
      <c r="FEC57" s="279"/>
      <c r="FED57" s="280"/>
      <c r="FEE57" s="281"/>
      <c r="FEF57" s="281"/>
      <c r="FEG57" s="282"/>
      <c r="FEH57" s="283"/>
      <c r="FEI57" s="279"/>
      <c r="FEJ57" s="280"/>
      <c r="FEK57" s="281"/>
      <c r="FEL57" s="281"/>
      <c r="FEM57" s="282"/>
      <c r="FEN57" s="283"/>
      <c r="FEO57" s="279"/>
      <c r="FEP57" s="280"/>
      <c r="FEQ57" s="281"/>
      <c r="FER57" s="281"/>
      <c r="FES57" s="282"/>
      <c r="FET57" s="283"/>
      <c r="FEU57" s="279"/>
      <c r="FEV57" s="280"/>
      <c r="FEW57" s="281"/>
      <c r="FEX57" s="281"/>
      <c r="FEY57" s="282"/>
      <c r="FEZ57" s="283"/>
      <c r="FFA57" s="279"/>
      <c r="FFB57" s="280"/>
      <c r="FFC57" s="281"/>
      <c r="FFD57" s="281"/>
      <c r="FFE57" s="282"/>
      <c r="FFF57" s="283"/>
      <c r="FFG57" s="279"/>
      <c r="FFH57" s="280"/>
      <c r="FFI57" s="281"/>
      <c r="FFJ57" s="281"/>
      <c r="FFK57" s="282"/>
      <c r="FFL57" s="283"/>
      <c r="FFM57" s="279"/>
      <c r="FFN57" s="280"/>
      <c r="FFO57" s="281"/>
      <c r="FFP57" s="281"/>
      <c r="FFQ57" s="282"/>
      <c r="FFR57" s="283"/>
      <c r="FFS57" s="279"/>
      <c r="FFT57" s="280"/>
      <c r="FFU57" s="281"/>
      <c r="FFV57" s="281"/>
      <c r="FFW57" s="282"/>
      <c r="FFX57" s="283"/>
      <c r="FFY57" s="279"/>
      <c r="FFZ57" s="280"/>
      <c r="FGA57" s="281"/>
      <c r="FGB57" s="281"/>
      <c r="FGC57" s="282"/>
      <c r="FGD57" s="283"/>
      <c r="FGE57" s="279"/>
      <c r="FGF57" s="280"/>
      <c r="FGG57" s="281"/>
      <c r="FGH57" s="281"/>
      <c r="FGI57" s="282"/>
      <c r="FGJ57" s="283"/>
      <c r="FGK57" s="279"/>
      <c r="FGL57" s="280"/>
      <c r="FGM57" s="281"/>
      <c r="FGN57" s="281"/>
      <c r="FGO57" s="282"/>
      <c r="FGP57" s="283"/>
      <c r="FGQ57" s="279"/>
      <c r="FGR57" s="280"/>
      <c r="FGS57" s="281"/>
      <c r="FGT57" s="281"/>
      <c r="FGU57" s="282"/>
      <c r="FGV57" s="283"/>
      <c r="FGW57" s="279"/>
      <c r="FGX57" s="280"/>
      <c r="FGY57" s="281"/>
      <c r="FGZ57" s="281"/>
      <c r="FHA57" s="282"/>
      <c r="FHB57" s="283"/>
      <c r="FHC57" s="279"/>
      <c r="FHD57" s="280"/>
      <c r="FHE57" s="281"/>
      <c r="FHF57" s="281"/>
      <c r="FHG57" s="282"/>
      <c r="FHH57" s="283"/>
      <c r="FHI57" s="279"/>
      <c r="FHJ57" s="280"/>
      <c r="FHK57" s="281"/>
      <c r="FHL57" s="281"/>
      <c r="FHM57" s="282"/>
      <c r="FHN57" s="283"/>
      <c r="FHO57" s="279"/>
      <c r="FHP57" s="280"/>
      <c r="FHQ57" s="281"/>
      <c r="FHR57" s="281"/>
      <c r="FHS57" s="282"/>
      <c r="FHT57" s="283"/>
      <c r="FHU57" s="279"/>
      <c r="FHV57" s="280"/>
      <c r="FHW57" s="281"/>
      <c r="FHX57" s="281"/>
      <c r="FHY57" s="282"/>
      <c r="FHZ57" s="283"/>
      <c r="FIA57" s="279"/>
      <c r="FIB57" s="280"/>
      <c r="FIC57" s="281"/>
      <c r="FID57" s="281"/>
      <c r="FIE57" s="282"/>
      <c r="FIF57" s="283"/>
      <c r="FIG57" s="279"/>
      <c r="FIH57" s="280"/>
      <c r="FII57" s="281"/>
      <c r="FIJ57" s="281"/>
      <c r="FIK57" s="282"/>
      <c r="FIL57" s="283"/>
      <c r="FIM57" s="279"/>
      <c r="FIN57" s="280"/>
      <c r="FIO57" s="281"/>
      <c r="FIP57" s="281"/>
      <c r="FIQ57" s="282"/>
      <c r="FIR57" s="283"/>
      <c r="FIS57" s="279"/>
      <c r="FIT57" s="280"/>
      <c r="FIU57" s="281"/>
      <c r="FIV57" s="281"/>
      <c r="FIW57" s="282"/>
      <c r="FIX57" s="283"/>
      <c r="FIY57" s="279"/>
      <c r="FIZ57" s="280"/>
      <c r="FJA57" s="281"/>
      <c r="FJB57" s="281"/>
      <c r="FJC57" s="282"/>
      <c r="FJD57" s="283"/>
      <c r="FJE57" s="279"/>
      <c r="FJF57" s="280"/>
      <c r="FJG57" s="281"/>
      <c r="FJH57" s="281"/>
      <c r="FJI57" s="282"/>
      <c r="FJJ57" s="283"/>
      <c r="FJK57" s="279"/>
      <c r="FJL57" s="280"/>
      <c r="FJM57" s="281"/>
      <c r="FJN57" s="281"/>
      <c r="FJO57" s="282"/>
      <c r="FJP57" s="283"/>
      <c r="FJQ57" s="279"/>
      <c r="FJR57" s="280"/>
      <c r="FJS57" s="281"/>
      <c r="FJT57" s="281"/>
      <c r="FJU57" s="282"/>
      <c r="FJV57" s="283"/>
      <c r="FJW57" s="279"/>
      <c r="FJX57" s="280"/>
      <c r="FJY57" s="281"/>
      <c r="FJZ57" s="281"/>
      <c r="FKA57" s="282"/>
      <c r="FKB57" s="283"/>
      <c r="FKC57" s="279"/>
      <c r="FKD57" s="280"/>
      <c r="FKE57" s="281"/>
      <c r="FKF57" s="281"/>
      <c r="FKG57" s="282"/>
      <c r="FKH57" s="283"/>
      <c r="FKI57" s="279"/>
      <c r="FKJ57" s="280"/>
      <c r="FKK57" s="281"/>
      <c r="FKL57" s="281"/>
      <c r="FKM57" s="282"/>
      <c r="FKN57" s="283"/>
      <c r="FKO57" s="279"/>
      <c r="FKP57" s="280"/>
      <c r="FKQ57" s="281"/>
      <c r="FKR57" s="281"/>
      <c r="FKS57" s="282"/>
      <c r="FKT57" s="283"/>
      <c r="FKU57" s="279"/>
      <c r="FKV57" s="280"/>
      <c r="FKW57" s="281"/>
      <c r="FKX57" s="281"/>
      <c r="FKY57" s="282"/>
      <c r="FKZ57" s="283"/>
      <c r="FLA57" s="279"/>
      <c r="FLB57" s="280"/>
      <c r="FLC57" s="281"/>
      <c r="FLD57" s="281"/>
      <c r="FLE57" s="282"/>
      <c r="FLF57" s="283"/>
      <c r="FLG57" s="279"/>
      <c r="FLH57" s="280"/>
      <c r="FLI57" s="281"/>
      <c r="FLJ57" s="281"/>
      <c r="FLK57" s="282"/>
      <c r="FLL57" s="283"/>
      <c r="FLM57" s="279"/>
      <c r="FLN57" s="280"/>
      <c r="FLO57" s="281"/>
      <c r="FLP57" s="281"/>
      <c r="FLQ57" s="282"/>
      <c r="FLR57" s="283"/>
      <c r="FLS57" s="279"/>
      <c r="FLT57" s="280"/>
      <c r="FLU57" s="281"/>
      <c r="FLV57" s="281"/>
      <c r="FLW57" s="282"/>
      <c r="FLX57" s="283"/>
      <c r="FLY57" s="279"/>
      <c r="FLZ57" s="280"/>
      <c r="FMA57" s="281"/>
      <c r="FMB57" s="281"/>
      <c r="FMC57" s="282"/>
      <c r="FMD57" s="283"/>
      <c r="FME57" s="279"/>
      <c r="FMF57" s="280"/>
      <c r="FMG57" s="281"/>
      <c r="FMH57" s="281"/>
      <c r="FMI57" s="282"/>
      <c r="FMJ57" s="283"/>
      <c r="FMK57" s="279"/>
      <c r="FML57" s="280"/>
      <c r="FMM57" s="281"/>
      <c r="FMN57" s="281"/>
      <c r="FMO57" s="282"/>
      <c r="FMP57" s="283"/>
      <c r="FMQ57" s="279"/>
      <c r="FMR57" s="280"/>
      <c r="FMS57" s="281"/>
      <c r="FMT57" s="281"/>
      <c r="FMU57" s="282"/>
      <c r="FMV57" s="283"/>
      <c r="FMW57" s="279"/>
      <c r="FMX57" s="280"/>
      <c r="FMY57" s="281"/>
      <c r="FMZ57" s="281"/>
      <c r="FNA57" s="282"/>
      <c r="FNB57" s="283"/>
      <c r="FNC57" s="279"/>
      <c r="FND57" s="280"/>
      <c r="FNE57" s="281"/>
      <c r="FNF57" s="281"/>
      <c r="FNG57" s="282"/>
      <c r="FNH57" s="283"/>
      <c r="FNI57" s="279"/>
      <c r="FNJ57" s="280"/>
      <c r="FNK57" s="281"/>
      <c r="FNL57" s="281"/>
      <c r="FNM57" s="282"/>
      <c r="FNN57" s="283"/>
      <c r="FNO57" s="279"/>
      <c r="FNP57" s="280"/>
      <c r="FNQ57" s="281"/>
      <c r="FNR57" s="281"/>
      <c r="FNS57" s="282"/>
      <c r="FNT57" s="283"/>
      <c r="FNU57" s="279"/>
      <c r="FNV57" s="280"/>
      <c r="FNW57" s="281"/>
      <c r="FNX57" s="281"/>
      <c r="FNY57" s="282"/>
      <c r="FNZ57" s="283"/>
      <c r="FOA57" s="279"/>
      <c r="FOB57" s="280"/>
      <c r="FOC57" s="281"/>
      <c r="FOD57" s="281"/>
      <c r="FOE57" s="282"/>
      <c r="FOF57" s="283"/>
      <c r="FOG57" s="279"/>
      <c r="FOH57" s="280"/>
      <c r="FOI57" s="281"/>
      <c r="FOJ57" s="281"/>
      <c r="FOK57" s="282"/>
      <c r="FOL57" s="283"/>
      <c r="FOM57" s="279"/>
      <c r="FON57" s="280"/>
      <c r="FOO57" s="281"/>
      <c r="FOP57" s="281"/>
      <c r="FOQ57" s="282"/>
      <c r="FOR57" s="283"/>
      <c r="FOS57" s="279"/>
      <c r="FOT57" s="280"/>
      <c r="FOU57" s="281"/>
      <c r="FOV57" s="281"/>
      <c r="FOW57" s="282"/>
      <c r="FOX57" s="283"/>
      <c r="FOY57" s="279"/>
      <c r="FOZ57" s="280"/>
      <c r="FPA57" s="281"/>
      <c r="FPB57" s="281"/>
      <c r="FPC57" s="282"/>
      <c r="FPD57" s="283"/>
      <c r="FPE57" s="279"/>
      <c r="FPF57" s="280"/>
      <c r="FPG57" s="281"/>
      <c r="FPH57" s="281"/>
      <c r="FPI57" s="282"/>
      <c r="FPJ57" s="283"/>
      <c r="FPK57" s="279"/>
      <c r="FPL57" s="280"/>
      <c r="FPM57" s="281"/>
      <c r="FPN57" s="281"/>
      <c r="FPO57" s="282"/>
      <c r="FPP57" s="283"/>
      <c r="FPQ57" s="279"/>
      <c r="FPR57" s="280"/>
      <c r="FPS57" s="281"/>
      <c r="FPT57" s="281"/>
      <c r="FPU57" s="282"/>
      <c r="FPV57" s="283"/>
      <c r="FPW57" s="279"/>
      <c r="FPX57" s="280"/>
      <c r="FPY57" s="281"/>
      <c r="FPZ57" s="281"/>
      <c r="FQA57" s="282"/>
      <c r="FQB57" s="283"/>
      <c r="FQC57" s="279"/>
      <c r="FQD57" s="280"/>
      <c r="FQE57" s="281"/>
      <c r="FQF57" s="281"/>
      <c r="FQG57" s="282"/>
      <c r="FQH57" s="283"/>
      <c r="FQI57" s="279"/>
      <c r="FQJ57" s="280"/>
      <c r="FQK57" s="281"/>
      <c r="FQL57" s="281"/>
      <c r="FQM57" s="282"/>
      <c r="FQN57" s="283"/>
      <c r="FQO57" s="279"/>
      <c r="FQP57" s="280"/>
      <c r="FQQ57" s="281"/>
      <c r="FQR57" s="281"/>
      <c r="FQS57" s="282"/>
      <c r="FQT57" s="283"/>
      <c r="FQU57" s="279"/>
      <c r="FQV57" s="280"/>
      <c r="FQW57" s="281"/>
      <c r="FQX57" s="281"/>
      <c r="FQY57" s="282"/>
      <c r="FQZ57" s="283"/>
      <c r="FRA57" s="279"/>
      <c r="FRB57" s="280"/>
      <c r="FRC57" s="281"/>
      <c r="FRD57" s="281"/>
      <c r="FRE57" s="282"/>
      <c r="FRF57" s="283"/>
      <c r="FRG57" s="279"/>
      <c r="FRH57" s="280"/>
      <c r="FRI57" s="281"/>
      <c r="FRJ57" s="281"/>
      <c r="FRK57" s="282"/>
      <c r="FRL57" s="283"/>
      <c r="FRM57" s="279"/>
      <c r="FRN57" s="280"/>
      <c r="FRO57" s="281"/>
      <c r="FRP57" s="281"/>
      <c r="FRQ57" s="282"/>
      <c r="FRR57" s="283"/>
      <c r="FRS57" s="279"/>
      <c r="FRT57" s="280"/>
      <c r="FRU57" s="281"/>
      <c r="FRV57" s="281"/>
      <c r="FRW57" s="282"/>
      <c r="FRX57" s="283"/>
      <c r="FRY57" s="279"/>
      <c r="FRZ57" s="280"/>
      <c r="FSA57" s="281"/>
      <c r="FSB57" s="281"/>
      <c r="FSC57" s="282"/>
      <c r="FSD57" s="283"/>
      <c r="FSE57" s="279"/>
      <c r="FSF57" s="280"/>
      <c r="FSG57" s="281"/>
      <c r="FSH57" s="281"/>
      <c r="FSI57" s="282"/>
      <c r="FSJ57" s="283"/>
      <c r="FSK57" s="279"/>
      <c r="FSL57" s="280"/>
      <c r="FSM57" s="281"/>
      <c r="FSN57" s="281"/>
      <c r="FSO57" s="282"/>
      <c r="FSP57" s="283"/>
      <c r="FSQ57" s="279"/>
      <c r="FSR57" s="280"/>
      <c r="FSS57" s="281"/>
      <c r="FST57" s="281"/>
      <c r="FSU57" s="282"/>
      <c r="FSV57" s="283"/>
      <c r="FSW57" s="279"/>
      <c r="FSX57" s="280"/>
      <c r="FSY57" s="281"/>
      <c r="FSZ57" s="281"/>
      <c r="FTA57" s="282"/>
      <c r="FTB57" s="283"/>
      <c r="FTC57" s="279"/>
      <c r="FTD57" s="280"/>
      <c r="FTE57" s="281"/>
      <c r="FTF57" s="281"/>
      <c r="FTG57" s="282"/>
      <c r="FTH57" s="283"/>
      <c r="FTI57" s="279"/>
      <c r="FTJ57" s="280"/>
      <c r="FTK57" s="281"/>
      <c r="FTL57" s="281"/>
      <c r="FTM57" s="282"/>
      <c r="FTN57" s="283"/>
      <c r="FTO57" s="279"/>
      <c r="FTP57" s="280"/>
      <c r="FTQ57" s="281"/>
      <c r="FTR57" s="281"/>
      <c r="FTS57" s="282"/>
      <c r="FTT57" s="283"/>
      <c r="FTU57" s="279"/>
      <c r="FTV57" s="280"/>
      <c r="FTW57" s="281"/>
      <c r="FTX57" s="281"/>
      <c r="FTY57" s="282"/>
      <c r="FTZ57" s="283"/>
      <c r="FUA57" s="279"/>
      <c r="FUB57" s="280"/>
      <c r="FUC57" s="281"/>
      <c r="FUD57" s="281"/>
      <c r="FUE57" s="282"/>
      <c r="FUF57" s="283"/>
      <c r="FUG57" s="279"/>
      <c r="FUH57" s="280"/>
      <c r="FUI57" s="281"/>
      <c r="FUJ57" s="281"/>
      <c r="FUK57" s="282"/>
      <c r="FUL57" s="283"/>
      <c r="FUM57" s="279"/>
      <c r="FUN57" s="280"/>
      <c r="FUO57" s="281"/>
      <c r="FUP57" s="281"/>
      <c r="FUQ57" s="282"/>
      <c r="FUR57" s="283"/>
      <c r="FUS57" s="279"/>
      <c r="FUT57" s="280"/>
      <c r="FUU57" s="281"/>
      <c r="FUV57" s="281"/>
      <c r="FUW57" s="282"/>
      <c r="FUX57" s="283"/>
      <c r="FUY57" s="279"/>
      <c r="FUZ57" s="280"/>
      <c r="FVA57" s="281"/>
      <c r="FVB57" s="281"/>
      <c r="FVC57" s="282"/>
      <c r="FVD57" s="283"/>
      <c r="FVE57" s="279"/>
      <c r="FVF57" s="280"/>
      <c r="FVG57" s="281"/>
      <c r="FVH57" s="281"/>
      <c r="FVI57" s="282"/>
      <c r="FVJ57" s="283"/>
      <c r="FVK57" s="279"/>
      <c r="FVL57" s="280"/>
      <c r="FVM57" s="281"/>
      <c r="FVN57" s="281"/>
      <c r="FVO57" s="282"/>
      <c r="FVP57" s="283"/>
      <c r="FVQ57" s="279"/>
      <c r="FVR57" s="280"/>
      <c r="FVS57" s="281"/>
      <c r="FVT57" s="281"/>
      <c r="FVU57" s="282"/>
      <c r="FVV57" s="283"/>
      <c r="FVW57" s="279"/>
      <c r="FVX57" s="280"/>
      <c r="FVY57" s="281"/>
      <c r="FVZ57" s="281"/>
      <c r="FWA57" s="282"/>
      <c r="FWB57" s="283"/>
      <c r="FWC57" s="279"/>
      <c r="FWD57" s="280"/>
      <c r="FWE57" s="281"/>
      <c r="FWF57" s="281"/>
      <c r="FWG57" s="282"/>
      <c r="FWH57" s="283"/>
      <c r="FWI57" s="279"/>
      <c r="FWJ57" s="280"/>
      <c r="FWK57" s="281"/>
      <c r="FWL57" s="281"/>
      <c r="FWM57" s="282"/>
      <c r="FWN57" s="283"/>
      <c r="FWO57" s="279"/>
      <c r="FWP57" s="280"/>
      <c r="FWQ57" s="281"/>
      <c r="FWR57" s="281"/>
      <c r="FWS57" s="282"/>
      <c r="FWT57" s="283"/>
      <c r="FWU57" s="279"/>
      <c r="FWV57" s="280"/>
      <c r="FWW57" s="281"/>
      <c r="FWX57" s="281"/>
      <c r="FWY57" s="282"/>
      <c r="FWZ57" s="283"/>
      <c r="FXA57" s="279"/>
      <c r="FXB57" s="280"/>
      <c r="FXC57" s="281"/>
      <c r="FXD57" s="281"/>
      <c r="FXE57" s="282"/>
      <c r="FXF57" s="283"/>
      <c r="FXG57" s="279"/>
      <c r="FXH57" s="280"/>
      <c r="FXI57" s="281"/>
      <c r="FXJ57" s="281"/>
      <c r="FXK57" s="282"/>
      <c r="FXL57" s="283"/>
      <c r="FXM57" s="279"/>
      <c r="FXN57" s="280"/>
      <c r="FXO57" s="281"/>
      <c r="FXP57" s="281"/>
      <c r="FXQ57" s="282"/>
      <c r="FXR57" s="283"/>
      <c r="FXS57" s="279"/>
      <c r="FXT57" s="280"/>
      <c r="FXU57" s="281"/>
      <c r="FXV57" s="281"/>
      <c r="FXW57" s="282"/>
      <c r="FXX57" s="283"/>
      <c r="FXY57" s="279"/>
      <c r="FXZ57" s="280"/>
      <c r="FYA57" s="281"/>
      <c r="FYB57" s="281"/>
      <c r="FYC57" s="282"/>
      <c r="FYD57" s="283"/>
      <c r="FYE57" s="279"/>
      <c r="FYF57" s="280"/>
      <c r="FYG57" s="281"/>
      <c r="FYH57" s="281"/>
      <c r="FYI57" s="282"/>
      <c r="FYJ57" s="283"/>
      <c r="FYK57" s="279"/>
      <c r="FYL57" s="280"/>
      <c r="FYM57" s="281"/>
      <c r="FYN57" s="281"/>
      <c r="FYO57" s="282"/>
      <c r="FYP57" s="283"/>
      <c r="FYQ57" s="279"/>
      <c r="FYR57" s="280"/>
      <c r="FYS57" s="281"/>
      <c r="FYT57" s="281"/>
      <c r="FYU57" s="282"/>
      <c r="FYV57" s="283"/>
      <c r="FYW57" s="279"/>
      <c r="FYX57" s="280"/>
      <c r="FYY57" s="281"/>
      <c r="FYZ57" s="281"/>
      <c r="FZA57" s="282"/>
      <c r="FZB57" s="283"/>
      <c r="FZC57" s="279"/>
      <c r="FZD57" s="280"/>
      <c r="FZE57" s="281"/>
      <c r="FZF57" s="281"/>
      <c r="FZG57" s="282"/>
      <c r="FZH57" s="283"/>
      <c r="FZI57" s="279"/>
      <c r="FZJ57" s="280"/>
      <c r="FZK57" s="281"/>
      <c r="FZL57" s="281"/>
      <c r="FZM57" s="282"/>
      <c r="FZN57" s="283"/>
      <c r="FZO57" s="279"/>
      <c r="FZP57" s="280"/>
      <c r="FZQ57" s="281"/>
      <c r="FZR57" s="281"/>
      <c r="FZS57" s="282"/>
      <c r="FZT57" s="283"/>
      <c r="FZU57" s="279"/>
      <c r="FZV57" s="280"/>
      <c r="FZW57" s="281"/>
      <c r="FZX57" s="281"/>
      <c r="FZY57" s="282"/>
      <c r="FZZ57" s="283"/>
      <c r="GAA57" s="279"/>
      <c r="GAB57" s="280"/>
      <c r="GAC57" s="281"/>
      <c r="GAD57" s="281"/>
      <c r="GAE57" s="282"/>
      <c r="GAF57" s="283"/>
      <c r="GAG57" s="279"/>
      <c r="GAH57" s="280"/>
      <c r="GAI57" s="281"/>
      <c r="GAJ57" s="281"/>
      <c r="GAK57" s="282"/>
      <c r="GAL57" s="283"/>
      <c r="GAM57" s="279"/>
      <c r="GAN57" s="280"/>
      <c r="GAO57" s="281"/>
      <c r="GAP57" s="281"/>
      <c r="GAQ57" s="282"/>
      <c r="GAR57" s="283"/>
      <c r="GAS57" s="279"/>
      <c r="GAT57" s="280"/>
      <c r="GAU57" s="281"/>
      <c r="GAV57" s="281"/>
      <c r="GAW57" s="282"/>
      <c r="GAX57" s="283"/>
      <c r="GAY57" s="279"/>
      <c r="GAZ57" s="280"/>
      <c r="GBA57" s="281"/>
      <c r="GBB57" s="281"/>
      <c r="GBC57" s="282"/>
      <c r="GBD57" s="283"/>
      <c r="GBE57" s="279"/>
      <c r="GBF57" s="280"/>
      <c r="GBG57" s="281"/>
      <c r="GBH57" s="281"/>
      <c r="GBI57" s="282"/>
      <c r="GBJ57" s="283"/>
      <c r="GBK57" s="279"/>
      <c r="GBL57" s="280"/>
      <c r="GBM57" s="281"/>
      <c r="GBN57" s="281"/>
      <c r="GBO57" s="282"/>
      <c r="GBP57" s="283"/>
      <c r="GBQ57" s="279"/>
      <c r="GBR57" s="280"/>
      <c r="GBS57" s="281"/>
      <c r="GBT57" s="281"/>
      <c r="GBU57" s="282"/>
      <c r="GBV57" s="283"/>
      <c r="GBW57" s="279"/>
      <c r="GBX57" s="280"/>
      <c r="GBY57" s="281"/>
      <c r="GBZ57" s="281"/>
      <c r="GCA57" s="282"/>
      <c r="GCB57" s="283"/>
      <c r="GCC57" s="279"/>
      <c r="GCD57" s="280"/>
      <c r="GCE57" s="281"/>
      <c r="GCF57" s="281"/>
      <c r="GCG57" s="282"/>
      <c r="GCH57" s="283"/>
      <c r="GCI57" s="279"/>
      <c r="GCJ57" s="280"/>
      <c r="GCK57" s="281"/>
      <c r="GCL57" s="281"/>
      <c r="GCM57" s="282"/>
      <c r="GCN57" s="283"/>
      <c r="GCO57" s="279"/>
      <c r="GCP57" s="280"/>
      <c r="GCQ57" s="281"/>
      <c r="GCR57" s="281"/>
      <c r="GCS57" s="282"/>
      <c r="GCT57" s="283"/>
      <c r="GCU57" s="279"/>
      <c r="GCV57" s="280"/>
      <c r="GCW57" s="281"/>
      <c r="GCX57" s="281"/>
      <c r="GCY57" s="282"/>
      <c r="GCZ57" s="283"/>
      <c r="GDA57" s="279"/>
      <c r="GDB57" s="280"/>
      <c r="GDC57" s="281"/>
      <c r="GDD57" s="281"/>
      <c r="GDE57" s="282"/>
      <c r="GDF57" s="283"/>
      <c r="GDG57" s="279"/>
      <c r="GDH57" s="280"/>
      <c r="GDI57" s="281"/>
      <c r="GDJ57" s="281"/>
      <c r="GDK57" s="282"/>
      <c r="GDL57" s="283"/>
      <c r="GDM57" s="279"/>
      <c r="GDN57" s="280"/>
      <c r="GDO57" s="281"/>
      <c r="GDP57" s="281"/>
      <c r="GDQ57" s="282"/>
      <c r="GDR57" s="283"/>
      <c r="GDS57" s="279"/>
      <c r="GDT57" s="280"/>
      <c r="GDU57" s="281"/>
      <c r="GDV57" s="281"/>
      <c r="GDW57" s="282"/>
      <c r="GDX57" s="283"/>
      <c r="GDY57" s="279"/>
      <c r="GDZ57" s="280"/>
      <c r="GEA57" s="281"/>
      <c r="GEB57" s="281"/>
      <c r="GEC57" s="282"/>
      <c r="GED57" s="283"/>
      <c r="GEE57" s="279"/>
      <c r="GEF57" s="280"/>
      <c r="GEG57" s="281"/>
      <c r="GEH57" s="281"/>
      <c r="GEI57" s="282"/>
      <c r="GEJ57" s="283"/>
      <c r="GEK57" s="279"/>
      <c r="GEL57" s="280"/>
      <c r="GEM57" s="281"/>
      <c r="GEN57" s="281"/>
      <c r="GEO57" s="282"/>
      <c r="GEP57" s="283"/>
      <c r="GEQ57" s="279"/>
      <c r="GER57" s="280"/>
      <c r="GES57" s="281"/>
      <c r="GET57" s="281"/>
      <c r="GEU57" s="282"/>
      <c r="GEV57" s="283"/>
      <c r="GEW57" s="279"/>
      <c r="GEX57" s="280"/>
      <c r="GEY57" s="281"/>
      <c r="GEZ57" s="281"/>
      <c r="GFA57" s="282"/>
      <c r="GFB57" s="283"/>
      <c r="GFC57" s="279"/>
      <c r="GFD57" s="280"/>
      <c r="GFE57" s="281"/>
      <c r="GFF57" s="281"/>
      <c r="GFG57" s="282"/>
      <c r="GFH57" s="283"/>
      <c r="GFI57" s="279"/>
      <c r="GFJ57" s="280"/>
      <c r="GFK57" s="281"/>
      <c r="GFL57" s="281"/>
      <c r="GFM57" s="282"/>
      <c r="GFN57" s="283"/>
      <c r="GFO57" s="279"/>
      <c r="GFP57" s="280"/>
      <c r="GFQ57" s="281"/>
      <c r="GFR57" s="281"/>
      <c r="GFS57" s="282"/>
      <c r="GFT57" s="283"/>
      <c r="GFU57" s="279"/>
      <c r="GFV57" s="280"/>
      <c r="GFW57" s="281"/>
      <c r="GFX57" s="281"/>
      <c r="GFY57" s="282"/>
      <c r="GFZ57" s="283"/>
      <c r="GGA57" s="279"/>
      <c r="GGB57" s="280"/>
      <c r="GGC57" s="281"/>
      <c r="GGD57" s="281"/>
      <c r="GGE57" s="282"/>
      <c r="GGF57" s="283"/>
      <c r="GGG57" s="279"/>
      <c r="GGH57" s="280"/>
      <c r="GGI57" s="281"/>
      <c r="GGJ57" s="281"/>
      <c r="GGK57" s="282"/>
      <c r="GGL57" s="283"/>
      <c r="GGM57" s="279"/>
      <c r="GGN57" s="280"/>
      <c r="GGO57" s="281"/>
      <c r="GGP57" s="281"/>
      <c r="GGQ57" s="282"/>
      <c r="GGR57" s="283"/>
      <c r="GGS57" s="279"/>
      <c r="GGT57" s="280"/>
      <c r="GGU57" s="281"/>
      <c r="GGV57" s="281"/>
      <c r="GGW57" s="282"/>
      <c r="GGX57" s="283"/>
      <c r="GGY57" s="279"/>
      <c r="GGZ57" s="280"/>
      <c r="GHA57" s="281"/>
      <c r="GHB57" s="281"/>
      <c r="GHC57" s="282"/>
      <c r="GHD57" s="283"/>
      <c r="GHE57" s="279"/>
      <c r="GHF57" s="280"/>
      <c r="GHG57" s="281"/>
      <c r="GHH57" s="281"/>
      <c r="GHI57" s="282"/>
      <c r="GHJ57" s="283"/>
      <c r="GHK57" s="279"/>
      <c r="GHL57" s="280"/>
      <c r="GHM57" s="281"/>
      <c r="GHN57" s="281"/>
      <c r="GHO57" s="282"/>
      <c r="GHP57" s="283"/>
      <c r="GHQ57" s="279"/>
      <c r="GHR57" s="280"/>
      <c r="GHS57" s="281"/>
      <c r="GHT57" s="281"/>
      <c r="GHU57" s="282"/>
      <c r="GHV57" s="283"/>
      <c r="GHW57" s="279"/>
      <c r="GHX57" s="280"/>
      <c r="GHY57" s="281"/>
      <c r="GHZ57" s="281"/>
      <c r="GIA57" s="282"/>
      <c r="GIB57" s="283"/>
      <c r="GIC57" s="279"/>
      <c r="GID57" s="280"/>
      <c r="GIE57" s="281"/>
      <c r="GIF57" s="281"/>
      <c r="GIG57" s="282"/>
      <c r="GIH57" s="283"/>
      <c r="GII57" s="279"/>
      <c r="GIJ57" s="280"/>
      <c r="GIK57" s="281"/>
      <c r="GIL57" s="281"/>
      <c r="GIM57" s="282"/>
      <c r="GIN57" s="283"/>
      <c r="GIO57" s="279"/>
      <c r="GIP57" s="280"/>
      <c r="GIQ57" s="281"/>
      <c r="GIR57" s="281"/>
      <c r="GIS57" s="282"/>
      <c r="GIT57" s="283"/>
      <c r="GIU57" s="279"/>
      <c r="GIV57" s="280"/>
      <c r="GIW57" s="281"/>
      <c r="GIX57" s="281"/>
      <c r="GIY57" s="282"/>
      <c r="GIZ57" s="283"/>
      <c r="GJA57" s="279"/>
      <c r="GJB57" s="280"/>
      <c r="GJC57" s="281"/>
      <c r="GJD57" s="281"/>
      <c r="GJE57" s="282"/>
      <c r="GJF57" s="283"/>
      <c r="GJG57" s="279"/>
      <c r="GJH57" s="280"/>
      <c r="GJI57" s="281"/>
      <c r="GJJ57" s="281"/>
      <c r="GJK57" s="282"/>
      <c r="GJL57" s="283"/>
      <c r="GJM57" s="279"/>
      <c r="GJN57" s="280"/>
      <c r="GJO57" s="281"/>
      <c r="GJP57" s="281"/>
      <c r="GJQ57" s="282"/>
      <c r="GJR57" s="283"/>
      <c r="GJS57" s="279"/>
      <c r="GJT57" s="280"/>
      <c r="GJU57" s="281"/>
      <c r="GJV57" s="281"/>
      <c r="GJW57" s="282"/>
      <c r="GJX57" s="283"/>
      <c r="GJY57" s="279"/>
      <c r="GJZ57" s="280"/>
      <c r="GKA57" s="281"/>
      <c r="GKB57" s="281"/>
      <c r="GKC57" s="282"/>
      <c r="GKD57" s="283"/>
      <c r="GKE57" s="279"/>
      <c r="GKF57" s="280"/>
      <c r="GKG57" s="281"/>
      <c r="GKH57" s="281"/>
      <c r="GKI57" s="282"/>
      <c r="GKJ57" s="283"/>
      <c r="GKK57" s="279"/>
      <c r="GKL57" s="280"/>
      <c r="GKM57" s="281"/>
      <c r="GKN57" s="281"/>
      <c r="GKO57" s="282"/>
      <c r="GKP57" s="283"/>
      <c r="GKQ57" s="279"/>
      <c r="GKR57" s="280"/>
      <c r="GKS57" s="281"/>
      <c r="GKT57" s="281"/>
      <c r="GKU57" s="282"/>
      <c r="GKV57" s="283"/>
      <c r="GKW57" s="279"/>
      <c r="GKX57" s="280"/>
      <c r="GKY57" s="281"/>
      <c r="GKZ57" s="281"/>
      <c r="GLA57" s="282"/>
      <c r="GLB57" s="283"/>
      <c r="GLC57" s="279"/>
      <c r="GLD57" s="280"/>
      <c r="GLE57" s="281"/>
      <c r="GLF57" s="281"/>
      <c r="GLG57" s="282"/>
      <c r="GLH57" s="283"/>
      <c r="GLI57" s="279"/>
      <c r="GLJ57" s="280"/>
      <c r="GLK57" s="281"/>
      <c r="GLL57" s="281"/>
      <c r="GLM57" s="282"/>
      <c r="GLN57" s="283"/>
      <c r="GLO57" s="279"/>
      <c r="GLP57" s="280"/>
      <c r="GLQ57" s="281"/>
      <c r="GLR57" s="281"/>
      <c r="GLS57" s="282"/>
      <c r="GLT57" s="283"/>
      <c r="GLU57" s="279"/>
      <c r="GLV57" s="280"/>
      <c r="GLW57" s="281"/>
      <c r="GLX57" s="281"/>
      <c r="GLY57" s="282"/>
      <c r="GLZ57" s="283"/>
      <c r="GMA57" s="279"/>
      <c r="GMB57" s="280"/>
      <c r="GMC57" s="281"/>
      <c r="GMD57" s="281"/>
      <c r="GME57" s="282"/>
      <c r="GMF57" s="283"/>
      <c r="GMG57" s="279"/>
      <c r="GMH57" s="280"/>
      <c r="GMI57" s="281"/>
      <c r="GMJ57" s="281"/>
      <c r="GMK57" s="282"/>
      <c r="GML57" s="283"/>
      <c r="GMM57" s="279"/>
      <c r="GMN57" s="280"/>
      <c r="GMO57" s="281"/>
      <c r="GMP57" s="281"/>
      <c r="GMQ57" s="282"/>
      <c r="GMR57" s="283"/>
      <c r="GMS57" s="279"/>
      <c r="GMT57" s="280"/>
      <c r="GMU57" s="281"/>
      <c r="GMV57" s="281"/>
      <c r="GMW57" s="282"/>
      <c r="GMX57" s="283"/>
      <c r="GMY57" s="279"/>
      <c r="GMZ57" s="280"/>
      <c r="GNA57" s="281"/>
      <c r="GNB57" s="281"/>
      <c r="GNC57" s="282"/>
      <c r="GND57" s="283"/>
      <c r="GNE57" s="279"/>
      <c r="GNF57" s="280"/>
      <c r="GNG57" s="281"/>
      <c r="GNH57" s="281"/>
      <c r="GNI57" s="282"/>
      <c r="GNJ57" s="283"/>
      <c r="GNK57" s="279"/>
      <c r="GNL57" s="280"/>
      <c r="GNM57" s="281"/>
      <c r="GNN57" s="281"/>
      <c r="GNO57" s="282"/>
      <c r="GNP57" s="283"/>
      <c r="GNQ57" s="279"/>
      <c r="GNR57" s="280"/>
      <c r="GNS57" s="281"/>
      <c r="GNT57" s="281"/>
      <c r="GNU57" s="282"/>
      <c r="GNV57" s="283"/>
      <c r="GNW57" s="279"/>
      <c r="GNX57" s="280"/>
      <c r="GNY57" s="281"/>
      <c r="GNZ57" s="281"/>
      <c r="GOA57" s="282"/>
      <c r="GOB57" s="283"/>
      <c r="GOC57" s="279"/>
      <c r="GOD57" s="280"/>
      <c r="GOE57" s="281"/>
      <c r="GOF57" s="281"/>
      <c r="GOG57" s="282"/>
      <c r="GOH57" s="283"/>
      <c r="GOI57" s="279"/>
      <c r="GOJ57" s="280"/>
      <c r="GOK57" s="281"/>
      <c r="GOL57" s="281"/>
      <c r="GOM57" s="282"/>
      <c r="GON57" s="283"/>
      <c r="GOO57" s="279"/>
      <c r="GOP57" s="280"/>
      <c r="GOQ57" s="281"/>
      <c r="GOR57" s="281"/>
      <c r="GOS57" s="282"/>
      <c r="GOT57" s="283"/>
      <c r="GOU57" s="279"/>
      <c r="GOV57" s="280"/>
      <c r="GOW57" s="281"/>
      <c r="GOX57" s="281"/>
      <c r="GOY57" s="282"/>
      <c r="GOZ57" s="283"/>
      <c r="GPA57" s="279"/>
      <c r="GPB57" s="280"/>
      <c r="GPC57" s="281"/>
      <c r="GPD57" s="281"/>
      <c r="GPE57" s="282"/>
      <c r="GPF57" s="283"/>
      <c r="GPG57" s="279"/>
      <c r="GPH57" s="280"/>
      <c r="GPI57" s="281"/>
      <c r="GPJ57" s="281"/>
      <c r="GPK57" s="282"/>
      <c r="GPL57" s="283"/>
      <c r="GPM57" s="279"/>
      <c r="GPN57" s="280"/>
      <c r="GPO57" s="281"/>
      <c r="GPP57" s="281"/>
      <c r="GPQ57" s="282"/>
      <c r="GPR57" s="283"/>
      <c r="GPS57" s="279"/>
      <c r="GPT57" s="280"/>
      <c r="GPU57" s="281"/>
      <c r="GPV57" s="281"/>
      <c r="GPW57" s="282"/>
      <c r="GPX57" s="283"/>
      <c r="GPY57" s="279"/>
      <c r="GPZ57" s="280"/>
      <c r="GQA57" s="281"/>
      <c r="GQB57" s="281"/>
      <c r="GQC57" s="282"/>
      <c r="GQD57" s="283"/>
      <c r="GQE57" s="279"/>
      <c r="GQF57" s="280"/>
      <c r="GQG57" s="281"/>
      <c r="GQH57" s="281"/>
      <c r="GQI57" s="282"/>
      <c r="GQJ57" s="283"/>
      <c r="GQK57" s="279"/>
      <c r="GQL57" s="280"/>
      <c r="GQM57" s="281"/>
      <c r="GQN57" s="281"/>
      <c r="GQO57" s="282"/>
      <c r="GQP57" s="283"/>
      <c r="GQQ57" s="279"/>
      <c r="GQR57" s="280"/>
      <c r="GQS57" s="281"/>
      <c r="GQT57" s="281"/>
      <c r="GQU57" s="282"/>
      <c r="GQV57" s="283"/>
      <c r="GQW57" s="279"/>
      <c r="GQX57" s="280"/>
      <c r="GQY57" s="281"/>
      <c r="GQZ57" s="281"/>
      <c r="GRA57" s="282"/>
      <c r="GRB57" s="283"/>
      <c r="GRC57" s="279"/>
      <c r="GRD57" s="280"/>
      <c r="GRE57" s="281"/>
      <c r="GRF57" s="281"/>
      <c r="GRG57" s="282"/>
      <c r="GRH57" s="283"/>
      <c r="GRI57" s="279"/>
      <c r="GRJ57" s="280"/>
      <c r="GRK57" s="281"/>
      <c r="GRL57" s="281"/>
      <c r="GRM57" s="282"/>
      <c r="GRN57" s="283"/>
      <c r="GRO57" s="279"/>
      <c r="GRP57" s="280"/>
      <c r="GRQ57" s="281"/>
      <c r="GRR57" s="281"/>
      <c r="GRS57" s="282"/>
      <c r="GRT57" s="283"/>
      <c r="GRU57" s="279"/>
      <c r="GRV57" s="280"/>
      <c r="GRW57" s="281"/>
      <c r="GRX57" s="281"/>
      <c r="GRY57" s="282"/>
      <c r="GRZ57" s="283"/>
      <c r="GSA57" s="279"/>
      <c r="GSB57" s="280"/>
      <c r="GSC57" s="281"/>
      <c r="GSD57" s="281"/>
      <c r="GSE57" s="282"/>
      <c r="GSF57" s="283"/>
      <c r="GSG57" s="279"/>
      <c r="GSH57" s="280"/>
      <c r="GSI57" s="281"/>
      <c r="GSJ57" s="281"/>
      <c r="GSK57" s="282"/>
      <c r="GSL57" s="283"/>
      <c r="GSM57" s="279"/>
      <c r="GSN57" s="280"/>
      <c r="GSO57" s="281"/>
      <c r="GSP57" s="281"/>
      <c r="GSQ57" s="282"/>
      <c r="GSR57" s="283"/>
      <c r="GSS57" s="279"/>
      <c r="GST57" s="280"/>
      <c r="GSU57" s="281"/>
      <c r="GSV57" s="281"/>
      <c r="GSW57" s="282"/>
      <c r="GSX57" s="283"/>
      <c r="GSY57" s="279"/>
      <c r="GSZ57" s="280"/>
      <c r="GTA57" s="281"/>
      <c r="GTB57" s="281"/>
      <c r="GTC57" s="282"/>
      <c r="GTD57" s="283"/>
      <c r="GTE57" s="279"/>
      <c r="GTF57" s="280"/>
      <c r="GTG57" s="281"/>
      <c r="GTH57" s="281"/>
      <c r="GTI57" s="282"/>
      <c r="GTJ57" s="283"/>
      <c r="GTK57" s="279"/>
      <c r="GTL57" s="280"/>
      <c r="GTM57" s="281"/>
      <c r="GTN57" s="281"/>
      <c r="GTO57" s="282"/>
      <c r="GTP57" s="283"/>
      <c r="GTQ57" s="279"/>
      <c r="GTR57" s="280"/>
      <c r="GTS57" s="281"/>
      <c r="GTT57" s="281"/>
      <c r="GTU57" s="282"/>
      <c r="GTV57" s="283"/>
      <c r="GTW57" s="279"/>
      <c r="GTX57" s="280"/>
      <c r="GTY57" s="281"/>
      <c r="GTZ57" s="281"/>
      <c r="GUA57" s="282"/>
      <c r="GUB57" s="283"/>
      <c r="GUC57" s="279"/>
      <c r="GUD57" s="280"/>
      <c r="GUE57" s="281"/>
      <c r="GUF57" s="281"/>
      <c r="GUG57" s="282"/>
      <c r="GUH57" s="283"/>
      <c r="GUI57" s="279"/>
      <c r="GUJ57" s="280"/>
      <c r="GUK57" s="281"/>
      <c r="GUL57" s="281"/>
      <c r="GUM57" s="282"/>
      <c r="GUN57" s="283"/>
      <c r="GUO57" s="279"/>
      <c r="GUP57" s="280"/>
      <c r="GUQ57" s="281"/>
      <c r="GUR57" s="281"/>
      <c r="GUS57" s="282"/>
      <c r="GUT57" s="283"/>
      <c r="GUU57" s="279"/>
      <c r="GUV57" s="280"/>
      <c r="GUW57" s="281"/>
      <c r="GUX57" s="281"/>
      <c r="GUY57" s="282"/>
      <c r="GUZ57" s="283"/>
      <c r="GVA57" s="279"/>
      <c r="GVB57" s="280"/>
      <c r="GVC57" s="281"/>
      <c r="GVD57" s="281"/>
      <c r="GVE57" s="282"/>
      <c r="GVF57" s="283"/>
      <c r="GVG57" s="279"/>
      <c r="GVH57" s="280"/>
      <c r="GVI57" s="281"/>
      <c r="GVJ57" s="281"/>
      <c r="GVK57" s="282"/>
      <c r="GVL57" s="283"/>
      <c r="GVM57" s="279"/>
      <c r="GVN57" s="280"/>
      <c r="GVO57" s="281"/>
      <c r="GVP57" s="281"/>
      <c r="GVQ57" s="282"/>
      <c r="GVR57" s="283"/>
      <c r="GVS57" s="279"/>
      <c r="GVT57" s="280"/>
      <c r="GVU57" s="281"/>
      <c r="GVV57" s="281"/>
      <c r="GVW57" s="282"/>
      <c r="GVX57" s="283"/>
      <c r="GVY57" s="279"/>
      <c r="GVZ57" s="280"/>
      <c r="GWA57" s="281"/>
      <c r="GWB57" s="281"/>
      <c r="GWC57" s="282"/>
      <c r="GWD57" s="283"/>
      <c r="GWE57" s="279"/>
      <c r="GWF57" s="280"/>
      <c r="GWG57" s="281"/>
      <c r="GWH57" s="281"/>
      <c r="GWI57" s="282"/>
      <c r="GWJ57" s="283"/>
      <c r="GWK57" s="279"/>
      <c r="GWL57" s="280"/>
      <c r="GWM57" s="281"/>
      <c r="GWN57" s="281"/>
      <c r="GWO57" s="282"/>
      <c r="GWP57" s="283"/>
      <c r="GWQ57" s="279"/>
      <c r="GWR57" s="280"/>
      <c r="GWS57" s="281"/>
      <c r="GWT57" s="281"/>
      <c r="GWU57" s="282"/>
      <c r="GWV57" s="283"/>
      <c r="GWW57" s="279"/>
      <c r="GWX57" s="280"/>
      <c r="GWY57" s="281"/>
      <c r="GWZ57" s="281"/>
      <c r="GXA57" s="282"/>
      <c r="GXB57" s="283"/>
      <c r="GXC57" s="279"/>
      <c r="GXD57" s="280"/>
      <c r="GXE57" s="281"/>
      <c r="GXF57" s="281"/>
      <c r="GXG57" s="282"/>
      <c r="GXH57" s="283"/>
      <c r="GXI57" s="279"/>
      <c r="GXJ57" s="280"/>
      <c r="GXK57" s="281"/>
      <c r="GXL57" s="281"/>
      <c r="GXM57" s="282"/>
      <c r="GXN57" s="283"/>
      <c r="GXO57" s="279"/>
      <c r="GXP57" s="280"/>
      <c r="GXQ57" s="281"/>
      <c r="GXR57" s="281"/>
      <c r="GXS57" s="282"/>
      <c r="GXT57" s="283"/>
      <c r="GXU57" s="279"/>
      <c r="GXV57" s="280"/>
      <c r="GXW57" s="281"/>
      <c r="GXX57" s="281"/>
      <c r="GXY57" s="282"/>
      <c r="GXZ57" s="283"/>
      <c r="GYA57" s="279"/>
      <c r="GYB57" s="280"/>
      <c r="GYC57" s="281"/>
      <c r="GYD57" s="281"/>
      <c r="GYE57" s="282"/>
      <c r="GYF57" s="283"/>
      <c r="GYG57" s="279"/>
      <c r="GYH57" s="280"/>
      <c r="GYI57" s="281"/>
      <c r="GYJ57" s="281"/>
      <c r="GYK57" s="282"/>
      <c r="GYL57" s="283"/>
      <c r="GYM57" s="279"/>
      <c r="GYN57" s="280"/>
      <c r="GYO57" s="281"/>
      <c r="GYP57" s="281"/>
      <c r="GYQ57" s="282"/>
      <c r="GYR57" s="283"/>
      <c r="GYS57" s="279"/>
      <c r="GYT57" s="280"/>
      <c r="GYU57" s="281"/>
      <c r="GYV57" s="281"/>
      <c r="GYW57" s="282"/>
      <c r="GYX57" s="283"/>
      <c r="GYY57" s="279"/>
      <c r="GYZ57" s="280"/>
      <c r="GZA57" s="281"/>
      <c r="GZB57" s="281"/>
      <c r="GZC57" s="282"/>
      <c r="GZD57" s="283"/>
      <c r="GZE57" s="279"/>
      <c r="GZF57" s="280"/>
      <c r="GZG57" s="281"/>
      <c r="GZH57" s="281"/>
      <c r="GZI57" s="282"/>
      <c r="GZJ57" s="283"/>
      <c r="GZK57" s="279"/>
      <c r="GZL57" s="280"/>
      <c r="GZM57" s="281"/>
      <c r="GZN57" s="281"/>
      <c r="GZO57" s="282"/>
      <c r="GZP57" s="283"/>
      <c r="GZQ57" s="279"/>
      <c r="GZR57" s="280"/>
      <c r="GZS57" s="281"/>
      <c r="GZT57" s="281"/>
      <c r="GZU57" s="282"/>
      <c r="GZV57" s="283"/>
      <c r="GZW57" s="279"/>
      <c r="GZX57" s="280"/>
      <c r="GZY57" s="281"/>
      <c r="GZZ57" s="281"/>
      <c r="HAA57" s="282"/>
      <c r="HAB57" s="283"/>
      <c r="HAC57" s="279"/>
      <c r="HAD57" s="280"/>
      <c r="HAE57" s="281"/>
      <c r="HAF57" s="281"/>
      <c r="HAG57" s="282"/>
      <c r="HAH57" s="283"/>
      <c r="HAI57" s="279"/>
      <c r="HAJ57" s="280"/>
      <c r="HAK57" s="281"/>
      <c r="HAL57" s="281"/>
      <c r="HAM57" s="282"/>
      <c r="HAN57" s="283"/>
      <c r="HAO57" s="279"/>
      <c r="HAP57" s="280"/>
      <c r="HAQ57" s="281"/>
      <c r="HAR57" s="281"/>
      <c r="HAS57" s="282"/>
      <c r="HAT57" s="283"/>
      <c r="HAU57" s="279"/>
      <c r="HAV57" s="280"/>
      <c r="HAW57" s="281"/>
      <c r="HAX57" s="281"/>
      <c r="HAY57" s="282"/>
      <c r="HAZ57" s="283"/>
      <c r="HBA57" s="279"/>
      <c r="HBB57" s="280"/>
      <c r="HBC57" s="281"/>
      <c r="HBD57" s="281"/>
      <c r="HBE57" s="282"/>
      <c r="HBF57" s="283"/>
      <c r="HBG57" s="279"/>
      <c r="HBH57" s="280"/>
      <c r="HBI57" s="281"/>
      <c r="HBJ57" s="281"/>
      <c r="HBK57" s="282"/>
      <c r="HBL57" s="283"/>
      <c r="HBM57" s="279"/>
      <c r="HBN57" s="280"/>
      <c r="HBO57" s="281"/>
      <c r="HBP57" s="281"/>
      <c r="HBQ57" s="282"/>
      <c r="HBR57" s="283"/>
      <c r="HBS57" s="279"/>
      <c r="HBT57" s="280"/>
      <c r="HBU57" s="281"/>
      <c r="HBV57" s="281"/>
      <c r="HBW57" s="282"/>
      <c r="HBX57" s="283"/>
      <c r="HBY57" s="279"/>
      <c r="HBZ57" s="280"/>
      <c r="HCA57" s="281"/>
      <c r="HCB57" s="281"/>
      <c r="HCC57" s="282"/>
      <c r="HCD57" s="283"/>
      <c r="HCE57" s="279"/>
      <c r="HCF57" s="280"/>
      <c r="HCG57" s="281"/>
      <c r="HCH57" s="281"/>
      <c r="HCI57" s="282"/>
      <c r="HCJ57" s="283"/>
      <c r="HCK57" s="279"/>
      <c r="HCL57" s="280"/>
      <c r="HCM57" s="281"/>
      <c r="HCN57" s="281"/>
      <c r="HCO57" s="282"/>
      <c r="HCP57" s="283"/>
      <c r="HCQ57" s="279"/>
      <c r="HCR57" s="280"/>
      <c r="HCS57" s="281"/>
      <c r="HCT57" s="281"/>
      <c r="HCU57" s="282"/>
      <c r="HCV57" s="283"/>
      <c r="HCW57" s="279"/>
      <c r="HCX57" s="280"/>
      <c r="HCY57" s="281"/>
      <c r="HCZ57" s="281"/>
      <c r="HDA57" s="282"/>
      <c r="HDB57" s="283"/>
      <c r="HDC57" s="279"/>
      <c r="HDD57" s="280"/>
      <c r="HDE57" s="281"/>
      <c r="HDF57" s="281"/>
      <c r="HDG57" s="282"/>
      <c r="HDH57" s="283"/>
      <c r="HDI57" s="279"/>
      <c r="HDJ57" s="280"/>
      <c r="HDK57" s="281"/>
      <c r="HDL57" s="281"/>
      <c r="HDM57" s="282"/>
      <c r="HDN57" s="283"/>
      <c r="HDO57" s="279"/>
      <c r="HDP57" s="280"/>
      <c r="HDQ57" s="281"/>
      <c r="HDR57" s="281"/>
      <c r="HDS57" s="282"/>
      <c r="HDT57" s="283"/>
      <c r="HDU57" s="279"/>
      <c r="HDV57" s="280"/>
      <c r="HDW57" s="281"/>
      <c r="HDX57" s="281"/>
      <c r="HDY57" s="282"/>
      <c r="HDZ57" s="283"/>
      <c r="HEA57" s="279"/>
      <c r="HEB57" s="280"/>
      <c r="HEC57" s="281"/>
      <c r="HED57" s="281"/>
      <c r="HEE57" s="282"/>
      <c r="HEF57" s="283"/>
      <c r="HEG57" s="279"/>
      <c r="HEH57" s="280"/>
      <c r="HEI57" s="281"/>
      <c r="HEJ57" s="281"/>
      <c r="HEK57" s="282"/>
      <c r="HEL57" s="283"/>
      <c r="HEM57" s="279"/>
      <c r="HEN57" s="280"/>
      <c r="HEO57" s="281"/>
      <c r="HEP57" s="281"/>
      <c r="HEQ57" s="282"/>
      <c r="HER57" s="283"/>
      <c r="HES57" s="279"/>
      <c r="HET57" s="280"/>
      <c r="HEU57" s="281"/>
      <c r="HEV57" s="281"/>
      <c r="HEW57" s="282"/>
      <c r="HEX57" s="283"/>
      <c r="HEY57" s="279"/>
      <c r="HEZ57" s="280"/>
      <c r="HFA57" s="281"/>
      <c r="HFB57" s="281"/>
      <c r="HFC57" s="282"/>
      <c r="HFD57" s="283"/>
      <c r="HFE57" s="279"/>
      <c r="HFF57" s="280"/>
      <c r="HFG57" s="281"/>
      <c r="HFH57" s="281"/>
      <c r="HFI57" s="282"/>
      <c r="HFJ57" s="283"/>
      <c r="HFK57" s="279"/>
      <c r="HFL57" s="280"/>
      <c r="HFM57" s="281"/>
      <c r="HFN57" s="281"/>
      <c r="HFO57" s="282"/>
      <c r="HFP57" s="283"/>
      <c r="HFQ57" s="279"/>
      <c r="HFR57" s="280"/>
      <c r="HFS57" s="281"/>
      <c r="HFT57" s="281"/>
      <c r="HFU57" s="282"/>
      <c r="HFV57" s="283"/>
      <c r="HFW57" s="279"/>
      <c r="HFX57" s="280"/>
      <c r="HFY57" s="281"/>
      <c r="HFZ57" s="281"/>
      <c r="HGA57" s="282"/>
      <c r="HGB57" s="283"/>
      <c r="HGC57" s="279"/>
      <c r="HGD57" s="280"/>
      <c r="HGE57" s="281"/>
      <c r="HGF57" s="281"/>
      <c r="HGG57" s="282"/>
      <c r="HGH57" s="283"/>
      <c r="HGI57" s="279"/>
      <c r="HGJ57" s="280"/>
      <c r="HGK57" s="281"/>
      <c r="HGL57" s="281"/>
      <c r="HGM57" s="282"/>
      <c r="HGN57" s="283"/>
      <c r="HGO57" s="279"/>
      <c r="HGP57" s="280"/>
      <c r="HGQ57" s="281"/>
      <c r="HGR57" s="281"/>
      <c r="HGS57" s="282"/>
      <c r="HGT57" s="283"/>
      <c r="HGU57" s="279"/>
      <c r="HGV57" s="280"/>
      <c r="HGW57" s="281"/>
      <c r="HGX57" s="281"/>
      <c r="HGY57" s="282"/>
      <c r="HGZ57" s="283"/>
      <c r="HHA57" s="279"/>
      <c r="HHB57" s="280"/>
      <c r="HHC57" s="281"/>
      <c r="HHD57" s="281"/>
      <c r="HHE57" s="282"/>
      <c r="HHF57" s="283"/>
      <c r="HHG57" s="279"/>
      <c r="HHH57" s="280"/>
      <c r="HHI57" s="281"/>
      <c r="HHJ57" s="281"/>
      <c r="HHK57" s="282"/>
      <c r="HHL57" s="283"/>
      <c r="HHM57" s="279"/>
      <c r="HHN57" s="280"/>
      <c r="HHO57" s="281"/>
      <c r="HHP57" s="281"/>
      <c r="HHQ57" s="282"/>
      <c r="HHR57" s="283"/>
      <c r="HHS57" s="279"/>
      <c r="HHT57" s="280"/>
      <c r="HHU57" s="281"/>
      <c r="HHV57" s="281"/>
      <c r="HHW57" s="282"/>
      <c r="HHX57" s="283"/>
      <c r="HHY57" s="279"/>
      <c r="HHZ57" s="280"/>
      <c r="HIA57" s="281"/>
      <c r="HIB57" s="281"/>
      <c r="HIC57" s="282"/>
      <c r="HID57" s="283"/>
      <c r="HIE57" s="279"/>
      <c r="HIF57" s="280"/>
      <c r="HIG57" s="281"/>
      <c r="HIH57" s="281"/>
      <c r="HII57" s="282"/>
      <c r="HIJ57" s="283"/>
      <c r="HIK57" s="279"/>
      <c r="HIL57" s="280"/>
      <c r="HIM57" s="281"/>
      <c r="HIN57" s="281"/>
      <c r="HIO57" s="282"/>
      <c r="HIP57" s="283"/>
      <c r="HIQ57" s="279"/>
      <c r="HIR57" s="280"/>
      <c r="HIS57" s="281"/>
      <c r="HIT57" s="281"/>
      <c r="HIU57" s="282"/>
      <c r="HIV57" s="283"/>
      <c r="HIW57" s="279"/>
      <c r="HIX57" s="280"/>
      <c r="HIY57" s="281"/>
      <c r="HIZ57" s="281"/>
      <c r="HJA57" s="282"/>
      <c r="HJB57" s="283"/>
      <c r="HJC57" s="279"/>
      <c r="HJD57" s="280"/>
      <c r="HJE57" s="281"/>
      <c r="HJF57" s="281"/>
      <c r="HJG57" s="282"/>
      <c r="HJH57" s="283"/>
      <c r="HJI57" s="279"/>
      <c r="HJJ57" s="280"/>
      <c r="HJK57" s="281"/>
      <c r="HJL57" s="281"/>
      <c r="HJM57" s="282"/>
      <c r="HJN57" s="283"/>
      <c r="HJO57" s="279"/>
      <c r="HJP57" s="280"/>
      <c r="HJQ57" s="281"/>
      <c r="HJR57" s="281"/>
      <c r="HJS57" s="282"/>
      <c r="HJT57" s="283"/>
      <c r="HJU57" s="279"/>
      <c r="HJV57" s="280"/>
      <c r="HJW57" s="281"/>
      <c r="HJX57" s="281"/>
      <c r="HJY57" s="282"/>
      <c r="HJZ57" s="283"/>
      <c r="HKA57" s="279"/>
      <c r="HKB57" s="280"/>
      <c r="HKC57" s="281"/>
      <c r="HKD57" s="281"/>
      <c r="HKE57" s="282"/>
      <c r="HKF57" s="283"/>
      <c r="HKG57" s="279"/>
      <c r="HKH57" s="280"/>
      <c r="HKI57" s="281"/>
      <c r="HKJ57" s="281"/>
      <c r="HKK57" s="282"/>
      <c r="HKL57" s="283"/>
      <c r="HKM57" s="279"/>
      <c r="HKN57" s="280"/>
      <c r="HKO57" s="281"/>
      <c r="HKP57" s="281"/>
      <c r="HKQ57" s="282"/>
      <c r="HKR57" s="283"/>
      <c r="HKS57" s="279"/>
      <c r="HKT57" s="280"/>
      <c r="HKU57" s="281"/>
      <c r="HKV57" s="281"/>
      <c r="HKW57" s="282"/>
      <c r="HKX57" s="283"/>
      <c r="HKY57" s="279"/>
      <c r="HKZ57" s="280"/>
      <c r="HLA57" s="281"/>
      <c r="HLB57" s="281"/>
      <c r="HLC57" s="282"/>
      <c r="HLD57" s="283"/>
      <c r="HLE57" s="279"/>
      <c r="HLF57" s="280"/>
      <c r="HLG57" s="281"/>
      <c r="HLH57" s="281"/>
      <c r="HLI57" s="282"/>
      <c r="HLJ57" s="283"/>
      <c r="HLK57" s="279"/>
      <c r="HLL57" s="280"/>
      <c r="HLM57" s="281"/>
      <c r="HLN57" s="281"/>
      <c r="HLO57" s="282"/>
      <c r="HLP57" s="283"/>
      <c r="HLQ57" s="279"/>
      <c r="HLR57" s="280"/>
      <c r="HLS57" s="281"/>
      <c r="HLT57" s="281"/>
      <c r="HLU57" s="282"/>
      <c r="HLV57" s="283"/>
      <c r="HLW57" s="279"/>
      <c r="HLX57" s="280"/>
      <c r="HLY57" s="281"/>
      <c r="HLZ57" s="281"/>
      <c r="HMA57" s="282"/>
      <c r="HMB57" s="283"/>
      <c r="HMC57" s="279"/>
      <c r="HMD57" s="280"/>
      <c r="HME57" s="281"/>
      <c r="HMF57" s="281"/>
      <c r="HMG57" s="282"/>
      <c r="HMH57" s="283"/>
      <c r="HMI57" s="279"/>
      <c r="HMJ57" s="280"/>
      <c r="HMK57" s="281"/>
      <c r="HML57" s="281"/>
      <c r="HMM57" s="282"/>
      <c r="HMN57" s="283"/>
      <c r="HMO57" s="279"/>
      <c r="HMP57" s="280"/>
      <c r="HMQ57" s="281"/>
      <c r="HMR57" s="281"/>
      <c r="HMS57" s="282"/>
      <c r="HMT57" s="283"/>
      <c r="HMU57" s="279"/>
      <c r="HMV57" s="280"/>
      <c r="HMW57" s="281"/>
      <c r="HMX57" s="281"/>
      <c r="HMY57" s="282"/>
      <c r="HMZ57" s="283"/>
      <c r="HNA57" s="279"/>
      <c r="HNB57" s="280"/>
      <c r="HNC57" s="281"/>
      <c r="HND57" s="281"/>
      <c r="HNE57" s="282"/>
      <c r="HNF57" s="283"/>
      <c r="HNG57" s="279"/>
      <c r="HNH57" s="280"/>
      <c r="HNI57" s="281"/>
      <c r="HNJ57" s="281"/>
      <c r="HNK57" s="282"/>
      <c r="HNL57" s="283"/>
      <c r="HNM57" s="279"/>
      <c r="HNN57" s="280"/>
      <c r="HNO57" s="281"/>
      <c r="HNP57" s="281"/>
      <c r="HNQ57" s="282"/>
      <c r="HNR57" s="283"/>
      <c r="HNS57" s="279"/>
      <c r="HNT57" s="280"/>
      <c r="HNU57" s="281"/>
      <c r="HNV57" s="281"/>
      <c r="HNW57" s="282"/>
      <c r="HNX57" s="283"/>
      <c r="HNY57" s="279"/>
      <c r="HNZ57" s="280"/>
      <c r="HOA57" s="281"/>
      <c r="HOB57" s="281"/>
      <c r="HOC57" s="282"/>
      <c r="HOD57" s="283"/>
      <c r="HOE57" s="279"/>
      <c r="HOF57" s="280"/>
      <c r="HOG57" s="281"/>
      <c r="HOH57" s="281"/>
      <c r="HOI57" s="282"/>
      <c r="HOJ57" s="283"/>
      <c r="HOK57" s="279"/>
      <c r="HOL57" s="280"/>
      <c r="HOM57" s="281"/>
      <c r="HON57" s="281"/>
      <c r="HOO57" s="282"/>
      <c r="HOP57" s="283"/>
      <c r="HOQ57" s="279"/>
      <c r="HOR57" s="280"/>
      <c r="HOS57" s="281"/>
      <c r="HOT57" s="281"/>
      <c r="HOU57" s="282"/>
      <c r="HOV57" s="283"/>
      <c r="HOW57" s="279"/>
      <c r="HOX57" s="280"/>
      <c r="HOY57" s="281"/>
      <c r="HOZ57" s="281"/>
      <c r="HPA57" s="282"/>
      <c r="HPB57" s="283"/>
      <c r="HPC57" s="279"/>
      <c r="HPD57" s="280"/>
      <c r="HPE57" s="281"/>
      <c r="HPF57" s="281"/>
      <c r="HPG57" s="282"/>
      <c r="HPH57" s="283"/>
      <c r="HPI57" s="279"/>
      <c r="HPJ57" s="280"/>
      <c r="HPK57" s="281"/>
      <c r="HPL57" s="281"/>
      <c r="HPM57" s="282"/>
      <c r="HPN57" s="283"/>
      <c r="HPO57" s="279"/>
      <c r="HPP57" s="280"/>
      <c r="HPQ57" s="281"/>
      <c r="HPR57" s="281"/>
      <c r="HPS57" s="282"/>
      <c r="HPT57" s="283"/>
      <c r="HPU57" s="279"/>
      <c r="HPV57" s="280"/>
      <c r="HPW57" s="281"/>
      <c r="HPX57" s="281"/>
      <c r="HPY57" s="282"/>
      <c r="HPZ57" s="283"/>
      <c r="HQA57" s="279"/>
      <c r="HQB57" s="280"/>
      <c r="HQC57" s="281"/>
      <c r="HQD57" s="281"/>
      <c r="HQE57" s="282"/>
      <c r="HQF57" s="283"/>
      <c r="HQG57" s="279"/>
      <c r="HQH57" s="280"/>
      <c r="HQI57" s="281"/>
      <c r="HQJ57" s="281"/>
      <c r="HQK57" s="282"/>
      <c r="HQL57" s="283"/>
      <c r="HQM57" s="279"/>
      <c r="HQN57" s="280"/>
      <c r="HQO57" s="281"/>
      <c r="HQP57" s="281"/>
      <c r="HQQ57" s="282"/>
      <c r="HQR57" s="283"/>
      <c r="HQS57" s="279"/>
      <c r="HQT57" s="280"/>
      <c r="HQU57" s="281"/>
      <c r="HQV57" s="281"/>
      <c r="HQW57" s="282"/>
      <c r="HQX57" s="283"/>
      <c r="HQY57" s="279"/>
      <c r="HQZ57" s="280"/>
      <c r="HRA57" s="281"/>
      <c r="HRB57" s="281"/>
      <c r="HRC57" s="282"/>
      <c r="HRD57" s="283"/>
      <c r="HRE57" s="279"/>
      <c r="HRF57" s="280"/>
      <c r="HRG57" s="281"/>
      <c r="HRH57" s="281"/>
      <c r="HRI57" s="282"/>
      <c r="HRJ57" s="283"/>
      <c r="HRK57" s="279"/>
      <c r="HRL57" s="280"/>
      <c r="HRM57" s="281"/>
      <c r="HRN57" s="281"/>
      <c r="HRO57" s="282"/>
      <c r="HRP57" s="283"/>
      <c r="HRQ57" s="279"/>
      <c r="HRR57" s="280"/>
      <c r="HRS57" s="281"/>
      <c r="HRT57" s="281"/>
      <c r="HRU57" s="282"/>
      <c r="HRV57" s="283"/>
      <c r="HRW57" s="279"/>
      <c r="HRX57" s="280"/>
      <c r="HRY57" s="281"/>
      <c r="HRZ57" s="281"/>
      <c r="HSA57" s="282"/>
      <c r="HSB57" s="283"/>
      <c r="HSC57" s="279"/>
      <c r="HSD57" s="280"/>
      <c r="HSE57" s="281"/>
      <c r="HSF57" s="281"/>
      <c r="HSG57" s="282"/>
      <c r="HSH57" s="283"/>
      <c r="HSI57" s="279"/>
      <c r="HSJ57" s="280"/>
      <c r="HSK57" s="281"/>
      <c r="HSL57" s="281"/>
      <c r="HSM57" s="282"/>
      <c r="HSN57" s="283"/>
      <c r="HSO57" s="279"/>
      <c r="HSP57" s="280"/>
      <c r="HSQ57" s="281"/>
      <c r="HSR57" s="281"/>
      <c r="HSS57" s="282"/>
      <c r="HST57" s="283"/>
      <c r="HSU57" s="279"/>
      <c r="HSV57" s="280"/>
      <c r="HSW57" s="281"/>
      <c r="HSX57" s="281"/>
      <c r="HSY57" s="282"/>
      <c r="HSZ57" s="283"/>
      <c r="HTA57" s="279"/>
      <c r="HTB57" s="280"/>
      <c r="HTC57" s="281"/>
      <c r="HTD57" s="281"/>
      <c r="HTE57" s="282"/>
      <c r="HTF57" s="283"/>
      <c r="HTG57" s="279"/>
      <c r="HTH57" s="280"/>
      <c r="HTI57" s="281"/>
      <c r="HTJ57" s="281"/>
      <c r="HTK57" s="282"/>
      <c r="HTL57" s="283"/>
      <c r="HTM57" s="279"/>
      <c r="HTN57" s="280"/>
      <c r="HTO57" s="281"/>
      <c r="HTP57" s="281"/>
      <c r="HTQ57" s="282"/>
      <c r="HTR57" s="283"/>
      <c r="HTS57" s="279"/>
      <c r="HTT57" s="280"/>
      <c r="HTU57" s="281"/>
      <c r="HTV57" s="281"/>
      <c r="HTW57" s="282"/>
      <c r="HTX57" s="283"/>
      <c r="HTY57" s="279"/>
      <c r="HTZ57" s="280"/>
      <c r="HUA57" s="281"/>
      <c r="HUB57" s="281"/>
      <c r="HUC57" s="282"/>
      <c r="HUD57" s="283"/>
      <c r="HUE57" s="279"/>
      <c r="HUF57" s="280"/>
      <c r="HUG57" s="281"/>
      <c r="HUH57" s="281"/>
      <c r="HUI57" s="282"/>
      <c r="HUJ57" s="283"/>
      <c r="HUK57" s="279"/>
      <c r="HUL57" s="280"/>
      <c r="HUM57" s="281"/>
      <c r="HUN57" s="281"/>
      <c r="HUO57" s="282"/>
      <c r="HUP57" s="283"/>
      <c r="HUQ57" s="279"/>
      <c r="HUR57" s="280"/>
      <c r="HUS57" s="281"/>
      <c r="HUT57" s="281"/>
      <c r="HUU57" s="282"/>
      <c r="HUV57" s="283"/>
      <c r="HUW57" s="279"/>
      <c r="HUX57" s="280"/>
      <c r="HUY57" s="281"/>
      <c r="HUZ57" s="281"/>
      <c r="HVA57" s="282"/>
      <c r="HVB57" s="283"/>
      <c r="HVC57" s="279"/>
      <c r="HVD57" s="280"/>
      <c r="HVE57" s="281"/>
      <c r="HVF57" s="281"/>
      <c r="HVG57" s="282"/>
      <c r="HVH57" s="283"/>
      <c r="HVI57" s="279"/>
      <c r="HVJ57" s="280"/>
      <c r="HVK57" s="281"/>
      <c r="HVL57" s="281"/>
      <c r="HVM57" s="282"/>
      <c r="HVN57" s="283"/>
      <c r="HVO57" s="279"/>
      <c r="HVP57" s="280"/>
      <c r="HVQ57" s="281"/>
      <c r="HVR57" s="281"/>
      <c r="HVS57" s="282"/>
      <c r="HVT57" s="283"/>
      <c r="HVU57" s="279"/>
      <c r="HVV57" s="280"/>
      <c r="HVW57" s="281"/>
      <c r="HVX57" s="281"/>
      <c r="HVY57" s="282"/>
      <c r="HVZ57" s="283"/>
      <c r="HWA57" s="279"/>
      <c r="HWB57" s="280"/>
      <c r="HWC57" s="281"/>
      <c r="HWD57" s="281"/>
      <c r="HWE57" s="282"/>
      <c r="HWF57" s="283"/>
      <c r="HWG57" s="279"/>
      <c r="HWH57" s="280"/>
      <c r="HWI57" s="281"/>
      <c r="HWJ57" s="281"/>
      <c r="HWK57" s="282"/>
      <c r="HWL57" s="283"/>
      <c r="HWM57" s="279"/>
      <c r="HWN57" s="280"/>
      <c r="HWO57" s="281"/>
      <c r="HWP57" s="281"/>
      <c r="HWQ57" s="282"/>
      <c r="HWR57" s="283"/>
      <c r="HWS57" s="279"/>
      <c r="HWT57" s="280"/>
      <c r="HWU57" s="281"/>
      <c r="HWV57" s="281"/>
      <c r="HWW57" s="282"/>
      <c r="HWX57" s="283"/>
      <c r="HWY57" s="279"/>
      <c r="HWZ57" s="280"/>
      <c r="HXA57" s="281"/>
      <c r="HXB57" s="281"/>
      <c r="HXC57" s="282"/>
      <c r="HXD57" s="283"/>
      <c r="HXE57" s="279"/>
      <c r="HXF57" s="280"/>
      <c r="HXG57" s="281"/>
      <c r="HXH57" s="281"/>
      <c r="HXI57" s="282"/>
      <c r="HXJ57" s="283"/>
      <c r="HXK57" s="279"/>
      <c r="HXL57" s="280"/>
      <c r="HXM57" s="281"/>
      <c r="HXN57" s="281"/>
      <c r="HXO57" s="282"/>
      <c r="HXP57" s="283"/>
      <c r="HXQ57" s="279"/>
      <c r="HXR57" s="280"/>
      <c r="HXS57" s="281"/>
      <c r="HXT57" s="281"/>
      <c r="HXU57" s="282"/>
      <c r="HXV57" s="283"/>
      <c r="HXW57" s="279"/>
      <c r="HXX57" s="280"/>
      <c r="HXY57" s="281"/>
      <c r="HXZ57" s="281"/>
      <c r="HYA57" s="282"/>
      <c r="HYB57" s="283"/>
      <c r="HYC57" s="279"/>
      <c r="HYD57" s="280"/>
      <c r="HYE57" s="281"/>
      <c r="HYF57" s="281"/>
      <c r="HYG57" s="282"/>
      <c r="HYH57" s="283"/>
      <c r="HYI57" s="279"/>
      <c r="HYJ57" s="280"/>
      <c r="HYK57" s="281"/>
      <c r="HYL57" s="281"/>
      <c r="HYM57" s="282"/>
      <c r="HYN57" s="283"/>
      <c r="HYO57" s="279"/>
      <c r="HYP57" s="280"/>
      <c r="HYQ57" s="281"/>
      <c r="HYR57" s="281"/>
      <c r="HYS57" s="282"/>
      <c r="HYT57" s="283"/>
      <c r="HYU57" s="279"/>
      <c r="HYV57" s="280"/>
      <c r="HYW57" s="281"/>
      <c r="HYX57" s="281"/>
      <c r="HYY57" s="282"/>
      <c r="HYZ57" s="283"/>
      <c r="HZA57" s="279"/>
      <c r="HZB57" s="280"/>
      <c r="HZC57" s="281"/>
      <c r="HZD57" s="281"/>
      <c r="HZE57" s="282"/>
      <c r="HZF57" s="283"/>
      <c r="HZG57" s="279"/>
      <c r="HZH57" s="280"/>
      <c r="HZI57" s="281"/>
      <c r="HZJ57" s="281"/>
      <c r="HZK57" s="282"/>
      <c r="HZL57" s="283"/>
      <c r="HZM57" s="279"/>
      <c r="HZN57" s="280"/>
      <c r="HZO57" s="281"/>
      <c r="HZP57" s="281"/>
      <c r="HZQ57" s="282"/>
      <c r="HZR57" s="283"/>
      <c r="HZS57" s="279"/>
      <c r="HZT57" s="280"/>
      <c r="HZU57" s="281"/>
      <c r="HZV57" s="281"/>
      <c r="HZW57" s="282"/>
      <c r="HZX57" s="283"/>
      <c r="HZY57" s="279"/>
      <c r="HZZ57" s="280"/>
      <c r="IAA57" s="281"/>
      <c r="IAB57" s="281"/>
      <c r="IAC57" s="282"/>
      <c r="IAD57" s="283"/>
      <c r="IAE57" s="279"/>
      <c r="IAF57" s="280"/>
      <c r="IAG57" s="281"/>
      <c r="IAH57" s="281"/>
      <c r="IAI57" s="282"/>
      <c r="IAJ57" s="283"/>
      <c r="IAK57" s="279"/>
      <c r="IAL57" s="280"/>
      <c r="IAM57" s="281"/>
      <c r="IAN57" s="281"/>
      <c r="IAO57" s="282"/>
      <c r="IAP57" s="283"/>
      <c r="IAQ57" s="279"/>
      <c r="IAR57" s="280"/>
      <c r="IAS57" s="281"/>
      <c r="IAT57" s="281"/>
      <c r="IAU57" s="282"/>
      <c r="IAV57" s="283"/>
      <c r="IAW57" s="279"/>
      <c r="IAX57" s="280"/>
      <c r="IAY57" s="281"/>
      <c r="IAZ57" s="281"/>
      <c r="IBA57" s="282"/>
      <c r="IBB57" s="283"/>
      <c r="IBC57" s="279"/>
      <c r="IBD57" s="280"/>
      <c r="IBE57" s="281"/>
      <c r="IBF57" s="281"/>
      <c r="IBG57" s="282"/>
      <c r="IBH57" s="283"/>
      <c r="IBI57" s="279"/>
      <c r="IBJ57" s="280"/>
      <c r="IBK57" s="281"/>
      <c r="IBL57" s="281"/>
      <c r="IBM57" s="282"/>
      <c r="IBN57" s="283"/>
      <c r="IBO57" s="279"/>
      <c r="IBP57" s="280"/>
      <c r="IBQ57" s="281"/>
      <c r="IBR57" s="281"/>
      <c r="IBS57" s="282"/>
      <c r="IBT57" s="283"/>
      <c r="IBU57" s="279"/>
      <c r="IBV57" s="280"/>
      <c r="IBW57" s="281"/>
      <c r="IBX57" s="281"/>
      <c r="IBY57" s="282"/>
      <c r="IBZ57" s="283"/>
      <c r="ICA57" s="279"/>
      <c r="ICB57" s="280"/>
      <c r="ICC57" s="281"/>
      <c r="ICD57" s="281"/>
      <c r="ICE57" s="282"/>
      <c r="ICF57" s="283"/>
      <c r="ICG57" s="279"/>
      <c r="ICH57" s="280"/>
      <c r="ICI57" s="281"/>
      <c r="ICJ57" s="281"/>
      <c r="ICK57" s="282"/>
      <c r="ICL57" s="283"/>
      <c r="ICM57" s="279"/>
      <c r="ICN57" s="280"/>
      <c r="ICO57" s="281"/>
      <c r="ICP57" s="281"/>
      <c r="ICQ57" s="282"/>
      <c r="ICR57" s="283"/>
      <c r="ICS57" s="279"/>
      <c r="ICT57" s="280"/>
      <c r="ICU57" s="281"/>
      <c r="ICV57" s="281"/>
      <c r="ICW57" s="282"/>
      <c r="ICX57" s="283"/>
      <c r="ICY57" s="279"/>
      <c r="ICZ57" s="280"/>
      <c r="IDA57" s="281"/>
      <c r="IDB57" s="281"/>
      <c r="IDC57" s="282"/>
      <c r="IDD57" s="283"/>
      <c r="IDE57" s="279"/>
      <c r="IDF57" s="280"/>
      <c r="IDG57" s="281"/>
      <c r="IDH57" s="281"/>
      <c r="IDI57" s="282"/>
      <c r="IDJ57" s="283"/>
      <c r="IDK57" s="279"/>
      <c r="IDL57" s="280"/>
      <c r="IDM57" s="281"/>
      <c r="IDN57" s="281"/>
      <c r="IDO57" s="282"/>
      <c r="IDP57" s="283"/>
      <c r="IDQ57" s="279"/>
      <c r="IDR57" s="280"/>
      <c r="IDS57" s="281"/>
      <c r="IDT57" s="281"/>
      <c r="IDU57" s="282"/>
      <c r="IDV57" s="283"/>
      <c r="IDW57" s="279"/>
      <c r="IDX57" s="280"/>
      <c r="IDY57" s="281"/>
      <c r="IDZ57" s="281"/>
      <c r="IEA57" s="282"/>
      <c r="IEB57" s="283"/>
      <c r="IEC57" s="279"/>
      <c r="IED57" s="280"/>
      <c r="IEE57" s="281"/>
      <c r="IEF57" s="281"/>
      <c r="IEG57" s="282"/>
      <c r="IEH57" s="283"/>
      <c r="IEI57" s="279"/>
      <c r="IEJ57" s="280"/>
      <c r="IEK57" s="281"/>
      <c r="IEL57" s="281"/>
      <c r="IEM57" s="282"/>
      <c r="IEN57" s="283"/>
      <c r="IEO57" s="279"/>
      <c r="IEP57" s="280"/>
      <c r="IEQ57" s="281"/>
      <c r="IER57" s="281"/>
      <c r="IES57" s="282"/>
      <c r="IET57" s="283"/>
      <c r="IEU57" s="279"/>
      <c r="IEV57" s="280"/>
      <c r="IEW57" s="281"/>
      <c r="IEX57" s="281"/>
      <c r="IEY57" s="282"/>
      <c r="IEZ57" s="283"/>
      <c r="IFA57" s="279"/>
      <c r="IFB57" s="280"/>
      <c r="IFC57" s="281"/>
      <c r="IFD57" s="281"/>
      <c r="IFE57" s="282"/>
      <c r="IFF57" s="283"/>
      <c r="IFG57" s="279"/>
      <c r="IFH57" s="280"/>
      <c r="IFI57" s="281"/>
      <c r="IFJ57" s="281"/>
      <c r="IFK57" s="282"/>
      <c r="IFL57" s="283"/>
      <c r="IFM57" s="279"/>
      <c r="IFN57" s="280"/>
      <c r="IFO57" s="281"/>
      <c r="IFP57" s="281"/>
      <c r="IFQ57" s="282"/>
      <c r="IFR57" s="283"/>
      <c r="IFS57" s="279"/>
      <c r="IFT57" s="280"/>
      <c r="IFU57" s="281"/>
      <c r="IFV57" s="281"/>
      <c r="IFW57" s="282"/>
      <c r="IFX57" s="283"/>
      <c r="IFY57" s="279"/>
      <c r="IFZ57" s="280"/>
      <c r="IGA57" s="281"/>
      <c r="IGB57" s="281"/>
      <c r="IGC57" s="282"/>
      <c r="IGD57" s="283"/>
      <c r="IGE57" s="279"/>
      <c r="IGF57" s="280"/>
      <c r="IGG57" s="281"/>
      <c r="IGH57" s="281"/>
      <c r="IGI57" s="282"/>
      <c r="IGJ57" s="283"/>
      <c r="IGK57" s="279"/>
      <c r="IGL57" s="280"/>
      <c r="IGM57" s="281"/>
      <c r="IGN57" s="281"/>
      <c r="IGO57" s="282"/>
      <c r="IGP57" s="283"/>
      <c r="IGQ57" s="279"/>
      <c r="IGR57" s="280"/>
      <c r="IGS57" s="281"/>
      <c r="IGT57" s="281"/>
      <c r="IGU57" s="282"/>
      <c r="IGV57" s="283"/>
      <c r="IGW57" s="279"/>
      <c r="IGX57" s="280"/>
      <c r="IGY57" s="281"/>
      <c r="IGZ57" s="281"/>
      <c r="IHA57" s="282"/>
      <c r="IHB57" s="283"/>
      <c r="IHC57" s="279"/>
      <c r="IHD57" s="280"/>
      <c r="IHE57" s="281"/>
      <c r="IHF57" s="281"/>
      <c r="IHG57" s="282"/>
      <c r="IHH57" s="283"/>
      <c r="IHI57" s="279"/>
      <c r="IHJ57" s="280"/>
      <c r="IHK57" s="281"/>
      <c r="IHL57" s="281"/>
      <c r="IHM57" s="282"/>
      <c r="IHN57" s="283"/>
      <c r="IHO57" s="279"/>
      <c r="IHP57" s="280"/>
      <c r="IHQ57" s="281"/>
      <c r="IHR57" s="281"/>
      <c r="IHS57" s="282"/>
      <c r="IHT57" s="283"/>
      <c r="IHU57" s="279"/>
      <c r="IHV57" s="280"/>
      <c r="IHW57" s="281"/>
      <c r="IHX57" s="281"/>
      <c r="IHY57" s="282"/>
      <c r="IHZ57" s="283"/>
      <c r="IIA57" s="279"/>
      <c r="IIB57" s="280"/>
      <c r="IIC57" s="281"/>
      <c r="IID57" s="281"/>
      <c r="IIE57" s="282"/>
      <c r="IIF57" s="283"/>
      <c r="IIG57" s="279"/>
      <c r="IIH57" s="280"/>
      <c r="III57" s="281"/>
      <c r="IIJ57" s="281"/>
      <c r="IIK57" s="282"/>
      <c r="IIL57" s="283"/>
      <c r="IIM57" s="279"/>
      <c r="IIN57" s="280"/>
      <c r="IIO57" s="281"/>
      <c r="IIP57" s="281"/>
      <c r="IIQ57" s="282"/>
      <c r="IIR57" s="283"/>
      <c r="IIS57" s="279"/>
      <c r="IIT57" s="280"/>
      <c r="IIU57" s="281"/>
      <c r="IIV57" s="281"/>
      <c r="IIW57" s="282"/>
      <c r="IIX57" s="283"/>
      <c r="IIY57" s="279"/>
      <c r="IIZ57" s="280"/>
      <c r="IJA57" s="281"/>
      <c r="IJB57" s="281"/>
      <c r="IJC57" s="282"/>
      <c r="IJD57" s="283"/>
      <c r="IJE57" s="279"/>
      <c r="IJF57" s="280"/>
      <c r="IJG57" s="281"/>
      <c r="IJH57" s="281"/>
      <c r="IJI57" s="282"/>
      <c r="IJJ57" s="283"/>
      <c r="IJK57" s="279"/>
      <c r="IJL57" s="280"/>
      <c r="IJM57" s="281"/>
      <c r="IJN57" s="281"/>
      <c r="IJO57" s="282"/>
      <c r="IJP57" s="283"/>
      <c r="IJQ57" s="279"/>
      <c r="IJR57" s="280"/>
      <c r="IJS57" s="281"/>
      <c r="IJT57" s="281"/>
      <c r="IJU57" s="282"/>
      <c r="IJV57" s="283"/>
      <c r="IJW57" s="279"/>
      <c r="IJX57" s="280"/>
      <c r="IJY57" s="281"/>
      <c r="IJZ57" s="281"/>
      <c r="IKA57" s="282"/>
      <c r="IKB57" s="283"/>
      <c r="IKC57" s="279"/>
      <c r="IKD57" s="280"/>
      <c r="IKE57" s="281"/>
      <c r="IKF57" s="281"/>
      <c r="IKG57" s="282"/>
      <c r="IKH57" s="283"/>
      <c r="IKI57" s="279"/>
      <c r="IKJ57" s="280"/>
      <c r="IKK57" s="281"/>
      <c r="IKL57" s="281"/>
      <c r="IKM57" s="282"/>
      <c r="IKN57" s="283"/>
      <c r="IKO57" s="279"/>
      <c r="IKP57" s="280"/>
      <c r="IKQ57" s="281"/>
      <c r="IKR57" s="281"/>
      <c r="IKS57" s="282"/>
      <c r="IKT57" s="283"/>
      <c r="IKU57" s="279"/>
      <c r="IKV57" s="280"/>
      <c r="IKW57" s="281"/>
      <c r="IKX57" s="281"/>
      <c r="IKY57" s="282"/>
      <c r="IKZ57" s="283"/>
      <c r="ILA57" s="279"/>
      <c r="ILB57" s="280"/>
      <c r="ILC57" s="281"/>
      <c r="ILD57" s="281"/>
      <c r="ILE57" s="282"/>
      <c r="ILF57" s="283"/>
      <c r="ILG57" s="279"/>
      <c r="ILH57" s="280"/>
      <c r="ILI57" s="281"/>
      <c r="ILJ57" s="281"/>
      <c r="ILK57" s="282"/>
      <c r="ILL57" s="283"/>
      <c r="ILM57" s="279"/>
      <c r="ILN57" s="280"/>
      <c r="ILO57" s="281"/>
      <c r="ILP57" s="281"/>
      <c r="ILQ57" s="282"/>
      <c r="ILR57" s="283"/>
      <c r="ILS57" s="279"/>
      <c r="ILT57" s="280"/>
      <c r="ILU57" s="281"/>
      <c r="ILV57" s="281"/>
      <c r="ILW57" s="282"/>
      <c r="ILX57" s="283"/>
      <c r="ILY57" s="279"/>
      <c r="ILZ57" s="280"/>
      <c r="IMA57" s="281"/>
      <c r="IMB57" s="281"/>
      <c r="IMC57" s="282"/>
      <c r="IMD57" s="283"/>
      <c r="IME57" s="279"/>
      <c r="IMF57" s="280"/>
      <c r="IMG57" s="281"/>
      <c r="IMH57" s="281"/>
      <c r="IMI57" s="282"/>
      <c r="IMJ57" s="283"/>
      <c r="IMK57" s="279"/>
      <c r="IML57" s="280"/>
      <c r="IMM57" s="281"/>
      <c r="IMN57" s="281"/>
      <c r="IMO57" s="282"/>
      <c r="IMP57" s="283"/>
      <c r="IMQ57" s="279"/>
      <c r="IMR57" s="280"/>
      <c r="IMS57" s="281"/>
      <c r="IMT57" s="281"/>
      <c r="IMU57" s="282"/>
      <c r="IMV57" s="283"/>
      <c r="IMW57" s="279"/>
      <c r="IMX57" s="280"/>
      <c r="IMY57" s="281"/>
      <c r="IMZ57" s="281"/>
      <c r="INA57" s="282"/>
      <c r="INB57" s="283"/>
      <c r="INC57" s="279"/>
      <c r="IND57" s="280"/>
      <c r="INE57" s="281"/>
      <c r="INF57" s="281"/>
      <c r="ING57" s="282"/>
      <c r="INH57" s="283"/>
      <c r="INI57" s="279"/>
      <c r="INJ57" s="280"/>
      <c r="INK57" s="281"/>
      <c r="INL57" s="281"/>
      <c r="INM57" s="282"/>
      <c r="INN57" s="283"/>
      <c r="INO57" s="279"/>
      <c r="INP57" s="280"/>
      <c r="INQ57" s="281"/>
      <c r="INR57" s="281"/>
      <c r="INS57" s="282"/>
      <c r="INT57" s="283"/>
      <c r="INU57" s="279"/>
      <c r="INV57" s="280"/>
      <c r="INW57" s="281"/>
      <c r="INX57" s="281"/>
      <c r="INY57" s="282"/>
      <c r="INZ57" s="283"/>
      <c r="IOA57" s="279"/>
      <c r="IOB57" s="280"/>
      <c r="IOC57" s="281"/>
      <c r="IOD57" s="281"/>
      <c r="IOE57" s="282"/>
      <c r="IOF57" s="283"/>
      <c r="IOG57" s="279"/>
      <c r="IOH57" s="280"/>
      <c r="IOI57" s="281"/>
      <c r="IOJ57" s="281"/>
      <c r="IOK57" s="282"/>
      <c r="IOL57" s="283"/>
      <c r="IOM57" s="279"/>
      <c r="ION57" s="280"/>
      <c r="IOO57" s="281"/>
      <c r="IOP57" s="281"/>
      <c r="IOQ57" s="282"/>
      <c r="IOR57" s="283"/>
      <c r="IOS57" s="279"/>
      <c r="IOT57" s="280"/>
      <c r="IOU57" s="281"/>
      <c r="IOV57" s="281"/>
      <c r="IOW57" s="282"/>
      <c r="IOX57" s="283"/>
      <c r="IOY57" s="279"/>
      <c r="IOZ57" s="280"/>
      <c r="IPA57" s="281"/>
      <c r="IPB57" s="281"/>
      <c r="IPC57" s="282"/>
      <c r="IPD57" s="283"/>
      <c r="IPE57" s="279"/>
      <c r="IPF57" s="280"/>
      <c r="IPG57" s="281"/>
      <c r="IPH57" s="281"/>
      <c r="IPI57" s="282"/>
      <c r="IPJ57" s="283"/>
      <c r="IPK57" s="279"/>
      <c r="IPL57" s="280"/>
      <c r="IPM57" s="281"/>
      <c r="IPN57" s="281"/>
      <c r="IPO57" s="282"/>
      <c r="IPP57" s="283"/>
      <c r="IPQ57" s="279"/>
      <c r="IPR57" s="280"/>
      <c r="IPS57" s="281"/>
      <c r="IPT57" s="281"/>
      <c r="IPU57" s="282"/>
      <c r="IPV57" s="283"/>
      <c r="IPW57" s="279"/>
      <c r="IPX57" s="280"/>
      <c r="IPY57" s="281"/>
      <c r="IPZ57" s="281"/>
      <c r="IQA57" s="282"/>
      <c r="IQB57" s="283"/>
      <c r="IQC57" s="279"/>
      <c r="IQD57" s="280"/>
      <c r="IQE57" s="281"/>
      <c r="IQF57" s="281"/>
      <c r="IQG57" s="282"/>
      <c r="IQH57" s="283"/>
      <c r="IQI57" s="279"/>
      <c r="IQJ57" s="280"/>
      <c r="IQK57" s="281"/>
      <c r="IQL57" s="281"/>
      <c r="IQM57" s="282"/>
      <c r="IQN57" s="283"/>
      <c r="IQO57" s="279"/>
      <c r="IQP57" s="280"/>
      <c r="IQQ57" s="281"/>
      <c r="IQR57" s="281"/>
      <c r="IQS57" s="282"/>
      <c r="IQT57" s="283"/>
      <c r="IQU57" s="279"/>
      <c r="IQV57" s="280"/>
      <c r="IQW57" s="281"/>
      <c r="IQX57" s="281"/>
      <c r="IQY57" s="282"/>
      <c r="IQZ57" s="283"/>
      <c r="IRA57" s="279"/>
      <c r="IRB57" s="280"/>
      <c r="IRC57" s="281"/>
      <c r="IRD57" s="281"/>
      <c r="IRE57" s="282"/>
      <c r="IRF57" s="283"/>
      <c r="IRG57" s="279"/>
      <c r="IRH57" s="280"/>
      <c r="IRI57" s="281"/>
      <c r="IRJ57" s="281"/>
      <c r="IRK57" s="282"/>
      <c r="IRL57" s="283"/>
      <c r="IRM57" s="279"/>
      <c r="IRN57" s="280"/>
      <c r="IRO57" s="281"/>
      <c r="IRP57" s="281"/>
      <c r="IRQ57" s="282"/>
      <c r="IRR57" s="283"/>
      <c r="IRS57" s="279"/>
      <c r="IRT57" s="280"/>
      <c r="IRU57" s="281"/>
      <c r="IRV57" s="281"/>
      <c r="IRW57" s="282"/>
      <c r="IRX57" s="283"/>
      <c r="IRY57" s="279"/>
      <c r="IRZ57" s="280"/>
      <c r="ISA57" s="281"/>
      <c r="ISB57" s="281"/>
      <c r="ISC57" s="282"/>
      <c r="ISD57" s="283"/>
      <c r="ISE57" s="279"/>
      <c r="ISF57" s="280"/>
      <c r="ISG57" s="281"/>
      <c r="ISH57" s="281"/>
      <c r="ISI57" s="282"/>
      <c r="ISJ57" s="283"/>
      <c r="ISK57" s="279"/>
      <c r="ISL57" s="280"/>
      <c r="ISM57" s="281"/>
      <c r="ISN57" s="281"/>
      <c r="ISO57" s="282"/>
      <c r="ISP57" s="283"/>
      <c r="ISQ57" s="279"/>
      <c r="ISR57" s="280"/>
      <c r="ISS57" s="281"/>
      <c r="IST57" s="281"/>
      <c r="ISU57" s="282"/>
      <c r="ISV57" s="283"/>
      <c r="ISW57" s="279"/>
      <c r="ISX57" s="280"/>
      <c r="ISY57" s="281"/>
      <c r="ISZ57" s="281"/>
      <c r="ITA57" s="282"/>
      <c r="ITB57" s="283"/>
      <c r="ITC57" s="279"/>
      <c r="ITD57" s="280"/>
      <c r="ITE57" s="281"/>
      <c r="ITF57" s="281"/>
      <c r="ITG57" s="282"/>
      <c r="ITH57" s="283"/>
      <c r="ITI57" s="279"/>
      <c r="ITJ57" s="280"/>
      <c r="ITK57" s="281"/>
      <c r="ITL57" s="281"/>
      <c r="ITM57" s="282"/>
      <c r="ITN57" s="283"/>
      <c r="ITO57" s="279"/>
      <c r="ITP57" s="280"/>
      <c r="ITQ57" s="281"/>
      <c r="ITR57" s="281"/>
      <c r="ITS57" s="282"/>
      <c r="ITT57" s="283"/>
      <c r="ITU57" s="279"/>
      <c r="ITV57" s="280"/>
      <c r="ITW57" s="281"/>
      <c r="ITX57" s="281"/>
      <c r="ITY57" s="282"/>
      <c r="ITZ57" s="283"/>
      <c r="IUA57" s="279"/>
      <c r="IUB57" s="280"/>
      <c r="IUC57" s="281"/>
      <c r="IUD57" s="281"/>
      <c r="IUE57" s="282"/>
      <c r="IUF57" s="283"/>
      <c r="IUG57" s="279"/>
      <c r="IUH57" s="280"/>
      <c r="IUI57" s="281"/>
      <c r="IUJ57" s="281"/>
      <c r="IUK57" s="282"/>
      <c r="IUL57" s="283"/>
      <c r="IUM57" s="279"/>
      <c r="IUN57" s="280"/>
      <c r="IUO57" s="281"/>
      <c r="IUP57" s="281"/>
      <c r="IUQ57" s="282"/>
      <c r="IUR57" s="283"/>
      <c r="IUS57" s="279"/>
      <c r="IUT57" s="280"/>
      <c r="IUU57" s="281"/>
      <c r="IUV57" s="281"/>
      <c r="IUW57" s="282"/>
      <c r="IUX57" s="283"/>
      <c r="IUY57" s="279"/>
      <c r="IUZ57" s="280"/>
      <c r="IVA57" s="281"/>
      <c r="IVB57" s="281"/>
      <c r="IVC57" s="282"/>
      <c r="IVD57" s="283"/>
      <c r="IVE57" s="279"/>
      <c r="IVF57" s="280"/>
      <c r="IVG57" s="281"/>
      <c r="IVH57" s="281"/>
      <c r="IVI57" s="282"/>
      <c r="IVJ57" s="283"/>
      <c r="IVK57" s="279"/>
      <c r="IVL57" s="280"/>
      <c r="IVM57" s="281"/>
      <c r="IVN57" s="281"/>
      <c r="IVO57" s="282"/>
      <c r="IVP57" s="283"/>
      <c r="IVQ57" s="279"/>
      <c r="IVR57" s="280"/>
      <c r="IVS57" s="281"/>
      <c r="IVT57" s="281"/>
      <c r="IVU57" s="282"/>
      <c r="IVV57" s="283"/>
      <c r="IVW57" s="279"/>
      <c r="IVX57" s="280"/>
      <c r="IVY57" s="281"/>
      <c r="IVZ57" s="281"/>
      <c r="IWA57" s="282"/>
      <c r="IWB57" s="283"/>
      <c r="IWC57" s="279"/>
      <c r="IWD57" s="280"/>
      <c r="IWE57" s="281"/>
      <c r="IWF57" s="281"/>
      <c r="IWG57" s="282"/>
      <c r="IWH57" s="283"/>
      <c r="IWI57" s="279"/>
      <c r="IWJ57" s="280"/>
      <c r="IWK57" s="281"/>
      <c r="IWL57" s="281"/>
      <c r="IWM57" s="282"/>
      <c r="IWN57" s="283"/>
      <c r="IWO57" s="279"/>
      <c r="IWP57" s="280"/>
      <c r="IWQ57" s="281"/>
      <c r="IWR57" s="281"/>
      <c r="IWS57" s="282"/>
      <c r="IWT57" s="283"/>
      <c r="IWU57" s="279"/>
      <c r="IWV57" s="280"/>
      <c r="IWW57" s="281"/>
      <c r="IWX57" s="281"/>
      <c r="IWY57" s="282"/>
      <c r="IWZ57" s="283"/>
      <c r="IXA57" s="279"/>
      <c r="IXB57" s="280"/>
      <c r="IXC57" s="281"/>
      <c r="IXD57" s="281"/>
      <c r="IXE57" s="282"/>
      <c r="IXF57" s="283"/>
      <c r="IXG57" s="279"/>
      <c r="IXH57" s="280"/>
      <c r="IXI57" s="281"/>
      <c r="IXJ57" s="281"/>
      <c r="IXK57" s="282"/>
      <c r="IXL57" s="283"/>
      <c r="IXM57" s="279"/>
      <c r="IXN57" s="280"/>
      <c r="IXO57" s="281"/>
      <c r="IXP57" s="281"/>
      <c r="IXQ57" s="282"/>
      <c r="IXR57" s="283"/>
      <c r="IXS57" s="279"/>
      <c r="IXT57" s="280"/>
      <c r="IXU57" s="281"/>
      <c r="IXV57" s="281"/>
      <c r="IXW57" s="282"/>
      <c r="IXX57" s="283"/>
      <c r="IXY57" s="279"/>
      <c r="IXZ57" s="280"/>
      <c r="IYA57" s="281"/>
      <c r="IYB57" s="281"/>
      <c r="IYC57" s="282"/>
      <c r="IYD57" s="283"/>
      <c r="IYE57" s="279"/>
      <c r="IYF57" s="280"/>
      <c r="IYG57" s="281"/>
      <c r="IYH57" s="281"/>
      <c r="IYI57" s="282"/>
      <c r="IYJ57" s="283"/>
      <c r="IYK57" s="279"/>
      <c r="IYL57" s="280"/>
      <c r="IYM57" s="281"/>
      <c r="IYN57" s="281"/>
      <c r="IYO57" s="282"/>
      <c r="IYP57" s="283"/>
      <c r="IYQ57" s="279"/>
      <c r="IYR57" s="280"/>
      <c r="IYS57" s="281"/>
      <c r="IYT57" s="281"/>
      <c r="IYU57" s="282"/>
      <c r="IYV57" s="283"/>
      <c r="IYW57" s="279"/>
      <c r="IYX57" s="280"/>
      <c r="IYY57" s="281"/>
      <c r="IYZ57" s="281"/>
      <c r="IZA57" s="282"/>
      <c r="IZB57" s="283"/>
      <c r="IZC57" s="279"/>
      <c r="IZD57" s="280"/>
      <c r="IZE57" s="281"/>
      <c r="IZF57" s="281"/>
      <c r="IZG57" s="282"/>
      <c r="IZH57" s="283"/>
      <c r="IZI57" s="279"/>
      <c r="IZJ57" s="280"/>
      <c r="IZK57" s="281"/>
      <c r="IZL57" s="281"/>
      <c r="IZM57" s="282"/>
      <c r="IZN57" s="283"/>
      <c r="IZO57" s="279"/>
      <c r="IZP57" s="280"/>
      <c r="IZQ57" s="281"/>
      <c r="IZR57" s="281"/>
      <c r="IZS57" s="282"/>
      <c r="IZT57" s="283"/>
      <c r="IZU57" s="279"/>
      <c r="IZV57" s="280"/>
      <c r="IZW57" s="281"/>
      <c r="IZX57" s="281"/>
      <c r="IZY57" s="282"/>
      <c r="IZZ57" s="283"/>
      <c r="JAA57" s="279"/>
      <c r="JAB57" s="280"/>
      <c r="JAC57" s="281"/>
      <c r="JAD57" s="281"/>
      <c r="JAE57" s="282"/>
      <c r="JAF57" s="283"/>
      <c r="JAG57" s="279"/>
      <c r="JAH57" s="280"/>
      <c r="JAI57" s="281"/>
      <c r="JAJ57" s="281"/>
      <c r="JAK57" s="282"/>
      <c r="JAL57" s="283"/>
      <c r="JAM57" s="279"/>
      <c r="JAN57" s="280"/>
      <c r="JAO57" s="281"/>
      <c r="JAP57" s="281"/>
      <c r="JAQ57" s="282"/>
      <c r="JAR57" s="283"/>
      <c r="JAS57" s="279"/>
      <c r="JAT57" s="280"/>
      <c r="JAU57" s="281"/>
      <c r="JAV57" s="281"/>
      <c r="JAW57" s="282"/>
      <c r="JAX57" s="283"/>
      <c r="JAY57" s="279"/>
      <c r="JAZ57" s="280"/>
      <c r="JBA57" s="281"/>
      <c r="JBB57" s="281"/>
      <c r="JBC57" s="282"/>
      <c r="JBD57" s="283"/>
      <c r="JBE57" s="279"/>
      <c r="JBF57" s="280"/>
      <c r="JBG57" s="281"/>
      <c r="JBH57" s="281"/>
      <c r="JBI57" s="282"/>
      <c r="JBJ57" s="283"/>
      <c r="JBK57" s="279"/>
      <c r="JBL57" s="280"/>
      <c r="JBM57" s="281"/>
      <c r="JBN57" s="281"/>
      <c r="JBO57" s="282"/>
      <c r="JBP57" s="283"/>
      <c r="JBQ57" s="279"/>
      <c r="JBR57" s="280"/>
      <c r="JBS57" s="281"/>
      <c r="JBT57" s="281"/>
      <c r="JBU57" s="282"/>
      <c r="JBV57" s="283"/>
      <c r="JBW57" s="279"/>
      <c r="JBX57" s="280"/>
      <c r="JBY57" s="281"/>
      <c r="JBZ57" s="281"/>
      <c r="JCA57" s="282"/>
      <c r="JCB57" s="283"/>
      <c r="JCC57" s="279"/>
      <c r="JCD57" s="280"/>
      <c r="JCE57" s="281"/>
      <c r="JCF57" s="281"/>
      <c r="JCG57" s="282"/>
      <c r="JCH57" s="283"/>
      <c r="JCI57" s="279"/>
      <c r="JCJ57" s="280"/>
      <c r="JCK57" s="281"/>
      <c r="JCL57" s="281"/>
      <c r="JCM57" s="282"/>
      <c r="JCN57" s="283"/>
      <c r="JCO57" s="279"/>
      <c r="JCP57" s="280"/>
      <c r="JCQ57" s="281"/>
      <c r="JCR57" s="281"/>
      <c r="JCS57" s="282"/>
      <c r="JCT57" s="283"/>
      <c r="JCU57" s="279"/>
      <c r="JCV57" s="280"/>
      <c r="JCW57" s="281"/>
      <c r="JCX57" s="281"/>
      <c r="JCY57" s="282"/>
      <c r="JCZ57" s="283"/>
      <c r="JDA57" s="279"/>
      <c r="JDB57" s="280"/>
      <c r="JDC57" s="281"/>
      <c r="JDD57" s="281"/>
      <c r="JDE57" s="282"/>
      <c r="JDF57" s="283"/>
      <c r="JDG57" s="279"/>
      <c r="JDH57" s="280"/>
      <c r="JDI57" s="281"/>
      <c r="JDJ57" s="281"/>
      <c r="JDK57" s="282"/>
      <c r="JDL57" s="283"/>
      <c r="JDM57" s="279"/>
      <c r="JDN57" s="280"/>
      <c r="JDO57" s="281"/>
      <c r="JDP57" s="281"/>
      <c r="JDQ57" s="282"/>
      <c r="JDR57" s="283"/>
      <c r="JDS57" s="279"/>
      <c r="JDT57" s="280"/>
      <c r="JDU57" s="281"/>
      <c r="JDV57" s="281"/>
      <c r="JDW57" s="282"/>
      <c r="JDX57" s="283"/>
      <c r="JDY57" s="279"/>
      <c r="JDZ57" s="280"/>
      <c r="JEA57" s="281"/>
      <c r="JEB57" s="281"/>
      <c r="JEC57" s="282"/>
      <c r="JED57" s="283"/>
      <c r="JEE57" s="279"/>
      <c r="JEF57" s="280"/>
      <c r="JEG57" s="281"/>
      <c r="JEH57" s="281"/>
      <c r="JEI57" s="282"/>
      <c r="JEJ57" s="283"/>
      <c r="JEK57" s="279"/>
      <c r="JEL57" s="280"/>
      <c r="JEM57" s="281"/>
      <c r="JEN57" s="281"/>
      <c r="JEO57" s="282"/>
      <c r="JEP57" s="283"/>
      <c r="JEQ57" s="279"/>
      <c r="JER57" s="280"/>
      <c r="JES57" s="281"/>
      <c r="JET57" s="281"/>
      <c r="JEU57" s="282"/>
      <c r="JEV57" s="283"/>
      <c r="JEW57" s="279"/>
      <c r="JEX57" s="280"/>
      <c r="JEY57" s="281"/>
      <c r="JEZ57" s="281"/>
      <c r="JFA57" s="282"/>
      <c r="JFB57" s="283"/>
      <c r="JFC57" s="279"/>
      <c r="JFD57" s="280"/>
      <c r="JFE57" s="281"/>
      <c r="JFF57" s="281"/>
      <c r="JFG57" s="282"/>
      <c r="JFH57" s="283"/>
      <c r="JFI57" s="279"/>
      <c r="JFJ57" s="280"/>
      <c r="JFK57" s="281"/>
      <c r="JFL57" s="281"/>
      <c r="JFM57" s="282"/>
      <c r="JFN57" s="283"/>
      <c r="JFO57" s="279"/>
      <c r="JFP57" s="280"/>
      <c r="JFQ57" s="281"/>
      <c r="JFR57" s="281"/>
      <c r="JFS57" s="282"/>
      <c r="JFT57" s="283"/>
      <c r="JFU57" s="279"/>
      <c r="JFV57" s="280"/>
      <c r="JFW57" s="281"/>
      <c r="JFX57" s="281"/>
      <c r="JFY57" s="282"/>
      <c r="JFZ57" s="283"/>
      <c r="JGA57" s="279"/>
      <c r="JGB57" s="280"/>
      <c r="JGC57" s="281"/>
      <c r="JGD57" s="281"/>
      <c r="JGE57" s="282"/>
      <c r="JGF57" s="283"/>
      <c r="JGG57" s="279"/>
      <c r="JGH57" s="280"/>
      <c r="JGI57" s="281"/>
      <c r="JGJ57" s="281"/>
      <c r="JGK57" s="282"/>
      <c r="JGL57" s="283"/>
      <c r="JGM57" s="279"/>
      <c r="JGN57" s="280"/>
      <c r="JGO57" s="281"/>
      <c r="JGP57" s="281"/>
      <c r="JGQ57" s="282"/>
      <c r="JGR57" s="283"/>
      <c r="JGS57" s="279"/>
      <c r="JGT57" s="280"/>
      <c r="JGU57" s="281"/>
      <c r="JGV57" s="281"/>
      <c r="JGW57" s="282"/>
      <c r="JGX57" s="283"/>
      <c r="JGY57" s="279"/>
      <c r="JGZ57" s="280"/>
      <c r="JHA57" s="281"/>
      <c r="JHB57" s="281"/>
      <c r="JHC57" s="282"/>
      <c r="JHD57" s="283"/>
      <c r="JHE57" s="279"/>
      <c r="JHF57" s="280"/>
      <c r="JHG57" s="281"/>
      <c r="JHH57" s="281"/>
      <c r="JHI57" s="282"/>
      <c r="JHJ57" s="283"/>
      <c r="JHK57" s="279"/>
      <c r="JHL57" s="280"/>
      <c r="JHM57" s="281"/>
      <c r="JHN57" s="281"/>
      <c r="JHO57" s="282"/>
      <c r="JHP57" s="283"/>
      <c r="JHQ57" s="279"/>
      <c r="JHR57" s="280"/>
      <c r="JHS57" s="281"/>
      <c r="JHT57" s="281"/>
      <c r="JHU57" s="282"/>
      <c r="JHV57" s="283"/>
      <c r="JHW57" s="279"/>
      <c r="JHX57" s="280"/>
      <c r="JHY57" s="281"/>
      <c r="JHZ57" s="281"/>
      <c r="JIA57" s="282"/>
      <c r="JIB57" s="283"/>
      <c r="JIC57" s="279"/>
      <c r="JID57" s="280"/>
      <c r="JIE57" s="281"/>
      <c r="JIF57" s="281"/>
      <c r="JIG57" s="282"/>
      <c r="JIH57" s="283"/>
      <c r="JII57" s="279"/>
      <c r="JIJ57" s="280"/>
      <c r="JIK57" s="281"/>
      <c r="JIL57" s="281"/>
      <c r="JIM57" s="282"/>
      <c r="JIN57" s="283"/>
      <c r="JIO57" s="279"/>
      <c r="JIP57" s="280"/>
      <c r="JIQ57" s="281"/>
      <c r="JIR57" s="281"/>
      <c r="JIS57" s="282"/>
      <c r="JIT57" s="283"/>
      <c r="JIU57" s="279"/>
      <c r="JIV57" s="280"/>
      <c r="JIW57" s="281"/>
      <c r="JIX57" s="281"/>
      <c r="JIY57" s="282"/>
      <c r="JIZ57" s="283"/>
      <c r="JJA57" s="279"/>
      <c r="JJB57" s="280"/>
      <c r="JJC57" s="281"/>
      <c r="JJD57" s="281"/>
      <c r="JJE57" s="282"/>
      <c r="JJF57" s="283"/>
      <c r="JJG57" s="279"/>
      <c r="JJH57" s="280"/>
      <c r="JJI57" s="281"/>
      <c r="JJJ57" s="281"/>
      <c r="JJK57" s="282"/>
      <c r="JJL57" s="283"/>
      <c r="JJM57" s="279"/>
      <c r="JJN57" s="280"/>
      <c r="JJO57" s="281"/>
      <c r="JJP57" s="281"/>
      <c r="JJQ57" s="282"/>
      <c r="JJR57" s="283"/>
      <c r="JJS57" s="279"/>
      <c r="JJT57" s="280"/>
      <c r="JJU57" s="281"/>
      <c r="JJV57" s="281"/>
      <c r="JJW57" s="282"/>
      <c r="JJX57" s="283"/>
      <c r="JJY57" s="279"/>
      <c r="JJZ57" s="280"/>
      <c r="JKA57" s="281"/>
      <c r="JKB57" s="281"/>
      <c r="JKC57" s="282"/>
      <c r="JKD57" s="283"/>
      <c r="JKE57" s="279"/>
      <c r="JKF57" s="280"/>
      <c r="JKG57" s="281"/>
      <c r="JKH57" s="281"/>
      <c r="JKI57" s="282"/>
      <c r="JKJ57" s="283"/>
      <c r="JKK57" s="279"/>
      <c r="JKL57" s="280"/>
      <c r="JKM57" s="281"/>
      <c r="JKN57" s="281"/>
      <c r="JKO57" s="282"/>
      <c r="JKP57" s="283"/>
      <c r="JKQ57" s="279"/>
      <c r="JKR57" s="280"/>
      <c r="JKS57" s="281"/>
      <c r="JKT57" s="281"/>
      <c r="JKU57" s="282"/>
      <c r="JKV57" s="283"/>
      <c r="JKW57" s="279"/>
      <c r="JKX57" s="280"/>
      <c r="JKY57" s="281"/>
      <c r="JKZ57" s="281"/>
      <c r="JLA57" s="282"/>
      <c r="JLB57" s="283"/>
      <c r="JLC57" s="279"/>
      <c r="JLD57" s="280"/>
      <c r="JLE57" s="281"/>
      <c r="JLF57" s="281"/>
      <c r="JLG57" s="282"/>
      <c r="JLH57" s="283"/>
      <c r="JLI57" s="279"/>
      <c r="JLJ57" s="280"/>
      <c r="JLK57" s="281"/>
      <c r="JLL57" s="281"/>
      <c r="JLM57" s="282"/>
      <c r="JLN57" s="283"/>
      <c r="JLO57" s="279"/>
      <c r="JLP57" s="280"/>
      <c r="JLQ57" s="281"/>
      <c r="JLR57" s="281"/>
      <c r="JLS57" s="282"/>
      <c r="JLT57" s="283"/>
      <c r="JLU57" s="279"/>
      <c r="JLV57" s="280"/>
      <c r="JLW57" s="281"/>
      <c r="JLX57" s="281"/>
      <c r="JLY57" s="282"/>
      <c r="JLZ57" s="283"/>
      <c r="JMA57" s="279"/>
      <c r="JMB57" s="280"/>
      <c r="JMC57" s="281"/>
      <c r="JMD57" s="281"/>
      <c r="JME57" s="282"/>
      <c r="JMF57" s="283"/>
      <c r="JMG57" s="279"/>
      <c r="JMH57" s="280"/>
      <c r="JMI57" s="281"/>
      <c r="JMJ57" s="281"/>
      <c r="JMK57" s="282"/>
      <c r="JML57" s="283"/>
      <c r="JMM57" s="279"/>
      <c r="JMN57" s="280"/>
      <c r="JMO57" s="281"/>
      <c r="JMP57" s="281"/>
      <c r="JMQ57" s="282"/>
      <c r="JMR57" s="283"/>
      <c r="JMS57" s="279"/>
      <c r="JMT57" s="280"/>
      <c r="JMU57" s="281"/>
      <c r="JMV57" s="281"/>
      <c r="JMW57" s="282"/>
      <c r="JMX57" s="283"/>
      <c r="JMY57" s="279"/>
      <c r="JMZ57" s="280"/>
      <c r="JNA57" s="281"/>
      <c r="JNB57" s="281"/>
      <c r="JNC57" s="282"/>
      <c r="JND57" s="283"/>
      <c r="JNE57" s="279"/>
      <c r="JNF57" s="280"/>
      <c r="JNG57" s="281"/>
      <c r="JNH57" s="281"/>
      <c r="JNI57" s="282"/>
      <c r="JNJ57" s="283"/>
      <c r="JNK57" s="279"/>
      <c r="JNL57" s="280"/>
      <c r="JNM57" s="281"/>
      <c r="JNN57" s="281"/>
      <c r="JNO57" s="282"/>
      <c r="JNP57" s="283"/>
      <c r="JNQ57" s="279"/>
      <c r="JNR57" s="280"/>
      <c r="JNS57" s="281"/>
      <c r="JNT57" s="281"/>
      <c r="JNU57" s="282"/>
      <c r="JNV57" s="283"/>
      <c r="JNW57" s="279"/>
      <c r="JNX57" s="280"/>
      <c r="JNY57" s="281"/>
      <c r="JNZ57" s="281"/>
      <c r="JOA57" s="282"/>
      <c r="JOB57" s="283"/>
      <c r="JOC57" s="279"/>
      <c r="JOD57" s="280"/>
      <c r="JOE57" s="281"/>
      <c r="JOF57" s="281"/>
      <c r="JOG57" s="282"/>
      <c r="JOH57" s="283"/>
      <c r="JOI57" s="279"/>
      <c r="JOJ57" s="280"/>
      <c r="JOK57" s="281"/>
      <c r="JOL57" s="281"/>
      <c r="JOM57" s="282"/>
      <c r="JON57" s="283"/>
      <c r="JOO57" s="279"/>
      <c r="JOP57" s="280"/>
      <c r="JOQ57" s="281"/>
      <c r="JOR57" s="281"/>
      <c r="JOS57" s="282"/>
      <c r="JOT57" s="283"/>
      <c r="JOU57" s="279"/>
      <c r="JOV57" s="280"/>
      <c r="JOW57" s="281"/>
      <c r="JOX57" s="281"/>
      <c r="JOY57" s="282"/>
      <c r="JOZ57" s="283"/>
      <c r="JPA57" s="279"/>
      <c r="JPB57" s="280"/>
      <c r="JPC57" s="281"/>
      <c r="JPD57" s="281"/>
      <c r="JPE57" s="282"/>
      <c r="JPF57" s="283"/>
      <c r="JPG57" s="279"/>
      <c r="JPH57" s="280"/>
      <c r="JPI57" s="281"/>
      <c r="JPJ57" s="281"/>
      <c r="JPK57" s="282"/>
      <c r="JPL57" s="283"/>
      <c r="JPM57" s="279"/>
      <c r="JPN57" s="280"/>
      <c r="JPO57" s="281"/>
      <c r="JPP57" s="281"/>
      <c r="JPQ57" s="282"/>
      <c r="JPR57" s="283"/>
      <c r="JPS57" s="279"/>
      <c r="JPT57" s="280"/>
      <c r="JPU57" s="281"/>
      <c r="JPV57" s="281"/>
      <c r="JPW57" s="282"/>
      <c r="JPX57" s="283"/>
      <c r="JPY57" s="279"/>
      <c r="JPZ57" s="280"/>
      <c r="JQA57" s="281"/>
      <c r="JQB57" s="281"/>
      <c r="JQC57" s="282"/>
      <c r="JQD57" s="283"/>
      <c r="JQE57" s="279"/>
      <c r="JQF57" s="280"/>
      <c r="JQG57" s="281"/>
      <c r="JQH57" s="281"/>
      <c r="JQI57" s="282"/>
      <c r="JQJ57" s="283"/>
      <c r="JQK57" s="279"/>
      <c r="JQL57" s="280"/>
      <c r="JQM57" s="281"/>
      <c r="JQN57" s="281"/>
      <c r="JQO57" s="282"/>
      <c r="JQP57" s="283"/>
      <c r="JQQ57" s="279"/>
      <c r="JQR57" s="280"/>
      <c r="JQS57" s="281"/>
      <c r="JQT57" s="281"/>
      <c r="JQU57" s="282"/>
      <c r="JQV57" s="283"/>
      <c r="JQW57" s="279"/>
      <c r="JQX57" s="280"/>
      <c r="JQY57" s="281"/>
      <c r="JQZ57" s="281"/>
      <c r="JRA57" s="282"/>
      <c r="JRB57" s="283"/>
      <c r="JRC57" s="279"/>
      <c r="JRD57" s="280"/>
      <c r="JRE57" s="281"/>
      <c r="JRF57" s="281"/>
      <c r="JRG57" s="282"/>
      <c r="JRH57" s="283"/>
      <c r="JRI57" s="279"/>
      <c r="JRJ57" s="280"/>
      <c r="JRK57" s="281"/>
      <c r="JRL57" s="281"/>
      <c r="JRM57" s="282"/>
      <c r="JRN57" s="283"/>
      <c r="JRO57" s="279"/>
      <c r="JRP57" s="280"/>
      <c r="JRQ57" s="281"/>
      <c r="JRR57" s="281"/>
      <c r="JRS57" s="282"/>
      <c r="JRT57" s="283"/>
      <c r="JRU57" s="279"/>
      <c r="JRV57" s="280"/>
      <c r="JRW57" s="281"/>
      <c r="JRX57" s="281"/>
      <c r="JRY57" s="282"/>
      <c r="JRZ57" s="283"/>
      <c r="JSA57" s="279"/>
      <c r="JSB57" s="280"/>
      <c r="JSC57" s="281"/>
      <c r="JSD57" s="281"/>
      <c r="JSE57" s="282"/>
      <c r="JSF57" s="283"/>
      <c r="JSG57" s="279"/>
      <c r="JSH57" s="280"/>
      <c r="JSI57" s="281"/>
      <c r="JSJ57" s="281"/>
      <c r="JSK57" s="282"/>
      <c r="JSL57" s="283"/>
      <c r="JSM57" s="279"/>
      <c r="JSN57" s="280"/>
      <c r="JSO57" s="281"/>
      <c r="JSP57" s="281"/>
      <c r="JSQ57" s="282"/>
      <c r="JSR57" s="283"/>
      <c r="JSS57" s="279"/>
      <c r="JST57" s="280"/>
      <c r="JSU57" s="281"/>
      <c r="JSV57" s="281"/>
      <c r="JSW57" s="282"/>
      <c r="JSX57" s="283"/>
      <c r="JSY57" s="279"/>
      <c r="JSZ57" s="280"/>
      <c r="JTA57" s="281"/>
      <c r="JTB57" s="281"/>
      <c r="JTC57" s="282"/>
      <c r="JTD57" s="283"/>
      <c r="JTE57" s="279"/>
      <c r="JTF57" s="280"/>
      <c r="JTG57" s="281"/>
      <c r="JTH57" s="281"/>
      <c r="JTI57" s="282"/>
      <c r="JTJ57" s="283"/>
      <c r="JTK57" s="279"/>
      <c r="JTL57" s="280"/>
      <c r="JTM57" s="281"/>
      <c r="JTN57" s="281"/>
      <c r="JTO57" s="282"/>
      <c r="JTP57" s="283"/>
      <c r="JTQ57" s="279"/>
      <c r="JTR57" s="280"/>
      <c r="JTS57" s="281"/>
      <c r="JTT57" s="281"/>
      <c r="JTU57" s="282"/>
      <c r="JTV57" s="283"/>
      <c r="JTW57" s="279"/>
      <c r="JTX57" s="280"/>
      <c r="JTY57" s="281"/>
      <c r="JTZ57" s="281"/>
      <c r="JUA57" s="282"/>
      <c r="JUB57" s="283"/>
      <c r="JUC57" s="279"/>
      <c r="JUD57" s="280"/>
      <c r="JUE57" s="281"/>
      <c r="JUF57" s="281"/>
      <c r="JUG57" s="282"/>
      <c r="JUH57" s="283"/>
      <c r="JUI57" s="279"/>
      <c r="JUJ57" s="280"/>
      <c r="JUK57" s="281"/>
      <c r="JUL57" s="281"/>
      <c r="JUM57" s="282"/>
      <c r="JUN57" s="283"/>
      <c r="JUO57" s="279"/>
      <c r="JUP57" s="280"/>
      <c r="JUQ57" s="281"/>
      <c r="JUR57" s="281"/>
      <c r="JUS57" s="282"/>
      <c r="JUT57" s="283"/>
      <c r="JUU57" s="279"/>
      <c r="JUV57" s="280"/>
      <c r="JUW57" s="281"/>
      <c r="JUX57" s="281"/>
      <c r="JUY57" s="282"/>
      <c r="JUZ57" s="283"/>
      <c r="JVA57" s="279"/>
      <c r="JVB57" s="280"/>
      <c r="JVC57" s="281"/>
      <c r="JVD57" s="281"/>
      <c r="JVE57" s="282"/>
      <c r="JVF57" s="283"/>
      <c r="JVG57" s="279"/>
      <c r="JVH57" s="280"/>
      <c r="JVI57" s="281"/>
      <c r="JVJ57" s="281"/>
      <c r="JVK57" s="282"/>
      <c r="JVL57" s="283"/>
      <c r="JVM57" s="279"/>
      <c r="JVN57" s="280"/>
      <c r="JVO57" s="281"/>
      <c r="JVP57" s="281"/>
      <c r="JVQ57" s="282"/>
      <c r="JVR57" s="283"/>
      <c r="JVS57" s="279"/>
      <c r="JVT57" s="280"/>
      <c r="JVU57" s="281"/>
      <c r="JVV57" s="281"/>
      <c r="JVW57" s="282"/>
      <c r="JVX57" s="283"/>
      <c r="JVY57" s="279"/>
      <c r="JVZ57" s="280"/>
      <c r="JWA57" s="281"/>
      <c r="JWB57" s="281"/>
      <c r="JWC57" s="282"/>
      <c r="JWD57" s="283"/>
      <c r="JWE57" s="279"/>
      <c r="JWF57" s="280"/>
      <c r="JWG57" s="281"/>
      <c r="JWH57" s="281"/>
      <c r="JWI57" s="282"/>
      <c r="JWJ57" s="283"/>
      <c r="JWK57" s="279"/>
      <c r="JWL57" s="280"/>
      <c r="JWM57" s="281"/>
      <c r="JWN57" s="281"/>
      <c r="JWO57" s="282"/>
      <c r="JWP57" s="283"/>
      <c r="JWQ57" s="279"/>
      <c r="JWR57" s="280"/>
      <c r="JWS57" s="281"/>
      <c r="JWT57" s="281"/>
      <c r="JWU57" s="282"/>
      <c r="JWV57" s="283"/>
      <c r="JWW57" s="279"/>
      <c r="JWX57" s="280"/>
      <c r="JWY57" s="281"/>
      <c r="JWZ57" s="281"/>
      <c r="JXA57" s="282"/>
      <c r="JXB57" s="283"/>
      <c r="JXC57" s="279"/>
      <c r="JXD57" s="280"/>
      <c r="JXE57" s="281"/>
      <c r="JXF57" s="281"/>
      <c r="JXG57" s="282"/>
      <c r="JXH57" s="283"/>
      <c r="JXI57" s="279"/>
      <c r="JXJ57" s="280"/>
      <c r="JXK57" s="281"/>
      <c r="JXL57" s="281"/>
      <c r="JXM57" s="282"/>
      <c r="JXN57" s="283"/>
      <c r="JXO57" s="279"/>
      <c r="JXP57" s="280"/>
      <c r="JXQ57" s="281"/>
      <c r="JXR57" s="281"/>
      <c r="JXS57" s="282"/>
      <c r="JXT57" s="283"/>
      <c r="JXU57" s="279"/>
      <c r="JXV57" s="280"/>
      <c r="JXW57" s="281"/>
      <c r="JXX57" s="281"/>
      <c r="JXY57" s="282"/>
      <c r="JXZ57" s="283"/>
      <c r="JYA57" s="279"/>
      <c r="JYB57" s="280"/>
      <c r="JYC57" s="281"/>
      <c r="JYD57" s="281"/>
      <c r="JYE57" s="282"/>
      <c r="JYF57" s="283"/>
      <c r="JYG57" s="279"/>
      <c r="JYH57" s="280"/>
      <c r="JYI57" s="281"/>
      <c r="JYJ57" s="281"/>
      <c r="JYK57" s="282"/>
      <c r="JYL57" s="283"/>
      <c r="JYM57" s="279"/>
      <c r="JYN57" s="280"/>
      <c r="JYO57" s="281"/>
      <c r="JYP57" s="281"/>
      <c r="JYQ57" s="282"/>
      <c r="JYR57" s="283"/>
      <c r="JYS57" s="279"/>
      <c r="JYT57" s="280"/>
      <c r="JYU57" s="281"/>
      <c r="JYV57" s="281"/>
      <c r="JYW57" s="282"/>
      <c r="JYX57" s="283"/>
      <c r="JYY57" s="279"/>
      <c r="JYZ57" s="280"/>
      <c r="JZA57" s="281"/>
      <c r="JZB57" s="281"/>
      <c r="JZC57" s="282"/>
      <c r="JZD57" s="283"/>
      <c r="JZE57" s="279"/>
      <c r="JZF57" s="280"/>
      <c r="JZG57" s="281"/>
      <c r="JZH57" s="281"/>
      <c r="JZI57" s="282"/>
      <c r="JZJ57" s="283"/>
      <c r="JZK57" s="279"/>
      <c r="JZL57" s="280"/>
      <c r="JZM57" s="281"/>
      <c r="JZN57" s="281"/>
      <c r="JZO57" s="282"/>
      <c r="JZP57" s="283"/>
      <c r="JZQ57" s="279"/>
      <c r="JZR57" s="280"/>
      <c r="JZS57" s="281"/>
      <c r="JZT57" s="281"/>
      <c r="JZU57" s="282"/>
      <c r="JZV57" s="283"/>
      <c r="JZW57" s="279"/>
      <c r="JZX57" s="280"/>
      <c r="JZY57" s="281"/>
      <c r="JZZ57" s="281"/>
      <c r="KAA57" s="282"/>
      <c r="KAB57" s="283"/>
      <c r="KAC57" s="279"/>
      <c r="KAD57" s="280"/>
      <c r="KAE57" s="281"/>
      <c r="KAF57" s="281"/>
      <c r="KAG57" s="282"/>
      <c r="KAH57" s="283"/>
      <c r="KAI57" s="279"/>
      <c r="KAJ57" s="280"/>
      <c r="KAK57" s="281"/>
      <c r="KAL57" s="281"/>
      <c r="KAM57" s="282"/>
      <c r="KAN57" s="283"/>
      <c r="KAO57" s="279"/>
      <c r="KAP57" s="280"/>
      <c r="KAQ57" s="281"/>
      <c r="KAR57" s="281"/>
      <c r="KAS57" s="282"/>
      <c r="KAT57" s="283"/>
      <c r="KAU57" s="279"/>
      <c r="KAV57" s="280"/>
      <c r="KAW57" s="281"/>
      <c r="KAX57" s="281"/>
      <c r="KAY57" s="282"/>
      <c r="KAZ57" s="283"/>
      <c r="KBA57" s="279"/>
      <c r="KBB57" s="280"/>
      <c r="KBC57" s="281"/>
      <c r="KBD57" s="281"/>
      <c r="KBE57" s="282"/>
      <c r="KBF57" s="283"/>
      <c r="KBG57" s="279"/>
      <c r="KBH57" s="280"/>
      <c r="KBI57" s="281"/>
      <c r="KBJ57" s="281"/>
      <c r="KBK57" s="282"/>
      <c r="KBL57" s="283"/>
      <c r="KBM57" s="279"/>
      <c r="KBN57" s="280"/>
      <c r="KBO57" s="281"/>
      <c r="KBP57" s="281"/>
      <c r="KBQ57" s="282"/>
      <c r="KBR57" s="283"/>
      <c r="KBS57" s="279"/>
      <c r="KBT57" s="280"/>
      <c r="KBU57" s="281"/>
      <c r="KBV57" s="281"/>
      <c r="KBW57" s="282"/>
      <c r="KBX57" s="283"/>
      <c r="KBY57" s="279"/>
      <c r="KBZ57" s="280"/>
      <c r="KCA57" s="281"/>
      <c r="KCB57" s="281"/>
      <c r="KCC57" s="282"/>
      <c r="KCD57" s="283"/>
      <c r="KCE57" s="279"/>
      <c r="KCF57" s="280"/>
      <c r="KCG57" s="281"/>
      <c r="KCH57" s="281"/>
      <c r="KCI57" s="282"/>
      <c r="KCJ57" s="283"/>
      <c r="KCK57" s="279"/>
      <c r="KCL57" s="280"/>
      <c r="KCM57" s="281"/>
      <c r="KCN57" s="281"/>
      <c r="KCO57" s="282"/>
      <c r="KCP57" s="283"/>
      <c r="KCQ57" s="279"/>
      <c r="KCR57" s="280"/>
      <c r="KCS57" s="281"/>
      <c r="KCT57" s="281"/>
      <c r="KCU57" s="282"/>
      <c r="KCV57" s="283"/>
      <c r="KCW57" s="279"/>
      <c r="KCX57" s="280"/>
      <c r="KCY57" s="281"/>
      <c r="KCZ57" s="281"/>
      <c r="KDA57" s="282"/>
      <c r="KDB57" s="283"/>
      <c r="KDC57" s="279"/>
      <c r="KDD57" s="280"/>
      <c r="KDE57" s="281"/>
      <c r="KDF57" s="281"/>
      <c r="KDG57" s="282"/>
      <c r="KDH57" s="283"/>
      <c r="KDI57" s="279"/>
      <c r="KDJ57" s="280"/>
      <c r="KDK57" s="281"/>
      <c r="KDL57" s="281"/>
      <c r="KDM57" s="282"/>
      <c r="KDN57" s="283"/>
      <c r="KDO57" s="279"/>
      <c r="KDP57" s="280"/>
      <c r="KDQ57" s="281"/>
      <c r="KDR57" s="281"/>
      <c r="KDS57" s="282"/>
      <c r="KDT57" s="283"/>
      <c r="KDU57" s="279"/>
      <c r="KDV57" s="280"/>
      <c r="KDW57" s="281"/>
      <c r="KDX57" s="281"/>
      <c r="KDY57" s="282"/>
      <c r="KDZ57" s="283"/>
      <c r="KEA57" s="279"/>
      <c r="KEB57" s="280"/>
      <c r="KEC57" s="281"/>
      <c r="KED57" s="281"/>
      <c r="KEE57" s="282"/>
      <c r="KEF57" s="283"/>
      <c r="KEG57" s="279"/>
      <c r="KEH57" s="280"/>
      <c r="KEI57" s="281"/>
      <c r="KEJ57" s="281"/>
      <c r="KEK57" s="282"/>
      <c r="KEL57" s="283"/>
      <c r="KEM57" s="279"/>
      <c r="KEN57" s="280"/>
      <c r="KEO57" s="281"/>
      <c r="KEP57" s="281"/>
      <c r="KEQ57" s="282"/>
      <c r="KER57" s="283"/>
      <c r="KES57" s="279"/>
      <c r="KET57" s="280"/>
      <c r="KEU57" s="281"/>
      <c r="KEV57" s="281"/>
      <c r="KEW57" s="282"/>
      <c r="KEX57" s="283"/>
      <c r="KEY57" s="279"/>
      <c r="KEZ57" s="280"/>
      <c r="KFA57" s="281"/>
      <c r="KFB57" s="281"/>
      <c r="KFC57" s="282"/>
      <c r="KFD57" s="283"/>
      <c r="KFE57" s="279"/>
      <c r="KFF57" s="280"/>
      <c r="KFG57" s="281"/>
      <c r="KFH57" s="281"/>
      <c r="KFI57" s="282"/>
      <c r="KFJ57" s="283"/>
      <c r="KFK57" s="279"/>
      <c r="KFL57" s="280"/>
      <c r="KFM57" s="281"/>
      <c r="KFN57" s="281"/>
      <c r="KFO57" s="282"/>
      <c r="KFP57" s="283"/>
      <c r="KFQ57" s="279"/>
      <c r="KFR57" s="280"/>
      <c r="KFS57" s="281"/>
      <c r="KFT57" s="281"/>
      <c r="KFU57" s="282"/>
      <c r="KFV57" s="283"/>
      <c r="KFW57" s="279"/>
      <c r="KFX57" s="280"/>
      <c r="KFY57" s="281"/>
      <c r="KFZ57" s="281"/>
      <c r="KGA57" s="282"/>
      <c r="KGB57" s="283"/>
      <c r="KGC57" s="279"/>
      <c r="KGD57" s="280"/>
      <c r="KGE57" s="281"/>
      <c r="KGF57" s="281"/>
      <c r="KGG57" s="282"/>
      <c r="KGH57" s="283"/>
      <c r="KGI57" s="279"/>
      <c r="KGJ57" s="280"/>
      <c r="KGK57" s="281"/>
      <c r="KGL57" s="281"/>
      <c r="KGM57" s="282"/>
      <c r="KGN57" s="283"/>
      <c r="KGO57" s="279"/>
      <c r="KGP57" s="280"/>
      <c r="KGQ57" s="281"/>
      <c r="KGR57" s="281"/>
      <c r="KGS57" s="282"/>
      <c r="KGT57" s="283"/>
      <c r="KGU57" s="279"/>
      <c r="KGV57" s="280"/>
      <c r="KGW57" s="281"/>
      <c r="KGX57" s="281"/>
      <c r="KGY57" s="282"/>
      <c r="KGZ57" s="283"/>
      <c r="KHA57" s="279"/>
      <c r="KHB57" s="280"/>
      <c r="KHC57" s="281"/>
      <c r="KHD57" s="281"/>
      <c r="KHE57" s="282"/>
      <c r="KHF57" s="283"/>
      <c r="KHG57" s="279"/>
      <c r="KHH57" s="280"/>
      <c r="KHI57" s="281"/>
      <c r="KHJ57" s="281"/>
      <c r="KHK57" s="282"/>
      <c r="KHL57" s="283"/>
      <c r="KHM57" s="279"/>
      <c r="KHN57" s="280"/>
      <c r="KHO57" s="281"/>
      <c r="KHP57" s="281"/>
      <c r="KHQ57" s="282"/>
      <c r="KHR57" s="283"/>
      <c r="KHS57" s="279"/>
      <c r="KHT57" s="280"/>
      <c r="KHU57" s="281"/>
      <c r="KHV57" s="281"/>
      <c r="KHW57" s="282"/>
      <c r="KHX57" s="283"/>
      <c r="KHY57" s="279"/>
      <c r="KHZ57" s="280"/>
      <c r="KIA57" s="281"/>
      <c r="KIB57" s="281"/>
      <c r="KIC57" s="282"/>
      <c r="KID57" s="283"/>
      <c r="KIE57" s="279"/>
      <c r="KIF57" s="280"/>
      <c r="KIG57" s="281"/>
      <c r="KIH57" s="281"/>
      <c r="KII57" s="282"/>
      <c r="KIJ57" s="283"/>
      <c r="KIK57" s="279"/>
      <c r="KIL57" s="280"/>
      <c r="KIM57" s="281"/>
      <c r="KIN57" s="281"/>
      <c r="KIO57" s="282"/>
      <c r="KIP57" s="283"/>
      <c r="KIQ57" s="279"/>
      <c r="KIR57" s="280"/>
      <c r="KIS57" s="281"/>
      <c r="KIT57" s="281"/>
      <c r="KIU57" s="282"/>
      <c r="KIV57" s="283"/>
      <c r="KIW57" s="279"/>
      <c r="KIX57" s="280"/>
      <c r="KIY57" s="281"/>
      <c r="KIZ57" s="281"/>
      <c r="KJA57" s="282"/>
      <c r="KJB57" s="283"/>
      <c r="KJC57" s="279"/>
      <c r="KJD57" s="280"/>
      <c r="KJE57" s="281"/>
      <c r="KJF57" s="281"/>
      <c r="KJG57" s="282"/>
      <c r="KJH57" s="283"/>
      <c r="KJI57" s="279"/>
      <c r="KJJ57" s="280"/>
      <c r="KJK57" s="281"/>
      <c r="KJL57" s="281"/>
      <c r="KJM57" s="282"/>
      <c r="KJN57" s="283"/>
      <c r="KJO57" s="279"/>
      <c r="KJP57" s="280"/>
      <c r="KJQ57" s="281"/>
      <c r="KJR57" s="281"/>
      <c r="KJS57" s="282"/>
      <c r="KJT57" s="283"/>
      <c r="KJU57" s="279"/>
      <c r="KJV57" s="280"/>
      <c r="KJW57" s="281"/>
      <c r="KJX57" s="281"/>
      <c r="KJY57" s="282"/>
      <c r="KJZ57" s="283"/>
      <c r="KKA57" s="279"/>
      <c r="KKB57" s="280"/>
      <c r="KKC57" s="281"/>
      <c r="KKD57" s="281"/>
      <c r="KKE57" s="282"/>
      <c r="KKF57" s="283"/>
      <c r="KKG57" s="279"/>
      <c r="KKH57" s="280"/>
      <c r="KKI57" s="281"/>
      <c r="KKJ57" s="281"/>
      <c r="KKK57" s="282"/>
      <c r="KKL57" s="283"/>
      <c r="KKM57" s="279"/>
      <c r="KKN57" s="280"/>
      <c r="KKO57" s="281"/>
      <c r="KKP57" s="281"/>
      <c r="KKQ57" s="282"/>
      <c r="KKR57" s="283"/>
      <c r="KKS57" s="279"/>
      <c r="KKT57" s="280"/>
      <c r="KKU57" s="281"/>
      <c r="KKV57" s="281"/>
      <c r="KKW57" s="282"/>
      <c r="KKX57" s="283"/>
      <c r="KKY57" s="279"/>
      <c r="KKZ57" s="280"/>
      <c r="KLA57" s="281"/>
      <c r="KLB57" s="281"/>
      <c r="KLC57" s="282"/>
      <c r="KLD57" s="283"/>
      <c r="KLE57" s="279"/>
      <c r="KLF57" s="280"/>
      <c r="KLG57" s="281"/>
      <c r="KLH57" s="281"/>
      <c r="KLI57" s="282"/>
      <c r="KLJ57" s="283"/>
      <c r="KLK57" s="279"/>
      <c r="KLL57" s="280"/>
      <c r="KLM57" s="281"/>
      <c r="KLN57" s="281"/>
      <c r="KLO57" s="282"/>
      <c r="KLP57" s="283"/>
      <c r="KLQ57" s="279"/>
      <c r="KLR57" s="280"/>
      <c r="KLS57" s="281"/>
      <c r="KLT57" s="281"/>
      <c r="KLU57" s="282"/>
      <c r="KLV57" s="283"/>
      <c r="KLW57" s="279"/>
      <c r="KLX57" s="280"/>
      <c r="KLY57" s="281"/>
      <c r="KLZ57" s="281"/>
      <c r="KMA57" s="282"/>
      <c r="KMB57" s="283"/>
      <c r="KMC57" s="279"/>
      <c r="KMD57" s="280"/>
      <c r="KME57" s="281"/>
      <c r="KMF57" s="281"/>
      <c r="KMG57" s="282"/>
      <c r="KMH57" s="283"/>
      <c r="KMI57" s="279"/>
      <c r="KMJ57" s="280"/>
      <c r="KMK57" s="281"/>
      <c r="KML57" s="281"/>
      <c r="KMM57" s="282"/>
      <c r="KMN57" s="283"/>
      <c r="KMO57" s="279"/>
      <c r="KMP57" s="280"/>
      <c r="KMQ57" s="281"/>
      <c r="KMR57" s="281"/>
      <c r="KMS57" s="282"/>
      <c r="KMT57" s="283"/>
      <c r="KMU57" s="279"/>
      <c r="KMV57" s="280"/>
      <c r="KMW57" s="281"/>
      <c r="KMX57" s="281"/>
      <c r="KMY57" s="282"/>
      <c r="KMZ57" s="283"/>
      <c r="KNA57" s="279"/>
      <c r="KNB57" s="280"/>
      <c r="KNC57" s="281"/>
      <c r="KND57" s="281"/>
      <c r="KNE57" s="282"/>
      <c r="KNF57" s="283"/>
      <c r="KNG57" s="279"/>
      <c r="KNH57" s="280"/>
      <c r="KNI57" s="281"/>
      <c r="KNJ57" s="281"/>
      <c r="KNK57" s="282"/>
      <c r="KNL57" s="283"/>
      <c r="KNM57" s="279"/>
      <c r="KNN57" s="280"/>
      <c r="KNO57" s="281"/>
      <c r="KNP57" s="281"/>
      <c r="KNQ57" s="282"/>
      <c r="KNR57" s="283"/>
      <c r="KNS57" s="279"/>
      <c r="KNT57" s="280"/>
      <c r="KNU57" s="281"/>
      <c r="KNV57" s="281"/>
      <c r="KNW57" s="282"/>
      <c r="KNX57" s="283"/>
      <c r="KNY57" s="279"/>
      <c r="KNZ57" s="280"/>
      <c r="KOA57" s="281"/>
      <c r="KOB57" s="281"/>
      <c r="KOC57" s="282"/>
      <c r="KOD57" s="283"/>
      <c r="KOE57" s="279"/>
      <c r="KOF57" s="280"/>
      <c r="KOG57" s="281"/>
      <c r="KOH57" s="281"/>
      <c r="KOI57" s="282"/>
      <c r="KOJ57" s="283"/>
      <c r="KOK57" s="279"/>
      <c r="KOL57" s="280"/>
      <c r="KOM57" s="281"/>
      <c r="KON57" s="281"/>
      <c r="KOO57" s="282"/>
      <c r="KOP57" s="283"/>
      <c r="KOQ57" s="279"/>
      <c r="KOR57" s="280"/>
      <c r="KOS57" s="281"/>
      <c r="KOT57" s="281"/>
      <c r="KOU57" s="282"/>
      <c r="KOV57" s="283"/>
      <c r="KOW57" s="279"/>
      <c r="KOX57" s="280"/>
      <c r="KOY57" s="281"/>
      <c r="KOZ57" s="281"/>
      <c r="KPA57" s="282"/>
      <c r="KPB57" s="283"/>
      <c r="KPC57" s="279"/>
      <c r="KPD57" s="280"/>
      <c r="KPE57" s="281"/>
      <c r="KPF57" s="281"/>
      <c r="KPG57" s="282"/>
      <c r="KPH57" s="283"/>
      <c r="KPI57" s="279"/>
      <c r="KPJ57" s="280"/>
      <c r="KPK57" s="281"/>
      <c r="KPL57" s="281"/>
      <c r="KPM57" s="282"/>
      <c r="KPN57" s="283"/>
      <c r="KPO57" s="279"/>
      <c r="KPP57" s="280"/>
      <c r="KPQ57" s="281"/>
      <c r="KPR57" s="281"/>
      <c r="KPS57" s="282"/>
      <c r="KPT57" s="283"/>
      <c r="KPU57" s="279"/>
      <c r="KPV57" s="280"/>
      <c r="KPW57" s="281"/>
      <c r="KPX57" s="281"/>
      <c r="KPY57" s="282"/>
      <c r="KPZ57" s="283"/>
      <c r="KQA57" s="279"/>
      <c r="KQB57" s="280"/>
      <c r="KQC57" s="281"/>
      <c r="KQD57" s="281"/>
      <c r="KQE57" s="282"/>
      <c r="KQF57" s="283"/>
      <c r="KQG57" s="279"/>
      <c r="KQH57" s="280"/>
      <c r="KQI57" s="281"/>
      <c r="KQJ57" s="281"/>
      <c r="KQK57" s="282"/>
      <c r="KQL57" s="283"/>
      <c r="KQM57" s="279"/>
      <c r="KQN57" s="280"/>
      <c r="KQO57" s="281"/>
      <c r="KQP57" s="281"/>
      <c r="KQQ57" s="282"/>
      <c r="KQR57" s="283"/>
      <c r="KQS57" s="279"/>
      <c r="KQT57" s="280"/>
      <c r="KQU57" s="281"/>
      <c r="KQV57" s="281"/>
      <c r="KQW57" s="282"/>
      <c r="KQX57" s="283"/>
      <c r="KQY57" s="279"/>
      <c r="KQZ57" s="280"/>
      <c r="KRA57" s="281"/>
      <c r="KRB57" s="281"/>
      <c r="KRC57" s="282"/>
      <c r="KRD57" s="283"/>
      <c r="KRE57" s="279"/>
      <c r="KRF57" s="280"/>
      <c r="KRG57" s="281"/>
      <c r="KRH57" s="281"/>
      <c r="KRI57" s="282"/>
      <c r="KRJ57" s="283"/>
      <c r="KRK57" s="279"/>
      <c r="KRL57" s="280"/>
      <c r="KRM57" s="281"/>
      <c r="KRN57" s="281"/>
      <c r="KRO57" s="282"/>
      <c r="KRP57" s="283"/>
      <c r="KRQ57" s="279"/>
      <c r="KRR57" s="280"/>
      <c r="KRS57" s="281"/>
      <c r="KRT57" s="281"/>
      <c r="KRU57" s="282"/>
      <c r="KRV57" s="283"/>
      <c r="KRW57" s="279"/>
      <c r="KRX57" s="280"/>
      <c r="KRY57" s="281"/>
      <c r="KRZ57" s="281"/>
      <c r="KSA57" s="282"/>
      <c r="KSB57" s="283"/>
      <c r="KSC57" s="279"/>
      <c r="KSD57" s="280"/>
      <c r="KSE57" s="281"/>
      <c r="KSF57" s="281"/>
      <c r="KSG57" s="282"/>
      <c r="KSH57" s="283"/>
      <c r="KSI57" s="279"/>
      <c r="KSJ57" s="280"/>
      <c r="KSK57" s="281"/>
      <c r="KSL57" s="281"/>
      <c r="KSM57" s="282"/>
      <c r="KSN57" s="283"/>
      <c r="KSO57" s="279"/>
      <c r="KSP57" s="280"/>
      <c r="KSQ57" s="281"/>
      <c r="KSR57" s="281"/>
      <c r="KSS57" s="282"/>
      <c r="KST57" s="283"/>
      <c r="KSU57" s="279"/>
      <c r="KSV57" s="280"/>
      <c r="KSW57" s="281"/>
      <c r="KSX57" s="281"/>
      <c r="KSY57" s="282"/>
      <c r="KSZ57" s="283"/>
      <c r="KTA57" s="279"/>
      <c r="KTB57" s="280"/>
      <c r="KTC57" s="281"/>
      <c r="KTD57" s="281"/>
      <c r="KTE57" s="282"/>
      <c r="KTF57" s="283"/>
      <c r="KTG57" s="279"/>
      <c r="KTH57" s="280"/>
      <c r="KTI57" s="281"/>
      <c r="KTJ57" s="281"/>
      <c r="KTK57" s="282"/>
      <c r="KTL57" s="283"/>
      <c r="KTM57" s="279"/>
      <c r="KTN57" s="280"/>
      <c r="KTO57" s="281"/>
      <c r="KTP57" s="281"/>
      <c r="KTQ57" s="282"/>
      <c r="KTR57" s="283"/>
      <c r="KTS57" s="279"/>
      <c r="KTT57" s="280"/>
      <c r="KTU57" s="281"/>
      <c r="KTV57" s="281"/>
      <c r="KTW57" s="282"/>
      <c r="KTX57" s="283"/>
      <c r="KTY57" s="279"/>
      <c r="KTZ57" s="280"/>
      <c r="KUA57" s="281"/>
      <c r="KUB57" s="281"/>
      <c r="KUC57" s="282"/>
      <c r="KUD57" s="283"/>
      <c r="KUE57" s="279"/>
      <c r="KUF57" s="280"/>
      <c r="KUG57" s="281"/>
      <c r="KUH57" s="281"/>
      <c r="KUI57" s="282"/>
      <c r="KUJ57" s="283"/>
      <c r="KUK57" s="279"/>
      <c r="KUL57" s="280"/>
      <c r="KUM57" s="281"/>
      <c r="KUN57" s="281"/>
      <c r="KUO57" s="282"/>
      <c r="KUP57" s="283"/>
      <c r="KUQ57" s="279"/>
      <c r="KUR57" s="280"/>
      <c r="KUS57" s="281"/>
      <c r="KUT57" s="281"/>
      <c r="KUU57" s="282"/>
      <c r="KUV57" s="283"/>
      <c r="KUW57" s="279"/>
      <c r="KUX57" s="280"/>
      <c r="KUY57" s="281"/>
      <c r="KUZ57" s="281"/>
      <c r="KVA57" s="282"/>
      <c r="KVB57" s="283"/>
      <c r="KVC57" s="279"/>
      <c r="KVD57" s="280"/>
      <c r="KVE57" s="281"/>
      <c r="KVF57" s="281"/>
      <c r="KVG57" s="282"/>
      <c r="KVH57" s="283"/>
      <c r="KVI57" s="279"/>
      <c r="KVJ57" s="280"/>
      <c r="KVK57" s="281"/>
      <c r="KVL57" s="281"/>
      <c r="KVM57" s="282"/>
      <c r="KVN57" s="283"/>
      <c r="KVO57" s="279"/>
      <c r="KVP57" s="280"/>
      <c r="KVQ57" s="281"/>
      <c r="KVR57" s="281"/>
      <c r="KVS57" s="282"/>
      <c r="KVT57" s="283"/>
      <c r="KVU57" s="279"/>
      <c r="KVV57" s="280"/>
      <c r="KVW57" s="281"/>
      <c r="KVX57" s="281"/>
      <c r="KVY57" s="282"/>
      <c r="KVZ57" s="283"/>
      <c r="KWA57" s="279"/>
      <c r="KWB57" s="280"/>
      <c r="KWC57" s="281"/>
      <c r="KWD57" s="281"/>
      <c r="KWE57" s="282"/>
      <c r="KWF57" s="283"/>
      <c r="KWG57" s="279"/>
      <c r="KWH57" s="280"/>
      <c r="KWI57" s="281"/>
      <c r="KWJ57" s="281"/>
      <c r="KWK57" s="282"/>
      <c r="KWL57" s="283"/>
      <c r="KWM57" s="279"/>
      <c r="KWN57" s="280"/>
      <c r="KWO57" s="281"/>
      <c r="KWP57" s="281"/>
      <c r="KWQ57" s="282"/>
      <c r="KWR57" s="283"/>
      <c r="KWS57" s="279"/>
      <c r="KWT57" s="280"/>
      <c r="KWU57" s="281"/>
      <c r="KWV57" s="281"/>
      <c r="KWW57" s="282"/>
      <c r="KWX57" s="283"/>
      <c r="KWY57" s="279"/>
      <c r="KWZ57" s="280"/>
      <c r="KXA57" s="281"/>
      <c r="KXB57" s="281"/>
      <c r="KXC57" s="282"/>
      <c r="KXD57" s="283"/>
      <c r="KXE57" s="279"/>
      <c r="KXF57" s="280"/>
      <c r="KXG57" s="281"/>
      <c r="KXH57" s="281"/>
      <c r="KXI57" s="282"/>
      <c r="KXJ57" s="283"/>
      <c r="KXK57" s="279"/>
      <c r="KXL57" s="280"/>
      <c r="KXM57" s="281"/>
      <c r="KXN57" s="281"/>
      <c r="KXO57" s="282"/>
      <c r="KXP57" s="283"/>
      <c r="KXQ57" s="279"/>
      <c r="KXR57" s="280"/>
      <c r="KXS57" s="281"/>
      <c r="KXT57" s="281"/>
      <c r="KXU57" s="282"/>
      <c r="KXV57" s="283"/>
      <c r="KXW57" s="279"/>
      <c r="KXX57" s="280"/>
      <c r="KXY57" s="281"/>
      <c r="KXZ57" s="281"/>
      <c r="KYA57" s="282"/>
      <c r="KYB57" s="283"/>
      <c r="KYC57" s="279"/>
      <c r="KYD57" s="280"/>
      <c r="KYE57" s="281"/>
      <c r="KYF57" s="281"/>
      <c r="KYG57" s="282"/>
      <c r="KYH57" s="283"/>
      <c r="KYI57" s="279"/>
      <c r="KYJ57" s="280"/>
      <c r="KYK57" s="281"/>
      <c r="KYL57" s="281"/>
      <c r="KYM57" s="282"/>
      <c r="KYN57" s="283"/>
      <c r="KYO57" s="279"/>
      <c r="KYP57" s="280"/>
      <c r="KYQ57" s="281"/>
      <c r="KYR57" s="281"/>
      <c r="KYS57" s="282"/>
      <c r="KYT57" s="283"/>
      <c r="KYU57" s="279"/>
      <c r="KYV57" s="280"/>
      <c r="KYW57" s="281"/>
      <c r="KYX57" s="281"/>
      <c r="KYY57" s="282"/>
      <c r="KYZ57" s="283"/>
      <c r="KZA57" s="279"/>
      <c r="KZB57" s="280"/>
      <c r="KZC57" s="281"/>
      <c r="KZD57" s="281"/>
      <c r="KZE57" s="282"/>
      <c r="KZF57" s="283"/>
      <c r="KZG57" s="279"/>
      <c r="KZH57" s="280"/>
      <c r="KZI57" s="281"/>
      <c r="KZJ57" s="281"/>
      <c r="KZK57" s="282"/>
      <c r="KZL57" s="283"/>
      <c r="KZM57" s="279"/>
      <c r="KZN57" s="280"/>
      <c r="KZO57" s="281"/>
      <c r="KZP57" s="281"/>
      <c r="KZQ57" s="282"/>
      <c r="KZR57" s="283"/>
      <c r="KZS57" s="279"/>
      <c r="KZT57" s="280"/>
      <c r="KZU57" s="281"/>
      <c r="KZV57" s="281"/>
      <c r="KZW57" s="282"/>
      <c r="KZX57" s="283"/>
      <c r="KZY57" s="279"/>
      <c r="KZZ57" s="280"/>
      <c r="LAA57" s="281"/>
      <c r="LAB57" s="281"/>
      <c r="LAC57" s="282"/>
      <c r="LAD57" s="283"/>
      <c r="LAE57" s="279"/>
      <c r="LAF57" s="280"/>
      <c r="LAG57" s="281"/>
      <c r="LAH57" s="281"/>
      <c r="LAI57" s="282"/>
      <c r="LAJ57" s="283"/>
      <c r="LAK57" s="279"/>
      <c r="LAL57" s="280"/>
      <c r="LAM57" s="281"/>
      <c r="LAN57" s="281"/>
      <c r="LAO57" s="282"/>
      <c r="LAP57" s="283"/>
      <c r="LAQ57" s="279"/>
      <c r="LAR57" s="280"/>
      <c r="LAS57" s="281"/>
      <c r="LAT57" s="281"/>
      <c r="LAU57" s="282"/>
      <c r="LAV57" s="283"/>
      <c r="LAW57" s="279"/>
      <c r="LAX57" s="280"/>
      <c r="LAY57" s="281"/>
      <c r="LAZ57" s="281"/>
      <c r="LBA57" s="282"/>
      <c r="LBB57" s="283"/>
      <c r="LBC57" s="279"/>
      <c r="LBD57" s="280"/>
      <c r="LBE57" s="281"/>
      <c r="LBF57" s="281"/>
      <c r="LBG57" s="282"/>
      <c r="LBH57" s="283"/>
      <c r="LBI57" s="279"/>
      <c r="LBJ57" s="280"/>
      <c r="LBK57" s="281"/>
      <c r="LBL57" s="281"/>
      <c r="LBM57" s="282"/>
      <c r="LBN57" s="283"/>
      <c r="LBO57" s="279"/>
      <c r="LBP57" s="280"/>
      <c r="LBQ57" s="281"/>
      <c r="LBR57" s="281"/>
      <c r="LBS57" s="282"/>
      <c r="LBT57" s="283"/>
      <c r="LBU57" s="279"/>
      <c r="LBV57" s="280"/>
      <c r="LBW57" s="281"/>
      <c r="LBX57" s="281"/>
      <c r="LBY57" s="282"/>
      <c r="LBZ57" s="283"/>
      <c r="LCA57" s="279"/>
      <c r="LCB57" s="280"/>
      <c r="LCC57" s="281"/>
      <c r="LCD57" s="281"/>
      <c r="LCE57" s="282"/>
      <c r="LCF57" s="283"/>
      <c r="LCG57" s="279"/>
      <c r="LCH57" s="280"/>
      <c r="LCI57" s="281"/>
      <c r="LCJ57" s="281"/>
      <c r="LCK57" s="282"/>
      <c r="LCL57" s="283"/>
      <c r="LCM57" s="279"/>
      <c r="LCN57" s="280"/>
      <c r="LCO57" s="281"/>
      <c r="LCP57" s="281"/>
      <c r="LCQ57" s="282"/>
      <c r="LCR57" s="283"/>
      <c r="LCS57" s="279"/>
      <c r="LCT57" s="280"/>
      <c r="LCU57" s="281"/>
      <c r="LCV57" s="281"/>
      <c r="LCW57" s="282"/>
      <c r="LCX57" s="283"/>
      <c r="LCY57" s="279"/>
      <c r="LCZ57" s="280"/>
      <c r="LDA57" s="281"/>
      <c r="LDB57" s="281"/>
      <c r="LDC57" s="282"/>
      <c r="LDD57" s="283"/>
      <c r="LDE57" s="279"/>
      <c r="LDF57" s="280"/>
      <c r="LDG57" s="281"/>
      <c r="LDH57" s="281"/>
      <c r="LDI57" s="282"/>
      <c r="LDJ57" s="283"/>
      <c r="LDK57" s="279"/>
      <c r="LDL57" s="280"/>
      <c r="LDM57" s="281"/>
      <c r="LDN57" s="281"/>
      <c r="LDO57" s="282"/>
      <c r="LDP57" s="283"/>
      <c r="LDQ57" s="279"/>
      <c r="LDR57" s="280"/>
      <c r="LDS57" s="281"/>
      <c r="LDT57" s="281"/>
      <c r="LDU57" s="282"/>
      <c r="LDV57" s="283"/>
      <c r="LDW57" s="279"/>
      <c r="LDX57" s="280"/>
      <c r="LDY57" s="281"/>
      <c r="LDZ57" s="281"/>
      <c r="LEA57" s="282"/>
      <c r="LEB57" s="283"/>
      <c r="LEC57" s="279"/>
      <c r="LED57" s="280"/>
      <c r="LEE57" s="281"/>
      <c r="LEF57" s="281"/>
      <c r="LEG57" s="282"/>
      <c r="LEH57" s="283"/>
      <c r="LEI57" s="279"/>
      <c r="LEJ57" s="280"/>
      <c r="LEK57" s="281"/>
      <c r="LEL57" s="281"/>
      <c r="LEM57" s="282"/>
      <c r="LEN57" s="283"/>
      <c r="LEO57" s="279"/>
      <c r="LEP57" s="280"/>
      <c r="LEQ57" s="281"/>
      <c r="LER57" s="281"/>
      <c r="LES57" s="282"/>
      <c r="LET57" s="283"/>
      <c r="LEU57" s="279"/>
      <c r="LEV57" s="280"/>
      <c r="LEW57" s="281"/>
      <c r="LEX57" s="281"/>
      <c r="LEY57" s="282"/>
      <c r="LEZ57" s="283"/>
      <c r="LFA57" s="279"/>
      <c r="LFB57" s="280"/>
      <c r="LFC57" s="281"/>
      <c r="LFD57" s="281"/>
      <c r="LFE57" s="282"/>
      <c r="LFF57" s="283"/>
      <c r="LFG57" s="279"/>
      <c r="LFH57" s="280"/>
      <c r="LFI57" s="281"/>
      <c r="LFJ57" s="281"/>
      <c r="LFK57" s="282"/>
      <c r="LFL57" s="283"/>
      <c r="LFM57" s="279"/>
      <c r="LFN57" s="280"/>
      <c r="LFO57" s="281"/>
      <c r="LFP57" s="281"/>
      <c r="LFQ57" s="282"/>
      <c r="LFR57" s="283"/>
      <c r="LFS57" s="279"/>
      <c r="LFT57" s="280"/>
      <c r="LFU57" s="281"/>
      <c r="LFV57" s="281"/>
      <c r="LFW57" s="282"/>
      <c r="LFX57" s="283"/>
      <c r="LFY57" s="279"/>
      <c r="LFZ57" s="280"/>
      <c r="LGA57" s="281"/>
      <c r="LGB57" s="281"/>
      <c r="LGC57" s="282"/>
      <c r="LGD57" s="283"/>
      <c r="LGE57" s="279"/>
      <c r="LGF57" s="280"/>
      <c r="LGG57" s="281"/>
      <c r="LGH57" s="281"/>
      <c r="LGI57" s="282"/>
      <c r="LGJ57" s="283"/>
      <c r="LGK57" s="279"/>
      <c r="LGL57" s="280"/>
      <c r="LGM57" s="281"/>
      <c r="LGN57" s="281"/>
      <c r="LGO57" s="282"/>
      <c r="LGP57" s="283"/>
      <c r="LGQ57" s="279"/>
      <c r="LGR57" s="280"/>
      <c r="LGS57" s="281"/>
      <c r="LGT57" s="281"/>
      <c r="LGU57" s="282"/>
      <c r="LGV57" s="283"/>
      <c r="LGW57" s="279"/>
      <c r="LGX57" s="280"/>
      <c r="LGY57" s="281"/>
      <c r="LGZ57" s="281"/>
      <c r="LHA57" s="282"/>
      <c r="LHB57" s="283"/>
      <c r="LHC57" s="279"/>
      <c r="LHD57" s="280"/>
      <c r="LHE57" s="281"/>
      <c r="LHF57" s="281"/>
      <c r="LHG57" s="282"/>
      <c r="LHH57" s="283"/>
      <c r="LHI57" s="279"/>
      <c r="LHJ57" s="280"/>
      <c r="LHK57" s="281"/>
      <c r="LHL57" s="281"/>
      <c r="LHM57" s="282"/>
      <c r="LHN57" s="283"/>
      <c r="LHO57" s="279"/>
      <c r="LHP57" s="280"/>
      <c r="LHQ57" s="281"/>
      <c r="LHR57" s="281"/>
      <c r="LHS57" s="282"/>
      <c r="LHT57" s="283"/>
      <c r="LHU57" s="279"/>
      <c r="LHV57" s="280"/>
      <c r="LHW57" s="281"/>
      <c r="LHX57" s="281"/>
      <c r="LHY57" s="282"/>
      <c r="LHZ57" s="283"/>
      <c r="LIA57" s="279"/>
      <c r="LIB57" s="280"/>
      <c r="LIC57" s="281"/>
      <c r="LID57" s="281"/>
      <c r="LIE57" s="282"/>
      <c r="LIF57" s="283"/>
      <c r="LIG57" s="279"/>
      <c r="LIH57" s="280"/>
      <c r="LII57" s="281"/>
      <c r="LIJ57" s="281"/>
      <c r="LIK57" s="282"/>
      <c r="LIL57" s="283"/>
      <c r="LIM57" s="279"/>
      <c r="LIN57" s="280"/>
      <c r="LIO57" s="281"/>
      <c r="LIP57" s="281"/>
      <c r="LIQ57" s="282"/>
      <c r="LIR57" s="283"/>
      <c r="LIS57" s="279"/>
      <c r="LIT57" s="280"/>
      <c r="LIU57" s="281"/>
      <c r="LIV57" s="281"/>
      <c r="LIW57" s="282"/>
      <c r="LIX57" s="283"/>
      <c r="LIY57" s="279"/>
      <c r="LIZ57" s="280"/>
      <c r="LJA57" s="281"/>
      <c r="LJB57" s="281"/>
      <c r="LJC57" s="282"/>
      <c r="LJD57" s="283"/>
      <c r="LJE57" s="279"/>
      <c r="LJF57" s="280"/>
      <c r="LJG57" s="281"/>
      <c r="LJH57" s="281"/>
      <c r="LJI57" s="282"/>
      <c r="LJJ57" s="283"/>
      <c r="LJK57" s="279"/>
      <c r="LJL57" s="280"/>
      <c r="LJM57" s="281"/>
      <c r="LJN57" s="281"/>
      <c r="LJO57" s="282"/>
      <c r="LJP57" s="283"/>
      <c r="LJQ57" s="279"/>
      <c r="LJR57" s="280"/>
      <c r="LJS57" s="281"/>
      <c r="LJT57" s="281"/>
      <c r="LJU57" s="282"/>
      <c r="LJV57" s="283"/>
      <c r="LJW57" s="279"/>
      <c r="LJX57" s="280"/>
      <c r="LJY57" s="281"/>
      <c r="LJZ57" s="281"/>
      <c r="LKA57" s="282"/>
      <c r="LKB57" s="283"/>
      <c r="LKC57" s="279"/>
      <c r="LKD57" s="280"/>
      <c r="LKE57" s="281"/>
      <c r="LKF57" s="281"/>
      <c r="LKG57" s="282"/>
      <c r="LKH57" s="283"/>
      <c r="LKI57" s="279"/>
      <c r="LKJ57" s="280"/>
      <c r="LKK57" s="281"/>
      <c r="LKL57" s="281"/>
      <c r="LKM57" s="282"/>
      <c r="LKN57" s="283"/>
      <c r="LKO57" s="279"/>
      <c r="LKP57" s="280"/>
      <c r="LKQ57" s="281"/>
      <c r="LKR57" s="281"/>
      <c r="LKS57" s="282"/>
      <c r="LKT57" s="283"/>
      <c r="LKU57" s="279"/>
      <c r="LKV57" s="280"/>
      <c r="LKW57" s="281"/>
      <c r="LKX57" s="281"/>
      <c r="LKY57" s="282"/>
      <c r="LKZ57" s="283"/>
      <c r="LLA57" s="279"/>
      <c r="LLB57" s="280"/>
      <c r="LLC57" s="281"/>
      <c r="LLD57" s="281"/>
      <c r="LLE57" s="282"/>
      <c r="LLF57" s="283"/>
      <c r="LLG57" s="279"/>
      <c r="LLH57" s="280"/>
      <c r="LLI57" s="281"/>
      <c r="LLJ57" s="281"/>
      <c r="LLK57" s="282"/>
      <c r="LLL57" s="283"/>
      <c r="LLM57" s="279"/>
      <c r="LLN57" s="280"/>
      <c r="LLO57" s="281"/>
      <c r="LLP57" s="281"/>
      <c r="LLQ57" s="282"/>
      <c r="LLR57" s="283"/>
      <c r="LLS57" s="279"/>
      <c r="LLT57" s="280"/>
      <c r="LLU57" s="281"/>
      <c r="LLV57" s="281"/>
      <c r="LLW57" s="282"/>
      <c r="LLX57" s="283"/>
      <c r="LLY57" s="279"/>
      <c r="LLZ57" s="280"/>
      <c r="LMA57" s="281"/>
      <c r="LMB57" s="281"/>
      <c r="LMC57" s="282"/>
      <c r="LMD57" s="283"/>
      <c r="LME57" s="279"/>
      <c r="LMF57" s="280"/>
      <c r="LMG57" s="281"/>
      <c r="LMH57" s="281"/>
      <c r="LMI57" s="282"/>
      <c r="LMJ57" s="283"/>
      <c r="LMK57" s="279"/>
      <c r="LML57" s="280"/>
      <c r="LMM57" s="281"/>
      <c r="LMN57" s="281"/>
      <c r="LMO57" s="282"/>
      <c r="LMP57" s="283"/>
      <c r="LMQ57" s="279"/>
      <c r="LMR57" s="280"/>
      <c r="LMS57" s="281"/>
      <c r="LMT57" s="281"/>
      <c r="LMU57" s="282"/>
      <c r="LMV57" s="283"/>
      <c r="LMW57" s="279"/>
      <c r="LMX57" s="280"/>
      <c r="LMY57" s="281"/>
      <c r="LMZ57" s="281"/>
      <c r="LNA57" s="282"/>
      <c r="LNB57" s="283"/>
      <c r="LNC57" s="279"/>
      <c r="LND57" s="280"/>
      <c r="LNE57" s="281"/>
      <c r="LNF57" s="281"/>
      <c r="LNG57" s="282"/>
      <c r="LNH57" s="283"/>
      <c r="LNI57" s="279"/>
      <c r="LNJ57" s="280"/>
      <c r="LNK57" s="281"/>
      <c r="LNL57" s="281"/>
      <c r="LNM57" s="282"/>
      <c r="LNN57" s="283"/>
      <c r="LNO57" s="279"/>
      <c r="LNP57" s="280"/>
      <c r="LNQ57" s="281"/>
      <c r="LNR57" s="281"/>
      <c r="LNS57" s="282"/>
      <c r="LNT57" s="283"/>
      <c r="LNU57" s="279"/>
      <c r="LNV57" s="280"/>
      <c r="LNW57" s="281"/>
      <c r="LNX57" s="281"/>
      <c r="LNY57" s="282"/>
      <c r="LNZ57" s="283"/>
      <c r="LOA57" s="279"/>
      <c r="LOB57" s="280"/>
      <c r="LOC57" s="281"/>
      <c r="LOD57" s="281"/>
      <c r="LOE57" s="282"/>
      <c r="LOF57" s="283"/>
      <c r="LOG57" s="279"/>
      <c r="LOH57" s="280"/>
      <c r="LOI57" s="281"/>
      <c r="LOJ57" s="281"/>
      <c r="LOK57" s="282"/>
      <c r="LOL57" s="283"/>
      <c r="LOM57" s="279"/>
      <c r="LON57" s="280"/>
      <c r="LOO57" s="281"/>
      <c r="LOP57" s="281"/>
      <c r="LOQ57" s="282"/>
      <c r="LOR57" s="283"/>
      <c r="LOS57" s="279"/>
      <c r="LOT57" s="280"/>
      <c r="LOU57" s="281"/>
      <c r="LOV57" s="281"/>
      <c r="LOW57" s="282"/>
      <c r="LOX57" s="283"/>
      <c r="LOY57" s="279"/>
      <c r="LOZ57" s="280"/>
      <c r="LPA57" s="281"/>
      <c r="LPB57" s="281"/>
      <c r="LPC57" s="282"/>
      <c r="LPD57" s="283"/>
      <c r="LPE57" s="279"/>
      <c r="LPF57" s="280"/>
      <c r="LPG57" s="281"/>
      <c r="LPH57" s="281"/>
      <c r="LPI57" s="282"/>
      <c r="LPJ57" s="283"/>
      <c r="LPK57" s="279"/>
      <c r="LPL57" s="280"/>
      <c r="LPM57" s="281"/>
      <c r="LPN57" s="281"/>
      <c r="LPO57" s="282"/>
      <c r="LPP57" s="283"/>
      <c r="LPQ57" s="279"/>
      <c r="LPR57" s="280"/>
      <c r="LPS57" s="281"/>
      <c r="LPT57" s="281"/>
      <c r="LPU57" s="282"/>
      <c r="LPV57" s="283"/>
      <c r="LPW57" s="279"/>
      <c r="LPX57" s="280"/>
      <c r="LPY57" s="281"/>
      <c r="LPZ57" s="281"/>
      <c r="LQA57" s="282"/>
      <c r="LQB57" s="283"/>
      <c r="LQC57" s="279"/>
      <c r="LQD57" s="280"/>
      <c r="LQE57" s="281"/>
      <c r="LQF57" s="281"/>
      <c r="LQG57" s="282"/>
      <c r="LQH57" s="283"/>
      <c r="LQI57" s="279"/>
      <c r="LQJ57" s="280"/>
      <c r="LQK57" s="281"/>
      <c r="LQL57" s="281"/>
      <c r="LQM57" s="282"/>
      <c r="LQN57" s="283"/>
      <c r="LQO57" s="279"/>
      <c r="LQP57" s="280"/>
      <c r="LQQ57" s="281"/>
      <c r="LQR57" s="281"/>
      <c r="LQS57" s="282"/>
      <c r="LQT57" s="283"/>
      <c r="LQU57" s="279"/>
      <c r="LQV57" s="280"/>
      <c r="LQW57" s="281"/>
      <c r="LQX57" s="281"/>
      <c r="LQY57" s="282"/>
      <c r="LQZ57" s="283"/>
      <c r="LRA57" s="279"/>
      <c r="LRB57" s="280"/>
      <c r="LRC57" s="281"/>
      <c r="LRD57" s="281"/>
      <c r="LRE57" s="282"/>
      <c r="LRF57" s="283"/>
      <c r="LRG57" s="279"/>
      <c r="LRH57" s="280"/>
      <c r="LRI57" s="281"/>
      <c r="LRJ57" s="281"/>
      <c r="LRK57" s="282"/>
      <c r="LRL57" s="283"/>
      <c r="LRM57" s="279"/>
      <c r="LRN57" s="280"/>
      <c r="LRO57" s="281"/>
      <c r="LRP57" s="281"/>
      <c r="LRQ57" s="282"/>
      <c r="LRR57" s="283"/>
      <c r="LRS57" s="279"/>
      <c r="LRT57" s="280"/>
      <c r="LRU57" s="281"/>
      <c r="LRV57" s="281"/>
      <c r="LRW57" s="282"/>
      <c r="LRX57" s="283"/>
      <c r="LRY57" s="279"/>
      <c r="LRZ57" s="280"/>
      <c r="LSA57" s="281"/>
      <c r="LSB57" s="281"/>
      <c r="LSC57" s="282"/>
      <c r="LSD57" s="283"/>
      <c r="LSE57" s="279"/>
      <c r="LSF57" s="280"/>
      <c r="LSG57" s="281"/>
      <c r="LSH57" s="281"/>
      <c r="LSI57" s="282"/>
      <c r="LSJ57" s="283"/>
      <c r="LSK57" s="279"/>
      <c r="LSL57" s="280"/>
      <c r="LSM57" s="281"/>
      <c r="LSN57" s="281"/>
      <c r="LSO57" s="282"/>
      <c r="LSP57" s="283"/>
      <c r="LSQ57" s="279"/>
      <c r="LSR57" s="280"/>
      <c r="LSS57" s="281"/>
      <c r="LST57" s="281"/>
      <c r="LSU57" s="282"/>
      <c r="LSV57" s="283"/>
      <c r="LSW57" s="279"/>
      <c r="LSX57" s="280"/>
      <c r="LSY57" s="281"/>
      <c r="LSZ57" s="281"/>
      <c r="LTA57" s="282"/>
      <c r="LTB57" s="283"/>
      <c r="LTC57" s="279"/>
      <c r="LTD57" s="280"/>
      <c r="LTE57" s="281"/>
      <c r="LTF57" s="281"/>
      <c r="LTG57" s="282"/>
      <c r="LTH57" s="283"/>
      <c r="LTI57" s="279"/>
      <c r="LTJ57" s="280"/>
      <c r="LTK57" s="281"/>
      <c r="LTL57" s="281"/>
      <c r="LTM57" s="282"/>
      <c r="LTN57" s="283"/>
      <c r="LTO57" s="279"/>
      <c r="LTP57" s="280"/>
      <c r="LTQ57" s="281"/>
      <c r="LTR57" s="281"/>
      <c r="LTS57" s="282"/>
      <c r="LTT57" s="283"/>
      <c r="LTU57" s="279"/>
      <c r="LTV57" s="280"/>
      <c r="LTW57" s="281"/>
      <c r="LTX57" s="281"/>
      <c r="LTY57" s="282"/>
      <c r="LTZ57" s="283"/>
      <c r="LUA57" s="279"/>
      <c r="LUB57" s="280"/>
      <c r="LUC57" s="281"/>
      <c r="LUD57" s="281"/>
      <c r="LUE57" s="282"/>
      <c r="LUF57" s="283"/>
      <c r="LUG57" s="279"/>
      <c r="LUH57" s="280"/>
      <c r="LUI57" s="281"/>
      <c r="LUJ57" s="281"/>
      <c r="LUK57" s="282"/>
      <c r="LUL57" s="283"/>
      <c r="LUM57" s="279"/>
      <c r="LUN57" s="280"/>
      <c r="LUO57" s="281"/>
      <c r="LUP57" s="281"/>
      <c r="LUQ57" s="282"/>
      <c r="LUR57" s="283"/>
      <c r="LUS57" s="279"/>
      <c r="LUT57" s="280"/>
      <c r="LUU57" s="281"/>
      <c r="LUV57" s="281"/>
      <c r="LUW57" s="282"/>
      <c r="LUX57" s="283"/>
      <c r="LUY57" s="279"/>
      <c r="LUZ57" s="280"/>
      <c r="LVA57" s="281"/>
      <c r="LVB57" s="281"/>
      <c r="LVC57" s="282"/>
      <c r="LVD57" s="283"/>
      <c r="LVE57" s="279"/>
      <c r="LVF57" s="280"/>
      <c r="LVG57" s="281"/>
      <c r="LVH57" s="281"/>
      <c r="LVI57" s="282"/>
      <c r="LVJ57" s="283"/>
      <c r="LVK57" s="279"/>
      <c r="LVL57" s="280"/>
      <c r="LVM57" s="281"/>
      <c r="LVN57" s="281"/>
      <c r="LVO57" s="282"/>
      <c r="LVP57" s="283"/>
      <c r="LVQ57" s="279"/>
      <c r="LVR57" s="280"/>
      <c r="LVS57" s="281"/>
      <c r="LVT57" s="281"/>
      <c r="LVU57" s="282"/>
      <c r="LVV57" s="283"/>
      <c r="LVW57" s="279"/>
      <c r="LVX57" s="280"/>
      <c r="LVY57" s="281"/>
      <c r="LVZ57" s="281"/>
      <c r="LWA57" s="282"/>
      <c r="LWB57" s="283"/>
      <c r="LWC57" s="279"/>
      <c r="LWD57" s="280"/>
      <c r="LWE57" s="281"/>
      <c r="LWF57" s="281"/>
      <c r="LWG57" s="282"/>
      <c r="LWH57" s="283"/>
      <c r="LWI57" s="279"/>
      <c r="LWJ57" s="280"/>
      <c r="LWK57" s="281"/>
      <c r="LWL57" s="281"/>
      <c r="LWM57" s="282"/>
      <c r="LWN57" s="283"/>
      <c r="LWO57" s="279"/>
      <c r="LWP57" s="280"/>
      <c r="LWQ57" s="281"/>
      <c r="LWR57" s="281"/>
      <c r="LWS57" s="282"/>
      <c r="LWT57" s="283"/>
      <c r="LWU57" s="279"/>
      <c r="LWV57" s="280"/>
      <c r="LWW57" s="281"/>
      <c r="LWX57" s="281"/>
      <c r="LWY57" s="282"/>
      <c r="LWZ57" s="283"/>
      <c r="LXA57" s="279"/>
      <c r="LXB57" s="280"/>
      <c r="LXC57" s="281"/>
      <c r="LXD57" s="281"/>
      <c r="LXE57" s="282"/>
      <c r="LXF57" s="283"/>
      <c r="LXG57" s="279"/>
      <c r="LXH57" s="280"/>
      <c r="LXI57" s="281"/>
      <c r="LXJ57" s="281"/>
      <c r="LXK57" s="282"/>
      <c r="LXL57" s="283"/>
      <c r="LXM57" s="279"/>
      <c r="LXN57" s="280"/>
      <c r="LXO57" s="281"/>
      <c r="LXP57" s="281"/>
      <c r="LXQ57" s="282"/>
      <c r="LXR57" s="283"/>
      <c r="LXS57" s="279"/>
      <c r="LXT57" s="280"/>
      <c r="LXU57" s="281"/>
      <c r="LXV57" s="281"/>
      <c r="LXW57" s="282"/>
      <c r="LXX57" s="283"/>
      <c r="LXY57" s="279"/>
      <c r="LXZ57" s="280"/>
      <c r="LYA57" s="281"/>
      <c r="LYB57" s="281"/>
      <c r="LYC57" s="282"/>
      <c r="LYD57" s="283"/>
      <c r="LYE57" s="279"/>
      <c r="LYF57" s="280"/>
      <c r="LYG57" s="281"/>
      <c r="LYH57" s="281"/>
      <c r="LYI57" s="282"/>
      <c r="LYJ57" s="283"/>
      <c r="LYK57" s="279"/>
      <c r="LYL57" s="280"/>
      <c r="LYM57" s="281"/>
      <c r="LYN57" s="281"/>
      <c r="LYO57" s="282"/>
      <c r="LYP57" s="283"/>
      <c r="LYQ57" s="279"/>
      <c r="LYR57" s="280"/>
      <c r="LYS57" s="281"/>
      <c r="LYT57" s="281"/>
      <c r="LYU57" s="282"/>
      <c r="LYV57" s="283"/>
      <c r="LYW57" s="279"/>
      <c r="LYX57" s="280"/>
      <c r="LYY57" s="281"/>
      <c r="LYZ57" s="281"/>
      <c r="LZA57" s="282"/>
      <c r="LZB57" s="283"/>
      <c r="LZC57" s="279"/>
      <c r="LZD57" s="280"/>
      <c r="LZE57" s="281"/>
      <c r="LZF57" s="281"/>
      <c r="LZG57" s="282"/>
      <c r="LZH57" s="283"/>
      <c r="LZI57" s="279"/>
      <c r="LZJ57" s="280"/>
      <c r="LZK57" s="281"/>
      <c r="LZL57" s="281"/>
      <c r="LZM57" s="282"/>
      <c r="LZN57" s="283"/>
      <c r="LZO57" s="279"/>
      <c r="LZP57" s="280"/>
      <c r="LZQ57" s="281"/>
      <c r="LZR57" s="281"/>
      <c r="LZS57" s="282"/>
      <c r="LZT57" s="283"/>
      <c r="LZU57" s="279"/>
      <c r="LZV57" s="280"/>
      <c r="LZW57" s="281"/>
      <c r="LZX57" s="281"/>
      <c r="LZY57" s="282"/>
      <c r="LZZ57" s="283"/>
      <c r="MAA57" s="279"/>
      <c r="MAB57" s="280"/>
      <c r="MAC57" s="281"/>
      <c r="MAD57" s="281"/>
      <c r="MAE57" s="282"/>
      <c r="MAF57" s="283"/>
      <c r="MAG57" s="279"/>
      <c r="MAH57" s="280"/>
      <c r="MAI57" s="281"/>
      <c r="MAJ57" s="281"/>
      <c r="MAK57" s="282"/>
      <c r="MAL57" s="283"/>
      <c r="MAM57" s="279"/>
      <c r="MAN57" s="280"/>
      <c r="MAO57" s="281"/>
      <c r="MAP57" s="281"/>
      <c r="MAQ57" s="282"/>
      <c r="MAR57" s="283"/>
      <c r="MAS57" s="279"/>
      <c r="MAT57" s="280"/>
      <c r="MAU57" s="281"/>
      <c r="MAV57" s="281"/>
      <c r="MAW57" s="282"/>
      <c r="MAX57" s="283"/>
      <c r="MAY57" s="279"/>
      <c r="MAZ57" s="280"/>
      <c r="MBA57" s="281"/>
      <c r="MBB57" s="281"/>
      <c r="MBC57" s="282"/>
      <c r="MBD57" s="283"/>
      <c r="MBE57" s="279"/>
      <c r="MBF57" s="280"/>
      <c r="MBG57" s="281"/>
      <c r="MBH57" s="281"/>
      <c r="MBI57" s="282"/>
      <c r="MBJ57" s="283"/>
      <c r="MBK57" s="279"/>
      <c r="MBL57" s="280"/>
      <c r="MBM57" s="281"/>
      <c r="MBN57" s="281"/>
      <c r="MBO57" s="282"/>
      <c r="MBP57" s="283"/>
      <c r="MBQ57" s="279"/>
      <c r="MBR57" s="280"/>
      <c r="MBS57" s="281"/>
      <c r="MBT57" s="281"/>
      <c r="MBU57" s="282"/>
      <c r="MBV57" s="283"/>
      <c r="MBW57" s="279"/>
      <c r="MBX57" s="280"/>
      <c r="MBY57" s="281"/>
      <c r="MBZ57" s="281"/>
      <c r="MCA57" s="282"/>
      <c r="MCB57" s="283"/>
      <c r="MCC57" s="279"/>
      <c r="MCD57" s="280"/>
      <c r="MCE57" s="281"/>
      <c r="MCF57" s="281"/>
      <c r="MCG57" s="282"/>
      <c r="MCH57" s="283"/>
      <c r="MCI57" s="279"/>
      <c r="MCJ57" s="280"/>
      <c r="MCK57" s="281"/>
      <c r="MCL57" s="281"/>
      <c r="MCM57" s="282"/>
      <c r="MCN57" s="283"/>
      <c r="MCO57" s="279"/>
      <c r="MCP57" s="280"/>
      <c r="MCQ57" s="281"/>
      <c r="MCR57" s="281"/>
      <c r="MCS57" s="282"/>
      <c r="MCT57" s="283"/>
      <c r="MCU57" s="279"/>
      <c r="MCV57" s="280"/>
      <c r="MCW57" s="281"/>
      <c r="MCX57" s="281"/>
      <c r="MCY57" s="282"/>
      <c r="MCZ57" s="283"/>
      <c r="MDA57" s="279"/>
      <c r="MDB57" s="280"/>
      <c r="MDC57" s="281"/>
      <c r="MDD57" s="281"/>
      <c r="MDE57" s="282"/>
      <c r="MDF57" s="283"/>
      <c r="MDG57" s="279"/>
      <c r="MDH57" s="280"/>
      <c r="MDI57" s="281"/>
      <c r="MDJ57" s="281"/>
      <c r="MDK57" s="282"/>
      <c r="MDL57" s="283"/>
      <c r="MDM57" s="279"/>
      <c r="MDN57" s="280"/>
      <c r="MDO57" s="281"/>
      <c r="MDP57" s="281"/>
      <c r="MDQ57" s="282"/>
      <c r="MDR57" s="283"/>
      <c r="MDS57" s="279"/>
      <c r="MDT57" s="280"/>
      <c r="MDU57" s="281"/>
      <c r="MDV57" s="281"/>
      <c r="MDW57" s="282"/>
      <c r="MDX57" s="283"/>
      <c r="MDY57" s="279"/>
      <c r="MDZ57" s="280"/>
      <c r="MEA57" s="281"/>
      <c r="MEB57" s="281"/>
      <c r="MEC57" s="282"/>
      <c r="MED57" s="283"/>
      <c r="MEE57" s="279"/>
      <c r="MEF57" s="280"/>
      <c r="MEG57" s="281"/>
      <c r="MEH57" s="281"/>
      <c r="MEI57" s="282"/>
      <c r="MEJ57" s="283"/>
      <c r="MEK57" s="279"/>
      <c r="MEL57" s="280"/>
      <c r="MEM57" s="281"/>
      <c r="MEN57" s="281"/>
      <c r="MEO57" s="282"/>
      <c r="MEP57" s="283"/>
      <c r="MEQ57" s="279"/>
      <c r="MER57" s="280"/>
      <c r="MES57" s="281"/>
      <c r="MET57" s="281"/>
      <c r="MEU57" s="282"/>
      <c r="MEV57" s="283"/>
      <c r="MEW57" s="279"/>
      <c r="MEX57" s="280"/>
      <c r="MEY57" s="281"/>
      <c r="MEZ57" s="281"/>
      <c r="MFA57" s="282"/>
      <c r="MFB57" s="283"/>
      <c r="MFC57" s="279"/>
      <c r="MFD57" s="280"/>
      <c r="MFE57" s="281"/>
      <c r="MFF57" s="281"/>
      <c r="MFG57" s="282"/>
      <c r="MFH57" s="283"/>
      <c r="MFI57" s="279"/>
      <c r="MFJ57" s="280"/>
      <c r="MFK57" s="281"/>
      <c r="MFL57" s="281"/>
      <c r="MFM57" s="282"/>
      <c r="MFN57" s="283"/>
      <c r="MFO57" s="279"/>
      <c r="MFP57" s="280"/>
      <c r="MFQ57" s="281"/>
      <c r="MFR57" s="281"/>
      <c r="MFS57" s="282"/>
      <c r="MFT57" s="283"/>
      <c r="MFU57" s="279"/>
      <c r="MFV57" s="280"/>
      <c r="MFW57" s="281"/>
      <c r="MFX57" s="281"/>
      <c r="MFY57" s="282"/>
      <c r="MFZ57" s="283"/>
      <c r="MGA57" s="279"/>
      <c r="MGB57" s="280"/>
      <c r="MGC57" s="281"/>
      <c r="MGD57" s="281"/>
      <c r="MGE57" s="282"/>
      <c r="MGF57" s="283"/>
      <c r="MGG57" s="279"/>
      <c r="MGH57" s="280"/>
      <c r="MGI57" s="281"/>
      <c r="MGJ57" s="281"/>
      <c r="MGK57" s="282"/>
      <c r="MGL57" s="283"/>
      <c r="MGM57" s="279"/>
      <c r="MGN57" s="280"/>
      <c r="MGO57" s="281"/>
      <c r="MGP57" s="281"/>
      <c r="MGQ57" s="282"/>
      <c r="MGR57" s="283"/>
      <c r="MGS57" s="279"/>
      <c r="MGT57" s="280"/>
      <c r="MGU57" s="281"/>
      <c r="MGV57" s="281"/>
      <c r="MGW57" s="282"/>
      <c r="MGX57" s="283"/>
      <c r="MGY57" s="279"/>
      <c r="MGZ57" s="280"/>
      <c r="MHA57" s="281"/>
      <c r="MHB57" s="281"/>
      <c r="MHC57" s="282"/>
      <c r="MHD57" s="283"/>
      <c r="MHE57" s="279"/>
      <c r="MHF57" s="280"/>
      <c r="MHG57" s="281"/>
      <c r="MHH57" s="281"/>
      <c r="MHI57" s="282"/>
      <c r="MHJ57" s="283"/>
      <c r="MHK57" s="279"/>
      <c r="MHL57" s="280"/>
      <c r="MHM57" s="281"/>
      <c r="MHN57" s="281"/>
      <c r="MHO57" s="282"/>
      <c r="MHP57" s="283"/>
      <c r="MHQ57" s="279"/>
      <c r="MHR57" s="280"/>
      <c r="MHS57" s="281"/>
      <c r="MHT57" s="281"/>
      <c r="MHU57" s="282"/>
      <c r="MHV57" s="283"/>
      <c r="MHW57" s="279"/>
      <c r="MHX57" s="280"/>
      <c r="MHY57" s="281"/>
      <c r="MHZ57" s="281"/>
      <c r="MIA57" s="282"/>
      <c r="MIB57" s="283"/>
      <c r="MIC57" s="279"/>
      <c r="MID57" s="280"/>
      <c r="MIE57" s="281"/>
      <c r="MIF57" s="281"/>
      <c r="MIG57" s="282"/>
      <c r="MIH57" s="283"/>
      <c r="MII57" s="279"/>
      <c r="MIJ57" s="280"/>
      <c r="MIK57" s="281"/>
      <c r="MIL57" s="281"/>
      <c r="MIM57" s="282"/>
      <c r="MIN57" s="283"/>
      <c r="MIO57" s="279"/>
      <c r="MIP57" s="280"/>
      <c r="MIQ57" s="281"/>
      <c r="MIR57" s="281"/>
      <c r="MIS57" s="282"/>
      <c r="MIT57" s="283"/>
      <c r="MIU57" s="279"/>
      <c r="MIV57" s="280"/>
      <c r="MIW57" s="281"/>
      <c r="MIX57" s="281"/>
      <c r="MIY57" s="282"/>
      <c r="MIZ57" s="283"/>
      <c r="MJA57" s="279"/>
      <c r="MJB57" s="280"/>
      <c r="MJC57" s="281"/>
      <c r="MJD57" s="281"/>
      <c r="MJE57" s="282"/>
      <c r="MJF57" s="283"/>
      <c r="MJG57" s="279"/>
      <c r="MJH57" s="280"/>
      <c r="MJI57" s="281"/>
      <c r="MJJ57" s="281"/>
      <c r="MJK57" s="282"/>
      <c r="MJL57" s="283"/>
      <c r="MJM57" s="279"/>
      <c r="MJN57" s="280"/>
      <c r="MJO57" s="281"/>
      <c r="MJP57" s="281"/>
      <c r="MJQ57" s="282"/>
      <c r="MJR57" s="283"/>
      <c r="MJS57" s="279"/>
      <c r="MJT57" s="280"/>
      <c r="MJU57" s="281"/>
      <c r="MJV57" s="281"/>
      <c r="MJW57" s="282"/>
      <c r="MJX57" s="283"/>
      <c r="MJY57" s="279"/>
      <c r="MJZ57" s="280"/>
      <c r="MKA57" s="281"/>
      <c r="MKB57" s="281"/>
      <c r="MKC57" s="282"/>
      <c r="MKD57" s="283"/>
      <c r="MKE57" s="279"/>
      <c r="MKF57" s="280"/>
      <c r="MKG57" s="281"/>
      <c r="MKH57" s="281"/>
      <c r="MKI57" s="282"/>
      <c r="MKJ57" s="283"/>
      <c r="MKK57" s="279"/>
      <c r="MKL57" s="280"/>
      <c r="MKM57" s="281"/>
      <c r="MKN57" s="281"/>
      <c r="MKO57" s="282"/>
      <c r="MKP57" s="283"/>
      <c r="MKQ57" s="279"/>
      <c r="MKR57" s="280"/>
      <c r="MKS57" s="281"/>
      <c r="MKT57" s="281"/>
      <c r="MKU57" s="282"/>
      <c r="MKV57" s="283"/>
      <c r="MKW57" s="279"/>
      <c r="MKX57" s="280"/>
      <c r="MKY57" s="281"/>
      <c r="MKZ57" s="281"/>
      <c r="MLA57" s="282"/>
      <c r="MLB57" s="283"/>
      <c r="MLC57" s="279"/>
      <c r="MLD57" s="280"/>
      <c r="MLE57" s="281"/>
      <c r="MLF57" s="281"/>
      <c r="MLG57" s="282"/>
      <c r="MLH57" s="283"/>
      <c r="MLI57" s="279"/>
      <c r="MLJ57" s="280"/>
      <c r="MLK57" s="281"/>
      <c r="MLL57" s="281"/>
      <c r="MLM57" s="282"/>
      <c r="MLN57" s="283"/>
      <c r="MLO57" s="279"/>
      <c r="MLP57" s="280"/>
      <c r="MLQ57" s="281"/>
      <c r="MLR57" s="281"/>
      <c r="MLS57" s="282"/>
      <c r="MLT57" s="283"/>
      <c r="MLU57" s="279"/>
      <c r="MLV57" s="280"/>
      <c r="MLW57" s="281"/>
      <c r="MLX57" s="281"/>
      <c r="MLY57" s="282"/>
      <c r="MLZ57" s="283"/>
      <c r="MMA57" s="279"/>
      <c r="MMB57" s="280"/>
      <c r="MMC57" s="281"/>
      <c r="MMD57" s="281"/>
      <c r="MME57" s="282"/>
      <c r="MMF57" s="283"/>
      <c r="MMG57" s="279"/>
      <c r="MMH57" s="280"/>
      <c r="MMI57" s="281"/>
      <c r="MMJ57" s="281"/>
      <c r="MMK57" s="282"/>
      <c r="MML57" s="283"/>
      <c r="MMM57" s="279"/>
      <c r="MMN57" s="280"/>
      <c r="MMO57" s="281"/>
      <c r="MMP57" s="281"/>
      <c r="MMQ57" s="282"/>
      <c r="MMR57" s="283"/>
      <c r="MMS57" s="279"/>
      <c r="MMT57" s="280"/>
      <c r="MMU57" s="281"/>
      <c r="MMV57" s="281"/>
      <c r="MMW57" s="282"/>
      <c r="MMX57" s="283"/>
      <c r="MMY57" s="279"/>
      <c r="MMZ57" s="280"/>
      <c r="MNA57" s="281"/>
      <c r="MNB57" s="281"/>
      <c r="MNC57" s="282"/>
      <c r="MND57" s="283"/>
      <c r="MNE57" s="279"/>
      <c r="MNF57" s="280"/>
      <c r="MNG57" s="281"/>
      <c r="MNH57" s="281"/>
      <c r="MNI57" s="282"/>
      <c r="MNJ57" s="283"/>
      <c r="MNK57" s="279"/>
      <c r="MNL57" s="280"/>
      <c r="MNM57" s="281"/>
      <c r="MNN57" s="281"/>
      <c r="MNO57" s="282"/>
      <c r="MNP57" s="283"/>
      <c r="MNQ57" s="279"/>
      <c r="MNR57" s="280"/>
      <c r="MNS57" s="281"/>
      <c r="MNT57" s="281"/>
      <c r="MNU57" s="282"/>
      <c r="MNV57" s="283"/>
      <c r="MNW57" s="279"/>
      <c r="MNX57" s="280"/>
      <c r="MNY57" s="281"/>
      <c r="MNZ57" s="281"/>
      <c r="MOA57" s="282"/>
      <c r="MOB57" s="283"/>
      <c r="MOC57" s="279"/>
      <c r="MOD57" s="280"/>
      <c r="MOE57" s="281"/>
      <c r="MOF57" s="281"/>
      <c r="MOG57" s="282"/>
      <c r="MOH57" s="283"/>
      <c r="MOI57" s="279"/>
      <c r="MOJ57" s="280"/>
      <c r="MOK57" s="281"/>
      <c r="MOL57" s="281"/>
      <c r="MOM57" s="282"/>
      <c r="MON57" s="283"/>
      <c r="MOO57" s="279"/>
      <c r="MOP57" s="280"/>
      <c r="MOQ57" s="281"/>
      <c r="MOR57" s="281"/>
      <c r="MOS57" s="282"/>
      <c r="MOT57" s="283"/>
      <c r="MOU57" s="279"/>
      <c r="MOV57" s="280"/>
      <c r="MOW57" s="281"/>
      <c r="MOX57" s="281"/>
      <c r="MOY57" s="282"/>
      <c r="MOZ57" s="283"/>
      <c r="MPA57" s="279"/>
      <c r="MPB57" s="280"/>
      <c r="MPC57" s="281"/>
      <c r="MPD57" s="281"/>
      <c r="MPE57" s="282"/>
      <c r="MPF57" s="283"/>
      <c r="MPG57" s="279"/>
      <c r="MPH57" s="280"/>
      <c r="MPI57" s="281"/>
      <c r="MPJ57" s="281"/>
      <c r="MPK57" s="282"/>
      <c r="MPL57" s="283"/>
      <c r="MPM57" s="279"/>
      <c r="MPN57" s="280"/>
      <c r="MPO57" s="281"/>
      <c r="MPP57" s="281"/>
      <c r="MPQ57" s="282"/>
      <c r="MPR57" s="283"/>
      <c r="MPS57" s="279"/>
      <c r="MPT57" s="280"/>
      <c r="MPU57" s="281"/>
      <c r="MPV57" s="281"/>
      <c r="MPW57" s="282"/>
      <c r="MPX57" s="283"/>
      <c r="MPY57" s="279"/>
      <c r="MPZ57" s="280"/>
      <c r="MQA57" s="281"/>
      <c r="MQB57" s="281"/>
      <c r="MQC57" s="282"/>
      <c r="MQD57" s="283"/>
      <c r="MQE57" s="279"/>
      <c r="MQF57" s="280"/>
      <c r="MQG57" s="281"/>
      <c r="MQH57" s="281"/>
      <c r="MQI57" s="282"/>
      <c r="MQJ57" s="283"/>
      <c r="MQK57" s="279"/>
      <c r="MQL57" s="280"/>
      <c r="MQM57" s="281"/>
      <c r="MQN57" s="281"/>
      <c r="MQO57" s="282"/>
      <c r="MQP57" s="283"/>
      <c r="MQQ57" s="279"/>
      <c r="MQR57" s="280"/>
      <c r="MQS57" s="281"/>
      <c r="MQT57" s="281"/>
      <c r="MQU57" s="282"/>
      <c r="MQV57" s="283"/>
      <c r="MQW57" s="279"/>
      <c r="MQX57" s="280"/>
      <c r="MQY57" s="281"/>
      <c r="MQZ57" s="281"/>
      <c r="MRA57" s="282"/>
      <c r="MRB57" s="283"/>
      <c r="MRC57" s="279"/>
      <c r="MRD57" s="280"/>
      <c r="MRE57" s="281"/>
      <c r="MRF57" s="281"/>
      <c r="MRG57" s="282"/>
      <c r="MRH57" s="283"/>
      <c r="MRI57" s="279"/>
      <c r="MRJ57" s="280"/>
      <c r="MRK57" s="281"/>
      <c r="MRL57" s="281"/>
      <c r="MRM57" s="282"/>
      <c r="MRN57" s="283"/>
      <c r="MRO57" s="279"/>
      <c r="MRP57" s="280"/>
      <c r="MRQ57" s="281"/>
      <c r="MRR57" s="281"/>
      <c r="MRS57" s="282"/>
      <c r="MRT57" s="283"/>
      <c r="MRU57" s="279"/>
      <c r="MRV57" s="280"/>
      <c r="MRW57" s="281"/>
      <c r="MRX57" s="281"/>
      <c r="MRY57" s="282"/>
      <c r="MRZ57" s="283"/>
      <c r="MSA57" s="279"/>
      <c r="MSB57" s="280"/>
      <c r="MSC57" s="281"/>
      <c r="MSD57" s="281"/>
      <c r="MSE57" s="282"/>
      <c r="MSF57" s="283"/>
      <c r="MSG57" s="279"/>
      <c r="MSH57" s="280"/>
      <c r="MSI57" s="281"/>
      <c r="MSJ57" s="281"/>
      <c r="MSK57" s="282"/>
      <c r="MSL57" s="283"/>
      <c r="MSM57" s="279"/>
      <c r="MSN57" s="280"/>
      <c r="MSO57" s="281"/>
      <c r="MSP57" s="281"/>
      <c r="MSQ57" s="282"/>
      <c r="MSR57" s="283"/>
      <c r="MSS57" s="279"/>
      <c r="MST57" s="280"/>
      <c r="MSU57" s="281"/>
      <c r="MSV57" s="281"/>
      <c r="MSW57" s="282"/>
      <c r="MSX57" s="283"/>
      <c r="MSY57" s="279"/>
      <c r="MSZ57" s="280"/>
      <c r="MTA57" s="281"/>
      <c r="MTB57" s="281"/>
      <c r="MTC57" s="282"/>
      <c r="MTD57" s="283"/>
      <c r="MTE57" s="279"/>
      <c r="MTF57" s="280"/>
      <c r="MTG57" s="281"/>
      <c r="MTH57" s="281"/>
      <c r="MTI57" s="282"/>
      <c r="MTJ57" s="283"/>
      <c r="MTK57" s="279"/>
      <c r="MTL57" s="280"/>
      <c r="MTM57" s="281"/>
      <c r="MTN57" s="281"/>
      <c r="MTO57" s="282"/>
      <c r="MTP57" s="283"/>
      <c r="MTQ57" s="279"/>
      <c r="MTR57" s="280"/>
      <c r="MTS57" s="281"/>
      <c r="MTT57" s="281"/>
      <c r="MTU57" s="282"/>
      <c r="MTV57" s="283"/>
      <c r="MTW57" s="279"/>
      <c r="MTX57" s="280"/>
      <c r="MTY57" s="281"/>
      <c r="MTZ57" s="281"/>
      <c r="MUA57" s="282"/>
      <c r="MUB57" s="283"/>
      <c r="MUC57" s="279"/>
      <c r="MUD57" s="280"/>
      <c r="MUE57" s="281"/>
      <c r="MUF57" s="281"/>
      <c r="MUG57" s="282"/>
      <c r="MUH57" s="283"/>
      <c r="MUI57" s="279"/>
      <c r="MUJ57" s="280"/>
      <c r="MUK57" s="281"/>
      <c r="MUL57" s="281"/>
      <c r="MUM57" s="282"/>
      <c r="MUN57" s="283"/>
      <c r="MUO57" s="279"/>
      <c r="MUP57" s="280"/>
      <c r="MUQ57" s="281"/>
      <c r="MUR57" s="281"/>
      <c r="MUS57" s="282"/>
      <c r="MUT57" s="283"/>
      <c r="MUU57" s="279"/>
      <c r="MUV57" s="280"/>
      <c r="MUW57" s="281"/>
      <c r="MUX57" s="281"/>
      <c r="MUY57" s="282"/>
      <c r="MUZ57" s="283"/>
      <c r="MVA57" s="279"/>
      <c r="MVB57" s="280"/>
      <c r="MVC57" s="281"/>
      <c r="MVD57" s="281"/>
      <c r="MVE57" s="282"/>
      <c r="MVF57" s="283"/>
      <c r="MVG57" s="279"/>
      <c r="MVH57" s="280"/>
      <c r="MVI57" s="281"/>
      <c r="MVJ57" s="281"/>
      <c r="MVK57" s="282"/>
      <c r="MVL57" s="283"/>
      <c r="MVM57" s="279"/>
      <c r="MVN57" s="280"/>
      <c r="MVO57" s="281"/>
      <c r="MVP57" s="281"/>
      <c r="MVQ57" s="282"/>
      <c r="MVR57" s="283"/>
      <c r="MVS57" s="279"/>
      <c r="MVT57" s="280"/>
      <c r="MVU57" s="281"/>
      <c r="MVV57" s="281"/>
      <c r="MVW57" s="282"/>
      <c r="MVX57" s="283"/>
      <c r="MVY57" s="279"/>
      <c r="MVZ57" s="280"/>
      <c r="MWA57" s="281"/>
      <c r="MWB57" s="281"/>
      <c r="MWC57" s="282"/>
      <c r="MWD57" s="283"/>
      <c r="MWE57" s="279"/>
      <c r="MWF57" s="280"/>
      <c r="MWG57" s="281"/>
      <c r="MWH57" s="281"/>
      <c r="MWI57" s="282"/>
      <c r="MWJ57" s="283"/>
      <c r="MWK57" s="279"/>
      <c r="MWL57" s="280"/>
      <c r="MWM57" s="281"/>
      <c r="MWN57" s="281"/>
      <c r="MWO57" s="282"/>
      <c r="MWP57" s="283"/>
      <c r="MWQ57" s="279"/>
      <c r="MWR57" s="280"/>
      <c r="MWS57" s="281"/>
      <c r="MWT57" s="281"/>
      <c r="MWU57" s="282"/>
      <c r="MWV57" s="283"/>
      <c r="MWW57" s="279"/>
      <c r="MWX57" s="280"/>
      <c r="MWY57" s="281"/>
      <c r="MWZ57" s="281"/>
      <c r="MXA57" s="282"/>
      <c r="MXB57" s="283"/>
      <c r="MXC57" s="279"/>
      <c r="MXD57" s="280"/>
      <c r="MXE57" s="281"/>
      <c r="MXF57" s="281"/>
      <c r="MXG57" s="282"/>
      <c r="MXH57" s="283"/>
      <c r="MXI57" s="279"/>
      <c r="MXJ57" s="280"/>
      <c r="MXK57" s="281"/>
      <c r="MXL57" s="281"/>
      <c r="MXM57" s="282"/>
      <c r="MXN57" s="283"/>
      <c r="MXO57" s="279"/>
      <c r="MXP57" s="280"/>
      <c r="MXQ57" s="281"/>
      <c r="MXR57" s="281"/>
      <c r="MXS57" s="282"/>
      <c r="MXT57" s="283"/>
      <c r="MXU57" s="279"/>
      <c r="MXV57" s="280"/>
      <c r="MXW57" s="281"/>
      <c r="MXX57" s="281"/>
      <c r="MXY57" s="282"/>
      <c r="MXZ57" s="283"/>
      <c r="MYA57" s="279"/>
      <c r="MYB57" s="280"/>
      <c r="MYC57" s="281"/>
      <c r="MYD57" s="281"/>
      <c r="MYE57" s="282"/>
      <c r="MYF57" s="283"/>
      <c r="MYG57" s="279"/>
      <c r="MYH57" s="280"/>
      <c r="MYI57" s="281"/>
      <c r="MYJ57" s="281"/>
      <c r="MYK57" s="282"/>
      <c r="MYL57" s="283"/>
      <c r="MYM57" s="279"/>
      <c r="MYN57" s="280"/>
      <c r="MYO57" s="281"/>
      <c r="MYP57" s="281"/>
      <c r="MYQ57" s="282"/>
      <c r="MYR57" s="283"/>
      <c r="MYS57" s="279"/>
      <c r="MYT57" s="280"/>
      <c r="MYU57" s="281"/>
      <c r="MYV57" s="281"/>
      <c r="MYW57" s="282"/>
      <c r="MYX57" s="283"/>
      <c r="MYY57" s="279"/>
      <c r="MYZ57" s="280"/>
      <c r="MZA57" s="281"/>
      <c r="MZB57" s="281"/>
      <c r="MZC57" s="282"/>
      <c r="MZD57" s="283"/>
      <c r="MZE57" s="279"/>
      <c r="MZF57" s="280"/>
      <c r="MZG57" s="281"/>
      <c r="MZH57" s="281"/>
      <c r="MZI57" s="282"/>
      <c r="MZJ57" s="283"/>
      <c r="MZK57" s="279"/>
      <c r="MZL57" s="280"/>
      <c r="MZM57" s="281"/>
      <c r="MZN57" s="281"/>
      <c r="MZO57" s="282"/>
      <c r="MZP57" s="283"/>
      <c r="MZQ57" s="279"/>
      <c r="MZR57" s="280"/>
      <c r="MZS57" s="281"/>
      <c r="MZT57" s="281"/>
      <c r="MZU57" s="282"/>
      <c r="MZV57" s="283"/>
      <c r="MZW57" s="279"/>
      <c r="MZX57" s="280"/>
      <c r="MZY57" s="281"/>
      <c r="MZZ57" s="281"/>
      <c r="NAA57" s="282"/>
      <c r="NAB57" s="283"/>
      <c r="NAC57" s="279"/>
      <c r="NAD57" s="280"/>
      <c r="NAE57" s="281"/>
      <c r="NAF57" s="281"/>
      <c r="NAG57" s="282"/>
      <c r="NAH57" s="283"/>
      <c r="NAI57" s="279"/>
      <c r="NAJ57" s="280"/>
      <c r="NAK57" s="281"/>
      <c r="NAL57" s="281"/>
      <c r="NAM57" s="282"/>
      <c r="NAN57" s="283"/>
      <c r="NAO57" s="279"/>
      <c r="NAP57" s="280"/>
      <c r="NAQ57" s="281"/>
      <c r="NAR57" s="281"/>
      <c r="NAS57" s="282"/>
      <c r="NAT57" s="283"/>
      <c r="NAU57" s="279"/>
      <c r="NAV57" s="280"/>
      <c r="NAW57" s="281"/>
      <c r="NAX57" s="281"/>
      <c r="NAY57" s="282"/>
      <c r="NAZ57" s="283"/>
      <c r="NBA57" s="279"/>
      <c r="NBB57" s="280"/>
      <c r="NBC57" s="281"/>
      <c r="NBD57" s="281"/>
      <c r="NBE57" s="282"/>
      <c r="NBF57" s="283"/>
      <c r="NBG57" s="279"/>
      <c r="NBH57" s="280"/>
      <c r="NBI57" s="281"/>
      <c r="NBJ57" s="281"/>
      <c r="NBK57" s="282"/>
      <c r="NBL57" s="283"/>
      <c r="NBM57" s="279"/>
      <c r="NBN57" s="280"/>
      <c r="NBO57" s="281"/>
      <c r="NBP57" s="281"/>
      <c r="NBQ57" s="282"/>
      <c r="NBR57" s="283"/>
      <c r="NBS57" s="279"/>
      <c r="NBT57" s="280"/>
      <c r="NBU57" s="281"/>
      <c r="NBV57" s="281"/>
      <c r="NBW57" s="282"/>
      <c r="NBX57" s="283"/>
      <c r="NBY57" s="279"/>
      <c r="NBZ57" s="280"/>
      <c r="NCA57" s="281"/>
      <c r="NCB57" s="281"/>
      <c r="NCC57" s="282"/>
      <c r="NCD57" s="283"/>
      <c r="NCE57" s="279"/>
      <c r="NCF57" s="280"/>
      <c r="NCG57" s="281"/>
      <c r="NCH57" s="281"/>
      <c r="NCI57" s="282"/>
      <c r="NCJ57" s="283"/>
      <c r="NCK57" s="279"/>
      <c r="NCL57" s="280"/>
      <c r="NCM57" s="281"/>
      <c r="NCN57" s="281"/>
      <c r="NCO57" s="282"/>
      <c r="NCP57" s="283"/>
      <c r="NCQ57" s="279"/>
      <c r="NCR57" s="280"/>
      <c r="NCS57" s="281"/>
      <c r="NCT57" s="281"/>
      <c r="NCU57" s="282"/>
      <c r="NCV57" s="283"/>
      <c r="NCW57" s="279"/>
      <c r="NCX57" s="280"/>
      <c r="NCY57" s="281"/>
      <c r="NCZ57" s="281"/>
      <c r="NDA57" s="282"/>
      <c r="NDB57" s="283"/>
      <c r="NDC57" s="279"/>
      <c r="NDD57" s="280"/>
      <c r="NDE57" s="281"/>
      <c r="NDF57" s="281"/>
      <c r="NDG57" s="282"/>
      <c r="NDH57" s="283"/>
      <c r="NDI57" s="279"/>
      <c r="NDJ57" s="280"/>
      <c r="NDK57" s="281"/>
      <c r="NDL57" s="281"/>
      <c r="NDM57" s="282"/>
      <c r="NDN57" s="283"/>
      <c r="NDO57" s="279"/>
      <c r="NDP57" s="280"/>
      <c r="NDQ57" s="281"/>
      <c r="NDR57" s="281"/>
      <c r="NDS57" s="282"/>
      <c r="NDT57" s="283"/>
      <c r="NDU57" s="279"/>
      <c r="NDV57" s="280"/>
      <c r="NDW57" s="281"/>
      <c r="NDX57" s="281"/>
      <c r="NDY57" s="282"/>
      <c r="NDZ57" s="283"/>
      <c r="NEA57" s="279"/>
      <c r="NEB57" s="280"/>
      <c r="NEC57" s="281"/>
      <c r="NED57" s="281"/>
      <c r="NEE57" s="282"/>
      <c r="NEF57" s="283"/>
      <c r="NEG57" s="279"/>
      <c r="NEH57" s="280"/>
      <c r="NEI57" s="281"/>
      <c r="NEJ57" s="281"/>
      <c r="NEK57" s="282"/>
      <c r="NEL57" s="283"/>
      <c r="NEM57" s="279"/>
      <c r="NEN57" s="280"/>
      <c r="NEO57" s="281"/>
      <c r="NEP57" s="281"/>
      <c r="NEQ57" s="282"/>
      <c r="NER57" s="283"/>
      <c r="NES57" s="279"/>
      <c r="NET57" s="280"/>
      <c r="NEU57" s="281"/>
      <c r="NEV57" s="281"/>
      <c r="NEW57" s="282"/>
      <c r="NEX57" s="283"/>
      <c r="NEY57" s="279"/>
      <c r="NEZ57" s="280"/>
      <c r="NFA57" s="281"/>
      <c r="NFB57" s="281"/>
      <c r="NFC57" s="282"/>
      <c r="NFD57" s="283"/>
      <c r="NFE57" s="279"/>
      <c r="NFF57" s="280"/>
      <c r="NFG57" s="281"/>
      <c r="NFH57" s="281"/>
      <c r="NFI57" s="282"/>
      <c r="NFJ57" s="283"/>
      <c r="NFK57" s="279"/>
      <c r="NFL57" s="280"/>
      <c r="NFM57" s="281"/>
      <c r="NFN57" s="281"/>
      <c r="NFO57" s="282"/>
      <c r="NFP57" s="283"/>
      <c r="NFQ57" s="279"/>
      <c r="NFR57" s="280"/>
      <c r="NFS57" s="281"/>
      <c r="NFT57" s="281"/>
      <c r="NFU57" s="282"/>
      <c r="NFV57" s="283"/>
      <c r="NFW57" s="279"/>
      <c r="NFX57" s="280"/>
      <c r="NFY57" s="281"/>
      <c r="NFZ57" s="281"/>
      <c r="NGA57" s="282"/>
      <c r="NGB57" s="283"/>
      <c r="NGC57" s="279"/>
      <c r="NGD57" s="280"/>
      <c r="NGE57" s="281"/>
      <c r="NGF57" s="281"/>
      <c r="NGG57" s="282"/>
      <c r="NGH57" s="283"/>
      <c r="NGI57" s="279"/>
      <c r="NGJ57" s="280"/>
      <c r="NGK57" s="281"/>
      <c r="NGL57" s="281"/>
      <c r="NGM57" s="282"/>
      <c r="NGN57" s="283"/>
      <c r="NGO57" s="279"/>
      <c r="NGP57" s="280"/>
      <c r="NGQ57" s="281"/>
      <c r="NGR57" s="281"/>
      <c r="NGS57" s="282"/>
      <c r="NGT57" s="283"/>
      <c r="NGU57" s="279"/>
      <c r="NGV57" s="280"/>
      <c r="NGW57" s="281"/>
      <c r="NGX57" s="281"/>
      <c r="NGY57" s="282"/>
      <c r="NGZ57" s="283"/>
      <c r="NHA57" s="279"/>
      <c r="NHB57" s="280"/>
      <c r="NHC57" s="281"/>
      <c r="NHD57" s="281"/>
      <c r="NHE57" s="282"/>
      <c r="NHF57" s="283"/>
      <c r="NHG57" s="279"/>
      <c r="NHH57" s="280"/>
      <c r="NHI57" s="281"/>
      <c r="NHJ57" s="281"/>
      <c r="NHK57" s="282"/>
      <c r="NHL57" s="283"/>
      <c r="NHM57" s="279"/>
      <c r="NHN57" s="280"/>
      <c r="NHO57" s="281"/>
      <c r="NHP57" s="281"/>
      <c r="NHQ57" s="282"/>
      <c r="NHR57" s="283"/>
      <c r="NHS57" s="279"/>
      <c r="NHT57" s="280"/>
      <c r="NHU57" s="281"/>
      <c r="NHV57" s="281"/>
      <c r="NHW57" s="282"/>
      <c r="NHX57" s="283"/>
      <c r="NHY57" s="279"/>
      <c r="NHZ57" s="280"/>
      <c r="NIA57" s="281"/>
      <c r="NIB57" s="281"/>
      <c r="NIC57" s="282"/>
      <c r="NID57" s="283"/>
      <c r="NIE57" s="279"/>
      <c r="NIF57" s="280"/>
      <c r="NIG57" s="281"/>
      <c r="NIH57" s="281"/>
      <c r="NII57" s="282"/>
      <c r="NIJ57" s="283"/>
      <c r="NIK57" s="279"/>
      <c r="NIL57" s="280"/>
      <c r="NIM57" s="281"/>
      <c r="NIN57" s="281"/>
      <c r="NIO57" s="282"/>
      <c r="NIP57" s="283"/>
      <c r="NIQ57" s="279"/>
      <c r="NIR57" s="280"/>
      <c r="NIS57" s="281"/>
      <c r="NIT57" s="281"/>
      <c r="NIU57" s="282"/>
      <c r="NIV57" s="283"/>
      <c r="NIW57" s="279"/>
      <c r="NIX57" s="280"/>
      <c r="NIY57" s="281"/>
      <c r="NIZ57" s="281"/>
      <c r="NJA57" s="282"/>
      <c r="NJB57" s="283"/>
      <c r="NJC57" s="279"/>
      <c r="NJD57" s="280"/>
      <c r="NJE57" s="281"/>
      <c r="NJF57" s="281"/>
      <c r="NJG57" s="282"/>
      <c r="NJH57" s="283"/>
      <c r="NJI57" s="279"/>
      <c r="NJJ57" s="280"/>
      <c r="NJK57" s="281"/>
      <c r="NJL57" s="281"/>
      <c r="NJM57" s="282"/>
      <c r="NJN57" s="283"/>
      <c r="NJO57" s="279"/>
      <c r="NJP57" s="280"/>
      <c r="NJQ57" s="281"/>
      <c r="NJR57" s="281"/>
      <c r="NJS57" s="282"/>
      <c r="NJT57" s="283"/>
      <c r="NJU57" s="279"/>
      <c r="NJV57" s="280"/>
      <c r="NJW57" s="281"/>
      <c r="NJX57" s="281"/>
      <c r="NJY57" s="282"/>
      <c r="NJZ57" s="283"/>
      <c r="NKA57" s="279"/>
      <c r="NKB57" s="280"/>
      <c r="NKC57" s="281"/>
      <c r="NKD57" s="281"/>
      <c r="NKE57" s="282"/>
      <c r="NKF57" s="283"/>
      <c r="NKG57" s="279"/>
      <c r="NKH57" s="280"/>
      <c r="NKI57" s="281"/>
      <c r="NKJ57" s="281"/>
      <c r="NKK57" s="282"/>
      <c r="NKL57" s="283"/>
      <c r="NKM57" s="279"/>
      <c r="NKN57" s="280"/>
      <c r="NKO57" s="281"/>
      <c r="NKP57" s="281"/>
      <c r="NKQ57" s="282"/>
      <c r="NKR57" s="283"/>
      <c r="NKS57" s="279"/>
      <c r="NKT57" s="280"/>
      <c r="NKU57" s="281"/>
      <c r="NKV57" s="281"/>
      <c r="NKW57" s="282"/>
      <c r="NKX57" s="283"/>
      <c r="NKY57" s="279"/>
      <c r="NKZ57" s="280"/>
      <c r="NLA57" s="281"/>
      <c r="NLB57" s="281"/>
      <c r="NLC57" s="282"/>
      <c r="NLD57" s="283"/>
      <c r="NLE57" s="279"/>
      <c r="NLF57" s="280"/>
      <c r="NLG57" s="281"/>
      <c r="NLH57" s="281"/>
      <c r="NLI57" s="282"/>
      <c r="NLJ57" s="283"/>
      <c r="NLK57" s="279"/>
      <c r="NLL57" s="280"/>
      <c r="NLM57" s="281"/>
      <c r="NLN57" s="281"/>
      <c r="NLO57" s="282"/>
      <c r="NLP57" s="283"/>
      <c r="NLQ57" s="279"/>
      <c r="NLR57" s="280"/>
      <c r="NLS57" s="281"/>
      <c r="NLT57" s="281"/>
      <c r="NLU57" s="282"/>
      <c r="NLV57" s="283"/>
      <c r="NLW57" s="279"/>
      <c r="NLX57" s="280"/>
      <c r="NLY57" s="281"/>
      <c r="NLZ57" s="281"/>
      <c r="NMA57" s="282"/>
      <c r="NMB57" s="283"/>
      <c r="NMC57" s="279"/>
      <c r="NMD57" s="280"/>
      <c r="NME57" s="281"/>
      <c r="NMF57" s="281"/>
      <c r="NMG57" s="282"/>
      <c r="NMH57" s="283"/>
      <c r="NMI57" s="279"/>
      <c r="NMJ57" s="280"/>
      <c r="NMK57" s="281"/>
      <c r="NML57" s="281"/>
      <c r="NMM57" s="282"/>
      <c r="NMN57" s="283"/>
      <c r="NMO57" s="279"/>
      <c r="NMP57" s="280"/>
      <c r="NMQ57" s="281"/>
      <c r="NMR57" s="281"/>
      <c r="NMS57" s="282"/>
      <c r="NMT57" s="283"/>
      <c r="NMU57" s="279"/>
      <c r="NMV57" s="280"/>
      <c r="NMW57" s="281"/>
      <c r="NMX57" s="281"/>
      <c r="NMY57" s="282"/>
      <c r="NMZ57" s="283"/>
      <c r="NNA57" s="279"/>
      <c r="NNB57" s="280"/>
      <c r="NNC57" s="281"/>
      <c r="NND57" s="281"/>
      <c r="NNE57" s="282"/>
      <c r="NNF57" s="283"/>
      <c r="NNG57" s="279"/>
      <c r="NNH57" s="280"/>
      <c r="NNI57" s="281"/>
      <c r="NNJ57" s="281"/>
      <c r="NNK57" s="282"/>
      <c r="NNL57" s="283"/>
      <c r="NNM57" s="279"/>
      <c r="NNN57" s="280"/>
      <c r="NNO57" s="281"/>
      <c r="NNP57" s="281"/>
      <c r="NNQ57" s="282"/>
      <c r="NNR57" s="283"/>
      <c r="NNS57" s="279"/>
      <c r="NNT57" s="280"/>
      <c r="NNU57" s="281"/>
      <c r="NNV57" s="281"/>
      <c r="NNW57" s="282"/>
      <c r="NNX57" s="283"/>
      <c r="NNY57" s="279"/>
      <c r="NNZ57" s="280"/>
      <c r="NOA57" s="281"/>
      <c r="NOB57" s="281"/>
      <c r="NOC57" s="282"/>
      <c r="NOD57" s="283"/>
      <c r="NOE57" s="279"/>
      <c r="NOF57" s="280"/>
      <c r="NOG57" s="281"/>
      <c r="NOH57" s="281"/>
      <c r="NOI57" s="282"/>
      <c r="NOJ57" s="283"/>
      <c r="NOK57" s="279"/>
      <c r="NOL57" s="280"/>
      <c r="NOM57" s="281"/>
      <c r="NON57" s="281"/>
      <c r="NOO57" s="282"/>
      <c r="NOP57" s="283"/>
      <c r="NOQ57" s="279"/>
      <c r="NOR57" s="280"/>
      <c r="NOS57" s="281"/>
      <c r="NOT57" s="281"/>
      <c r="NOU57" s="282"/>
      <c r="NOV57" s="283"/>
      <c r="NOW57" s="279"/>
      <c r="NOX57" s="280"/>
      <c r="NOY57" s="281"/>
      <c r="NOZ57" s="281"/>
      <c r="NPA57" s="282"/>
      <c r="NPB57" s="283"/>
      <c r="NPC57" s="279"/>
      <c r="NPD57" s="280"/>
      <c r="NPE57" s="281"/>
      <c r="NPF57" s="281"/>
      <c r="NPG57" s="282"/>
      <c r="NPH57" s="283"/>
      <c r="NPI57" s="279"/>
      <c r="NPJ57" s="280"/>
      <c r="NPK57" s="281"/>
      <c r="NPL57" s="281"/>
      <c r="NPM57" s="282"/>
      <c r="NPN57" s="283"/>
      <c r="NPO57" s="279"/>
      <c r="NPP57" s="280"/>
      <c r="NPQ57" s="281"/>
      <c r="NPR57" s="281"/>
      <c r="NPS57" s="282"/>
      <c r="NPT57" s="283"/>
      <c r="NPU57" s="279"/>
      <c r="NPV57" s="280"/>
      <c r="NPW57" s="281"/>
      <c r="NPX57" s="281"/>
      <c r="NPY57" s="282"/>
      <c r="NPZ57" s="283"/>
      <c r="NQA57" s="279"/>
      <c r="NQB57" s="280"/>
      <c r="NQC57" s="281"/>
      <c r="NQD57" s="281"/>
      <c r="NQE57" s="282"/>
      <c r="NQF57" s="283"/>
      <c r="NQG57" s="279"/>
      <c r="NQH57" s="280"/>
      <c r="NQI57" s="281"/>
      <c r="NQJ57" s="281"/>
      <c r="NQK57" s="282"/>
      <c r="NQL57" s="283"/>
      <c r="NQM57" s="279"/>
      <c r="NQN57" s="280"/>
      <c r="NQO57" s="281"/>
      <c r="NQP57" s="281"/>
      <c r="NQQ57" s="282"/>
      <c r="NQR57" s="283"/>
      <c r="NQS57" s="279"/>
      <c r="NQT57" s="280"/>
      <c r="NQU57" s="281"/>
      <c r="NQV57" s="281"/>
      <c r="NQW57" s="282"/>
      <c r="NQX57" s="283"/>
      <c r="NQY57" s="279"/>
      <c r="NQZ57" s="280"/>
      <c r="NRA57" s="281"/>
      <c r="NRB57" s="281"/>
      <c r="NRC57" s="282"/>
      <c r="NRD57" s="283"/>
      <c r="NRE57" s="279"/>
      <c r="NRF57" s="280"/>
      <c r="NRG57" s="281"/>
      <c r="NRH57" s="281"/>
      <c r="NRI57" s="282"/>
      <c r="NRJ57" s="283"/>
      <c r="NRK57" s="279"/>
      <c r="NRL57" s="280"/>
      <c r="NRM57" s="281"/>
      <c r="NRN57" s="281"/>
      <c r="NRO57" s="282"/>
      <c r="NRP57" s="283"/>
      <c r="NRQ57" s="279"/>
      <c r="NRR57" s="280"/>
      <c r="NRS57" s="281"/>
      <c r="NRT57" s="281"/>
      <c r="NRU57" s="282"/>
      <c r="NRV57" s="283"/>
      <c r="NRW57" s="279"/>
      <c r="NRX57" s="280"/>
      <c r="NRY57" s="281"/>
      <c r="NRZ57" s="281"/>
      <c r="NSA57" s="282"/>
      <c r="NSB57" s="283"/>
      <c r="NSC57" s="279"/>
      <c r="NSD57" s="280"/>
      <c r="NSE57" s="281"/>
      <c r="NSF57" s="281"/>
      <c r="NSG57" s="282"/>
      <c r="NSH57" s="283"/>
      <c r="NSI57" s="279"/>
      <c r="NSJ57" s="280"/>
      <c r="NSK57" s="281"/>
      <c r="NSL57" s="281"/>
      <c r="NSM57" s="282"/>
      <c r="NSN57" s="283"/>
      <c r="NSO57" s="279"/>
      <c r="NSP57" s="280"/>
      <c r="NSQ57" s="281"/>
      <c r="NSR57" s="281"/>
      <c r="NSS57" s="282"/>
      <c r="NST57" s="283"/>
      <c r="NSU57" s="279"/>
      <c r="NSV57" s="280"/>
      <c r="NSW57" s="281"/>
      <c r="NSX57" s="281"/>
      <c r="NSY57" s="282"/>
      <c r="NSZ57" s="283"/>
      <c r="NTA57" s="279"/>
      <c r="NTB57" s="280"/>
      <c r="NTC57" s="281"/>
      <c r="NTD57" s="281"/>
      <c r="NTE57" s="282"/>
      <c r="NTF57" s="283"/>
      <c r="NTG57" s="279"/>
      <c r="NTH57" s="280"/>
      <c r="NTI57" s="281"/>
      <c r="NTJ57" s="281"/>
      <c r="NTK57" s="282"/>
      <c r="NTL57" s="283"/>
      <c r="NTM57" s="279"/>
      <c r="NTN57" s="280"/>
      <c r="NTO57" s="281"/>
      <c r="NTP57" s="281"/>
      <c r="NTQ57" s="282"/>
      <c r="NTR57" s="283"/>
      <c r="NTS57" s="279"/>
      <c r="NTT57" s="280"/>
      <c r="NTU57" s="281"/>
      <c r="NTV57" s="281"/>
      <c r="NTW57" s="282"/>
      <c r="NTX57" s="283"/>
      <c r="NTY57" s="279"/>
      <c r="NTZ57" s="280"/>
      <c r="NUA57" s="281"/>
      <c r="NUB57" s="281"/>
      <c r="NUC57" s="282"/>
      <c r="NUD57" s="283"/>
      <c r="NUE57" s="279"/>
      <c r="NUF57" s="280"/>
      <c r="NUG57" s="281"/>
      <c r="NUH57" s="281"/>
      <c r="NUI57" s="282"/>
      <c r="NUJ57" s="283"/>
      <c r="NUK57" s="279"/>
      <c r="NUL57" s="280"/>
      <c r="NUM57" s="281"/>
      <c r="NUN57" s="281"/>
      <c r="NUO57" s="282"/>
      <c r="NUP57" s="283"/>
      <c r="NUQ57" s="279"/>
      <c r="NUR57" s="280"/>
      <c r="NUS57" s="281"/>
      <c r="NUT57" s="281"/>
      <c r="NUU57" s="282"/>
      <c r="NUV57" s="283"/>
      <c r="NUW57" s="279"/>
      <c r="NUX57" s="280"/>
      <c r="NUY57" s="281"/>
      <c r="NUZ57" s="281"/>
      <c r="NVA57" s="282"/>
      <c r="NVB57" s="283"/>
      <c r="NVC57" s="279"/>
      <c r="NVD57" s="280"/>
      <c r="NVE57" s="281"/>
      <c r="NVF57" s="281"/>
      <c r="NVG57" s="282"/>
      <c r="NVH57" s="283"/>
      <c r="NVI57" s="279"/>
      <c r="NVJ57" s="280"/>
      <c r="NVK57" s="281"/>
      <c r="NVL57" s="281"/>
      <c r="NVM57" s="282"/>
      <c r="NVN57" s="283"/>
      <c r="NVO57" s="279"/>
      <c r="NVP57" s="280"/>
      <c r="NVQ57" s="281"/>
      <c r="NVR57" s="281"/>
      <c r="NVS57" s="282"/>
      <c r="NVT57" s="283"/>
      <c r="NVU57" s="279"/>
      <c r="NVV57" s="280"/>
      <c r="NVW57" s="281"/>
      <c r="NVX57" s="281"/>
      <c r="NVY57" s="282"/>
      <c r="NVZ57" s="283"/>
      <c r="NWA57" s="279"/>
      <c r="NWB57" s="280"/>
      <c r="NWC57" s="281"/>
      <c r="NWD57" s="281"/>
      <c r="NWE57" s="282"/>
      <c r="NWF57" s="283"/>
      <c r="NWG57" s="279"/>
      <c r="NWH57" s="280"/>
      <c r="NWI57" s="281"/>
      <c r="NWJ57" s="281"/>
      <c r="NWK57" s="282"/>
      <c r="NWL57" s="283"/>
      <c r="NWM57" s="279"/>
      <c r="NWN57" s="280"/>
      <c r="NWO57" s="281"/>
      <c r="NWP57" s="281"/>
      <c r="NWQ57" s="282"/>
      <c r="NWR57" s="283"/>
      <c r="NWS57" s="279"/>
      <c r="NWT57" s="280"/>
      <c r="NWU57" s="281"/>
      <c r="NWV57" s="281"/>
      <c r="NWW57" s="282"/>
      <c r="NWX57" s="283"/>
      <c r="NWY57" s="279"/>
      <c r="NWZ57" s="280"/>
      <c r="NXA57" s="281"/>
      <c r="NXB57" s="281"/>
      <c r="NXC57" s="282"/>
      <c r="NXD57" s="283"/>
      <c r="NXE57" s="279"/>
      <c r="NXF57" s="280"/>
      <c r="NXG57" s="281"/>
      <c r="NXH57" s="281"/>
      <c r="NXI57" s="282"/>
      <c r="NXJ57" s="283"/>
      <c r="NXK57" s="279"/>
      <c r="NXL57" s="280"/>
      <c r="NXM57" s="281"/>
      <c r="NXN57" s="281"/>
      <c r="NXO57" s="282"/>
      <c r="NXP57" s="283"/>
      <c r="NXQ57" s="279"/>
      <c r="NXR57" s="280"/>
      <c r="NXS57" s="281"/>
      <c r="NXT57" s="281"/>
      <c r="NXU57" s="282"/>
      <c r="NXV57" s="283"/>
      <c r="NXW57" s="279"/>
      <c r="NXX57" s="280"/>
      <c r="NXY57" s="281"/>
      <c r="NXZ57" s="281"/>
      <c r="NYA57" s="282"/>
      <c r="NYB57" s="283"/>
      <c r="NYC57" s="279"/>
      <c r="NYD57" s="280"/>
      <c r="NYE57" s="281"/>
      <c r="NYF57" s="281"/>
      <c r="NYG57" s="282"/>
      <c r="NYH57" s="283"/>
      <c r="NYI57" s="279"/>
      <c r="NYJ57" s="280"/>
      <c r="NYK57" s="281"/>
      <c r="NYL57" s="281"/>
      <c r="NYM57" s="282"/>
      <c r="NYN57" s="283"/>
      <c r="NYO57" s="279"/>
      <c r="NYP57" s="280"/>
      <c r="NYQ57" s="281"/>
      <c r="NYR57" s="281"/>
      <c r="NYS57" s="282"/>
      <c r="NYT57" s="283"/>
      <c r="NYU57" s="279"/>
      <c r="NYV57" s="280"/>
      <c r="NYW57" s="281"/>
      <c r="NYX57" s="281"/>
      <c r="NYY57" s="282"/>
      <c r="NYZ57" s="283"/>
      <c r="NZA57" s="279"/>
      <c r="NZB57" s="280"/>
      <c r="NZC57" s="281"/>
      <c r="NZD57" s="281"/>
      <c r="NZE57" s="282"/>
      <c r="NZF57" s="283"/>
      <c r="NZG57" s="279"/>
      <c r="NZH57" s="280"/>
      <c r="NZI57" s="281"/>
      <c r="NZJ57" s="281"/>
      <c r="NZK57" s="282"/>
      <c r="NZL57" s="283"/>
      <c r="NZM57" s="279"/>
      <c r="NZN57" s="280"/>
      <c r="NZO57" s="281"/>
      <c r="NZP57" s="281"/>
      <c r="NZQ57" s="282"/>
      <c r="NZR57" s="283"/>
      <c r="NZS57" s="279"/>
      <c r="NZT57" s="280"/>
      <c r="NZU57" s="281"/>
      <c r="NZV57" s="281"/>
      <c r="NZW57" s="282"/>
      <c r="NZX57" s="283"/>
      <c r="NZY57" s="279"/>
      <c r="NZZ57" s="280"/>
      <c r="OAA57" s="281"/>
      <c r="OAB57" s="281"/>
      <c r="OAC57" s="282"/>
      <c r="OAD57" s="283"/>
      <c r="OAE57" s="279"/>
      <c r="OAF57" s="280"/>
      <c r="OAG57" s="281"/>
      <c r="OAH57" s="281"/>
      <c r="OAI57" s="282"/>
      <c r="OAJ57" s="283"/>
      <c r="OAK57" s="279"/>
      <c r="OAL57" s="280"/>
      <c r="OAM57" s="281"/>
      <c r="OAN57" s="281"/>
      <c r="OAO57" s="282"/>
      <c r="OAP57" s="283"/>
      <c r="OAQ57" s="279"/>
      <c r="OAR57" s="280"/>
      <c r="OAS57" s="281"/>
      <c r="OAT57" s="281"/>
      <c r="OAU57" s="282"/>
      <c r="OAV57" s="283"/>
      <c r="OAW57" s="279"/>
      <c r="OAX57" s="280"/>
      <c r="OAY57" s="281"/>
      <c r="OAZ57" s="281"/>
      <c r="OBA57" s="282"/>
      <c r="OBB57" s="283"/>
      <c r="OBC57" s="279"/>
      <c r="OBD57" s="280"/>
      <c r="OBE57" s="281"/>
      <c r="OBF57" s="281"/>
      <c r="OBG57" s="282"/>
      <c r="OBH57" s="283"/>
      <c r="OBI57" s="279"/>
      <c r="OBJ57" s="280"/>
      <c r="OBK57" s="281"/>
      <c r="OBL57" s="281"/>
      <c r="OBM57" s="282"/>
      <c r="OBN57" s="283"/>
      <c r="OBO57" s="279"/>
      <c r="OBP57" s="280"/>
      <c r="OBQ57" s="281"/>
      <c r="OBR57" s="281"/>
      <c r="OBS57" s="282"/>
      <c r="OBT57" s="283"/>
      <c r="OBU57" s="279"/>
      <c r="OBV57" s="280"/>
      <c r="OBW57" s="281"/>
      <c r="OBX57" s="281"/>
      <c r="OBY57" s="282"/>
      <c r="OBZ57" s="283"/>
      <c r="OCA57" s="279"/>
      <c r="OCB57" s="280"/>
      <c r="OCC57" s="281"/>
      <c r="OCD57" s="281"/>
      <c r="OCE57" s="282"/>
      <c r="OCF57" s="283"/>
      <c r="OCG57" s="279"/>
      <c r="OCH57" s="280"/>
      <c r="OCI57" s="281"/>
      <c r="OCJ57" s="281"/>
      <c r="OCK57" s="282"/>
      <c r="OCL57" s="283"/>
      <c r="OCM57" s="279"/>
      <c r="OCN57" s="280"/>
      <c r="OCO57" s="281"/>
      <c r="OCP57" s="281"/>
      <c r="OCQ57" s="282"/>
      <c r="OCR57" s="283"/>
      <c r="OCS57" s="279"/>
      <c r="OCT57" s="280"/>
      <c r="OCU57" s="281"/>
      <c r="OCV57" s="281"/>
      <c r="OCW57" s="282"/>
      <c r="OCX57" s="283"/>
      <c r="OCY57" s="279"/>
      <c r="OCZ57" s="280"/>
      <c r="ODA57" s="281"/>
      <c r="ODB57" s="281"/>
      <c r="ODC57" s="282"/>
      <c r="ODD57" s="283"/>
      <c r="ODE57" s="279"/>
      <c r="ODF57" s="280"/>
      <c r="ODG57" s="281"/>
      <c r="ODH57" s="281"/>
      <c r="ODI57" s="282"/>
      <c r="ODJ57" s="283"/>
      <c r="ODK57" s="279"/>
      <c r="ODL57" s="280"/>
      <c r="ODM57" s="281"/>
      <c r="ODN57" s="281"/>
      <c r="ODO57" s="282"/>
      <c r="ODP57" s="283"/>
      <c r="ODQ57" s="279"/>
      <c r="ODR57" s="280"/>
      <c r="ODS57" s="281"/>
      <c r="ODT57" s="281"/>
      <c r="ODU57" s="282"/>
      <c r="ODV57" s="283"/>
      <c r="ODW57" s="279"/>
      <c r="ODX57" s="280"/>
      <c r="ODY57" s="281"/>
      <c r="ODZ57" s="281"/>
      <c r="OEA57" s="282"/>
      <c r="OEB57" s="283"/>
      <c r="OEC57" s="279"/>
      <c r="OED57" s="280"/>
      <c r="OEE57" s="281"/>
      <c r="OEF57" s="281"/>
      <c r="OEG57" s="282"/>
      <c r="OEH57" s="283"/>
      <c r="OEI57" s="279"/>
      <c r="OEJ57" s="280"/>
      <c r="OEK57" s="281"/>
      <c r="OEL57" s="281"/>
      <c r="OEM57" s="282"/>
      <c r="OEN57" s="283"/>
      <c r="OEO57" s="279"/>
      <c r="OEP57" s="280"/>
      <c r="OEQ57" s="281"/>
      <c r="OER57" s="281"/>
      <c r="OES57" s="282"/>
      <c r="OET57" s="283"/>
      <c r="OEU57" s="279"/>
      <c r="OEV57" s="280"/>
      <c r="OEW57" s="281"/>
      <c r="OEX57" s="281"/>
      <c r="OEY57" s="282"/>
      <c r="OEZ57" s="283"/>
      <c r="OFA57" s="279"/>
      <c r="OFB57" s="280"/>
      <c r="OFC57" s="281"/>
      <c r="OFD57" s="281"/>
      <c r="OFE57" s="282"/>
      <c r="OFF57" s="283"/>
      <c r="OFG57" s="279"/>
      <c r="OFH57" s="280"/>
      <c r="OFI57" s="281"/>
      <c r="OFJ57" s="281"/>
      <c r="OFK57" s="282"/>
      <c r="OFL57" s="283"/>
      <c r="OFM57" s="279"/>
      <c r="OFN57" s="280"/>
      <c r="OFO57" s="281"/>
      <c r="OFP57" s="281"/>
      <c r="OFQ57" s="282"/>
      <c r="OFR57" s="283"/>
      <c r="OFS57" s="279"/>
      <c r="OFT57" s="280"/>
      <c r="OFU57" s="281"/>
      <c r="OFV57" s="281"/>
      <c r="OFW57" s="282"/>
      <c r="OFX57" s="283"/>
      <c r="OFY57" s="279"/>
      <c r="OFZ57" s="280"/>
      <c r="OGA57" s="281"/>
      <c r="OGB57" s="281"/>
      <c r="OGC57" s="282"/>
      <c r="OGD57" s="283"/>
      <c r="OGE57" s="279"/>
      <c r="OGF57" s="280"/>
      <c r="OGG57" s="281"/>
      <c r="OGH57" s="281"/>
      <c r="OGI57" s="282"/>
      <c r="OGJ57" s="283"/>
      <c r="OGK57" s="279"/>
      <c r="OGL57" s="280"/>
      <c r="OGM57" s="281"/>
      <c r="OGN57" s="281"/>
      <c r="OGO57" s="282"/>
      <c r="OGP57" s="283"/>
      <c r="OGQ57" s="279"/>
      <c r="OGR57" s="280"/>
      <c r="OGS57" s="281"/>
      <c r="OGT57" s="281"/>
      <c r="OGU57" s="282"/>
      <c r="OGV57" s="283"/>
      <c r="OGW57" s="279"/>
      <c r="OGX57" s="280"/>
      <c r="OGY57" s="281"/>
      <c r="OGZ57" s="281"/>
      <c r="OHA57" s="282"/>
      <c r="OHB57" s="283"/>
      <c r="OHC57" s="279"/>
      <c r="OHD57" s="280"/>
      <c r="OHE57" s="281"/>
      <c r="OHF57" s="281"/>
      <c r="OHG57" s="282"/>
      <c r="OHH57" s="283"/>
      <c r="OHI57" s="279"/>
      <c r="OHJ57" s="280"/>
      <c r="OHK57" s="281"/>
      <c r="OHL57" s="281"/>
      <c r="OHM57" s="282"/>
      <c r="OHN57" s="283"/>
      <c r="OHO57" s="279"/>
      <c r="OHP57" s="280"/>
      <c r="OHQ57" s="281"/>
      <c r="OHR57" s="281"/>
      <c r="OHS57" s="282"/>
      <c r="OHT57" s="283"/>
      <c r="OHU57" s="279"/>
      <c r="OHV57" s="280"/>
      <c r="OHW57" s="281"/>
      <c r="OHX57" s="281"/>
      <c r="OHY57" s="282"/>
      <c r="OHZ57" s="283"/>
      <c r="OIA57" s="279"/>
      <c r="OIB57" s="280"/>
      <c r="OIC57" s="281"/>
      <c r="OID57" s="281"/>
      <c r="OIE57" s="282"/>
      <c r="OIF57" s="283"/>
      <c r="OIG57" s="279"/>
      <c r="OIH57" s="280"/>
      <c r="OII57" s="281"/>
      <c r="OIJ57" s="281"/>
      <c r="OIK57" s="282"/>
      <c r="OIL57" s="283"/>
      <c r="OIM57" s="279"/>
      <c r="OIN57" s="280"/>
      <c r="OIO57" s="281"/>
      <c r="OIP57" s="281"/>
      <c r="OIQ57" s="282"/>
      <c r="OIR57" s="283"/>
      <c r="OIS57" s="279"/>
      <c r="OIT57" s="280"/>
      <c r="OIU57" s="281"/>
      <c r="OIV57" s="281"/>
      <c r="OIW57" s="282"/>
      <c r="OIX57" s="283"/>
      <c r="OIY57" s="279"/>
      <c r="OIZ57" s="280"/>
      <c r="OJA57" s="281"/>
      <c r="OJB57" s="281"/>
      <c r="OJC57" s="282"/>
      <c r="OJD57" s="283"/>
      <c r="OJE57" s="279"/>
      <c r="OJF57" s="280"/>
      <c r="OJG57" s="281"/>
      <c r="OJH57" s="281"/>
      <c r="OJI57" s="282"/>
      <c r="OJJ57" s="283"/>
      <c r="OJK57" s="279"/>
      <c r="OJL57" s="280"/>
      <c r="OJM57" s="281"/>
      <c r="OJN57" s="281"/>
      <c r="OJO57" s="282"/>
      <c r="OJP57" s="283"/>
      <c r="OJQ57" s="279"/>
      <c r="OJR57" s="280"/>
      <c r="OJS57" s="281"/>
      <c r="OJT57" s="281"/>
      <c r="OJU57" s="282"/>
      <c r="OJV57" s="283"/>
      <c r="OJW57" s="279"/>
      <c r="OJX57" s="280"/>
      <c r="OJY57" s="281"/>
      <c r="OJZ57" s="281"/>
      <c r="OKA57" s="282"/>
      <c r="OKB57" s="283"/>
      <c r="OKC57" s="279"/>
      <c r="OKD57" s="280"/>
      <c r="OKE57" s="281"/>
      <c r="OKF57" s="281"/>
      <c r="OKG57" s="282"/>
      <c r="OKH57" s="283"/>
      <c r="OKI57" s="279"/>
      <c r="OKJ57" s="280"/>
      <c r="OKK57" s="281"/>
      <c r="OKL57" s="281"/>
      <c r="OKM57" s="282"/>
      <c r="OKN57" s="283"/>
      <c r="OKO57" s="279"/>
      <c r="OKP57" s="280"/>
      <c r="OKQ57" s="281"/>
      <c r="OKR57" s="281"/>
      <c r="OKS57" s="282"/>
      <c r="OKT57" s="283"/>
      <c r="OKU57" s="279"/>
      <c r="OKV57" s="280"/>
      <c r="OKW57" s="281"/>
      <c r="OKX57" s="281"/>
      <c r="OKY57" s="282"/>
      <c r="OKZ57" s="283"/>
      <c r="OLA57" s="279"/>
      <c r="OLB57" s="280"/>
      <c r="OLC57" s="281"/>
      <c r="OLD57" s="281"/>
      <c r="OLE57" s="282"/>
      <c r="OLF57" s="283"/>
      <c r="OLG57" s="279"/>
      <c r="OLH57" s="280"/>
      <c r="OLI57" s="281"/>
      <c r="OLJ57" s="281"/>
      <c r="OLK57" s="282"/>
      <c r="OLL57" s="283"/>
      <c r="OLM57" s="279"/>
      <c r="OLN57" s="280"/>
      <c r="OLO57" s="281"/>
      <c r="OLP57" s="281"/>
      <c r="OLQ57" s="282"/>
      <c r="OLR57" s="283"/>
      <c r="OLS57" s="279"/>
      <c r="OLT57" s="280"/>
      <c r="OLU57" s="281"/>
      <c r="OLV57" s="281"/>
      <c r="OLW57" s="282"/>
      <c r="OLX57" s="283"/>
      <c r="OLY57" s="279"/>
      <c r="OLZ57" s="280"/>
      <c r="OMA57" s="281"/>
      <c r="OMB57" s="281"/>
      <c r="OMC57" s="282"/>
      <c r="OMD57" s="283"/>
      <c r="OME57" s="279"/>
      <c r="OMF57" s="280"/>
      <c r="OMG57" s="281"/>
      <c r="OMH57" s="281"/>
      <c r="OMI57" s="282"/>
      <c r="OMJ57" s="283"/>
      <c r="OMK57" s="279"/>
      <c r="OML57" s="280"/>
      <c r="OMM57" s="281"/>
      <c r="OMN57" s="281"/>
      <c r="OMO57" s="282"/>
      <c r="OMP57" s="283"/>
      <c r="OMQ57" s="279"/>
      <c r="OMR57" s="280"/>
      <c r="OMS57" s="281"/>
      <c r="OMT57" s="281"/>
      <c r="OMU57" s="282"/>
      <c r="OMV57" s="283"/>
      <c r="OMW57" s="279"/>
      <c r="OMX57" s="280"/>
      <c r="OMY57" s="281"/>
      <c r="OMZ57" s="281"/>
      <c r="ONA57" s="282"/>
      <c r="ONB57" s="283"/>
      <c r="ONC57" s="279"/>
      <c r="OND57" s="280"/>
      <c r="ONE57" s="281"/>
      <c r="ONF57" s="281"/>
      <c r="ONG57" s="282"/>
      <c r="ONH57" s="283"/>
      <c r="ONI57" s="279"/>
      <c r="ONJ57" s="280"/>
      <c r="ONK57" s="281"/>
      <c r="ONL57" s="281"/>
      <c r="ONM57" s="282"/>
      <c r="ONN57" s="283"/>
      <c r="ONO57" s="279"/>
      <c r="ONP57" s="280"/>
      <c r="ONQ57" s="281"/>
      <c r="ONR57" s="281"/>
      <c r="ONS57" s="282"/>
      <c r="ONT57" s="283"/>
      <c r="ONU57" s="279"/>
      <c r="ONV57" s="280"/>
      <c r="ONW57" s="281"/>
      <c r="ONX57" s="281"/>
      <c r="ONY57" s="282"/>
      <c r="ONZ57" s="283"/>
      <c r="OOA57" s="279"/>
      <c r="OOB57" s="280"/>
      <c r="OOC57" s="281"/>
      <c r="OOD57" s="281"/>
      <c r="OOE57" s="282"/>
      <c r="OOF57" s="283"/>
      <c r="OOG57" s="279"/>
      <c r="OOH57" s="280"/>
      <c r="OOI57" s="281"/>
      <c r="OOJ57" s="281"/>
      <c r="OOK57" s="282"/>
      <c r="OOL57" s="283"/>
      <c r="OOM57" s="279"/>
      <c r="OON57" s="280"/>
      <c r="OOO57" s="281"/>
      <c r="OOP57" s="281"/>
      <c r="OOQ57" s="282"/>
      <c r="OOR57" s="283"/>
      <c r="OOS57" s="279"/>
      <c r="OOT57" s="280"/>
      <c r="OOU57" s="281"/>
      <c r="OOV57" s="281"/>
      <c r="OOW57" s="282"/>
      <c r="OOX57" s="283"/>
      <c r="OOY57" s="279"/>
      <c r="OOZ57" s="280"/>
      <c r="OPA57" s="281"/>
      <c r="OPB57" s="281"/>
      <c r="OPC57" s="282"/>
      <c r="OPD57" s="283"/>
      <c r="OPE57" s="279"/>
      <c r="OPF57" s="280"/>
      <c r="OPG57" s="281"/>
      <c r="OPH57" s="281"/>
      <c r="OPI57" s="282"/>
      <c r="OPJ57" s="283"/>
      <c r="OPK57" s="279"/>
      <c r="OPL57" s="280"/>
      <c r="OPM57" s="281"/>
      <c r="OPN57" s="281"/>
      <c r="OPO57" s="282"/>
      <c r="OPP57" s="283"/>
      <c r="OPQ57" s="279"/>
      <c r="OPR57" s="280"/>
      <c r="OPS57" s="281"/>
      <c r="OPT57" s="281"/>
      <c r="OPU57" s="282"/>
      <c r="OPV57" s="283"/>
      <c r="OPW57" s="279"/>
      <c r="OPX57" s="280"/>
      <c r="OPY57" s="281"/>
      <c r="OPZ57" s="281"/>
      <c r="OQA57" s="282"/>
      <c r="OQB57" s="283"/>
      <c r="OQC57" s="279"/>
      <c r="OQD57" s="280"/>
      <c r="OQE57" s="281"/>
      <c r="OQF57" s="281"/>
      <c r="OQG57" s="282"/>
      <c r="OQH57" s="283"/>
      <c r="OQI57" s="279"/>
      <c r="OQJ57" s="280"/>
      <c r="OQK57" s="281"/>
      <c r="OQL57" s="281"/>
      <c r="OQM57" s="282"/>
      <c r="OQN57" s="283"/>
      <c r="OQO57" s="279"/>
      <c r="OQP57" s="280"/>
      <c r="OQQ57" s="281"/>
      <c r="OQR57" s="281"/>
      <c r="OQS57" s="282"/>
      <c r="OQT57" s="283"/>
      <c r="OQU57" s="279"/>
      <c r="OQV57" s="280"/>
      <c r="OQW57" s="281"/>
      <c r="OQX57" s="281"/>
      <c r="OQY57" s="282"/>
      <c r="OQZ57" s="283"/>
      <c r="ORA57" s="279"/>
      <c r="ORB57" s="280"/>
      <c r="ORC57" s="281"/>
      <c r="ORD57" s="281"/>
      <c r="ORE57" s="282"/>
      <c r="ORF57" s="283"/>
      <c r="ORG57" s="279"/>
      <c r="ORH57" s="280"/>
      <c r="ORI57" s="281"/>
      <c r="ORJ57" s="281"/>
      <c r="ORK57" s="282"/>
      <c r="ORL57" s="283"/>
      <c r="ORM57" s="279"/>
      <c r="ORN57" s="280"/>
      <c r="ORO57" s="281"/>
      <c r="ORP57" s="281"/>
      <c r="ORQ57" s="282"/>
      <c r="ORR57" s="283"/>
      <c r="ORS57" s="279"/>
      <c r="ORT57" s="280"/>
      <c r="ORU57" s="281"/>
      <c r="ORV57" s="281"/>
      <c r="ORW57" s="282"/>
      <c r="ORX57" s="283"/>
      <c r="ORY57" s="279"/>
      <c r="ORZ57" s="280"/>
      <c r="OSA57" s="281"/>
      <c r="OSB57" s="281"/>
      <c r="OSC57" s="282"/>
      <c r="OSD57" s="283"/>
      <c r="OSE57" s="279"/>
      <c r="OSF57" s="280"/>
      <c r="OSG57" s="281"/>
      <c r="OSH57" s="281"/>
      <c r="OSI57" s="282"/>
      <c r="OSJ57" s="283"/>
      <c r="OSK57" s="279"/>
      <c r="OSL57" s="280"/>
      <c r="OSM57" s="281"/>
      <c r="OSN57" s="281"/>
      <c r="OSO57" s="282"/>
      <c r="OSP57" s="283"/>
      <c r="OSQ57" s="279"/>
      <c r="OSR57" s="280"/>
      <c r="OSS57" s="281"/>
      <c r="OST57" s="281"/>
      <c r="OSU57" s="282"/>
      <c r="OSV57" s="283"/>
      <c r="OSW57" s="279"/>
      <c r="OSX57" s="280"/>
      <c r="OSY57" s="281"/>
      <c r="OSZ57" s="281"/>
      <c r="OTA57" s="282"/>
      <c r="OTB57" s="283"/>
      <c r="OTC57" s="279"/>
      <c r="OTD57" s="280"/>
      <c r="OTE57" s="281"/>
      <c r="OTF57" s="281"/>
      <c r="OTG57" s="282"/>
      <c r="OTH57" s="283"/>
      <c r="OTI57" s="279"/>
      <c r="OTJ57" s="280"/>
      <c r="OTK57" s="281"/>
      <c r="OTL57" s="281"/>
      <c r="OTM57" s="282"/>
      <c r="OTN57" s="283"/>
      <c r="OTO57" s="279"/>
      <c r="OTP57" s="280"/>
      <c r="OTQ57" s="281"/>
      <c r="OTR57" s="281"/>
      <c r="OTS57" s="282"/>
      <c r="OTT57" s="283"/>
      <c r="OTU57" s="279"/>
      <c r="OTV57" s="280"/>
      <c r="OTW57" s="281"/>
      <c r="OTX57" s="281"/>
      <c r="OTY57" s="282"/>
      <c r="OTZ57" s="283"/>
      <c r="OUA57" s="279"/>
      <c r="OUB57" s="280"/>
      <c r="OUC57" s="281"/>
      <c r="OUD57" s="281"/>
      <c r="OUE57" s="282"/>
      <c r="OUF57" s="283"/>
      <c r="OUG57" s="279"/>
      <c r="OUH57" s="280"/>
      <c r="OUI57" s="281"/>
      <c r="OUJ57" s="281"/>
      <c r="OUK57" s="282"/>
      <c r="OUL57" s="283"/>
      <c r="OUM57" s="279"/>
      <c r="OUN57" s="280"/>
      <c r="OUO57" s="281"/>
      <c r="OUP57" s="281"/>
      <c r="OUQ57" s="282"/>
      <c r="OUR57" s="283"/>
      <c r="OUS57" s="279"/>
      <c r="OUT57" s="280"/>
      <c r="OUU57" s="281"/>
      <c r="OUV57" s="281"/>
      <c r="OUW57" s="282"/>
      <c r="OUX57" s="283"/>
      <c r="OUY57" s="279"/>
      <c r="OUZ57" s="280"/>
      <c r="OVA57" s="281"/>
      <c r="OVB57" s="281"/>
      <c r="OVC57" s="282"/>
      <c r="OVD57" s="283"/>
      <c r="OVE57" s="279"/>
      <c r="OVF57" s="280"/>
      <c r="OVG57" s="281"/>
      <c r="OVH57" s="281"/>
      <c r="OVI57" s="282"/>
      <c r="OVJ57" s="283"/>
      <c r="OVK57" s="279"/>
      <c r="OVL57" s="280"/>
      <c r="OVM57" s="281"/>
      <c r="OVN57" s="281"/>
      <c r="OVO57" s="282"/>
      <c r="OVP57" s="283"/>
      <c r="OVQ57" s="279"/>
      <c r="OVR57" s="280"/>
      <c r="OVS57" s="281"/>
      <c r="OVT57" s="281"/>
      <c r="OVU57" s="282"/>
      <c r="OVV57" s="283"/>
      <c r="OVW57" s="279"/>
      <c r="OVX57" s="280"/>
      <c r="OVY57" s="281"/>
      <c r="OVZ57" s="281"/>
      <c r="OWA57" s="282"/>
      <c r="OWB57" s="283"/>
      <c r="OWC57" s="279"/>
      <c r="OWD57" s="280"/>
      <c r="OWE57" s="281"/>
      <c r="OWF57" s="281"/>
      <c r="OWG57" s="282"/>
      <c r="OWH57" s="283"/>
      <c r="OWI57" s="279"/>
      <c r="OWJ57" s="280"/>
      <c r="OWK57" s="281"/>
      <c r="OWL57" s="281"/>
      <c r="OWM57" s="282"/>
      <c r="OWN57" s="283"/>
      <c r="OWO57" s="279"/>
      <c r="OWP57" s="280"/>
      <c r="OWQ57" s="281"/>
      <c r="OWR57" s="281"/>
      <c r="OWS57" s="282"/>
      <c r="OWT57" s="283"/>
      <c r="OWU57" s="279"/>
      <c r="OWV57" s="280"/>
      <c r="OWW57" s="281"/>
      <c r="OWX57" s="281"/>
      <c r="OWY57" s="282"/>
      <c r="OWZ57" s="283"/>
      <c r="OXA57" s="279"/>
      <c r="OXB57" s="280"/>
      <c r="OXC57" s="281"/>
      <c r="OXD57" s="281"/>
      <c r="OXE57" s="282"/>
      <c r="OXF57" s="283"/>
      <c r="OXG57" s="279"/>
      <c r="OXH57" s="280"/>
      <c r="OXI57" s="281"/>
      <c r="OXJ57" s="281"/>
      <c r="OXK57" s="282"/>
      <c r="OXL57" s="283"/>
      <c r="OXM57" s="279"/>
      <c r="OXN57" s="280"/>
      <c r="OXO57" s="281"/>
      <c r="OXP57" s="281"/>
      <c r="OXQ57" s="282"/>
      <c r="OXR57" s="283"/>
      <c r="OXS57" s="279"/>
      <c r="OXT57" s="280"/>
      <c r="OXU57" s="281"/>
      <c r="OXV57" s="281"/>
      <c r="OXW57" s="282"/>
      <c r="OXX57" s="283"/>
      <c r="OXY57" s="279"/>
      <c r="OXZ57" s="280"/>
      <c r="OYA57" s="281"/>
      <c r="OYB57" s="281"/>
      <c r="OYC57" s="282"/>
      <c r="OYD57" s="283"/>
      <c r="OYE57" s="279"/>
      <c r="OYF57" s="280"/>
      <c r="OYG57" s="281"/>
      <c r="OYH57" s="281"/>
      <c r="OYI57" s="282"/>
      <c r="OYJ57" s="283"/>
      <c r="OYK57" s="279"/>
      <c r="OYL57" s="280"/>
      <c r="OYM57" s="281"/>
      <c r="OYN57" s="281"/>
      <c r="OYO57" s="282"/>
      <c r="OYP57" s="283"/>
      <c r="OYQ57" s="279"/>
      <c r="OYR57" s="280"/>
      <c r="OYS57" s="281"/>
      <c r="OYT57" s="281"/>
      <c r="OYU57" s="282"/>
      <c r="OYV57" s="283"/>
      <c r="OYW57" s="279"/>
      <c r="OYX57" s="280"/>
      <c r="OYY57" s="281"/>
      <c r="OYZ57" s="281"/>
      <c r="OZA57" s="282"/>
      <c r="OZB57" s="283"/>
      <c r="OZC57" s="279"/>
      <c r="OZD57" s="280"/>
      <c r="OZE57" s="281"/>
      <c r="OZF57" s="281"/>
      <c r="OZG57" s="282"/>
      <c r="OZH57" s="283"/>
      <c r="OZI57" s="279"/>
      <c r="OZJ57" s="280"/>
      <c r="OZK57" s="281"/>
      <c r="OZL57" s="281"/>
      <c r="OZM57" s="282"/>
      <c r="OZN57" s="283"/>
      <c r="OZO57" s="279"/>
      <c r="OZP57" s="280"/>
      <c r="OZQ57" s="281"/>
      <c r="OZR57" s="281"/>
      <c r="OZS57" s="282"/>
      <c r="OZT57" s="283"/>
      <c r="OZU57" s="279"/>
      <c r="OZV57" s="280"/>
      <c r="OZW57" s="281"/>
      <c r="OZX57" s="281"/>
      <c r="OZY57" s="282"/>
      <c r="OZZ57" s="283"/>
      <c r="PAA57" s="279"/>
      <c r="PAB57" s="280"/>
      <c r="PAC57" s="281"/>
      <c r="PAD57" s="281"/>
      <c r="PAE57" s="282"/>
      <c r="PAF57" s="283"/>
      <c r="PAG57" s="279"/>
      <c r="PAH57" s="280"/>
      <c r="PAI57" s="281"/>
      <c r="PAJ57" s="281"/>
      <c r="PAK57" s="282"/>
      <c r="PAL57" s="283"/>
      <c r="PAM57" s="279"/>
      <c r="PAN57" s="280"/>
      <c r="PAO57" s="281"/>
      <c r="PAP57" s="281"/>
      <c r="PAQ57" s="282"/>
      <c r="PAR57" s="283"/>
      <c r="PAS57" s="279"/>
      <c r="PAT57" s="280"/>
      <c r="PAU57" s="281"/>
      <c r="PAV57" s="281"/>
      <c r="PAW57" s="282"/>
      <c r="PAX57" s="283"/>
      <c r="PAY57" s="279"/>
      <c r="PAZ57" s="280"/>
      <c r="PBA57" s="281"/>
      <c r="PBB57" s="281"/>
      <c r="PBC57" s="282"/>
      <c r="PBD57" s="283"/>
      <c r="PBE57" s="279"/>
      <c r="PBF57" s="280"/>
      <c r="PBG57" s="281"/>
      <c r="PBH57" s="281"/>
      <c r="PBI57" s="282"/>
      <c r="PBJ57" s="283"/>
      <c r="PBK57" s="279"/>
      <c r="PBL57" s="280"/>
      <c r="PBM57" s="281"/>
      <c r="PBN57" s="281"/>
      <c r="PBO57" s="282"/>
      <c r="PBP57" s="283"/>
      <c r="PBQ57" s="279"/>
      <c r="PBR57" s="280"/>
      <c r="PBS57" s="281"/>
      <c r="PBT57" s="281"/>
      <c r="PBU57" s="282"/>
      <c r="PBV57" s="283"/>
      <c r="PBW57" s="279"/>
      <c r="PBX57" s="280"/>
      <c r="PBY57" s="281"/>
      <c r="PBZ57" s="281"/>
      <c r="PCA57" s="282"/>
      <c r="PCB57" s="283"/>
      <c r="PCC57" s="279"/>
      <c r="PCD57" s="280"/>
      <c r="PCE57" s="281"/>
      <c r="PCF57" s="281"/>
      <c r="PCG57" s="282"/>
      <c r="PCH57" s="283"/>
      <c r="PCI57" s="279"/>
      <c r="PCJ57" s="280"/>
      <c r="PCK57" s="281"/>
      <c r="PCL57" s="281"/>
      <c r="PCM57" s="282"/>
      <c r="PCN57" s="283"/>
      <c r="PCO57" s="279"/>
      <c r="PCP57" s="280"/>
      <c r="PCQ57" s="281"/>
      <c r="PCR57" s="281"/>
      <c r="PCS57" s="282"/>
      <c r="PCT57" s="283"/>
      <c r="PCU57" s="279"/>
      <c r="PCV57" s="280"/>
      <c r="PCW57" s="281"/>
      <c r="PCX57" s="281"/>
      <c r="PCY57" s="282"/>
      <c r="PCZ57" s="283"/>
      <c r="PDA57" s="279"/>
      <c r="PDB57" s="280"/>
      <c r="PDC57" s="281"/>
      <c r="PDD57" s="281"/>
      <c r="PDE57" s="282"/>
      <c r="PDF57" s="283"/>
      <c r="PDG57" s="279"/>
      <c r="PDH57" s="280"/>
      <c r="PDI57" s="281"/>
      <c r="PDJ57" s="281"/>
      <c r="PDK57" s="282"/>
      <c r="PDL57" s="283"/>
      <c r="PDM57" s="279"/>
      <c r="PDN57" s="280"/>
      <c r="PDO57" s="281"/>
      <c r="PDP57" s="281"/>
      <c r="PDQ57" s="282"/>
      <c r="PDR57" s="283"/>
      <c r="PDS57" s="279"/>
      <c r="PDT57" s="280"/>
      <c r="PDU57" s="281"/>
      <c r="PDV57" s="281"/>
      <c r="PDW57" s="282"/>
      <c r="PDX57" s="283"/>
      <c r="PDY57" s="279"/>
      <c r="PDZ57" s="280"/>
      <c r="PEA57" s="281"/>
      <c r="PEB57" s="281"/>
      <c r="PEC57" s="282"/>
      <c r="PED57" s="283"/>
      <c r="PEE57" s="279"/>
      <c r="PEF57" s="280"/>
      <c r="PEG57" s="281"/>
      <c r="PEH57" s="281"/>
      <c r="PEI57" s="282"/>
      <c r="PEJ57" s="283"/>
      <c r="PEK57" s="279"/>
      <c r="PEL57" s="280"/>
      <c r="PEM57" s="281"/>
      <c r="PEN57" s="281"/>
      <c r="PEO57" s="282"/>
      <c r="PEP57" s="283"/>
      <c r="PEQ57" s="279"/>
      <c r="PER57" s="280"/>
      <c r="PES57" s="281"/>
      <c r="PET57" s="281"/>
      <c r="PEU57" s="282"/>
      <c r="PEV57" s="283"/>
      <c r="PEW57" s="279"/>
      <c r="PEX57" s="280"/>
      <c r="PEY57" s="281"/>
      <c r="PEZ57" s="281"/>
      <c r="PFA57" s="282"/>
      <c r="PFB57" s="283"/>
      <c r="PFC57" s="279"/>
      <c r="PFD57" s="280"/>
      <c r="PFE57" s="281"/>
      <c r="PFF57" s="281"/>
      <c r="PFG57" s="282"/>
      <c r="PFH57" s="283"/>
      <c r="PFI57" s="279"/>
      <c r="PFJ57" s="280"/>
      <c r="PFK57" s="281"/>
      <c r="PFL57" s="281"/>
      <c r="PFM57" s="282"/>
      <c r="PFN57" s="283"/>
      <c r="PFO57" s="279"/>
      <c r="PFP57" s="280"/>
      <c r="PFQ57" s="281"/>
      <c r="PFR57" s="281"/>
      <c r="PFS57" s="282"/>
      <c r="PFT57" s="283"/>
      <c r="PFU57" s="279"/>
      <c r="PFV57" s="280"/>
      <c r="PFW57" s="281"/>
      <c r="PFX57" s="281"/>
      <c r="PFY57" s="282"/>
      <c r="PFZ57" s="283"/>
      <c r="PGA57" s="279"/>
      <c r="PGB57" s="280"/>
      <c r="PGC57" s="281"/>
      <c r="PGD57" s="281"/>
      <c r="PGE57" s="282"/>
      <c r="PGF57" s="283"/>
      <c r="PGG57" s="279"/>
      <c r="PGH57" s="280"/>
      <c r="PGI57" s="281"/>
      <c r="PGJ57" s="281"/>
      <c r="PGK57" s="282"/>
      <c r="PGL57" s="283"/>
      <c r="PGM57" s="279"/>
      <c r="PGN57" s="280"/>
      <c r="PGO57" s="281"/>
      <c r="PGP57" s="281"/>
      <c r="PGQ57" s="282"/>
      <c r="PGR57" s="283"/>
      <c r="PGS57" s="279"/>
      <c r="PGT57" s="280"/>
      <c r="PGU57" s="281"/>
      <c r="PGV57" s="281"/>
      <c r="PGW57" s="282"/>
      <c r="PGX57" s="283"/>
      <c r="PGY57" s="279"/>
      <c r="PGZ57" s="280"/>
      <c r="PHA57" s="281"/>
      <c r="PHB57" s="281"/>
      <c r="PHC57" s="282"/>
      <c r="PHD57" s="283"/>
      <c r="PHE57" s="279"/>
      <c r="PHF57" s="280"/>
      <c r="PHG57" s="281"/>
      <c r="PHH57" s="281"/>
      <c r="PHI57" s="282"/>
      <c r="PHJ57" s="283"/>
      <c r="PHK57" s="279"/>
      <c r="PHL57" s="280"/>
      <c r="PHM57" s="281"/>
      <c r="PHN57" s="281"/>
      <c r="PHO57" s="282"/>
      <c r="PHP57" s="283"/>
      <c r="PHQ57" s="279"/>
      <c r="PHR57" s="280"/>
      <c r="PHS57" s="281"/>
      <c r="PHT57" s="281"/>
      <c r="PHU57" s="282"/>
      <c r="PHV57" s="283"/>
      <c r="PHW57" s="279"/>
      <c r="PHX57" s="280"/>
      <c r="PHY57" s="281"/>
      <c r="PHZ57" s="281"/>
      <c r="PIA57" s="282"/>
      <c r="PIB57" s="283"/>
      <c r="PIC57" s="279"/>
      <c r="PID57" s="280"/>
      <c r="PIE57" s="281"/>
      <c r="PIF57" s="281"/>
      <c r="PIG57" s="282"/>
      <c r="PIH57" s="283"/>
      <c r="PII57" s="279"/>
      <c r="PIJ57" s="280"/>
      <c r="PIK57" s="281"/>
      <c r="PIL57" s="281"/>
      <c r="PIM57" s="282"/>
      <c r="PIN57" s="283"/>
      <c r="PIO57" s="279"/>
      <c r="PIP57" s="280"/>
      <c r="PIQ57" s="281"/>
      <c r="PIR57" s="281"/>
      <c r="PIS57" s="282"/>
      <c r="PIT57" s="283"/>
      <c r="PIU57" s="279"/>
      <c r="PIV57" s="280"/>
      <c r="PIW57" s="281"/>
      <c r="PIX57" s="281"/>
      <c r="PIY57" s="282"/>
      <c r="PIZ57" s="283"/>
      <c r="PJA57" s="279"/>
      <c r="PJB57" s="280"/>
      <c r="PJC57" s="281"/>
      <c r="PJD57" s="281"/>
      <c r="PJE57" s="282"/>
      <c r="PJF57" s="283"/>
      <c r="PJG57" s="279"/>
      <c r="PJH57" s="280"/>
      <c r="PJI57" s="281"/>
      <c r="PJJ57" s="281"/>
      <c r="PJK57" s="282"/>
      <c r="PJL57" s="283"/>
      <c r="PJM57" s="279"/>
      <c r="PJN57" s="280"/>
      <c r="PJO57" s="281"/>
      <c r="PJP57" s="281"/>
      <c r="PJQ57" s="282"/>
      <c r="PJR57" s="283"/>
      <c r="PJS57" s="279"/>
      <c r="PJT57" s="280"/>
      <c r="PJU57" s="281"/>
      <c r="PJV57" s="281"/>
      <c r="PJW57" s="282"/>
      <c r="PJX57" s="283"/>
      <c r="PJY57" s="279"/>
      <c r="PJZ57" s="280"/>
      <c r="PKA57" s="281"/>
      <c r="PKB57" s="281"/>
      <c r="PKC57" s="282"/>
      <c r="PKD57" s="283"/>
      <c r="PKE57" s="279"/>
      <c r="PKF57" s="280"/>
      <c r="PKG57" s="281"/>
      <c r="PKH57" s="281"/>
      <c r="PKI57" s="282"/>
      <c r="PKJ57" s="283"/>
      <c r="PKK57" s="279"/>
      <c r="PKL57" s="280"/>
      <c r="PKM57" s="281"/>
      <c r="PKN57" s="281"/>
      <c r="PKO57" s="282"/>
      <c r="PKP57" s="283"/>
      <c r="PKQ57" s="279"/>
      <c r="PKR57" s="280"/>
      <c r="PKS57" s="281"/>
      <c r="PKT57" s="281"/>
      <c r="PKU57" s="282"/>
      <c r="PKV57" s="283"/>
      <c r="PKW57" s="279"/>
      <c r="PKX57" s="280"/>
      <c r="PKY57" s="281"/>
      <c r="PKZ57" s="281"/>
      <c r="PLA57" s="282"/>
      <c r="PLB57" s="283"/>
      <c r="PLC57" s="279"/>
      <c r="PLD57" s="280"/>
      <c r="PLE57" s="281"/>
      <c r="PLF57" s="281"/>
      <c r="PLG57" s="282"/>
      <c r="PLH57" s="283"/>
      <c r="PLI57" s="279"/>
      <c r="PLJ57" s="280"/>
      <c r="PLK57" s="281"/>
      <c r="PLL57" s="281"/>
      <c r="PLM57" s="282"/>
      <c r="PLN57" s="283"/>
      <c r="PLO57" s="279"/>
      <c r="PLP57" s="280"/>
      <c r="PLQ57" s="281"/>
      <c r="PLR57" s="281"/>
      <c r="PLS57" s="282"/>
      <c r="PLT57" s="283"/>
      <c r="PLU57" s="279"/>
      <c r="PLV57" s="280"/>
      <c r="PLW57" s="281"/>
      <c r="PLX57" s="281"/>
      <c r="PLY57" s="282"/>
      <c r="PLZ57" s="283"/>
      <c r="PMA57" s="279"/>
      <c r="PMB57" s="280"/>
      <c r="PMC57" s="281"/>
      <c r="PMD57" s="281"/>
      <c r="PME57" s="282"/>
      <c r="PMF57" s="283"/>
      <c r="PMG57" s="279"/>
      <c r="PMH57" s="280"/>
      <c r="PMI57" s="281"/>
      <c r="PMJ57" s="281"/>
      <c r="PMK57" s="282"/>
      <c r="PML57" s="283"/>
      <c r="PMM57" s="279"/>
      <c r="PMN57" s="280"/>
      <c r="PMO57" s="281"/>
      <c r="PMP57" s="281"/>
      <c r="PMQ57" s="282"/>
      <c r="PMR57" s="283"/>
      <c r="PMS57" s="279"/>
      <c r="PMT57" s="280"/>
      <c r="PMU57" s="281"/>
      <c r="PMV57" s="281"/>
      <c r="PMW57" s="282"/>
      <c r="PMX57" s="283"/>
      <c r="PMY57" s="279"/>
      <c r="PMZ57" s="280"/>
      <c r="PNA57" s="281"/>
      <c r="PNB57" s="281"/>
      <c r="PNC57" s="282"/>
      <c r="PND57" s="283"/>
      <c r="PNE57" s="279"/>
      <c r="PNF57" s="280"/>
      <c r="PNG57" s="281"/>
      <c r="PNH57" s="281"/>
      <c r="PNI57" s="282"/>
      <c r="PNJ57" s="283"/>
      <c r="PNK57" s="279"/>
      <c r="PNL57" s="280"/>
      <c r="PNM57" s="281"/>
      <c r="PNN57" s="281"/>
      <c r="PNO57" s="282"/>
      <c r="PNP57" s="283"/>
      <c r="PNQ57" s="279"/>
      <c r="PNR57" s="280"/>
      <c r="PNS57" s="281"/>
      <c r="PNT57" s="281"/>
      <c r="PNU57" s="282"/>
      <c r="PNV57" s="283"/>
      <c r="PNW57" s="279"/>
      <c r="PNX57" s="280"/>
      <c r="PNY57" s="281"/>
      <c r="PNZ57" s="281"/>
      <c r="POA57" s="282"/>
      <c r="POB57" s="283"/>
      <c r="POC57" s="279"/>
      <c r="POD57" s="280"/>
      <c r="POE57" s="281"/>
      <c r="POF57" s="281"/>
      <c r="POG57" s="282"/>
      <c r="POH57" s="283"/>
      <c r="POI57" s="279"/>
      <c r="POJ57" s="280"/>
      <c r="POK57" s="281"/>
      <c r="POL57" s="281"/>
      <c r="POM57" s="282"/>
      <c r="PON57" s="283"/>
      <c r="POO57" s="279"/>
      <c r="POP57" s="280"/>
      <c r="POQ57" s="281"/>
      <c r="POR57" s="281"/>
      <c r="POS57" s="282"/>
      <c r="POT57" s="283"/>
      <c r="POU57" s="279"/>
      <c r="POV57" s="280"/>
      <c r="POW57" s="281"/>
      <c r="POX57" s="281"/>
      <c r="POY57" s="282"/>
      <c r="POZ57" s="283"/>
      <c r="PPA57" s="279"/>
      <c r="PPB57" s="280"/>
      <c r="PPC57" s="281"/>
      <c r="PPD57" s="281"/>
      <c r="PPE57" s="282"/>
      <c r="PPF57" s="283"/>
      <c r="PPG57" s="279"/>
      <c r="PPH57" s="280"/>
      <c r="PPI57" s="281"/>
      <c r="PPJ57" s="281"/>
      <c r="PPK57" s="282"/>
      <c r="PPL57" s="283"/>
      <c r="PPM57" s="279"/>
      <c r="PPN57" s="280"/>
      <c r="PPO57" s="281"/>
      <c r="PPP57" s="281"/>
      <c r="PPQ57" s="282"/>
      <c r="PPR57" s="283"/>
      <c r="PPS57" s="279"/>
      <c r="PPT57" s="280"/>
      <c r="PPU57" s="281"/>
      <c r="PPV57" s="281"/>
      <c r="PPW57" s="282"/>
      <c r="PPX57" s="283"/>
      <c r="PPY57" s="279"/>
      <c r="PPZ57" s="280"/>
      <c r="PQA57" s="281"/>
      <c r="PQB57" s="281"/>
      <c r="PQC57" s="282"/>
      <c r="PQD57" s="283"/>
      <c r="PQE57" s="279"/>
      <c r="PQF57" s="280"/>
      <c r="PQG57" s="281"/>
      <c r="PQH57" s="281"/>
      <c r="PQI57" s="282"/>
      <c r="PQJ57" s="283"/>
      <c r="PQK57" s="279"/>
      <c r="PQL57" s="280"/>
      <c r="PQM57" s="281"/>
      <c r="PQN57" s="281"/>
      <c r="PQO57" s="282"/>
      <c r="PQP57" s="283"/>
      <c r="PQQ57" s="279"/>
      <c r="PQR57" s="280"/>
      <c r="PQS57" s="281"/>
      <c r="PQT57" s="281"/>
      <c r="PQU57" s="282"/>
      <c r="PQV57" s="283"/>
      <c r="PQW57" s="279"/>
      <c r="PQX57" s="280"/>
      <c r="PQY57" s="281"/>
      <c r="PQZ57" s="281"/>
      <c r="PRA57" s="282"/>
      <c r="PRB57" s="283"/>
      <c r="PRC57" s="279"/>
      <c r="PRD57" s="280"/>
      <c r="PRE57" s="281"/>
      <c r="PRF57" s="281"/>
      <c r="PRG57" s="282"/>
      <c r="PRH57" s="283"/>
      <c r="PRI57" s="279"/>
      <c r="PRJ57" s="280"/>
      <c r="PRK57" s="281"/>
      <c r="PRL57" s="281"/>
      <c r="PRM57" s="282"/>
      <c r="PRN57" s="283"/>
      <c r="PRO57" s="279"/>
      <c r="PRP57" s="280"/>
      <c r="PRQ57" s="281"/>
      <c r="PRR57" s="281"/>
      <c r="PRS57" s="282"/>
      <c r="PRT57" s="283"/>
      <c r="PRU57" s="279"/>
      <c r="PRV57" s="280"/>
      <c r="PRW57" s="281"/>
      <c r="PRX57" s="281"/>
      <c r="PRY57" s="282"/>
      <c r="PRZ57" s="283"/>
      <c r="PSA57" s="279"/>
      <c r="PSB57" s="280"/>
      <c r="PSC57" s="281"/>
      <c r="PSD57" s="281"/>
      <c r="PSE57" s="282"/>
      <c r="PSF57" s="283"/>
      <c r="PSG57" s="279"/>
      <c r="PSH57" s="280"/>
      <c r="PSI57" s="281"/>
      <c r="PSJ57" s="281"/>
      <c r="PSK57" s="282"/>
      <c r="PSL57" s="283"/>
      <c r="PSM57" s="279"/>
      <c r="PSN57" s="280"/>
      <c r="PSO57" s="281"/>
      <c r="PSP57" s="281"/>
      <c r="PSQ57" s="282"/>
      <c r="PSR57" s="283"/>
      <c r="PSS57" s="279"/>
      <c r="PST57" s="280"/>
      <c r="PSU57" s="281"/>
      <c r="PSV57" s="281"/>
      <c r="PSW57" s="282"/>
      <c r="PSX57" s="283"/>
      <c r="PSY57" s="279"/>
      <c r="PSZ57" s="280"/>
      <c r="PTA57" s="281"/>
      <c r="PTB57" s="281"/>
      <c r="PTC57" s="282"/>
      <c r="PTD57" s="283"/>
      <c r="PTE57" s="279"/>
      <c r="PTF57" s="280"/>
      <c r="PTG57" s="281"/>
      <c r="PTH57" s="281"/>
      <c r="PTI57" s="282"/>
      <c r="PTJ57" s="283"/>
      <c r="PTK57" s="279"/>
      <c r="PTL57" s="280"/>
      <c r="PTM57" s="281"/>
      <c r="PTN57" s="281"/>
      <c r="PTO57" s="282"/>
      <c r="PTP57" s="283"/>
      <c r="PTQ57" s="279"/>
      <c r="PTR57" s="280"/>
      <c r="PTS57" s="281"/>
      <c r="PTT57" s="281"/>
      <c r="PTU57" s="282"/>
      <c r="PTV57" s="283"/>
      <c r="PTW57" s="279"/>
      <c r="PTX57" s="280"/>
      <c r="PTY57" s="281"/>
      <c r="PTZ57" s="281"/>
      <c r="PUA57" s="282"/>
      <c r="PUB57" s="283"/>
      <c r="PUC57" s="279"/>
      <c r="PUD57" s="280"/>
      <c r="PUE57" s="281"/>
      <c r="PUF57" s="281"/>
      <c r="PUG57" s="282"/>
      <c r="PUH57" s="283"/>
      <c r="PUI57" s="279"/>
      <c r="PUJ57" s="280"/>
      <c r="PUK57" s="281"/>
      <c r="PUL57" s="281"/>
      <c r="PUM57" s="282"/>
      <c r="PUN57" s="283"/>
      <c r="PUO57" s="279"/>
      <c r="PUP57" s="280"/>
      <c r="PUQ57" s="281"/>
      <c r="PUR57" s="281"/>
      <c r="PUS57" s="282"/>
      <c r="PUT57" s="283"/>
      <c r="PUU57" s="279"/>
      <c r="PUV57" s="280"/>
      <c r="PUW57" s="281"/>
      <c r="PUX57" s="281"/>
      <c r="PUY57" s="282"/>
      <c r="PUZ57" s="283"/>
      <c r="PVA57" s="279"/>
      <c r="PVB57" s="280"/>
      <c r="PVC57" s="281"/>
      <c r="PVD57" s="281"/>
      <c r="PVE57" s="282"/>
      <c r="PVF57" s="283"/>
      <c r="PVG57" s="279"/>
      <c r="PVH57" s="280"/>
      <c r="PVI57" s="281"/>
      <c r="PVJ57" s="281"/>
      <c r="PVK57" s="282"/>
      <c r="PVL57" s="283"/>
      <c r="PVM57" s="279"/>
      <c r="PVN57" s="280"/>
      <c r="PVO57" s="281"/>
      <c r="PVP57" s="281"/>
      <c r="PVQ57" s="282"/>
      <c r="PVR57" s="283"/>
      <c r="PVS57" s="279"/>
      <c r="PVT57" s="280"/>
      <c r="PVU57" s="281"/>
      <c r="PVV57" s="281"/>
      <c r="PVW57" s="282"/>
      <c r="PVX57" s="283"/>
      <c r="PVY57" s="279"/>
      <c r="PVZ57" s="280"/>
      <c r="PWA57" s="281"/>
      <c r="PWB57" s="281"/>
      <c r="PWC57" s="282"/>
      <c r="PWD57" s="283"/>
      <c r="PWE57" s="279"/>
      <c r="PWF57" s="280"/>
      <c r="PWG57" s="281"/>
      <c r="PWH57" s="281"/>
      <c r="PWI57" s="282"/>
      <c r="PWJ57" s="283"/>
      <c r="PWK57" s="279"/>
      <c r="PWL57" s="280"/>
      <c r="PWM57" s="281"/>
      <c r="PWN57" s="281"/>
      <c r="PWO57" s="282"/>
      <c r="PWP57" s="283"/>
      <c r="PWQ57" s="279"/>
      <c r="PWR57" s="280"/>
      <c r="PWS57" s="281"/>
      <c r="PWT57" s="281"/>
      <c r="PWU57" s="282"/>
      <c r="PWV57" s="283"/>
      <c r="PWW57" s="279"/>
      <c r="PWX57" s="280"/>
      <c r="PWY57" s="281"/>
      <c r="PWZ57" s="281"/>
      <c r="PXA57" s="282"/>
      <c r="PXB57" s="283"/>
      <c r="PXC57" s="279"/>
      <c r="PXD57" s="280"/>
      <c r="PXE57" s="281"/>
      <c r="PXF57" s="281"/>
      <c r="PXG57" s="282"/>
      <c r="PXH57" s="283"/>
      <c r="PXI57" s="279"/>
      <c r="PXJ57" s="280"/>
      <c r="PXK57" s="281"/>
      <c r="PXL57" s="281"/>
      <c r="PXM57" s="282"/>
      <c r="PXN57" s="283"/>
      <c r="PXO57" s="279"/>
      <c r="PXP57" s="280"/>
      <c r="PXQ57" s="281"/>
      <c r="PXR57" s="281"/>
      <c r="PXS57" s="282"/>
      <c r="PXT57" s="283"/>
      <c r="PXU57" s="279"/>
      <c r="PXV57" s="280"/>
      <c r="PXW57" s="281"/>
      <c r="PXX57" s="281"/>
      <c r="PXY57" s="282"/>
      <c r="PXZ57" s="283"/>
      <c r="PYA57" s="279"/>
      <c r="PYB57" s="280"/>
      <c r="PYC57" s="281"/>
      <c r="PYD57" s="281"/>
      <c r="PYE57" s="282"/>
      <c r="PYF57" s="283"/>
      <c r="PYG57" s="279"/>
      <c r="PYH57" s="280"/>
      <c r="PYI57" s="281"/>
      <c r="PYJ57" s="281"/>
      <c r="PYK57" s="282"/>
      <c r="PYL57" s="283"/>
      <c r="PYM57" s="279"/>
      <c r="PYN57" s="280"/>
      <c r="PYO57" s="281"/>
      <c r="PYP57" s="281"/>
      <c r="PYQ57" s="282"/>
      <c r="PYR57" s="283"/>
      <c r="PYS57" s="279"/>
      <c r="PYT57" s="280"/>
      <c r="PYU57" s="281"/>
      <c r="PYV57" s="281"/>
      <c r="PYW57" s="282"/>
      <c r="PYX57" s="283"/>
      <c r="PYY57" s="279"/>
      <c r="PYZ57" s="280"/>
      <c r="PZA57" s="281"/>
      <c r="PZB57" s="281"/>
      <c r="PZC57" s="282"/>
      <c r="PZD57" s="283"/>
      <c r="PZE57" s="279"/>
      <c r="PZF57" s="280"/>
      <c r="PZG57" s="281"/>
      <c r="PZH57" s="281"/>
      <c r="PZI57" s="282"/>
      <c r="PZJ57" s="283"/>
      <c r="PZK57" s="279"/>
      <c r="PZL57" s="280"/>
      <c r="PZM57" s="281"/>
      <c r="PZN57" s="281"/>
      <c r="PZO57" s="282"/>
      <c r="PZP57" s="283"/>
      <c r="PZQ57" s="279"/>
      <c r="PZR57" s="280"/>
      <c r="PZS57" s="281"/>
      <c r="PZT57" s="281"/>
      <c r="PZU57" s="282"/>
      <c r="PZV57" s="283"/>
      <c r="PZW57" s="279"/>
      <c r="PZX57" s="280"/>
      <c r="PZY57" s="281"/>
      <c r="PZZ57" s="281"/>
      <c r="QAA57" s="282"/>
      <c r="QAB57" s="283"/>
      <c r="QAC57" s="279"/>
      <c r="QAD57" s="280"/>
      <c r="QAE57" s="281"/>
      <c r="QAF57" s="281"/>
      <c r="QAG57" s="282"/>
      <c r="QAH57" s="283"/>
      <c r="QAI57" s="279"/>
      <c r="QAJ57" s="280"/>
      <c r="QAK57" s="281"/>
      <c r="QAL57" s="281"/>
      <c r="QAM57" s="282"/>
      <c r="QAN57" s="283"/>
      <c r="QAO57" s="279"/>
      <c r="QAP57" s="280"/>
      <c r="QAQ57" s="281"/>
      <c r="QAR57" s="281"/>
      <c r="QAS57" s="282"/>
      <c r="QAT57" s="283"/>
      <c r="QAU57" s="279"/>
      <c r="QAV57" s="280"/>
      <c r="QAW57" s="281"/>
      <c r="QAX57" s="281"/>
      <c r="QAY57" s="282"/>
      <c r="QAZ57" s="283"/>
      <c r="QBA57" s="279"/>
      <c r="QBB57" s="280"/>
      <c r="QBC57" s="281"/>
      <c r="QBD57" s="281"/>
      <c r="QBE57" s="282"/>
      <c r="QBF57" s="283"/>
      <c r="QBG57" s="279"/>
      <c r="QBH57" s="280"/>
      <c r="QBI57" s="281"/>
      <c r="QBJ57" s="281"/>
      <c r="QBK57" s="282"/>
      <c r="QBL57" s="283"/>
      <c r="QBM57" s="279"/>
      <c r="QBN57" s="280"/>
      <c r="QBO57" s="281"/>
      <c r="QBP57" s="281"/>
      <c r="QBQ57" s="282"/>
      <c r="QBR57" s="283"/>
      <c r="QBS57" s="279"/>
      <c r="QBT57" s="280"/>
      <c r="QBU57" s="281"/>
      <c r="QBV57" s="281"/>
      <c r="QBW57" s="282"/>
      <c r="QBX57" s="283"/>
      <c r="QBY57" s="279"/>
      <c r="QBZ57" s="280"/>
      <c r="QCA57" s="281"/>
      <c r="QCB57" s="281"/>
      <c r="QCC57" s="282"/>
      <c r="QCD57" s="283"/>
      <c r="QCE57" s="279"/>
      <c r="QCF57" s="280"/>
      <c r="QCG57" s="281"/>
      <c r="QCH57" s="281"/>
      <c r="QCI57" s="282"/>
      <c r="QCJ57" s="283"/>
      <c r="QCK57" s="279"/>
      <c r="QCL57" s="280"/>
      <c r="QCM57" s="281"/>
      <c r="QCN57" s="281"/>
      <c r="QCO57" s="282"/>
      <c r="QCP57" s="283"/>
      <c r="QCQ57" s="279"/>
      <c r="QCR57" s="280"/>
      <c r="QCS57" s="281"/>
      <c r="QCT57" s="281"/>
      <c r="QCU57" s="282"/>
      <c r="QCV57" s="283"/>
      <c r="QCW57" s="279"/>
      <c r="QCX57" s="280"/>
      <c r="QCY57" s="281"/>
      <c r="QCZ57" s="281"/>
      <c r="QDA57" s="282"/>
      <c r="QDB57" s="283"/>
      <c r="QDC57" s="279"/>
      <c r="QDD57" s="280"/>
      <c r="QDE57" s="281"/>
      <c r="QDF57" s="281"/>
      <c r="QDG57" s="282"/>
      <c r="QDH57" s="283"/>
      <c r="QDI57" s="279"/>
      <c r="QDJ57" s="280"/>
      <c r="QDK57" s="281"/>
      <c r="QDL57" s="281"/>
      <c r="QDM57" s="282"/>
      <c r="QDN57" s="283"/>
      <c r="QDO57" s="279"/>
      <c r="QDP57" s="280"/>
      <c r="QDQ57" s="281"/>
      <c r="QDR57" s="281"/>
      <c r="QDS57" s="282"/>
      <c r="QDT57" s="283"/>
      <c r="QDU57" s="279"/>
      <c r="QDV57" s="280"/>
      <c r="QDW57" s="281"/>
      <c r="QDX57" s="281"/>
      <c r="QDY57" s="282"/>
      <c r="QDZ57" s="283"/>
      <c r="QEA57" s="279"/>
      <c r="QEB57" s="280"/>
      <c r="QEC57" s="281"/>
      <c r="QED57" s="281"/>
      <c r="QEE57" s="282"/>
      <c r="QEF57" s="283"/>
      <c r="QEG57" s="279"/>
      <c r="QEH57" s="280"/>
      <c r="QEI57" s="281"/>
      <c r="QEJ57" s="281"/>
      <c r="QEK57" s="282"/>
      <c r="QEL57" s="283"/>
      <c r="QEM57" s="279"/>
      <c r="QEN57" s="280"/>
      <c r="QEO57" s="281"/>
      <c r="QEP57" s="281"/>
      <c r="QEQ57" s="282"/>
      <c r="QER57" s="283"/>
      <c r="QES57" s="279"/>
      <c r="QET57" s="280"/>
      <c r="QEU57" s="281"/>
      <c r="QEV57" s="281"/>
      <c r="QEW57" s="282"/>
      <c r="QEX57" s="283"/>
      <c r="QEY57" s="279"/>
      <c r="QEZ57" s="280"/>
      <c r="QFA57" s="281"/>
      <c r="QFB57" s="281"/>
      <c r="QFC57" s="282"/>
      <c r="QFD57" s="283"/>
      <c r="QFE57" s="279"/>
      <c r="QFF57" s="280"/>
      <c r="QFG57" s="281"/>
      <c r="QFH57" s="281"/>
      <c r="QFI57" s="282"/>
      <c r="QFJ57" s="283"/>
      <c r="QFK57" s="279"/>
      <c r="QFL57" s="280"/>
      <c r="QFM57" s="281"/>
      <c r="QFN57" s="281"/>
      <c r="QFO57" s="282"/>
      <c r="QFP57" s="283"/>
      <c r="QFQ57" s="279"/>
      <c r="QFR57" s="280"/>
      <c r="QFS57" s="281"/>
      <c r="QFT57" s="281"/>
      <c r="QFU57" s="282"/>
      <c r="QFV57" s="283"/>
      <c r="QFW57" s="279"/>
      <c r="QFX57" s="280"/>
      <c r="QFY57" s="281"/>
      <c r="QFZ57" s="281"/>
      <c r="QGA57" s="282"/>
      <c r="QGB57" s="283"/>
      <c r="QGC57" s="279"/>
      <c r="QGD57" s="280"/>
      <c r="QGE57" s="281"/>
      <c r="QGF57" s="281"/>
      <c r="QGG57" s="282"/>
      <c r="QGH57" s="283"/>
      <c r="QGI57" s="279"/>
      <c r="QGJ57" s="280"/>
      <c r="QGK57" s="281"/>
      <c r="QGL57" s="281"/>
      <c r="QGM57" s="282"/>
      <c r="QGN57" s="283"/>
      <c r="QGO57" s="279"/>
      <c r="QGP57" s="280"/>
      <c r="QGQ57" s="281"/>
      <c r="QGR57" s="281"/>
      <c r="QGS57" s="282"/>
      <c r="QGT57" s="283"/>
      <c r="QGU57" s="279"/>
      <c r="QGV57" s="280"/>
      <c r="QGW57" s="281"/>
      <c r="QGX57" s="281"/>
      <c r="QGY57" s="282"/>
      <c r="QGZ57" s="283"/>
      <c r="QHA57" s="279"/>
      <c r="QHB57" s="280"/>
      <c r="QHC57" s="281"/>
      <c r="QHD57" s="281"/>
      <c r="QHE57" s="282"/>
      <c r="QHF57" s="283"/>
      <c r="QHG57" s="279"/>
      <c r="QHH57" s="280"/>
      <c r="QHI57" s="281"/>
      <c r="QHJ57" s="281"/>
      <c r="QHK57" s="282"/>
      <c r="QHL57" s="283"/>
      <c r="QHM57" s="279"/>
      <c r="QHN57" s="280"/>
      <c r="QHO57" s="281"/>
      <c r="QHP57" s="281"/>
      <c r="QHQ57" s="282"/>
      <c r="QHR57" s="283"/>
      <c r="QHS57" s="279"/>
      <c r="QHT57" s="280"/>
      <c r="QHU57" s="281"/>
      <c r="QHV57" s="281"/>
      <c r="QHW57" s="282"/>
      <c r="QHX57" s="283"/>
      <c r="QHY57" s="279"/>
      <c r="QHZ57" s="280"/>
      <c r="QIA57" s="281"/>
      <c r="QIB57" s="281"/>
      <c r="QIC57" s="282"/>
      <c r="QID57" s="283"/>
      <c r="QIE57" s="279"/>
      <c r="QIF57" s="280"/>
      <c r="QIG57" s="281"/>
      <c r="QIH57" s="281"/>
      <c r="QII57" s="282"/>
      <c r="QIJ57" s="283"/>
      <c r="QIK57" s="279"/>
      <c r="QIL57" s="280"/>
      <c r="QIM57" s="281"/>
      <c r="QIN57" s="281"/>
      <c r="QIO57" s="282"/>
      <c r="QIP57" s="283"/>
      <c r="QIQ57" s="279"/>
      <c r="QIR57" s="280"/>
      <c r="QIS57" s="281"/>
      <c r="QIT57" s="281"/>
      <c r="QIU57" s="282"/>
      <c r="QIV57" s="283"/>
      <c r="QIW57" s="279"/>
      <c r="QIX57" s="280"/>
      <c r="QIY57" s="281"/>
      <c r="QIZ57" s="281"/>
      <c r="QJA57" s="282"/>
      <c r="QJB57" s="283"/>
      <c r="QJC57" s="279"/>
      <c r="QJD57" s="280"/>
      <c r="QJE57" s="281"/>
      <c r="QJF57" s="281"/>
      <c r="QJG57" s="282"/>
      <c r="QJH57" s="283"/>
      <c r="QJI57" s="279"/>
      <c r="QJJ57" s="280"/>
      <c r="QJK57" s="281"/>
      <c r="QJL57" s="281"/>
      <c r="QJM57" s="282"/>
      <c r="QJN57" s="283"/>
      <c r="QJO57" s="279"/>
      <c r="QJP57" s="280"/>
      <c r="QJQ57" s="281"/>
      <c r="QJR57" s="281"/>
      <c r="QJS57" s="282"/>
      <c r="QJT57" s="283"/>
      <c r="QJU57" s="279"/>
      <c r="QJV57" s="280"/>
      <c r="QJW57" s="281"/>
      <c r="QJX57" s="281"/>
      <c r="QJY57" s="282"/>
      <c r="QJZ57" s="283"/>
      <c r="QKA57" s="279"/>
      <c r="QKB57" s="280"/>
      <c r="QKC57" s="281"/>
      <c r="QKD57" s="281"/>
      <c r="QKE57" s="282"/>
      <c r="QKF57" s="283"/>
      <c r="QKG57" s="279"/>
      <c r="QKH57" s="280"/>
      <c r="QKI57" s="281"/>
      <c r="QKJ57" s="281"/>
      <c r="QKK57" s="282"/>
      <c r="QKL57" s="283"/>
      <c r="QKM57" s="279"/>
      <c r="QKN57" s="280"/>
      <c r="QKO57" s="281"/>
      <c r="QKP57" s="281"/>
      <c r="QKQ57" s="282"/>
      <c r="QKR57" s="283"/>
      <c r="QKS57" s="279"/>
      <c r="QKT57" s="280"/>
      <c r="QKU57" s="281"/>
      <c r="QKV57" s="281"/>
      <c r="QKW57" s="282"/>
      <c r="QKX57" s="283"/>
      <c r="QKY57" s="279"/>
      <c r="QKZ57" s="280"/>
      <c r="QLA57" s="281"/>
      <c r="QLB57" s="281"/>
      <c r="QLC57" s="282"/>
      <c r="QLD57" s="283"/>
      <c r="QLE57" s="279"/>
      <c r="QLF57" s="280"/>
      <c r="QLG57" s="281"/>
      <c r="QLH57" s="281"/>
      <c r="QLI57" s="282"/>
      <c r="QLJ57" s="283"/>
      <c r="QLK57" s="279"/>
      <c r="QLL57" s="280"/>
      <c r="QLM57" s="281"/>
      <c r="QLN57" s="281"/>
      <c r="QLO57" s="282"/>
      <c r="QLP57" s="283"/>
      <c r="QLQ57" s="279"/>
      <c r="QLR57" s="280"/>
      <c r="QLS57" s="281"/>
      <c r="QLT57" s="281"/>
      <c r="QLU57" s="282"/>
      <c r="QLV57" s="283"/>
      <c r="QLW57" s="279"/>
      <c r="QLX57" s="280"/>
      <c r="QLY57" s="281"/>
      <c r="QLZ57" s="281"/>
      <c r="QMA57" s="282"/>
      <c r="QMB57" s="283"/>
      <c r="QMC57" s="279"/>
      <c r="QMD57" s="280"/>
      <c r="QME57" s="281"/>
      <c r="QMF57" s="281"/>
      <c r="QMG57" s="282"/>
      <c r="QMH57" s="283"/>
      <c r="QMI57" s="279"/>
      <c r="QMJ57" s="280"/>
      <c r="QMK57" s="281"/>
      <c r="QML57" s="281"/>
      <c r="QMM57" s="282"/>
      <c r="QMN57" s="283"/>
      <c r="QMO57" s="279"/>
      <c r="QMP57" s="280"/>
      <c r="QMQ57" s="281"/>
      <c r="QMR57" s="281"/>
      <c r="QMS57" s="282"/>
      <c r="QMT57" s="283"/>
      <c r="QMU57" s="279"/>
      <c r="QMV57" s="280"/>
      <c r="QMW57" s="281"/>
      <c r="QMX57" s="281"/>
      <c r="QMY57" s="282"/>
      <c r="QMZ57" s="283"/>
      <c r="QNA57" s="279"/>
      <c r="QNB57" s="280"/>
      <c r="QNC57" s="281"/>
      <c r="QND57" s="281"/>
      <c r="QNE57" s="282"/>
      <c r="QNF57" s="283"/>
      <c r="QNG57" s="279"/>
      <c r="QNH57" s="280"/>
      <c r="QNI57" s="281"/>
      <c r="QNJ57" s="281"/>
      <c r="QNK57" s="282"/>
      <c r="QNL57" s="283"/>
      <c r="QNM57" s="279"/>
      <c r="QNN57" s="280"/>
      <c r="QNO57" s="281"/>
      <c r="QNP57" s="281"/>
      <c r="QNQ57" s="282"/>
      <c r="QNR57" s="283"/>
      <c r="QNS57" s="279"/>
      <c r="QNT57" s="280"/>
      <c r="QNU57" s="281"/>
      <c r="QNV57" s="281"/>
      <c r="QNW57" s="282"/>
      <c r="QNX57" s="283"/>
      <c r="QNY57" s="279"/>
      <c r="QNZ57" s="280"/>
      <c r="QOA57" s="281"/>
      <c r="QOB57" s="281"/>
      <c r="QOC57" s="282"/>
      <c r="QOD57" s="283"/>
      <c r="QOE57" s="279"/>
      <c r="QOF57" s="280"/>
      <c r="QOG57" s="281"/>
      <c r="QOH57" s="281"/>
      <c r="QOI57" s="282"/>
      <c r="QOJ57" s="283"/>
      <c r="QOK57" s="279"/>
      <c r="QOL57" s="280"/>
      <c r="QOM57" s="281"/>
      <c r="QON57" s="281"/>
      <c r="QOO57" s="282"/>
      <c r="QOP57" s="283"/>
      <c r="QOQ57" s="279"/>
      <c r="QOR57" s="280"/>
      <c r="QOS57" s="281"/>
      <c r="QOT57" s="281"/>
      <c r="QOU57" s="282"/>
      <c r="QOV57" s="283"/>
      <c r="QOW57" s="279"/>
      <c r="QOX57" s="280"/>
      <c r="QOY57" s="281"/>
      <c r="QOZ57" s="281"/>
      <c r="QPA57" s="282"/>
      <c r="QPB57" s="283"/>
      <c r="QPC57" s="279"/>
      <c r="QPD57" s="280"/>
      <c r="QPE57" s="281"/>
      <c r="QPF57" s="281"/>
      <c r="QPG57" s="282"/>
      <c r="QPH57" s="283"/>
      <c r="QPI57" s="279"/>
      <c r="QPJ57" s="280"/>
      <c r="QPK57" s="281"/>
      <c r="QPL57" s="281"/>
      <c r="QPM57" s="282"/>
      <c r="QPN57" s="283"/>
      <c r="QPO57" s="279"/>
      <c r="QPP57" s="280"/>
      <c r="QPQ57" s="281"/>
      <c r="QPR57" s="281"/>
      <c r="QPS57" s="282"/>
      <c r="QPT57" s="283"/>
      <c r="QPU57" s="279"/>
      <c r="QPV57" s="280"/>
      <c r="QPW57" s="281"/>
      <c r="QPX57" s="281"/>
      <c r="QPY57" s="282"/>
      <c r="QPZ57" s="283"/>
      <c r="QQA57" s="279"/>
      <c r="QQB57" s="280"/>
      <c r="QQC57" s="281"/>
      <c r="QQD57" s="281"/>
      <c r="QQE57" s="282"/>
      <c r="QQF57" s="283"/>
      <c r="QQG57" s="279"/>
      <c r="QQH57" s="280"/>
      <c r="QQI57" s="281"/>
      <c r="QQJ57" s="281"/>
      <c r="QQK57" s="282"/>
      <c r="QQL57" s="283"/>
      <c r="QQM57" s="279"/>
      <c r="QQN57" s="280"/>
      <c r="QQO57" s="281"/>
      <c r="QQP57" s="281"/>
      <c r="QQQ57" s="282"/>
      <c r="QQR57" s="283"/>
      <c r="QQS57" s="279"/>
      <c r="QQT57" s="280"/>
      <c r="QQU57" s="281"/>
      <c r="QQV57" s="281"/>
      <c r="QQW57" s="282"/>
      <c r="QQX57" s="283"/>
      <c r="QQY57" s="279"/>
      <c r="QQZ57" s="280"/>
      <c r="QRA57" s="281"/>
      <c r="QRB57" s="281"/>
      <c r="QRC57" s="282"/>
      <c r="QRD57" s="283"/>
      <c r="QRE57" s="279"/>
      <c r="QRF57" s="280"/>
      <c r="QRG57" s="281"/>
      <c r="QRH57" s="281"/>
      <c r="QRI57" s="282"/>
      <c r="QRJ57" s="283"/>
      <c r="QRK57" s="279"/>
      <c r="QRL57" s="280"/>
      <c r="QRM57" s="281"/>
      <c r="QRN57" s="281"/>
      <c r="QRO57" s="282"/>
      <c r="QRP57" s="283"/>
      <c r="QRQ57" s="279"/>
      <c r="QRR57" s="280"/>
      <c r="QRS57" s="281"/>
      <c r="QRT57" s="281"/>
      <c r="QRU57" s="282"/>
      <c r="QRV57" s="283"/>
      <c r="QRW57" s="279"/>
      <c r="QRX57" s="280"/>
      <c r="QRY57" s="281"/>
      <c r="QRZ57" s="281"/>
      <c r="QSA57" s="282"/>
      <c r="QSB57" s="283"/>
      <c r="QSC57" s="279"/>
      <c r="QSD57" s="280"/>
      <c r="QSE57" s="281"/>
      <c r="QSF57" s="281"/>
      <c r="QSG57" s="282"/>
      <c r="QSH57" s="283"/>
      <c r="QSI57" s="279"/>
      <c r="QSJ57" s="280"/>
      <c r="QSK57" s="281"/>
      <c r="QSL57" s="281"/>
      <c r="QSM57" s="282"/>
      <c r="QSN57" s="283"/>
      <c r="QSO57" s="279"/>
      <c r="QSP57" s="280"/>
      <c r="QSQ57" s="281"/>
      <c r="QSR57" s="281"/>
      <c r="QSS57" s="282"/>
      <c r="QST57" s="283"/>
      <c r="QSU57" s="279"/>
      <c r="QSV57" s="280"/>
      <c r="QSW57" s="281"/>
      <c r="QSX57" s="281"/>
      <c r="QSY57" s="282"/>
      <c r="QSZ57" s="283"/>
      <c r="QTA57" s="279"/>
      <c r="QTB57" s="280"/>
      <c r="QTC57" s="281"/>
      <c r="QTD57" s="281"/>
      <c r="QTE57" s="282"/>
      <c r="QTF57" s="283"/>
      <c r="QTG57" s="279"/>
      <c r="QTH57" s="280"/>
      <c r="QTI57" s="281"/>
      <c r="QTJ57" s="281"/>
      <c r="QTK57" s="282"/>
      <c r="QTL57" s="283"/>
      <c r="QTM57" s="279"/>
      <c r="QTN57" s="280"/>
      <c r="QTO57" s="281"/>
      <c r="QTP57" s="281"/>
      <c r="QTQ57" s="282"/>
      <c r="QTR57" s="283"/>
      <c r="QTS57" s="279"/>
      <c r="QTT57" s="280"/>
      <c r="QTU57" s="281"/>
      <c r="QTV57" s="281"/>
      <c r="QTW57" s="282"/>
      <c r="QTX57" s="283"/>
      <c r="QTY57" s="279"/>
      <c r="QTZ57" s="280"/>
      <c r="QUA57" s="281"/>
      <c r="QUB57" s="281"/>
      <c r="QUC57" s="282"/>
      <c r="QUD57" s="283"/>
      <c r="QUE57" s="279"/>
      <c r="QUF57" s="280"/>
      <c r="QUG57" s="281"/>
      <c r="QUH57" s="281"/>
      <c r="QUI57" s="282"/>
      <c r="QUJ57" s="283"/>
      <c r="QUK57" s="279"/>
      <c r="QUL57" s="280"/>
      <c r="QUM57" s="281"/>
      <c r="QUN57" s="281"/>
      <c r="QUO57" s="282"/>
      <c r="QUP57" s="283"/>
      <c r="QUQ57" s="279"/>
      <c r="QUR57" s="280"/>
      <c r="QUS57" s="281"/>
      <c r="QUT57" s="281"/>
      <c r="QUU57" s="282"/>
      <c r="QUV57" s="283"/>
      <c r="QUW57" s="279"/>
      <c r="QUX57" s="280"/>
      <c r="QUY57" s="281"/>
      <c r="QUZ57" s="281"/>
      <c r="QVA57" s="282"/>
      <c r="QVB57" s="283"/>
      <c r="QVC57" s="279"/>
      <c r="QVD57" s="280"/>
      <c r="QVE57" s="281"/>
      <c r="QVF57" s="281"/>
      <c r="QVG57" s="282"/>
      <c r="QVH57" s="283"/>
      <c r="QVI57" s="279"/>
      <c r="QVJ57" s="280"/>
      <c r="QVK57" s="281"/>
      <c r="QVL57" s="281"/>
      <c r="QVM57" s="282"/>
      <c r="QVN57" s="283"/>
      <c r="QVO57" s="279"/>
      <c r="QVP57" s="280"/>
      <c r="QVQ57" s="281"/>
      <c r="QVR57" s="281"/>
      <c r="QVS57" s="282"/>
      <c r="QVT57" s="283"/>
      <c r="QVU57" s="279"/>
      <c r="QVV57" s="280"/>
      <c r="QVW57" s="281"/>
      <c r="QVX57" s="281"/>
      <c r="QVY57" s="282"/>
      <c r="QVZ57" s="283"/>
      <c r="QWA57" s="279"/>
      <c r="QWB57" s="280"/>
      <c r="QWC57" s="281"/>
      <c r="QWD57" s="281"/>
      <c r="QWE57" s="282"/>
      <c r="QWF57" s="283"/>
      <c r="QWG57" s="279"/>
      <c r="QWH57" s="280"/>
      <c r="QWI57" s="281"/>
      <c r="QWJ57" s="281"/>
      <c r="QWK57" s="282"/>
      <c r="QWL57" s="283"/>
      <c r="QWM57" s="279"/>
      <c r="QWN57" s="280"/>
      <c r="QWO57" s="281"/>
      <c r="QWP57" s="281"/>
      <c r="QWQ57" s="282"/>
      <c r="QWR57" s="283"/>
      <c r="QWS57" s="279"/>
      <c r="QWT57" s="280"/>
      <c r="QWU57" s="281"/>
      <c r="QWV57" s="281"/>
      <c r="QWW57" s="282"/>
      <c r="QWX57" s="283"/>
      <c r="QWY57" s="279"/>
      <c r="QWZ57" s="280"/>
      <c r="QXA57" s="281"/>
      <c r="QXB57" s="281"/>
      <c r="QXC57" s="282"/>
      <c r="QXD57" s="283"/>
      <c r="QXE57" s="279"/>
      <c r="QXF57" s="280"/>
      <c r="QXG57" s="281"/>
      <c r="QXH57" s="281"/>
      <c r="QXI57" s="282"/>
      <c r="QXJ57" s="283"/>
      <c r="QXK57" s="279"/>
      <c r="QXL57" s="280"/>
      <c r="QXM57" s="281"/>
      <c r="QXN57" s="281"/>
      <c r="QXO57" s="282"/>
      <c r="QXP57" s="283"/>
      <c r="QXQ57" s="279"/>
      <c r="QXR57" s="280"/>
      <c r="QXS57" s="281"/>
      <c r="QXT57" s="281"/>
      <c r="QXU57" s="282"/>
      <c r="QXV57" s="283"/>
      <c r="QXW57" s="279"/>
      <c r="QXX57" s="280"/>
      <c r="QXY57" s="281"/>
      <c r="QXZ57" s="281"/>
      <c r="QYA57" s="282"/>
      <c r="QYB57" s="283"/>
      <c r="QYC57" s="279"/>
      <c r="QYD57" s="280"/>
      <c r="QYE57" s="281"/>
      <c r="QYF57" s="281"/>
      <c r="QYG57" s="282"/>
      <c r="QYH57" s="283"/>
      <c r="QYI57" s="279"/>
      <c r="QYJ57" s="280"/>
      <c r="QYK57" s="281"/>
      <c r="QYL57" s="281"/>
      <c r="QYM57" s="282"/>
      <c r="QYN57" s="283"/>
      <c r="QYO57" s="279"/>
      <c r="QYP57" s="280"/>
      <c r="QYQ57" s="281"/>
      <c r="QYR57" s="281"/>
      <c r="QYS57" s="282"/>
      <c r="QYT57" s="283"/>
      <c r="QYU57" s="279"/>
      <c r="QYV57" s="280"/>
      <c r="QYW57" s="281"/>
      <c r="QYX57" s="281"/>
      <c r="QYY57" s="282"/>
      <c r="QYZ57" s="283"/>
      <c r="QZA57" s="279"/>
      <c r="QZB57" s="280"/>
      <c r="QZC57" s="281"/>
      <c r="QZD57" s="281"/>
      <c r="QZE57" s="282"/>
      <c r="QZF57" s="283"/>
      <c r="QZG57" s="279"/>
      <c r="QZH57" s="280"/>
      <c r="QZI57" s="281"/>
      <c r="QZJ57" s="281"/>
      <c r="QZK57" s="282"/>
      <c r="QZL57" s="283"/>
      <c r="QZM57" s="279"/>
      <c r="QZN57" s="280"/>
      <c r="QZO57" s="281"/>
      <c r="QZP57" s="281"/>
      <c r="QZQ57" s="282"/>
      <c r="QZR57" s="283"/>
      <c r="QZS57" s="279"/>
      <c r="QZT57" s="280"/>
      <c r="QZU57" s="281"/>
      <c r="QZV57" s="281"/>
      <c r="QZW57" s="282"/>
      <c r="QZX57" s="283"/>
      <c r="QZY57" s="279"/>
      <c r="QZZ57" s="280"/>
      <c r="RAA57" s="281"/>
      <c r="RAB57" s="281"/>
      <c r="RAC57" s="282"/>
      <c r="RAD57" s="283"/>
      <c r="RAE57" s="279"/>
      <c r="RAF57" s="280"/>
      <c r="RAG57" s="281"/>
      <c r="RAH57" s="281"/>
      <c r="RAI57" s="282"/>
      <c r="RAJ57" s="283"/>
      <c r="RAK57" s="279"/>
      <c r="RAL57" s="280"/>
      <c r="RAM57" s="281"/>
      <c r="RAN57" s="281"/>
      <c r="RAO57" s="282"/>
      <c r="RAP57" s="283"/>
      <c r="RAQ57" s="279"/>
      <c r="RAR57" s="280"/>
      <c r="RAS57" s="281"/>
      <c r="RAT57" s="281"/>
      <c r="RAU57" s="282"/>
      <c r="RAV57" s="283"/>
      <c r="RAW57" s="279"/>
      <c r="RAX57" s="280"/>
      <c r="RAY57" s="281"/>
      <c r="RAZ57" s="281"/>
      <c r="RBA57" s="282"/>
      <c r="RBB57" s="283"/>
      <c r="RBC57" s="279"/>
      <c r="RBD57" s="280"/>
      <c r="RBE57" s="281"/>
      <c r="RBF57" s="281"/>
      <c r="RBG57" s="282"/>
      <c r="RBH57" s="283"/>
      <c r="RBI57" s="279"/>
      <c r="RBJ57" s="280"/>
      <c r="RBK57" s="281"/>
      <c r="RBL57" s="281"/>
      <c r="RBM57" s="282"/>
      <c r="RBN57" s="283"/>
      <c r="RBO57" s="279"/>
      <c r="RBP57" s="280"/>
      <c r="RBQ57" s="281"/>
      <c r="RBR57" s="281"/>
      <c r="RBS57" s="282"/>
      <c r="RBT57" s="283"/>
      <c r="RBU57" s="279"/>
      <c r="RBV57" s="280"/>
      <c r="RBW57" s="281"/>
      <c r="RBX57" s="281"/>
      <c r="RBY57" s="282"/>
      <c r="RBZ57" s="283"/>
      <c r="RCA57" s="279"/>
      <c r="RCB57" s="280"/>
      <c r="RCC57" s="281"/>
      <c r="RCD57" s="281"/>
      <c r="RCE57" s="282"/>
      <c r="RCF57" s="283"/>
      <c r="RCG57" s="279"/>
      <c r="RCH57" s="280"/>
      <c r="RCI57" s="281"/>
      <c r="RCJ57" s="281"/>
      <c r="RCK57" s="282"/>
      <c r="RCL57" s="283"/>
      <c r="RCM57" s="279"/>
      <c r="RCN57" s="280"/>
      <c r="RCO57" s="281"/>
      <c r="RCP57" s="281"/>
      <c r="RCQ57" s="282"/>
      <c r="RCR57" s="283"/>
      <c r="RCS57" s="279"/>
      <c r="RCT57" s="280"/>
      <c r="RCU57" s="281"/>
      <c r="RCV57" s="281"/>
      <c r="RCW57" s="282"/>
      <c r="RCX57" s="283"/>
      <c r="RCY57" s="279"/>
      <c r="RCZ57" s="280"/>
      <c r="RDA57" s="281"/>
      <c r="RDB57" s="281"/>
      <c r="RDC57" s="282"/>
      <c r="RDD57" s="283"/>
      <c r="RDE57" s="279"/>
      <c r="RDF57" s="280"/>
      <c r="RDG57" s="281"/>
      <c r="RDH57" s="281"/>
      <c r="RDI57" s="282"/>
      <c r="RDJ57" s="283"/>
      <c r="RDK57" s="279"/>
      <c r="RDL57" s="280"/>
      <c r="RDM57" s="281"/>
      <c r="RDN57" s="281"/>
      <c r="RDO57" s="282"/>
      <c r="RDP57" s="283"/>
      <c r="RDQ57" s="279"/>
      <c r="RDR57" s="280"/>
      <c r="RDS57" s="281"/>
      <c r="RDT57" s="281"/>
      <c r="RDU57" s="282"/>
      <c r="RDV57" s="283"/>
      <c r="RDW57" s="279"/>
      <c r="RDX57" s="280"/>
      <c r="RDY57" s="281"/>
      <c r="RDZ57" s="281"/>
      <c r="REA57" s="282"/>
      <c r="REB57" s="283"/>
      <c r="REC57" s="279"/>
      <c r="RED57" s="280"/>
      <c r="REE57" s="281"/>
      <c r="REF57" s="281"/>
      <c r="REG57" s="282"/>
      <c r="REH57" s="283"/>
      <c r="REI57" s="279"/>
      <c r="REJ57" s="280"/>
      <c r="REK57" s="281"/>
      <c r="REL57" s="281"/>
      <c r="REM57" s="282"/>
      <c r="REN57" s="283"/>
      <c r="REO57" s="279"/>
      <c r="REP57" s="280"/>
      <c r="REQ57" s="281"/>
      <c r="RER57" s="281"/>
      <c r="RES57" s="282"/>
      <c r="RET57" s="283"/>
      <c r="REU57" s="279"/>
      <c r="REV57" s="280"/>
      <c r="REW57" s="281"/>
      <c r="REX57" s="281"/>
      <c r="REY57" s="282"/>
      <c r="REZ57" s="283"/>
      <c r="RFA57" s="279"/>
      <c r="RFB57" s="280"/>
      <c r="RFC57" s="281"/>
      <c r="RFD57" s="281"/>
      <c r="RFE57" s="282"/>
      <c r="RFF57" s="283"/>
      <c r="RFG57" s="279"/>
      <c r="RFH57" s="280"/>
      <c r="RFI57" s="281"/>
      <c r="RFJ57" s="281"/>
      <c r="RFK57" s="282"/>
      <c r="RFL57" s="283"/>
      <c r="RFM57" s="279"/>
      <c r="RFN57" s="280"/>
      <c r="RFO57" s="281"/>
      <c r="RFP57" s="281"/>
      <c r="RFQ57" s="282"/>
      <c r="RFR57" s="283"/>
      <c r="RFS57" s="279"/>
      <c r="RFT57" s="280"/>
      <c r="RFU57" s="281"/>
      <c r="RFV57" s="281"/>
      <c r="RFW57" s="282"/>
      <c r="RFX57" s="283"/>
      <c r="RFY57" s="279"/>
      <c r="RFZ57" s="280"/>
      <c r="RGA57" s="281"/>
      <c r="RGB57" s="281"/>
      <c r="RGC57" s="282"/>
      <c r="RGD57" s="283"/>
      <c r="RGE57" s="279"/>
      <c r="RGF57" s="280"/>
      <c r="RGG57" s="281"/>
      <c r="RGH57" s="281"/>
      <c r="RGI57" s="282"/>
      <c r="RGJ57" s="283"/>
      <c r="RGK57" s="279"/>
      <c r="RGL57" s="280"/>
      <c r="RGM57" s="281"/>
      <c r="RGN57" s="281"/>
      <c r="RGO57" s="282"/>
      <c r="RGP57" s="283"/>
      <c r="RGQ57" s="279"/>
      <c r="RGR57" s="280"/>
      <c r="RGS57" s="281"/>
      <c r="RGT57" s="281"/>
      <c r="RGU57" s="282"/>
      <c r="RGV57" s="283"/>
      <c r="RGW57" s="279"/>
      <c r="RGX57" s="280"/>
      <c r="RGY57" s="281"/>
      <c r="RGZ57" s="281"/>
      <c r="RHA57" s="282"/>
      <c r="RHB57" s="283"/>
      <c r="RHC57" s="279"/>
      <c r="RHD57" s="280"/>
      <c r="RHE57" s="281"/>
      <c r="RHF57" s="281"/>
      <c r="RHG57" s="282"/>
      <c r="RHH57" s="283"/>
      <c r="RHI57" s="279"/>
      <c r="RHJ57" s="280"/>
      <c r="RHK57" s="281"/>
      <c r="RHL57" s="281"/>
      <c r="RHM57" s="282"/>
      <c r="RHN57" s="283"/>
      <c r="RHO57" s="279"/>
      <c r="RHP57" s="280"/>
      <c r="RHQ57" s="281"/>
      <c r="RHR57" s="281"/>
      <c r="RHS57" s="282"/>
      <c r="RHT57" s="283"/>
      <c r="RHU57" s="279"/>
      <c r="RHV57" s="280"/>
      <c r="RHW57" s="281"/>
      <c r="RHX57" s="281"/>
      <c r="RHY57" s="282"/>
      <c r="RHZ57" s="283"/>
      <c r="RIA57" s="279"/>
      <c r="RIB57" s="280"/>
      <c r="RIC57" s="281"/>
      <c r="RID57" s="281"/>
      <c r="RIE57" s="282"/>
      <c r="RIF57" s="283"/>
      <c r="RIG57" s="279"/>
      <c r="RIH57" s="280"/>
      <c r="RII57" s="281"/>
      <c r="RIJ57" s="281"/>
      <c r="RIK57" s="282"/>
      <c r="RIL57" s="283"/>
      <c r="RIM57" s="279"/>
      <c r="RIN57" s="280"/>
      <c r="RIO57" s="281"/>
      <c r="RIP57" s="281"/>
      <c r="RIQ57" s="282"/>
      <c r="RIR57" s="283"/>
      <c r="RIS57" s="279"/>
      <c r="RIT57" s="280"/>
      <c r="RIU57" s="281"/>
      <c r="RIV57" s="281"/>
      <c r="RIW57" s="282"/>
      <c r="RIX57" s="283"/>
      <c r="RIY57" s="279"/>
      <c r="RIZ57" s="280"/>
      <c r="RJA57" s="281"/>
      <c r="RJB57" s="281"/>
      <c r="RJC57" s="282"/>
      <c r="RJD57" s="283"/>
      <c r="RJE57" s="279"/>
      <c r="RJF57" s="280"/>
      <c r="RJG57" s="281"/>
      <c r="RJH57" s="281"/>
      <c r="RJI57" s="282"/>
      <c r="RJJ57" s="283"/>
      <c r="RJK57" s="279"/>
      <c r="RJL57" s="280"/>
      <c r="RJM57" s="281"/>
      <c r="RJN57" s="281"/>
      <c r="RJO57" s="282"/>
      <c r="RJP57" s="283"/>
      <c r="RJQ57" s="279"/>
      <c r="RJR57" s="280"/>
      <c r="RJS57" s="281"/>
      <c r="RJT57" s="281"/>
      <c r="RJU57" s="282"/>
      <c r="RJV57" s="283"/>
      <c r="RJW57" s="279"/>
      <c r="RJX57" s="280"/>
      <c r="RJY57" s="281"/>
      <c r="RJZ57" s="281"/>
      <c r="RKA57" s="282"/>
      <c r="RKB57" s="283"/>
      <c r="RKC57" s="279"/>
      <c r="RKD57" s="280"/>
      <c r="RKE57" s="281"/>
      <c r="RKF57" s="281"/>
      <c r="RKG57" s="282"/>
      <c r="RKH57" s="283"/>
      <c r="RKI57" s="279"/>
      <c r="RKJ57" s="280"/>
      <c r="RKK57" s="281"/>
      <c r="RKL57" s="281"/>
      <c r="RKM57" s="282"/>
      <c r="RKN57" s="283"/>
      <c r="RKO57" s="279"/>
      <c r="RKP57" s="280"/>
      <c r="RKQ57" s="281"/>
      <c r="RKR57" s="281"/>
      <c r="RKS57" s="282"/>
      <c r="RKT57" s="283"/>
      <c r="RKU57" s="279"/>
      <c r="RKV57" s="280"/>
      <c r="RKW57" s="281"/>
      <c r="RKX57" s="281"/>
      <c r="RKY57" s="282"/>
      <c r="RKZ57" s="283"/>
      <c r="RLA57" s="279"/>
      <c r="RLB57" s="280"/>
      <c r="RLC57" s="281"/>
      <c r="RLD57" s="281"/>
      <c r="RLE57" s="282"/>
      <c r="RLF57" s="283"/>
      <c r="RLG57" s="279"/>
      <c r="RLH57" s="280"/>
      <c r="RLI57" s="281"/>
      <c r="RLJ57" s="281"/>
      <c r="RLK57" s="282"/>
      <c r="RLL57" s="283"/>
      <c r="RLM57" s="279"/>
      <c r="RLN57" s="280"/>
      <c r="RLO57" s="281"/>
      <c r="RLP57" s="281"/>
      <c r="RLQ57" s="282"/>
      <c r="RLR57" s="283"/>
      <c r="RLS57" s="279"/>
      <c r="RLT57" s="280"/>
      <c r="RLU57" s="281"/>
      <c r="RLV57" s="281"/>
      <c r="RLW57" s="282"/>
      <c r="RLX57" s="283"/>
      <c r="RLY57" s="279"/>
      <c r="RLZ57" s="280"/>
      <c r="RMA57" s="281"/>
      <c r="RMB57" s="281"/>
      <c r="RMC57" s="282"/>
      <c r="RMD57" s="283"/>
      <c r="RME57" s="279"/>
      <c r="RMF57" s="280"/>
      <c r="RMG57" s="281"/>
      <c r="RMH57" s="281"/>
      <c r="RMI57" s="282"/>
      <c r="RMJ57" s="283"/>
      <c r="RMK57" s="279"/>
      <c r="RML57" s="280"/>
      <c r="RMM57" s="281"/>
      <c r="RMN57" s="281"/>
      <c r="RMO57" s="282"/>
      <c r="RMP57" s="283"/>
      <c r="RMQ57" s="279"/>
      <c r="RMR57" s="280"/>
      <c r="RMS57" s="281"/>
      <c r="RMT57" s="281"/>
      <c r="RMU57" s="282"/>
      <c r="RMV57" s="283"/>
      <c r="RMW57" s="279"/>
      <c r="RMX57" s="280"/>
      <c r="RMY57" s="281"/>
      <c r="RMZ57" s="281"/>
      <c r="RNA57" s="282"/>
      <c r="RNB57" s="283"/>
      <c r="RNC57" s="279"/>
      <c r="RND57" s="280"/>
      <c r="RNE57" s="281"/>
      <c r="RNF57" s="281"/>
      <c r="RNG57" s="282"/>
      <c r="RNH57" s="283"/>
      <c r="RNI57" s="279"/>
      <c r="RNJ57" s="280"/>
      <c r="RNK57" s="281"/>
      <c r="RNL57" s="281"/>
      <c r="RNM57" s="282"/>
      <c r="RNN57" s="283"/>
      <c r="RNO57" s="279"/>
      <c r="RNP57" s="280"/>
      <c r="RNQ57" s="281"/>
      <c r="RNR57" s="281"/>
      <c r="RNS57" s="282"/>
      <c r="RNT57" s="283"/>
      <c r="RNU57" s="279"/>
      <c r="RNV57" s="280"/>
      <c r="RNW57" s="281"/>
      <c r="RNX57" s="281"/>
      <c r="RNY57" s="282"/>
      <c r="RNZ57" s="283"/>
      <c r="ROA57" s="279"/>
      <c r="ROB57" s="280"/>
      <c r="ROC57" s="281"/>
      <c r="ROD57" s="281"/>
      <c r="ROE57" s="282"/>
      <c r="ROF57" s="283"/>
      <c r="ROG57" s="279"/>
      <c r="ROH57" s="280"/>
      <c r="ROI57" s="281"/>
      <c r="ROJ57" s="281"/>
      <c r="ROK57" s="282"/>
      <c r="ROL57" s="283"/>
      <c r="ROM57" s="279"/>
      <c r="RON57" s="280"/>
      <c r="ROO57" s="281"/>
      <c r="ROP57" s="281"/>
      <c r="ROQ57" s="282"/>
      <c r="ROR57" s="283"/>
      <c r="ROS57" s="279"/>
      <c r="ROT57" s="280"/>
      <c r="ROU57" s="281"/>
      <c r="ROV57" s="281"/>
      <c r="ROW57" s="282"/>
      <c r="ROX57" s="283"/>
      <c r="ROY57" s="279"/>
      <c r="ROZ57" s="280"/>
      <c r="RPA57" s="281"/>
      <c r="RPB57" s="281"/>
      <c r="RPC57" s="282"/>
      <c r="RPD57" s="283"/>
      <c r="RPE57" s="279"/>
      <c r="RPF57" s="280"/>
      <c r="RPG57" s="281"/>
      <c r="RPH57" s="281"/>
      <c r="RPI57" s="282"/>
      <c r="RPJ57" s="283"/>
      <c r="RPK57" s="279"/>
      <c r="RPL57" s="280"/>
      <c r="RPM57" s="281"/>
      <c r="RPN57" s="281"/>
      <c r="RPO57" s="282"/>
      <c r="RPP57" s="283"/>
      <c r="RPQ57" s="279"/>
      <c r="RPR57" s="280"/>
      <c r="RPS57" s="281"/>
      <c r="RPT57" s="281"/>
      <c r="RPU57" s="282"/>
      <c r="RPV57" s="283"/>
      <c r="RPW57" s="279"/>
      <c r="RPX57" s="280"/>
      <c r="RPY57" s="281"/>
      <c r="RPZ57" s="281"/>
      <c r="RQA57" s="282"/>
      <c r="RQB57" s="283"/>
      <c r="RQC57" s="279"/>
      <c r="RQD57" s="280"/>
      <c r="RQE57" s="281"/>
      <c r="RQF57" s="281"/>
      <c r="RQG57" s="282"/>
      <c r="RQH57" s="283"/>
      <c r="RQI57" s="279"/>
      <c r="RQJ57" s="280"/>
      <c r="RQK57" s="281"/>
      <c r="RQL57" s="281"/>
      <c r="RQM57" s="282"/>
      <c r="RQN57" s="283"/>
      <c r="RQO57" s="279"/>
      <c r="RQP57" s="280"/>
      <c r="RQQ57" s="281"/>
      <c r="RQR57" s="281"/>
      <c r="RQS57" s="282"/>
      <c r="RQT57" s="283"/>
      <c r="RQU57" s="279"/>
      <c r="RQV57" s="280"/>
      <c r="RQW57" s="281"/>
      <c r="RQX57" s="281"/>
      <c r="RQY57" s="282"/>
      <c r="RQZ57" s="283"/>
      <c r="RRA57" s="279"/>
      <c r="RRB57" s="280"/>
      <c r="RRC57" s="281"/>
      <c r="RRD57" s="281"/>
      <c r="RRE57" s="282"/>
      <c r="RRF57" s="283"/>
      <c r="RRG57" s="279"/>
      <c r="RRH57" s="280"/>
      <c r="RRI57" s="281"/>
      <c r="RRJ57" s="281"/>
      <c r="RRK57" s="282"/>
      <c r="RRL57" s="283"/>
      <c r="RRM57" s="279"/>
      <c r="RRN57" s="280"/>
      <c r="RRO57" s="281"/>
      <c r="RRP57" s="281"/>
      <c r="RRQ57" s="282"/>
      <c r="RRR57" s="283"/>
      <c r="RRS57" s="279"/>
      <c r="RRT57" s="280"/>
      <c r="RRU57" s="281"/>
      <c r="RRV57" s="281"/>
      <c r="RRW57" s="282"/>
      <c r="RRX57" s="283"/>
      <c r="RRY57" s="279"/>
      <c r="RRZ57" s="280"/>
      <c r="RSA57" s="281"/>
      <c r="RSB57" s="281"/>
      <c r="RSC57" s="282"/>
      <c r="RSD57" s="283"/>
      <c r="RSE57" s="279"/>
      <c r="RSF57" s="280"/>
      <c r="RSG57" s="281"/>
      <c r="RSH57" s="281"/>
      <c r="RSI57" s="282"/>
      <c r="RSJ57" s="283"/>
      <c r="RSK57" s="279"/>
      <c r="RSL57" s="280"/>
      <c r="RSM57" s="281"/>
      <c r="RSN57" s="281"/>
      <c r="RSO57" s="282"/>
      <c r="RSP57" s="283"/>
      <c r="RSQ57" s="279"/>
      <c r="RSR57" s="280"/>
      <c r="RSS57" s="281"/>
      <c r="RST57" s="281"/>
      <c r="RSU57" s="282"/>
      <c r="RSV57" s="283"/>
      <c r="RSW57" s="279"/>
      <c r="RSX57" s="280"/>
      <c r="RSY57" s="281"/>
      <c r="RSZ57" s="281"/>
      <c r="RTA57" s="282"/>
      <c r="RTB57" s="283"/>
      <c r="RTC57" s="279"/>
      <c r="RTD57" s="280"/>
      <c r="RTE57" s="281"/>
      <c r="RTF57" s="281"/>
      <c r="RTG57" s="282"/>
      <c r="RTH57" s="283"/>
      <c r="RTI57" s="279"/>
      <c r="RTJ57" s="280"/>
      <c r="RTK57" s="281"/>
      <c r="RTL57" s="281"/>
      <c r="RTM57" s="282"/>
      <c r="RTN57" s="283"/>
      <c r="RTO57" s="279"/>
      <c r="RTP57" s="280"/>
      <c r="RTQ57" s="281"/>
      <c r="RTR57" s="281"/>
      <c r="RTS57" s="282"/>
      <c r="RTT57" s="283"/>
      <c r="RTU57" s="279"/>
      <c r="RTV57" s="280"/>
      <c r="RTW57" s="281"/>
      <c r="RTX57" s="281"/>
      <c r="RTY57" s="282"/>
      <c r="RTZ57" s="283"/>
      <c r="RUA57" s="279"/>
      <c r="RUB57" s="280"/>
      <c r="RUC57" s="281"/>
      <c r="RUD57" s="281"/>
      <c r="RUE57" s="282"/>
      <c r="RUF57" s="283"/>
      <c r="RUG57" s="279"/>
      <c r="RUH57" s="280"/>
      <c r="RUI57" s="281"/>
      <c r="RUJ57" s="281"/>
      <c r="RUK57" s="282"/>
      <c r="RUL57" s="283"/>
      <c r="RUM57" s="279"/>
      <c r="RUN57" s="280"/>
      <c r="RUO57" s="281"/>
      <c r="RUP57" s="281"/>
      <c r="RUQ57" s="282"/>
      <c r="RUR57" s="283"/>
      <c r="RUS57" s="279"/>
      <c r="RUT57" s="280"/>
      <c r="RUU57" s="281"/>
      <c r="RUV57" s="281"/>
      <c r="RUW57" s="282"/>
      <c r="RUX57" s="283"/>
      <c r="RUY57" s="279"/>
      <c r="RUZ57" s="280"/>
      <c r="RVA57" s="281"/>
      <c r="RVB57" s="281"/>
      <c r="RVC57" s="282"/>
      <c r="RVD57" s="283"/>
      <c r="RVE57" s="279"/>
      <c r="RVF57" s="280"/>
      <c r="RVG57" s="281"/>
      <c r="RVH57" s="281"/>
      <c r="RVI57" s="282"/>
      <c r="RVJ57" s="283"/>
      <c r="RVK57" s="279"/>
      <c r="RVL57" s="280"/>
      <c r="RVM57" s="281"/>
      <c r="RVN57" s="281"/>
      <c r="RVO57" s="282"/>
      <c r="RVP57" s="283"/>
      <c r="RVQ57" s="279"/>
      <c r="RVR57" s="280"/>
      <c r="RVS57" s="281"/>
      <c r="RVT57" s="281"/>
      <c r="RVU57" s="282"/>
      <c r="RVV57" s="283"/>
      <c r="RVW57" s="279"/>
      <c r="RVX57" s="280"/>
      <c r="RVY57" s="281"/>
      <c r="RVZ57" s="281"/>
      <c r="RWA57" s="282"/>
      <c r="RWB57" s="283"/>
      <c r="RWC57" s="279"/>
      <c r="RWD57" s="280"/>
      <c r="RWE57" s="281"/>
      <c r="RWF57" s="281"/>
      <c r="RWG57" s="282"/>
      <c r="RWH57" s="283"/>
      <c r="RWI57" s="279"/>
      <c r="RWJ57" s="280"/>
      <c r="RWK57" s="281"/>
      <c r="RWL57" s="281"/>
      <c r="RWM57" s="282"/>
      <c r="RWN57" s="283"/>
      <c r="RWO57" s="279"/>
      <c r="RWP57" s="280"/>
      <c r="RWQ57" s="281"/>
      <c r="RWR57" s="281"/>
      <c r="RWS57" s="282"/>
      <c r="RWT57" s="283"/>
      <c r="RWU57" s="279"/>
      <c r="RWV57" s="280"/>
      <c r="RWW57" s="281"/>
      <c r="RWX57" s="281"/>
      <c r="RWY57" s="282"/>
      <c r="RWZ57" s="283"/>
      <c r="RXA57" s="279"/>
      <c r="RXB57" s="280"/>
      <c r="RXC57" s="281"/>
      <c r="RXD57" s="281"/>
      <c r="RXE57" s="282"/>
      <c r="RXF57" s="283"/>
      <c r="RXG57" s="279"/>
      <c r="RXH57" s="280"/>
      <c r="RXI57" s="281"/>
      <c r="RXJ57" s="281"/>
      <c r="RXK57" s="282"/>
      <c r="RXL57" s="283"/>
      <c r="RXM57" s="279"/>
      <c r="RXN57" s="280"/>
      <c r="RXO57" s="281"/>
      <c r="RXP57" s="281"/>
      <c r="RXQ57" s="282"/>
      <c r="RXR57" s="283"/>
      <c r="RXS57" s="279"/>
      <c r="RXT57" s="280"/>
      <c r="RXU57" s="281"/>
      <c r="RXV57" s="281"/>
      <c r="RXW57" s="282"/>
      <c r="RXX57" s="283"/>
      <c r="RXY57" s="279"/>
      <c r="RXZ57" s="280"/>
      <c r="RYA57" s="281"/>
      <c r="RYB57" s="281"/>
      <c r="RYC57" s="282"/>
      <c r="RYD57" s="283"/>
      <c r="RYE57" s="279"/>
      <c r="RYF57" s="280"/>
      <c r="RYG57" s="281"/>
      <c r="RYH57" s="281"/>
      <c r="RYI57" s="282"/>
      <c r="RYJ57" s="283"/>
      <c r="RYK57" s="279"/>
      <c r="RYL57" s="280"/>
      <c r="RYM57" s="281"/>
      <c r="RYN57" s="281"/>
      <c r="RYO57" s="282"/>
      <c r="RYP57" s="283"/>
      <c r="RYQ57" s="279"/>
      <c r="RYR57" s="280"/>
      <c r="RYS57" s="281"/>
      <c r="RYT57" s="281"/>
      <c r="RYU57" s="282"/>
      <c r="RYV57" s="283"/>
      <c r="RYW57" s="279"/>
      <c r="RYX57" s="280"/>
      <c r="RYY57" s="281"/>
      <c r="RYZ57" s="281"/>
      <c r="RZA57" s="282"/>
      <c r="RZB57" s="283"/>
      <c r="RZC57" s="279"/>
      <c r="RZD57" s="280"/>
      <c r="RZE57" s="281"/>
      <c r="RZF57" s="281"/>
      <c r="RZG57" s="282"/>
      <c r="RZH57" s="283"/>
      <c r="RZI57" s="279"/>
      <c r="RZJ57" s="280"/>
      <c r="RZK57" s="281"/>
      <c r="RZL57" s="281"/>
      <c r="RZM57" s="282"/>
      <c r="RZN57" s="283"/>
      <c r="RZO57" s="279"/>
      <c r="RZP57" s="280"/>
      <c r="RZQ57" s="281"/>
      <c r="RZR57" s="281"/>
      <c r="RZS57" s="282"/>
      <c r="RZT57" s="283"/>
      <c r="RZU57" s="279"/>
      <c r="RZV57" s="280"/>
      <c r="RZW57" s="281"/>
      <c r="RZX57" s="281"/>
      <c r="RZY57" s="282"/>
      <c r="RZZ57" s="283"/>
      <c r="SAA57" s="279"/>
      <c r="SAB57" s="280"/>
      <c r="SAC57" s="281"/>
      <c r="SAD57" s="281"/>
      <c r="SAE57" s="282"/>
      <c r="SAF57" s="283"/>
      <c r="SAG57" s="279"/>
      <c r="SAH57" s="280"/>
      <c r="SAI57" s="281"/>
      <c r="SAJ57" s="281"/>
      <c r="SAK57" s="282"/>
      <c r="SAL57" s="283"/>
      <c r="SAM57" s="279"/>
      <c r="SAN57" s="280"/>
      <c r="SAO57" s="281"/>
      <c r="SAP57" s="281"/>
      <c r="SAQ57" s="282"/>
      <c r="SAR57" s="283"/>
      <c r="SAS57" s="279"/>
      <c r="SAT57" s="280"/>
      <c r="SAU57" s="281"/>
      <c r="SAV57" s="281"/>
      <c r="SAW57" s="282"/>
      <c r="SAX57" s="283"/>
      <c r="SAY57" s="279"/>
      <c r="SAZ57" s="280"/>
      <c r="SBA57" s="281"/>
      <c r="SBB57" s="281"/>
      <c r="SBC57" s="282"/>
      <c r="SBD57" s="283"/>
      <c r="SBE57" s="279"/>
      <c r="SBF57" s="280"/>
      <c r="SBG57" s="281"/>
      <c r="SBH57" s="281"/>
      <c r="SBI57" s="282"/>
      <c r="SBJ57" s="283"/>
      <c r="SBK57" s="279"/>
      <c r="SBL57" s="280"/>
      <c r="SBM57" s="281"/>
      <c r="SBN57" s="281"/>
      <c r="SBO57" s="282"/>
      <c r="SBP57" s="283"/>
      <c r="SBQ57" s="279"/>
      <c r="SBR57" s="280"/>
      <c r="SBS57" s="281"/>
      <c r="SBT57" s="281"/>
      <c r="SBU57" s="282"/>
      <c r="SBV57" s="283"/>
      <c r="SBW57" s="279"/>
      <c r="SBX57" s="280"/>
      <c r="SBY57" s="281"/>
      <c r="SBZ57" s="281"/>
      <c r="SCA57" s="282"/>
      <c r="SCB57" s="283"/>
      <c r="SCC57" s="279"/>
      <c r="SCD57" s="280"/>
      <c r="SCE57" s="281"/>
      <c r="SCF57" s="281"/>
      <c r="SCG57" s="282"/>
      <c r="SCH57" s="283"/>
      <c r="SCI57" s="279"/>
      <c r="SCJ57" s="280"/>
      <c r="SCK57" s="281"/>
      <c r="SCL57" s="281"/>
      <c r="SCM57" s="282"/>
      <c r="SCN57" s="283"/>
      <c r="SCO57" s="279"/>
      <c r="SCP57" s="280"/>
      <c r="SCQ57" s="281"/>
      <c r="SCR57" s="281"/>
      <c r="SCS57" s="282"/>
      <c r="SCT57" s="283"/>
      <c r="SCU57" s="279"/>
      <c r="SCV57" s="280"/>
      <c r="SCW57" s="281"/>
      <c r="SCX57" s="281"/>
      <c r="SCY57" s="282"/>
      <c r="SCZ57" s="283"/>
      <c r="SDA57" s="279"/>
      <c r="SDB57" s="280"/>
      <c r="SDC57" s="281"/>
      <c r="SDD57" s="281"/>
      <c r="SDE57" s="282"/>
      <c r="SDF57" s="283"/>
      <c r="SDG57" s="279"/>
      <c r="SDH57" s="280"/>
      <c r="SDI57" s="281"/>
      <c r="SDJ57" s="281"/>
      <c r="SDK57" s="282"/>
      <c r="SDL57" s="283"/>
      <c r="SDM57" s="279"/>
      <c r="SDN57" s="280"/>
      <c r="SDO57" s="281"/>
      <c r="SDP57" s="281"/>
      <c r="SDQ57" s="282"/>
      <c r="SDR57" s="283"/>
      <c r="SDS57" s="279"/>
      <c r="SDT57" s="280"/>
      <c r="SDU57" s="281"/>
      <c r="SDV57" s="281"/>
      <c r="SDW57" s="282"/>
      <c r="SDX57" s="283"/>
      <c r="SDY57" s="279"/>
      <c r="SDZ57" s="280"/>
      <c r="SEA57" s="281"/>
      <c r="SEB57" s="281"/>
      <c r="SEC57" s="282"/>
      <c r="SED57" s="283"/>
      <c r="SEE57" s="279"/>
      <c r="SEF57" s="280"/>
      <c r="SEG57" s="281"/>
      <c r="SEH57" s="281"/>
      <c r="SEI57" s="282"/>
      <c r="SEJ57" s="283"/>
      <c r="SEK57" s="279"/>
      <c r="SEL57" s="280"/>
      <c r="SEM57" s="281"/>
      <c r="SEN57" s="281"/>
      <c r="SEO57" s="282"/>
      <c r="SEP57" s="283"/>
      <c r="SEQ57" s="279"/>
      <c r="SER57" s="280"/>
      <c r="SES57" s="281"/>
      <c r="SET57" s="281"/>
      <c r="SEU57" s="282"/>
      <c r="SEV57" s="283"/>
      <c r="SEW57" s="279"/>
      <c r="SEX57" s="280"/>
      <c r="SEY57" s="281"/>
      <c r="SEZ57" s="281"/>
      <c r="SFA57" s="282"/>
      <c r="SFB57" s="283"/>
      <c r="SFC57" s="279"/>
      <c r="SFD57" s="280"/>
      <c r="SFE57" s="281"/>
      <c r="SFF57" s="281"/>
      <c r="SFG57" s="282"/>
      <c r="SFH57" s="283"/>
      <c r="SFI57" s="279"/>
      <c r="SFJ57" s="280"/>
      <c r="SFK57" s="281"/>
      <c r="SFL57" s="281"/>
      <c r="SFM57" s="282"/>
      <c r="SFN57" s="283"/>
      <c r="SFO57" s="279"/>
      <c r="SFP57" s="280"/>
      <c r="SFQ57" s="281"/>
      <c r="SFR57" s="281"/>
      <c r="SFS57" s="282"/>
      <c r="SFT57" s="283"/>
      <c r="SFU57" s="279"/>
      <c r="SFV57" s="280"/>
      <c r="SFW57" s="281"/>
      <c r="SFX57" s="281"/>
      <c r="SFY57" s="282"/>
      <c r="SFZ57" s="283"/>
      <c r="SGA57" s="279"/>
      <c r="SGB57" s="280"/>
      <c r="SGC57" s="281"/>
      <c r="SGD57" s="281"/>
      <c r="SGE57" s="282"/>
      <c r="SGF57" s="283"/>
      <c r="SGG57" s="279"/>
      <c r="SGH57" s="280"/>
      <c r="SGI57" s="281"/>
      <c r="SGJ57" s="281"/>
      <c r="SGK57" s="282"/>
      <c r="SGL57" s="283"/>
      <c r="SGM57" s="279"/>
      <c r="SGN57" s="280"/>
      <c r="SGO57" s="281"/>
      <c r="SGP57" s="281"/>
      <c r="SGQ57" s="282"/>
      <c r="SGR57" s="283"/>
      <c r="SGS57" s="279"/>
      <c r="SGT57" s="280"/>
      <c r="SGU57" s="281"/>
      <c r="SGV57" s="281"/>
      <c r="SGW57" s="282"/>
      <c r="SGX57" s="283"/>
      <c r="SGY57" s="279"/>
      <c r="SGZ57" s="280"/>
      <c r="SHA57" s="281"/>
      <c r="SHB57" s="281"/>
      <c r="SHC57" s="282"/>
      <c r="SHD57" s="283"/>
      <c r="SHE57" s="279"/>
      <c r="SHF57" s="280"/>
      <c r="SHG57" s="281"/>
      <c r="SHH57" s="281"/>
      <c r="SHI57" s="282"/>
      <c r="SHJ57" s="283"/>
      <c r="SHK57" s="279"/>
      <c r="SHL57" s="280"/>
      <c r="SHM57" s="281"/>
      <c r="SHN57" s="281"/>
      <c r="SHO57" s="282"/>
      <c r="SHP57" s="283"/>
      <c r="SHQ57" s="279"/>
      <c r="SHR57" s="280"/>
      <c r="SHS57" s="281"/>
      <c r="SHT57" s="281"/>
      <c r="SHU57" s="282"/>
      <c r="SHV57" s="283"/>
      <c r="SHW57" s="279"/>
      <c r="SHX57" s="280"/>
      <c r="SHY57" s="281"/>
      <c r="SHZ57" s="281"/>
      <c r="SIA57" s="282"/>
      <c r="SIB57" s="283"/>
      <c r="SIC57" s="279"/>
      <c r="SID57" s="280"/>
      <c r="SIE57" s="281"/>
      <c r="SIF57" s="281"/>
      <c r="SIG57" s="282"/>
      <c r="SIH57" s="283"/>
      <c r="SII57" s="279"/>
      <c r="SIJ57" s="280"/>
      <c r="SIK57" s="281"/>
      <c r="SIL57" s="281"/>
      <c r="SIM57" s="282"/>
      <c r="SIN57" s="283"/>
      <c r="SIO57" s="279"/>
      <c r="SIP57" s="280"/>
      <c r="SIQ57" s="281"/>
      <c r="SIR57" s="281"/>
      <c r="SIS57" s="282"/>
      <c r="SIT57" s="283"/>
      <c r="SIU57" s="279"/>
      <c r="SIV57" s="280"/>
      <c r="SIW57" s="281"/>
      <c r="SIX57" s="281"/>
      <c r="SIY57" s="282"/>
      <c r="SIZ57" s="283"/>
      <c r="SJA57" s="279"/>
      <c r="SJB57" s="280"/>
      <c r="SJC57" s="281"/>
      <c r="SJD57" s="281"/>
      <c r="SJE57" s="282"/>
      <c r="SJF57" s="283"/>
      <c r="SJG57" s="279"/>
      <c r="SJH57" s="280"/>
      <c r="SJI57" s="281"/>
      <c r="SJJ57" s="281"/>
      <c r="SJK57" s="282"/>
      <c r="SJL57" s="283"/>
      <c r="SJM57" s="279"/>
      <c r="SJN57" s="280"/>
      <c r="SJO57" s="281"/>
      <c r="SJP57" s="281"/>
      <c r="SJQ57" s="282"/>
      <c r="SJR57" s="283"/>
      <c r="SJS57" s="279"/>
      <c r="SJT57" s="280"/>
      <c r="SJU57" s="281"/>
      <c r="SJV57" s="281"/>
      <c r="SJW57" s="282"/>
      <c r="SJX57" s="283"/>
      <c r="SJY57" s="279"/>
      <c r="SJZ57" s="280"/>
      <c r="SKA57" s="281"/>
      <c r="SKB57" s="281"/>
      <c r="SKC57" s="282"/>
      <c r="SKD57" s="283"/>
      <c r="SKE57" s="279"/>
      <c r="SKF57" s="280"/>
      <c r="SKG57" s="281"/>
      <c r="SKH57" s="281"/>
      <c r="SKI57" s="282"/>
      <c r="SKJ57" s="283"/>
      <c r="SKK57" s="279"/>
      <c r="SKL57" s="280"/>
      <c r="SKM57" s="281"/>
      <c r="SKN57" s="281"/>
      <c r="SKO57" s="282"/>
      <c r="SKP57" s="283"/>
      <c r="SKQ57" s="279"/>
      <c r="SKR57" s="280"/>
      <c r="SKS57" s="281"/>
      <c r="SKT57" s="281"/>
      <c r="SKU57" s="282"/>
      <c r="SKV57" s="283"/>
      <c r="SKW57" s="279"/>
      <c r="SKX57" s="280"/>
      <c r="SKY57" s="281"/>
      <c r="SKZ57" s="281"/>
      <c r="SLA57" s="282"/>
      <c r="SLB57" s="283"/>
      <c r="SLC57" s="279"/>
      <c r="SLD57" s="280"/>
      <c r="SLE57" s="281"/>
      <c r="SLF57" s="281"/>
      <c r="SLG57" s="282"/>
      <c r="SLH57" s="283"/>
      <c r="SLI57" s="279"/>
      <c r="SLJ57" s="280"/>
      <c r="SLK57" s="281"/>
      <c r="SLL57" s="281"/>
      <c r="SLM57" s="282"/>
      <c r="SLN57" s="283"/>
      <c r="SLO57" s="279"/>
      <c r="SLP57" s="280"/>
      <c r="SLQ57" s="281"/>
      <c r="SLR57" s="281"/>
      <c r="SLS57" s="282"/>
      <c r="SLT57" s="283"/>
      <c r="SLU57" s="279"/>
      <c r="SLV57" s="280"/>
      <c r="SLW57" s="281"/>
      <c r="SLX57" s="281"/>
      <c r="SLY57" s="282"/>
      <c r="SLZ57" s="283"/>
      <c r="SMA57" s="279"/>
      <c r="SMB57" s="280"/>
      <c r="SMC57" s="281"/>
      <c r="SMD57" s="281"/>
      <c r="SME57" s="282"/>
      <c r="SMF57" s="283"/>
      <c r="SMG57" s="279"/>
      <c r="SMH57" s="280"/>
      <c r="SMI57" s="281"/>
      <c r="SMJ57" s="281"/>
      <c r="SMK57" s="282"/>
      <c r="SML57" s="283"/>
      <c r="SMM57" s="279"/>
      <c r="SMN57" s="280"/>
      <c r="SMO57" s="281"/>
      <c r="SMP57" s="281"/>
      <c r="SMQ57" s="282"/>
      <c r="SMR57" s="283"/>
      <c r="SMS57" s="279"/>
      <c r="SMT57" s="280"/>
      <c r="SMU57" s="281"/>
      <c r="SMV57" s="281"/>
      <c r="SMW57" s="282"/>
      <c r="SMX57" s="283"/>
      <c r="SMY57" s="279"/>
      <c r="SMZ57" s="280"/>
      <c r="SNA57" s="281"/>
      <c r="SNB57" s="281"/>
      <c r="SNC57" s="282"/>
      <c r="SND57" s="283"/>
      <c r="SNE57" s="279"/>
      <c r="SNF57" s="280"/>
      <c r="SNG57" s="281"/>
      <c r="SNH57" s="281"/>
      <c r="SNI57" s="282"/>
      <c r="SNJ57" s="283"/>
      <c r="SNK57" s="279"/>
      <c r="SNL57" s="280"/>
      <c r="SNM57" s="281"/>
      <c r="SNN57" s="281"/>
      <c r="SNO57" s="282"/>
      <c r="SNP57" s="283"/>
      <c r="SNQ57" s="279"/>
      <c r="SNR57" s="280"/>
      <c r="SNS57" s="281"/>
      <c r="SNT57" s="281"/>
      <c r="SNU57" s="282"/>
      <c r="SNV57" s="283"/>
      <c r="SNW57" s="279"/>
      <c r="SNX57" s="280"/>
      <c r="SNY57" s="281"/>
      <c r="SNZ57" s="281"/>
      <c r="SOA57" s="282"/>
      <c r="SOB57" s="283"/>
      <c r="SOC57" s="279"/>
      <c r="SOD57" s="280"/>
      <c r="SOE57" s="281"/>
      <c r="SOF57" s="281"/>
      <c r="SOG57" s="282"/>
      <c r="SOH57" s="283"/>
      <c r="SOI57" s="279"/>
      <c r="SOJ57" s="280"/>
      <c r="SOK57" s="281"/>
      <c r="SOL57" s="281"/>
      <c r="SOM57" s="282"/>
      <c r="SON57" s="283"/>
      <c r="SOO57" s="279"/>
      <c r="SOP57" s="280"/>
      <c r="SOQ57" s="281"/>
      <c r="SOR57" s="281"/>
      <c r="SOS57" s="282"/>
      <c r="SOT57" s="283"/>
      <c r="SOU57" s="279"/>
      <c r="SOV57" s="280"/>
      <c r="SOW57" s="281"/>
      <c r="SOX57" s="281"/>
      <c r="SOY57" s="282"/>
      <c r="SOZ57" s="283"/>
      <c r="SPA57" s="279"/>
      <c r="SPB57" s="280"/>
      <c r="SPC57" s="281"/>
      <c r="SPD57" s="281"/>
      <c r="SPE57" s="282"/>
      <c r="SPF57" s="283"/>
      <c r="SPG57" s="279"/>
      <c r="SPH57" s="280"/>
      <c r="SPI57" s="281"/>
      <c r="SPJ57" s="281"/>
      <c r="SPK57" s="282"/>
      <c r="SPL57" s="283"/>
      <c r="SPM57" s="279"/>
      <c r="SPN57" s="280"/>
      <c r="SPO57" s="281"/>
      <c r="SPP57" s="281"/>
      <c r="SPQ57" s="282"/>
      <c r="SPR57" s="283"/>
      <c r="SPS57" s="279"/>
      <c r="SPT57" s="280"/>
      <c r="SPU57" s="281"/>
      <c r="SPV57" s="281"/>
      <c r="SPW57" s="282"/>
      <c r="SPX57" s="283"/>
      <c r="SPY57" s="279"/>
      <c r="SPZ57" s="280"/>
      <c r="SQA57" s="281"/>
      <c r="SQB57" s="281"/>
      <c r="SQC57" s="282"/>
      <c r="SQD57" s="283"/>
      <c r="SQE57" s="279"/>
      <c r="SQF57" s="280"/>
      <c r="SQG57" s="281"/>
      <c r="SQH57" s="281"/>
      <c r="SQI57" s="282"/>
      <c r="SQJ57" s="283"/>
      <c r="SQK57" s="279"/>
      <c r="SQL57" s="280"/>
      <c r="SQM57" s="281"/>
      <c r="SQN57" s="281"/>
      <c r="SQO57" s="282"/>
      <c r="SQP57" s="283"/>
      <c r="SQQ57" s="279"/>
      <c r="SQR57" s="280"/>
      <c r="SQS57" s="281"/>
      <c r="SQT57" s="281"/>
      <c r="SQU57" s="282"/>
      <c r="SQV57" s="283"/>
      <c r="SQW57" s="279"/>
      <c r="SQX57" s="280"/>
      <c r="SQY57" s="281"/>
      <c r="SQZ57" s="281"/>
      <c r="SRA57" s="282"/>
      <c r="SRB57" s="283"/>
      <c r="SRC57" s="279"/>
      <c r="SRD57" s="280"/>
      <c r="SRE57" s="281"/>
      <c r="SRF57" s="281"/>
      <c r="SRG57" s="282"/>
      <c r="SRH57" s="283"/>
      <c r="SRI57" s="279"/>
      <c r="SRJ57" s="280"/>
      <c r="SRK57" s="281"/>
      <c r="SRL57" s="281"/>
      <c r="SRM57" s="282"/>
      <c r="SRN57" s="283"/>
      <c r="SRO57" s="279"/>
      <c r="SRP57" s="280"/>
      <c r="SRQ57" s="281"/>
      <c r="SRR57" s="281"/>
      <c r="SRS57" s="282"/>
      <c r="SRT57" s="283"/>
      <c r="SRU57" s="279"/>
      <c r="SRV57" s="280"/>
      <c r="SRW57" s="281"/>
      <c r="SRX57" s="281"/>
      <c r="SRY57" s="282"/>
      <c r="SRZ57" s="283"/>
      <c r="SSA57" s="279"/>
      <c r="SSB57" s="280"/>
      <c r="SSC57" s="281"/>
      <c r="SSD57" s="281"/>
      <c r="SSE57" s="282"/>
      <c r="SSF57" s="283"/>
      <c r="SSG57" s="279"/>
      <c r="SSH57" s="280"/>
      <c r="SSI57" s="281"/>
      <c r="SSJ57" s="281"/>
      <c r="SSK57" s="282"/>
      <c r="SSL57" s="283"/>
      <c r="SSM57" s="279"/>
      <c r="SSN57" s="280"/>
      <c r="SSO57" s="281"/>
      <c r="SSP57" s="281"/>
      <c r="SSQ57" s="282"/>
      <c r="SSR57" s="283"/>
      <c r="SSS57" s="279"/>
      <c r="SST57" s="280"/>
      <c r="SSU57" s="281"/>
      <c r="SSV57" s="281"/>
      <c r="SSW57" s="282"/>
      <c r="SSX57" s="283"/>
      <c r="SSY57" s="279"/>
      <c r="SSZ57" s="280"/>
      <c r="STA57" s="281"/>
      <c r="STB57" s="281"/>
      <c r="STC57" s="282"/>
      <c r="STD57" s="283"/>
      <c r="STE57" s="279"/>
      <c r="STF57" s="280"/>
      <c r="STG57" s="281"/>
      <c r="STH57" s="281"/>
      <c r="STI57" s="282"/>
      <c r="STJ57" s="283"/>
      <c r="STK57" s="279"/>
      <c r="STL57" s="280"/>
      <c r="STM57" s="281"/>
      <c r="STN57" s="281"/>
      <c r="STO57" s="282"/>
      <c r="STP57" s="283"/>
      <c r="STQ57" s="279"/>
      <c r="STR57" s="280"/>
      <c r="STS57" s="281"/>
      <c r="STT57" s="281"/>
      <c r="STU57" s="282"/>
      <c r="STV57" s="283"/>
      <c r="STW57" s="279"/>
      <c r="STX57" s="280"/>
      <c r="STY57" s="281"/>
      <c r="STZ57" s="281"/>
      <c r="SUA57" s="282"/>
      <c r="SUB57" s="283"/>
      <c r="SUC57" s="279"/>
      <c r="SUD57" s="280"/>
      <c r="SUE57" s="281"/>
      <c r="SUF57" s="281"/>
      <c r="SUG57" s="282"/>
      <c r="SUH57" s="283"/>
      <c r="SUI57" s="279"/>
      <c r="SUJ57" s="280"/>
      <c r="SUK57" s="281"/>
      <c r="SUL57" s="281"/>
      <c r="SUM57" s="282"/>
      <c r="SUN57" s="283"/>
      <c r="SUO57" s="279"/>
      <c r="SUP57" s="280"/>
      <c r="SUQ57" s="281"/>
      <c r="SUR57" s="281"/>
      <c r="SUS57" s="282"/>
      <c r="SUT57" s="283"/>
      <c r="SUU57" s="279"/>
      <c r="SUV57" s="280"/>
      <c r="SUW57" s="281"/>
      <c r="SUX57" s="281"/>
      <c r="SUY57" s="282"/>
      <c r="SUZ57" s="283"/>
      <c r="SVA57" s="279"/>
      <c r="SVB57" s="280"/>
      <c r="SVC57" s="281"/>
      <c r="SVD57" s="281"/>
      <c r="SVE57" s="282"/>
      <c r="SVF57" s="283"/>
      <c r="SVG57" s="279"/>
      <c r="SVH57" s="280"/>
      <c r="SVI57" s="281"/>
      <c r="SVJ57" s="281"/>
      <c r="SVK57" s="282"/>
      <c r="SVL57" s="283"/>
      <c r="SVM57" s="279"/>
      <c r="SVN57" s="280"/>
      <c r="SVO57" s="281"/>
      <c r="SVP57" s="281"/>
      <c r="SVQ57" s="282"/>
      <c r="SVR57" s="283"/>
      <c r="SVS57" s="279"/>
      <c r="SVT57" s="280"/>
      <c r="SVU57" s="281"/>
      <c r="SVV57" s="281"/>
      <c r="SVW57" s="282"/>
      <c r="SVX57" s="283"/>
      <c r="SVY57" s="279"/>
      <c r="SVZ57" s="280"/>
      <c r="SWA57" s="281"/>
      <c r="SWB57" s="281"/>
      <c r="SWC57" s="282"/>
      <c r="SWD57" s="283"/>
      <c r="SWE57" s="279"/>
      <c r="SWF57" s="280"/>
      <c r="SWG57" s="281"/>
      <c r="SWH57" s="281"/>
      <c r="SWI57" s="282"/>
      <c r="SWJ57" s="283"/>
      <c r="SWK57" s="279"/>
      <c r="SWL57" s="280"/>
      <c r="SWM57" s="281"/>
      <c r="SWN57" s="281"/>
      <c r="SWO57" s="282"/>
      <c r="SWP57" s="283"/>
      <c r="SWQ57" s="279"/>
      <c r="SWR57" s="280"/>
      <c r="SWS57" s="281"/>
      <c r="SWT57" s="281"/>
      <c r="SWU57" s="282"/>
      <c r="SWV57" s="283"/>
      <c r="SWW57" s="279"/>
      <c r="SWX57" s="280"/>
      <c r="SWY57" s="281"/>
      <c r="SWZ57" s="281"/>
      <c r="SXA57" s="282"/>
      <c r="SXB57" s="283"/>
      <c r="SXC57" s="279"/>
      <c r="SXD57" s="280"/>
      <c r="SXE57" s="281"/>
      <c r="SXF57" s="281"/>
      <c r="SXG57" s="282"/>
      <c r="SXH57" s="283"/>
      <c r="SXI57" s="279"/>
      <c r="SXJ57" s="280"/>
      <c r="SXK57" s="281"/>
      <c r="SXL57" s="281"/>
      <c r="SXM57" s="282"/>
      <c r="SXN57" s="283"/>
      <c r="SXO57" s="279"/>
      <c r="SXP57" s="280"/>
      <c r="SXQ57" s="281"/>
      <c r="SXR57" s="281"/>
      <c r="SXS57" s="282"/>
      <c r="SXT57" s="283"/>
      <c r="SXU57" s="279"/>
      <c r="SXV57" s="280"/>
      <c r="SXW57" s="281"/>
      <c r="SXX57" s="281"/>
      <c r="SXY57" s="282"/>
      <c r="SXZ57" s="283"/>
      <c r="SYA57" s="279"/>
      <c r="SYB57" s="280"/>
      <c r="SYC57" s="281"/>
      <c r="SYD57" s="281"/>
      <c r="SYE57" s="282"/>
      <c r="SYF57" s="283"/>
      <c r="SYG57" s="279"/>
      <c r="SYH57" s="280"/>
      <c r="SYI57" s="281"/>
      <c r="SYJ57" s="281"/>
      <c r="SYK57" s="282"/>
      <c r="SYL57" s="283"/>
      <c r="SYM57" s="279"/>
      <c r="SYN57" s="280"/>
      <c r="SYO57" s="281"/>
      <c r="SYP57" s="281"/>
      <c r="SYQ57" s="282"/>
      <c r="SYR57" s="283"/>
      <c r="SYS57" s="279"/>
      <c r="SYT57" s="280"/>
      <c r="SYU57" s="281"/>
      <c r="SYV57" s="281"/>
      <c r="SYW57" s="282"/>
      <c r="SYX57" s="283"/>
      <c r="SYY57" s="279"/>
      <c r="SYZ57" s="280"/>
      <c r="SZA57" s="281"/>
      <c r="SZB57" s="281"/>
      <c r="SZC57" s="282"/>
      <c r="SZD57" s="283"/>
      <c r="SZE57" s="279"/>
      <c r="SZF57" s="280"/>
      <c r="SZG57" s="281"/>
      <c r="SZH57" s="281"/>
      <c r="SZI57" s="282"/>
      <c r="SZJ57" s="283"/>
      <c r="SZK57" s="279"/>
      <c r="SZL57" s="280"/>
      <c r="SZM57" s="281"/>
      <c r="SZN57" s="281"/>
      <c r="SZO57" s="282"/>
      <c r="SZP57" s="283"/>
      <c r="SZQ57" s="279"/>
      <c r="SZR57" s="280"/>
      <c r="SZS57" s="281"/>
      <c r="SZT57" s="281"/>
      <c r="SZU57" s="282"/>
      <c r="SZV57" s="283"/>
      <c r="SZW57" s="279"/>
      <c r="SZX57" s="280"/>
      <c r="SZY57" s="281"/>
      <c r="SZZ57" s="281"/>
      <c r="TAA57" s="282"/>
      <c r="TAB57" s="283"/>
      <c r="TAC57" s="279"/>
      <c r="TAD57" s="280"/>
      <c r="TAE57" s="281"/>
      <c r="TAF57" s="281"/>
      <c r="TAG57" s="282"/>
      <c r="TAH57" s="283"/>
      <c r="TAI57" s="279"/>
      <c r="TAJ57" s="280"/>
      <c r="TAK57" s="281"/>
      <c r="TAL57" s="281"/>
      <c r="TAM57" s="282"/>
      <c r="TAN57" s="283"/>
      <c r="TAO57" s="279"/>
      <c r="TAP57" s="280"/>
      <c r="TAQ57" s="281"/>
      <c r="TAR57" s="281"/>
      <c r="TAS57" s="282"/>
      <c r="TAT57" s="283"/>
      <c r="TAU57" s="279"/>
      <c r="TAV57" s="280"/>
      <c r="TAW57" s="281"/>
      <c r="TAX57" s="281"/>
      <c r="TAY57" s="282"/>
      <c r="TAZ57" s="283"/>
      <c r="TBA57" s="279"/>
      <c r="TBB57" s="280"/>
      <c r="TBC57" s="281"/>
      <c r="TBD57" s="281"/>
      <c r="TBE57" s="282"/>
      <c r="TBF57" s="283"/>
      <c r="TBG57" s="279"/>
      <c r="TBH57" s="280"/>
      <c r="TBI57" s="281"/>
      <c r="TBJ57" s="281"/>
      <c r="TBK57" s="282"/>
      <c r="TBL57" s="283"/>
      <c r="TBM57" s="279"/>
      <c r="TBN57" s="280"/>
      <c r="TBO57" s="281"/>
      <c r="TBP57" s="281"/>
      <c r="TBQ57" s="282"/>
      <c r="TBR57" s="283"/>
      <c r="TBS57" s="279"/>
      <c r="TBT57" s="280"/>
      <c r="TBU57" s="281"/>
      <c r="TBV57" s="281"/>
      <c r="TBW57" s="282"/>
      <c r="TBX57" s="283"/>
      <c r="TBY57" s="279"/>
      <c r="TBZ57" s="280"/>
      <c r="TCA57" s="281"/>
      <c r="TCB57" s="281"/>
      <c r="TCC57" s="282"/>
      <c r="TCD57" s="283"/>
      <c r="TCE57" s="279"/>
      <c r="TCF57" s="280"/>
      <c r="TCG57" s="281"/>
      <c r="TCH57" s="281"/>
      <c r="TCI57" s="282"/>
      <c r="TCJ57" s="283"/>
      <c r="TCK57" s="279"/>
      <c r="TCL57" s="280"/>
      <c r="TCM57" s="281"/>
      <c r="TCN57" s="281"/>
      <c r="TCO57" s="282"/>
      <c r="TCP57" s="283"/>
      <c r="TCQ57" s="279"/>
      <c r="TCR57" s="280"/>
      <c r="TCS57" s="281"/>
      <c r="TCT57" s="281"/>
      <c r="TCU57" s="282"/>
      <c r="TCV57" s="283"/>
      <c r="TCW57" s="279"/>
      <c r="TCX57" s="280"/>
      <c r="TCY57" s="281"/>
      <c r="TCZ57" s="281"/>
      <c r="TDA57" s="282"/>
      <c r="TDB57" s="283"/>
      <c r="TDC57" s="279"/>
      <c r="TDD57" s="280"/>
      <c r="TDE57" s="281"/>
      <c r="TDF57" s="281"/>
      <c r="TDG57" s="282"/>
      <c r="TDH57" s="283"/>
      <c r="TDI57" s="279"/>
      <c r="TDJ57" s="280"/>
      <c r="TDK57" s="281"/>
      <c r="TDL57" s="281"/>
      <c r="TDM57" s="282"/>
      <c r="TDN57" s="283"/>
      <c r="TDO57" s="279"/>
      <c r="TDP57" s="280"/>
      <c r="TDQ57" s="281"/>
      <c r="TDR57" s="281"/>
      <c r="TDS57" s="282"/>
      <c r="TDT57" s="283"/>
      <c r="TDU57" s="279"/>
      <c r="TDV57" s="280"/>
      <c r="TDW57" s="281"/>
      <c r="TDX57" s="281"/>
      <c r="TDY57" s="282"/>
      <c r="TDZ57" s="283"/>
      <c r="TEA57" s="279"/>
      <c r="TEB57" s="280"/>
      <c r="TEC57" s="281"/>
      <c r="TED57" s="281"/>
      <c r="TEE57" s="282"/>
      <c r="TEF57" s="283"/>
      <c r="TEG57" s="279"/>
      <c r="TEH57" s="280"/>
      <c r="TEI57" s="281"/>
      <c r="TEJ57" s="281"/>
      <c r="TEK57" s="282"/>
      <c r="TEL57" s="283"/>
      <c r="TEM57" s="279"/>
      <c r="TEN57" s="280"/>
      <c r="TEO57" s="281"/>
      <c r="TEP57" s="281"/>
      <c r="TEQ57" s="282"/>
      <c r="TER57" s="283"/>
      <c r="TES57" s="279"/>
      <c r="TET57" s="280"/>
      <c r="TEU57" s="281"/>
      <c r="TEV57" s="281"/>
      <c r="TEW57" s="282"/>
      <c r="TEX57" s="283"/>
      <c r="TEY57" s="279"/>
      <c r="TEZ57" s="280"/>
      <c r="TFA57" s="281"/>
      <c r="TFB57" s="281"/>
      <c r="TFC57" s="282"/>
      <c r="TFD57" s="283"/>
      <c r="TFE57" s="279"/>
      <c r="TFF57" s="280"/>
      <c r="TFG57" s="281"/>
      <c r="TFH57" s="281"/>
      <c r="TFI57" s="282"/>
      <c r="TFJ57" s="283"/>
      <c r="TFK57" s="279"/>
      <c r="TFL57" s="280"/>
      <c r="TFM57" s="281"/>
      <c r="TFN57" s="281"/>
      <c r="TFO57" s="282"/>
      <c r="TFP57" s="283"/>
      <c r="TFQ57" s="279"/>
      <c r="TFR57" s="280"/>
      <c r="TFS57" s="281"/>
      <c r="TFT57" s="281"/>
      <c r="TFU57" s="282"/>
      <c r="TFV57" s="283"/>
      <c r="TFW57" s="279"/>
      <c r="TFX57" s="280"/>
      <c r="TFY57" s="281"/>
      <c r="TFZ57" s="281"/>
      <c r="TGA57" s="282"/>
      <c r="TGB57" s="283"/>
      <c r="TGC57" s="279"/>
      <c r="TGD57" s="280"/>
      <c r="TGE57" s="281"/>
      <c r="TGF57" s="281"/>
      <c r="TGG57" s="282"/>
      <c r="TGH57" s="283"/>
      <c r="TGI57" s="279"/>
      <c r="TGJ57" s="280"/>
      <c r="TGK57" s="281"/>
      <c r="TGL57" s="281"/>
      <c r="TGM57" s="282"/>
      <c r="TGN57" s="283"/>
      <c r="TGO57" s="279"/>
      <c r="TGP57" s="280"/>
      <c r="TGQ57" s="281"/>
      <c r="TGR57" s="281"/>
      <c r="TGS57" s="282"/>
      <c r="TGT57" s="283"/>
      <c r="TGU57" s="279"/>
      <c r="TGV57" s="280"/>
      <c r="TGW57" s="281"/>
      <c r="TGX57" s="281"/>
      <c r="TGY57" s="282"/>
      <c r="TGZ57" s="283"/>
      <c r="THA57" s="279"/>
      <c r="THB57" s="280"/>
      <c r="THC57" s="281"/>
      <c r="THD57" s="281"/>
      <c r="THE57" s="282"/>
      <c r="THF57" s="283"/>
      <c r="THG57" s="279"/>
      <c r="THH57" s="280"/>
      <c r="THI57" s="281"/>
      <c r="THJ57" s="281"/>
      <c r="THK57" s="282"/>
      <c r="THL57" s="283"/>
      <c r="THM57" s="279"/>
      <c r="THN57" s="280"/>
      <c r="THO57" s="281"/>
      <c r="THP57" s="281"/>
      <c r="THQ57" s="282"/>
      <c r="THR57" s="283"/>
      <c r="THS57" s="279"/>
      <c r="THT57" s="280"/>
      <c r="THU57" s="281"/>
      <c r="THV57" s="281"/>
      <c r="THW57" s="282"/>
      <c r="THX57" s="283"/>
      <c r="THY57" s="279"/>
      <c r="THZ57" s="280"/>
      <c r="TIA57" s="281"/>
      <c r="TIB57" s="281"/>
      <c r="TIC57" s="282"/>
      <c r="TID57" s="283"/>
      <c r="TIE57" s="279"/>
      <c r="TIF57" s="280"/>
      <c r="TIG57" s="281"/>
      <c r="TIH57" s="281"/>
      <c r="TII57" s="282"/>
      <c r="TIJ57" s="283"/>
      <c r="TIK57" s="279"/>
      <c r="TIL57" s="280"/>
      <c r="TIM57" s="281"/>
      <c r="TIN57" s="281"/>
      <c r="TIO57" s="282"/>
      <c r="TIP57" s="283"/>
      <c r="TIQ57" s="279"/>
      <c r="TIR57" s="280"/>
      <c r="TIS57" s="281"/>
      <c r="TIT57" s="281"/>
      <c r="TIU57" s="282"/>
      <c r="TIV57" s="283"/>
      <c r="TIW57" s="279"/>
      <c r="TIX57" s="280"/>
      <c r="TIY57" s="281"/>
      <c r="TIZ57" s="281"/>
      <c r="TJA57" s="282"/>
      <c r="TJB57" s="283"/>
      <c r="TJC57" s="279"/>
      <c r="TJD57" s="280"/>
      <c r="TJE57" s="281"/>
      <c r="TJF57" s="281"/>
      <c r="TJG57" s="282"/>
      <c r="TJH57" s="283"/>
      <c r="TJI57" s="279"/>
      <c r="TJJ57" s="280"/>
      <c r="TJK57" s="281"/>
      <c r="TJL57" s="281"/>
      <c r="TJM57" s="282"/>
      <c r="TJN57" s="283"/>
      <c r="TJO57" s="279"/>
      <c r="TJP57" s="280"/>
      <c r="TJQ57" s="281"/>
      <c r="TJR57" s="281"/>
      <c r="TJS57" s="282"/>
      <c r="TJT57" s="283"/>
      <c r="TJU57" s="279"/>
      <c r="TJV57" s="280"/>
      <c r="TJW57" s="281"/>
      <c r="TJX57" s="281"/>
      <c r="TJY57" s="282"/>
      <c r="TJZ57" s="283"/>
      <c r="TKA57" s="279"/>
      <c r="TKB57" s="280"/>
      <c r="TKC57" s="281"/>
      <c r="TKD57" s="281"/>
      <c r="TKE57" s="282"/>
      <c r="TKF57" s="283"/>
      <c r="TKG57" s="279"/>
      <c r="TKH57" s="280"/>
      <c r="TKI57" s="281"/>
      <c r="TKJ57" s="281"/>
      <c r="TKK57" s="282"/>
      <c r="TKL57" s="283"/>
      <c r="TKM57" s="279"/>
      <c r="TKN57" s="280"/>
      <c r="TKO57" s="281"/>
      <c r="TKP57" s="281"/>
      <c r="TKQ57" s="282"/>
      <c r="TKR57" s="283"/>
      <c r="TKS57" s="279"/>
      <c r="TKT57" s="280"/>
      <c r="TKU57" s="281"/>
      <c r="TKV57" s="281"/>
      <c r="TKW57" s="282"/>
      <c r="TKX57" s="283"/>
      <c r="TKY57" s="279"/>
      <c r="TKZ57" s="280"/>
      <c r="TLA57" s="281"/>
      <c r="TLB57" s="281"/>
      <c r="TLC57" s="282"/>
      <c r="TLD57" s="283"/>
      <c r="TLE57" s="279"/>
      <c r="TLF57" s="280"/>
      <c r="TLG57" s="281"/>
      <c r="TLH57" s="281"/>
      <c r="TLI57" s="282"/>
      <c r="TLJ57" s="283"/>
      <c r="TLK57" s="279"/>
      <c r="TLL57" s="280"/>
      <c r="TLM57" s="281"/>
      <c r="TLN57" s="281"/>
      <c r="TLO57" s="282"/>
      <c r="TLP57" s="283"/>
      <c r="TLQ57" s="279"/>
      <c r="TLR57" s="280"/>
      <c r="TLS57" s="281"/>
      <c r="TLT57" s="281"/>
      <c r="TLU57" s="282"/>
      <c r="TLV57" s="283"/>
      <c r="TLW57" s="279"/>
      <c r="TLX57" s="280"/>
      <c r="TLY57" s="281"/>
      <c r="TLZ57" s="281"/>
      <c r="TMA57" s="282"/>
      <c r="TMB57" s="283"/>
      <c r="TMC57" s="279"/>
      <c r="TMD57" s="280"/>
      <c r="TME57" s="281"/>
      <c r="TMF57" s="281"/>
      <c r="TMG57" s="282"/>
      <c r="TMH57" s="283"/>
      <c r="TMI57" s="279"/>
      <c r="TMJ57" s="280"/>
      <c r="TMK57" s="281"/>
      <c r="TML57" s="281"/>
      <c r="TMM57" s="282"/>
      <c r="TMN57" s="283"/>
      <c r="TMO57" s="279"/>
      <c r="TMP57" s="280"/>
      <c r="TMQ57" s="281"/>
      <c r="TMR57" s="281"/>
      <c r="TMS57" s="282"/>
      <c r="TMT57" s="283"/>
      <c r="TMU57" s="279"/>
      <c r="TMV57" s="280"/>
      <c r="TMW57" s="281"/>
      <c r="TMX57" s="281"/>
      <c r="TMY57" s="282"/>
      <c r="TMZ57" s="283"/>
      <c r="TNA57" s="279"/>
      <c r="TNB57" s="280"/>
      <c r="TNC57" s="281"/>
      <c r="TND57" s="281"/>
      <c r="TNE57" s="282"/>
      <c r="TNF57" s="283"/>
      <c r="TNG57" s="279"/>
      <c r="TNH57" s="280"/>
      <c r="TNI57" s="281"/>
      <c r="TNJ57" s="281"/>
      <c r="TNK57" s="282"/>
      <c r="TNL57" s="283"/>
      <c r="TNM57" s="279"/>
      <c r="TNN57" s="280"/>
      <c r="TNO57" s="281"/>
      <c r="TNP57" s="281"/>
      <c r="TNQ57" s="282"/>
      <c r="TNR57" s="283"/>
      <c r="TNS57" s="279"/>
      <c r="TNT57" s="280"/>
      <c r="TNU57" s="281"/>
      <c r="TNV57" s="281"/>
      <c r="TNW57" s="282"/>
      <c r="TNX57" s="283"/>
      <c r="TNY57" s="279"/>
      <c r="TNZ57" s="280"/>
      <c r="TOA57" s="281"/>
      <c r="TOB57" s="281"/>
      <c r="TOC57" s="282"/>
      <c r="TOD57" s="283"/>
      <c r="TOE57" s="279"/>
      <c r="TOF57" s="280"/>
      <c r="TOG57" s="281"/>
      <c r="TOH57" s="281"/>
      <c r="TOI57" s="282"/>
      <c r="TOJ57" s="283"/>
      <c r="TOK57" s="279"/>
      <c r="TOL57" s="280"/>
      <c r="TOM57" s="281"/>
      <c r="TON57" s="281"/>
      <c r="TOO57" s="282"/>
      <c r="TOP57" s="283"/>
      <c r="TOQ57" s="279"/>
      <c r="TOR57" s="280"/>
      <c r="TOS57" s="281"/>
      <c r="TOT57" s="281"/>
      <c r="TOU57" s="282"/>
      <c r="TOV57" s="283"/>
      <c r="TOW57" s="279"/>
      <c r="TOX57" s="280"/>
      <c r="TOY57" s="281"/>
      <c r="TOZ57" s="281"/>
      <c r="TPA57" s="282"/>
      <c r="TPB57" s="283"/>
      <c r="TPC57" s="279"/>
      <c r="TPD57" s="280"/>
      <c r="TPE57" s="281"/>
      <c r="TPF57" s="281"/>
      <c r="TPG57" s="282"/>
      <c r="TPH57" s="283"/>
      <c r="TPI57" s="279"/>
      <c r="TPJ57" s="280"/>
      <c r="TPK57" s="281"/>
      <c r="TPL57" s="281"/>
      <c r="TPM57" s="282"/>
      <c r="TPN57" s="283"/>
      <c r="TPO57" s="279"/>
      <c r="TPP57" s="280"/>
      <c r="TPQ57" s="281"/>
      <c r="TPR57" s="281"/>
      <c r="TPS57" s="282"/>
      <c r="TPT57" s="283"/>
      <c r="TPU57" s="279"/>
      <c r="TPV57" s="280"/>
      <c r="TPW57" s="281"/>
      <c r="TPX57" s="281"/>
      <c r="TPY57" s="282"/>
      <c r="TPZ57" s="283"/>
      <c r="TQA57" s="279"/>
      <c r="TQB57" s="280"/>
      <c r="TQC57" s="281"/>
      <c r="TQD57" s="281"/>
      <c r="TQE57" s="282"/>
      <c r="TQF57" s="283"/>
      <c r="TQG57" s="279"/>
      <c r="TQH57" s="280"/>
      <c r="TQI57" s="281"/>
      <c r="TQJ57" s="281"/>
      <c r="TQK57" s="282"/>
      <c r="TQL57" s="283"/>
      <c r="TQM57" s="279"/>
      <c r="TQN57" s="280"/>
      <c r="TQO57" s="281"/>
      <c r="TQP57" s="281"/>
      <c r="TQQ57" s="282"/>
      <c r="TQR57" s="283"/>
      <c r="TQS57" s="279"/>
      <c r="TQT57" s="280"/>
      <c r="TQU57" s="281"/>
      <c r="TQV57" s="281"/>
      <c r="TQW57" s="282"/>
      <c r="TQX57" s="283"/>
      <c r="TQY57" s="279"/>
      <c r="TQZ57" s="280"/>
      <c r="TRA57" s="281"/>
      <c r="TRB57" s="281"/>
      <c r="TRC57" s="282"/>
      <c r="TRD57" s="283"/>
      <c r="TRE57" s="279"/>
      <c r="TRF57" s="280"/>
      <c r="TRG57" s="281"/>
      <c r="TRH57" s="281"/>
      <c r="TRI57" s="282"/>
      <c r="TRJ57" s="283"/>
      <c r="TRK57" s="279"/>
      <c r="TRL57" s="280"/>
      <c r="TRM57" s="281"/>
      <c r="TRN57" s="281"/>
      <c r="TRO57" s="282"/>
      <c r="TRP57" s="283"/>
      <c r="TRQ57" s="279"/>
      <c r="TRR57" s="280"/>
      <c r="TRS57" s="281"/>
      <c r="TRT57" s="281"/>
      <c r="TRU57" s="282"/>
      <c r="TRV57" s="283"/>
      <c r="TRW57" s="279"/>
      <c r="TRX57" s="280"/>
      <c r="TRY57" s="281"/>
      <c r="TRZ57" s="281"/>
      <c r="TSA57" s="282"/>
      <c r="TSB57" s="283"/>
      <c r="TSC57" s="279"/>
      <c r="TSD57" s="280"/>
      <c r="TSE57" s="281"/>
      <c r="TSF57" s="281"/>
      <c r="TSG57" s="282"/>
      <c r="TSH57" s="283"/>
      <c r="TSI57" s="279"/>
      <c r="TSJ57" s="280"/>
      <c r="TSK57" s="281"/>
      <c r="TSL57" s="281"/>
      <c r="TSM57" s="282"/>
      <c r="TSN57" s="283"/>
      <c r="TSO57" s="279"/>
      <c r="TSP57" s="280"/>
      <c r="TSQ57" s="281"/>
      <c r="TSR57" s="281"/>
      <c r="TSS57" s="282"/>
      <c r="TST57" s="283"/>
      <c r="TSU57" s="279"/>
      <c r="TSV57" s="280"/>
      <c r="TSW57" s="281"/>
      <c r="TSX57" s="281"/>
      <c r="TSY57" s="282"/>
      <c r="TSZ57" s="283"/>
      <c r="TTA57" s="279"/>
      <c r="TTB57" s="280"/>
      <c r="TTC57" s="281"/>
      <c r="TTD57" s="281"/>
      <c r="TTE57" s="282"/>
      <c r="TTF57" s="283"/>
      <c r="TTG57" s="279"/>
      <c r="TTH57" s="280"/>
      <c r="TTI57" s="281"/>
      <c r="TTJ57" s="281"/>
      <c r="TTK57" s="282"/>
      <c r="TTL57" s="283"/>
      <c r="TTM57" s="279"/>
      <c r="TTN57" s="280"/>
      <c r="TTO57" s="281"/>
      <c r="TTP57" s="281"/>
      <c r="TTQ57" s="282"/>
      <c r="TTR57" s="283"/>
      <c r="TTS57" s="279"/>
      <c r="TTT57" s="280"/>
      <c r="TTU57" s="281"/>
      <c r="TTV57" s="281"/>
      <c r="TTW57" s="282"/>
      <c r="TTX57" s="283"/>
      <c r="TTY57" s="279"/>
      <c r="TTZ57" s="280"/>
      <c r="TUA57" s="281"/>
      <c r="TUB57" s="281"/>
      <c r="TUC57" s="282"/>
      <c r="TUD57" s="283"/>
      <c r="TUE57" s="279"/>
      <c r="TUF57" s="280"/>
      <c r="TUG57" s="281"/>
      <c r="TUH57" s="281"/>
      <c r="TUI57" s="282"/>
      <c r="TUJ57" s="283"/>
      <c r="TUK57" s="279"/>
      <c r="TUL57" s="280"/>
      <c r="TUM57" s="281"/>
      <c r="TUN57" s="281"/>
      <c r="TUO57" s="282"/>
      <c r="TUP57" s="283"/>
      <c r="TUQ57" s="279"/>
      <c r="TUR57" s="280"/>
      <c r="TUS57" s="281"/>
      <c r="TUT57" s="281"/>
      <c r="TUU57" s="282"/>
      <c r="TUV57" s="283"/>
      <c r="TUW57" s="279"/>
      <c r="TUX57" s="280"/>
      <c r="TUY57" s="281"/>
      <c r="TUZ57" s="281"/>
      <c r="TVA57" s="282"/>
      <c r="TVB57" s="283"/>
      <c r="TVC57" s="279"/>
      <c r="TVD57" s="280"/>
      <c r="TVE57" s="281"/>
      <c r="TVF57" s="281"/>
      <c r="TVG57" s="282"/>
      <c r="TVH57" s="283"/>
      <c r="TVI57" s="279"/>
      <c r="TVJ57" s="280"/>
      <c r="TVK57" s="281"/>
      <c r="TVL57" s="281"/>
      <c r="TVM57" s="282"/>
      <c r="TVN57" s="283"/>
      <c r="TVO57" s="279"/>
      <c r="TVP57" s="280"/>
      <c r="TVQ57" s="281"/>
      <c r="TVR57" s="281"/>
      <c r="TVS57" s="282"/>
      <c r="TVT57" s="283"/>
      <c r="TVU57" s="279"/>
      <c r="TVV57" s="280"/>
      <c r="TVW57" s="281"/>
      <c r="TVX57" s="281"/>
      <c r="TVY57" s="282"/>
      <c r="TVZ57" s="283"/>
      <c r="TWA57" s="279"/>
      <c r="TWB57" s="280"/>
      <c r="TWC57" s="281"/>
      <c r="TWD57" s="281"/>
      <c r="TWE57" s="282"/>
      <c r="TWF57" s="283"/>
      <c r="TWG57" s="279"/>
      <c r="TWH57" s="280"/>
      <c r="TWI57" s="281"/>
      <c r="TWJ57" s="281"/>
      <c r="TWK57" s="282"/>
      <c r="TWL57" s="283"/>
      <c r="TWM57" s="279"/>
      <c r="TWN57" s="280"/>
      <c r="TWO57" s="281"/>
      <c r="TWP57" s="281"/>
      <c r="TWQ57" s="282"/>
      <c r="TWR57" s="283"/>
      <c r="TWS57" s="279"/>
      <c r="TWT57" s="280"/>
      <c r="TWU57" s="281"/>
      <c r="TWV57" s="281"/>
      <c r="TWW57" s="282"/>
      <c r="TWX57" s="283"/>
      <c r="TWY57" s="279"/>
      <c r="TWZ57" s="280"/>
      <c r="TXA57" s="281"/>
      <c r="TXB57" s="281"/>
      <c r="TXC57" s="282"/>
      <c r="TXD57" s="283"/>
      <c r="TXE57" s="279"/>
      <c r="TXF57" s="280"/>
      <c r="TXG57" s="281"/>
      <c r="TXH57" s="281"/>
      <c r="TXI57" s="282"/>
      <c r="TXJ57" s="283"/>
      <c r="TXK57" s="279"/>
      <c r="TXL57" s="280"/>
      <c r="TXM57" s="281"/>
      <c r="TXN57" s="281"/>
      <c r="TXO57" s="282"/>
      <c r="TXP57" s="283"/>
      <c r="TXQ57" s="279"/>
      <c r="TXR57" s="280"/>
      <c r="TXS57" s="281"/>
      <c r="TXT57" s="281"/>
      <c r="TXU57" s="282"/>
      <c r="TXV57" s="283"/>
      <c r="TXW57" s="279"/>
      <c r="TXX57" s="280"/>
      <c r="TXY57" s="281"/>
      <c r="TXZ57" s="281"/>
      <c r="TYA57" s="282"/>
      <c r="TYB57" s="283"/>
      <c r="TYC57" s="279"/>
      <c r="TYD57" s="280"/>
      <c r="TYE57" s="281"/>
      <c r="TYF57" s="281"/>
      <c r="TYG57" s="282"/>
      <c r="TYH57" s="283"/>
      <c r="TYI57" s="279"/>
      <c r="TYJ57" s="280"/>
      <c r="TYK57" s="281"/>
      <c r="TYL57" s="281"/>
      <c r="TYM57" s="282"/>
      <c r="TYN57" s="283"/>
      <c r="TYO57" s="279"/>
      <c r="TYP57" s="280"/>
      <c r="TYQ57" s="281"/>
      <c r="TYR57" s="281"/>
      <c r="TYS57" s="282"/>
      <c r="TYT57" s="283"/>
      <c r="TYU57" s="279"/>
      <c r="TYV57" s="280"/>
      <c r="TYW57" s="281"/>
      <c r="TYX57" s="281"/>
      <c r="TYY57" s="282"/>
      <c r="TYZ57" s="283"/>
      <c r="TZA57" s="279"/>
      <c r="TZB57" s="280"/>
      <c r="TZC57" s="281"/>
      <c r="TZD57" s="281"/>
      <c r="TZE57" s="282"/>
      <c r="TZF57" s="283"/>
      <c r="TZG57" s="279"/>
      <c r="TZH57" s="280"/>
      <c r="TZI57" s="281"/>
      <c r="TZJ57" s="281"/>
      <c r="TZK57" s="282"/>
      <c r="TZL57" s="283"/>
      <c r="TZM57" s="279"/>
      <c r="TZN57" s="280"/>
      <c r="TZO57" s="281"/>
      <c r="TZP57" s="281"/>
      <c r="TZQ57" s="282"/>
      <c r="TZR57" s="283"/>
      <c r="TZS57" s="279"/>
      <c r="TZT57" s="280"/>
      <c r="TZU57" s="281"/>
      <c r="TZV57" s="281"/>
      <c r="TZW57" s="282"/>
      <c r="TZX57" s="283"/>
      <c r="TZY57" s="279"/>
      <c r="TZZ57" s="280"/>
      <c r="UAA57" s="281"/>
      <c r="UAB57" s="281"/>
      <c r="UAC57" s="282"/>
      <c r="UAD57" s="283"/>
      <c r="UAE57" s="279"/>
      <c r="UAF57" s="280"/>
      <c r="UAG57" s="281"/>
      <c r="UAH57" s="281"/>
      <c r="UAI57" s="282"/>
      <c r="UAJ57" s="283"/>
      <c r="UAK57" s="279"/>
      <c r="UAL57" s="280"/>
      <c r="UAM57" s="281"/>
      <c r="UAN57" s="281"/>
      <c r="UAO57" s="282"/>
      <c r="UAP57" s="283"/>
      <c r="UAQ57" s="279"/>
      <c r="UAR57" s="280"/>
      <c r="UAS57" s="281"/>
      <c r="UAT57" s="281"/>
      <c r="UAU57" s="282"/>
      <c r="UAV57" s="283"/>
      <c r="UAW57" s="279"/>
      <c r="UAX57" s="280"/>
      <c r="UAY57" s="281"/>
      <c r="UAZ57" s="281"/>
      <c r="UBA57" s="282"/>
      <c r="UBB57" s="283"/>
      <c r="UBC57" s="279"/>
      <c r="UBD57" s="280"/>
      <c r="UBE57" s="281"/>
      <c r="UBF57" s="281"/>
      <c r="UBG57" s="282"/>
      <c r="UBH57" s="283"/>
      <c r="UBI57" s="279"/>
      <c r="UBJ57" s="280"/>
      <c r="UBK57" s="281"/>
      <c r="UBL57" s="281"/>
      <c r="UBM57" s="282"/>
      <c r="UBN57" s="283"/>
      <c r="UBO57" s="279"/>
      <c r="UBP57" s="280"/>
      <c r="UBQ57" s="281"/>
      <c r="UBR57" s="281"/>
      <c r="UBS57" s="282"/>
      <c r="UBT57" s="283"/>
      <c r="UBU57" s="279"/>
      <c r="UBV57" s="280"/>
      <c r="UBW57" s="281"/>
      <c r="UBX57" s="281"/>
      <c r="UBY57" s="282"/>
      <c r="UBZ57" s="283"/>
      <c r="UCA57" s="279"/>
      <c r="UCB57" s="280"/>
      <c r="UCC57" s="281"/>
      <c r="UCD57" s="281"/>
      <c r="UCE57" s="282"/>
      <c r="UCF57" s="283"/>
      <c r="UCG57" s="279"/>
      <c r="UCH57" s="280"/>
      <c r="UCI57" s="281"/>
      <c r="UCJ57" s="281"/>
      <c r="UCK57" s="282"/>
      <c r="UCL57" s="283"/>
      <c r="UCM57" s="279"/>
      <c r="UCN57" s="280"/>
      <c r="UCO57" s="281"/>
      <c r="UCP57" s="281"/>
      <c r="UCQ57" s="282"/>
      <c r="UCR57" s="283"/>
      <c r="UCS57" s="279"/>
      <c r="UCT57" s="280"/>
      <c r="UCU57" s="281"/>
      <c r="UCV57" s="281"/>
      <c r="UCW57" s="282"/>
      <c r="UCX57" s="283"/>
      <c r="UCY57" s="279"/>
      <c r="UCZ57" s="280"/>
      <c r="UDA57" s="281"/>
      <c r="UDB57" s="281"/>
      <c r="UDC57" s="282"/>
      <c r="UDD57" s="283"/>
      <c r="UDE57" s="279"/>
      <c r="UDF57" s="280"/>
      <c r="UDG57" s="281"/>
      <c r="UDH57" s="281"/>
      <c r="UDI57" s="282"/>
      <c r="UDJ57" s="283"/>
      <c r="UDK57" s="279"/>
      <c r="UDL57" s="280"/>
      <c r="UDM57" s="281"/>
      <c r="UDN57" s="281"/>
      <c r="UDO57" s="282"/>
      <c r="UDP57" s="283"/>
      <c r="UDQ57" s="279"/>
      <c r="UDR57" s="280"/>
      <c r="UDS57" s="281"/>
      <c r="UDT57" s="281"/>
      <c r="UDU57" s="282"/>
      <c r="UDV57" s="283"/>
      <c r="UDW57" s="279"/>
      <c r="UDX57" s="280"/>
      <c r="UDY57" s="281"/>
      <c r="UDZ57" s="281"/>
      <c r="UEA57" s="282"/>
      <c r="UEB57" s="283"/>
      <c r="UEC57" s="279"/>
      <c r="UED57" s="280"/>
      <c r="UEE57" s="281"/>
      <c r="UEF57" s="281"/>
      <c r="UEG57" s="282"/>
      <c r="UEH57" s="283"/>
      <c r="UEI57" s="279"/>
      <c r="UEJ57" s="280"/>
      <c r="UEK57" s="281"/>
      <c r="UEL57" s="281"/>
      <c r="UEM57" s="282"/>
      <c r="UEN57" s="283"/>
      <c r="UEO57" s="279"/>
      <c r="UEP57" s="280"/>
      <c r="UEQ57" s="281"/>
      <c r="UER57" s="281"/>
      <c r="UES57" s="282"/>
      <c r="UET57" s="283"/>
      <c r="UEU57" s="279"/>
      <c r="UEV57" s="280"/>
      <c r="UEW57" s="281"/>
      <c r="UEX57" s="281"/>
      <c r="UEY57" s="282"/>
      <c r="UEZ57" s="283"/>
      <c r="UFA57" s="279"/>
      <c r="UFB57" s="280"/>
      <c r="UFC57" s="281"/>
      <c r="UFD57" s="281"/>
      <c r="UFE57" s="282"/>
      <c r="UFF57" s="283"/>
      <c r="UFG57" s="279"/>
      <c r="UFH57" s="280"/>
      <c r="UFI57" s="281"/>
      <c r="UFJ57" s="281"/>
      <c r="UFK57" s="282"/>
      <c r="UFL57" s="283"/>
      <c r="UFM57" s="279"/>
      <c r="UFN57" s="280"/>
      <c r="UFO57" s="281"/>
      <c r="UFP57" s="281"/>
      <c r="UFQ57" s="282"/>
      <c r="UFR57" s="283"/>
      <c r="UFS57" s="279"/>
      <c r="UFT57" s="280"/>
      <c r="UFU57" s="281"/>
      <c r="UFV57" s="281"/>
      <c r="UFW57" s="282"/>
      <c r="UFX57" s="283"/>
      <c r="UFY57" s="279"/>
      <c r="UFZ57" s="280"/>
      <c r="UGA57" s="281"/>
      <c r="UGB57" s="281"/>
      <c r="UGC57" s="282"/>
      <c r="UGD57" s="283"/>
      <c r="UGE57" s="279"/>
      <c r="UGF57" s="280"/>
      <c r="UGG57" s="281"/>
      <c r="UGH57" s="281"/>
      <c r="UGI57" s="282"/>
      <c r="UGJ57" s="283"/>
      <c r="UGK57" s="279"/>
      <c r="UGL57" s="280"/>
      <c r="UGM57" s="281"/>
      <c r="UGN57" s="281"/>
      <c r="UGO57" s="282"/>
      <c r="UGP57" s="283"/>
      <c r="UGQ57" s="279"/>
      <c r="UGR57" s="280"/>
      <c r="UGS57" s="281"/>
      <c r="UGT57" s="281"/>
      <c r="UGU57" s="282"/>
      <c r="UGV57" s="283"/>
      <c r="UGW57" s="279"/>
      <c r="UGX57" s="280"/>
      <c r="UGY57" s="281"/>
      <c r="UGZ57" s="281"/>
      <c r="UHA57" s="282"/>
      <c r="UHB57" s="283"/>
      <c r="UHC57" s="279"/>
      <c r="UHD57" s="280"/>
      <c r="UHE57" s="281"/>
      <c r="UHF57" s="281"/>
      <c r="UHG57" s="282"/>
      <c r="UHH57" s="283"/>
      <c r="UHI57" s="279"/>
      <c r="UHJ57" s="280"/>
      <c r="UHK57" s="281"/>
      <c r="UHL57" s="281"/>
      <c r="UHM57" s="282"/>
      <c r="UHN57" s="283"/>
      <c r="UHO57" s="279"/>
      <c r="UHP57" s="280"/>
      <c r="UHQ57" s="281"/>
      <c r="UHR57" s="281"/>
      <c r="UHS57" s="282"/>
      <c r="UHT57" s="283"/>
      <c r="UHU57" s="279"/>
      <c r="UHV57" s="280"/>
      <c r="UHW57" s="281"/>
      <c r="UHX57" s="281"/>
      <c r="UHY57" s="282"/>
      <c r="UHZ57" s="283"/>
      <c r="UIA57" s="279"/>
      <c r="UIB57" s="280"/>
      <c r="UIC57" s="281"/>
      <c r="UID57" s="281"/>
      <c r="UIE57" s="282"/>
      <c r="UIF57" s="283"/>
      <c r="UIG57" s="279"/>
      <c r="UIH57" s="280"/>
      <c r="UII57" s="281"/>
      <c r="UIJ57" s="281"/>
      <c r="UIK57" s="282"/>
      <c r="UIL57" s="283"/>
      <c r="UIM57" s="279"/>
      <c r="UIN57" s="280"/>
      <c r="UIO57" s="281"/>
      <c r="UIP57" s="281"/>
      <c r="UIQ57" s="282"/>
      <c r="UIR57" s="283"/>
      <c r="UIS57" s="279"/>
      <c r="UIT57" s="280"/>
      <c r="UIU57" s="281"/>
      <c r="UIV57" s="281"/>
      <c r="UIW57" s="282"/>
      <c r="UIX57" s="283"/>
      <c r="UIY57" s="279"/>
      <c r="UIZ57" s="280"/>
      <c r="UJA57" s="281"/>
      <c r="UJB57" s="281"/>
      <c r="UJC57" s="282"/>
      <c r="UJD57" s="283"/>
      <c r="UJE57" s="279"/>
      <c r="UJF57" s="280"/>
      <c r="UJG57" s="281"/>
      <c r="UJH57" s="281"/>
      <c r="UJI57" s="282"/>
      <c r="UJJ57" s="283"/>
      <c r="UJK57" s="279"/>
      <c r="UJL57" s="280"/>
      <c r="UJM57" s="281"/>
      <c r="UJN57" s="281"/>
      <c r="UJO57" s="282"/>
      <c r="UJP57" s="283"/>
      <c r="UJQ57" s="279"/>
      <c r="UJR57" s="280"/>
      <c r="UJS57" s="281"/>
      <c r="UJT57" s="281"/>
      <c r="UJU57" s="282"/>
      <c r="UJV57" s="283"/>
      <c r="UJW57" s="279"/>
      <c r="UJX57" s="280"/>
      <c r="UJY57" s="281"/>
      <c r="UJZ57" s="281"/>
      <c r="UKA57" s="282"/>
      <c r="UKB57" s="283"/>
      <c r="UKC57" s="279"/>
      <c r="UKD57" s="280"/>
      <c r="UKE57" s="281"/>
      <c r="UKF57" s="281"/>
      <c r="UKG57" s="282"/>
      <c r="UKH57" s="283"/>
      <c r="UKI57" s="279"/>
      <c r="UKJ57" s="280"/>
      <c r="UKK57" s="281"/>
      <c r="UKL57" s="281"/>
      <c r="UKM57" s="282"/>
      <c r="UKN57" s="283"/>
      <c r="UKO57" s="279"/>
      <c r="UKP57" s="280"/>
      <c r="UKQ57" s="281"/>
      <c r="UKR57" s="281"/>
      <c r="UKS57" s="282"/>
      <c r="UKT57" s="283"/>
      <c r="UKU57" s="279"/>
      <c r="UKV57" s="280"/>
      <c r="UKW57" s="281"/>
      <c r="UKX57" s="281"/>
      <c r="UKY57" s="282"/>
      <c r="UKZ57" s="283"/>
      <c r="ULA57" s="279"/>
      <c r="ULB57" s="280"/>
      <c r="ULC57" s="281"/>
      <c r="ULD57" s="281"/>
      <c r="ULE57" s="282"/>
      <c r="ULF57" s="283"/>
      <c r="ULG57" s="279"/>
      <c r="ULH57" s="280"/>
      <c r="ULI57" s="281"/>
      <c r="ULJ57" s="281"/>
      <c r="ULK57" s="282"/>
      <c r="ULL57" s="283"/>
      <c r="ULM57" s="279"/>
      <c r="ULN57" s="280"/>
      <c r="ULO57" s="281"/>
      <c r="ULP57" s="281"/>
      <c r="ULQ57" s="282"/>
      <c r="ULR57" s="283"/>
      <c r="ULS57" s="279"/>
      <c r="ULT57" s="280"/>
      <c r="ULU57" s="281"/>
      <c r="ULV57" s="281"/>
      <c r="ULW57" s="282"/>
      <c r="ULX57" s="283"/>
      <c r="ULY57" s="279"/>
      <c r="ULZ57" s="280"/>
      <c r="UMA57" s="281"/>
      <c r="UMB57" s="281"/>
      <c r="UMC57" s="282"/>
      <c r="UMD57" s="283"/>
      <c r="UME57" s="279"/>
      <c r="UMF57" s="280"/>
      <c r="UMG57" s="281"/>
      <c r="UMH57" s="281"/>
      <c r="UMI57" s="282"/>
      <c r="UMJ57" s="283"/>
      <c r="UMK57" s="279"/>
      <c r="UML57" s="280"/>
      <c r="UMM57" s="281"/>
      <c r="UMN57" s="281"/>
      <c r="UMO57" s="282"/>
      <c r="UMP57" s="283"/>
      <c r="UMQ57" s="279"/>
      <c r="UMR57" s="280"/>
      <c r="UMS57" s="281"/>
      <c r="UMT57" s="281"/>
      <c r="UMU57" s="282"/>
      <c r="UMV57" s="283"/>
      <c r="UMW57" s="279"/>
      <c r="UMX57" s="280"/>
      <c r="UMY57" s="281"/>
      <c r="UMZ57" s="281"/>
      <c r="UNA57" s="282"/>
      <c r="UNB57" s="283"/>
      <c r="UNC57" s="279"/>
      <c r="UND57" s="280"/>
      <c r="UNE57" s="281"/>
      <c r="UNF57" s="281"/>
      <c r="UNG57" s="282"/>
      <c r="UNH57" s="283"/>
      <c r="UNI57" s="279"/>
      <c r="UNJ57" s="280"/>
      <c r="UNK57" s="281"/>
      <c r="UNL57" s="281"/>
      <c r="UNM57" s="282"/>
      <c r="UNN57" s="283"/>
      <c r="UNO57" s="279"/>
      <c r="UNP57" s="280"/>
      <c r="UNQ57" s="281"/>
      <c r="UNR57" s="281"/>
      <c r="UNS57" s="282"/>
      <c r="UNT57" s="283"/>
      <c r="UNU57" s="279"/>
      <c r="UNV57" s="280"/>
      <c r="UNW57" s="281"/>
      <c r="UNX57" s="281"/>
      <c r="UNY57" s="282"/>
      <c r="UNZ57" s="283"/>
      <c r="UOA57" s="279"/>
      <c r="UOB57" s="280"/>
      <c r="UOC57" s="281"/>
      <c r="UOD57" s="281"/>
      <c r="UOE57" s="282"/>
      <c r="UOF57" s="283"/>
      <c r="UOG57" s="279"/>
      <c r="UOH57" s="280"/>
      <c r="UOI57" s="281"/>
      <c r="UOJ57" s="281"/>
      <c r="UOK57" s="282"/>
      <c r="UOL57" s="283"/>
      <c r="UOM57" s="279"/>
      <c r="UON57" s="280"/>
      <c r="UOO57" s="281"/>
      <c r="UOP57" s="281"/>
      <c r="UOQ57" s="282"/>
      <c r="UOR57" s="283"/>
      <c r="UOS57" s="279"/>
      <c r="UOT57" s="280"/>
      <c r="UOU57" s="281"/>
      <c r="UOV57" s="281"/>
      <c r="UOW57" s="282"/>
      <c r="UOX57" s="283"/>
      <c r="UOY57" s="279"/>
      <c r="UOZ57" s="280"/>
      <c r="UPA57" s="281"/>
      <c r="UPB57" s="281"/>
      <c r="UPC57" s="282"/>
      <c r="UPD57" s="283"/>
      <c r="UPE57" s="279"/>
      <c r="UPF57" s="280"/>
      <c r="UPG57" s="281"/>
      <c r="UPH57" s="281"/>
      <c r="UPI57" s="282"/>
      <c r="UPJ57" s="283"/>
      <c r="UPK57" s="279"/>
      <c r="UPL57" s="280"/>
      <c r="UPM57" s="281"/>
      <c r="UPN57" s="281"/>
      <c r="UPO57" s="282"/>
      <c r="UPP57" s="283"/>
      <c r="UPQ57" s="279"/>
      <c r="UPR57" s="280"/>
      <c r="UPS57" s="281"/>
      <c r="UPT57" s="281"/>
      <c r="UPU57" s="282"/>
      <c r="UPV57" s="283"/>
      <c r="UPW57" s="279"/>
      <c r="UPX57" s="280"/>
      <c r="UPY57" s="281"/>
      <c r="UPZ57" s="281"/>
      <c r="UQA57" s="282"/>
      <c r="UQB57" s="283"/>
      <c r="UQC57" s="279"/>
      <c r="UQD57" s="280"/>
      <c r="UQE57" s="281"/>
      <c r="UQF57" s="281"/>
      <c r="UQG57" s="282"/>
      <c r="UQH57" s="283"/>
      <c r="UQI57" s="279"/>
      <c r="UQJ57" s="280"/>
      <c r="UQK57" s="281"/>
      <c r="UQL57" s="281"/>
      <c r="UQM57" s="282"/>
      <c r="UQN57" s="283"/>
      <c r="UQO57" s="279"/>
      <c r="UQP57" s="280"/>
      <c r="UQQ57" s="281"/>
      <c r="UQR57" s="281"/>
      <c r="UQS57" s="282"/>
      <c r="UQT57" s="283"/>
      <c r="UQU57" s="279"/>
      <c r="UQV57" s="280"/>
      <c r="UQW57" s="281"/>
      <c r="UQX57" s="281"/>
      <c r="UQY57" s="282"/>
      <c r="UQZ57" s="283"/>
      <c r="URA57" s="279"/>
      <c r="URB57" s="280"/>
      <c r="URC57" s="281"/>
      <c r="URD57" s="281"/>
      <c r="URE57" s="282"/>
      <c r="URF57" s="283"/>
      <c r="URG57" s="279"/>
      <c r="URH57" s="280"/>
      <c r="URI57" s="281"/>
      <c r="URJ57" s="281"/>
      <c r="URK57" s="282"/>
      <c r="URL57" s="283"/>
      <c r="URM57" s="279"/>
      <c r="URN57" s="280"/>
      <c r="URO57" s="281"/>
      <c r="URP57" s="281"/>
      <c r="URQ57" s="282"/>
      <c r="URR57" s="283"/>
      <c r="URS57" s="279"/>
      <c r="URT57" s="280"/>
      <c r="URU57" s="281"/>
      <c r="URV57" s="281"/>
      <c r="URW57" s="282"/>
      <c r="URX57" s="283"/>
      <c r="URY57" s="279"/>
      <c r="URZ57" s="280"/>
      <c r="USA57" s="281"/>
      <c r="USB57" s="281"/>
      <c r="USC57" s="282"/>
      <c r="USD57" s="283"/>
      <c r="USE57" s="279"/>
      <c r="USF57" s="280"/>
      <c r="USG57" s="281"/>
      <c r="USH57" s="281"/>
      <c r="USI57" s="282"/>
      <c r="USJ57" s="283"/>
      <c r="USK57" s="279"/>
      <c r="USL57" s="280"/>
      <c r="USM57" s="281"/>
      <c r="USN57" s="281"/>
      <c r="USO57" s="282"/>
      <c r="USP57" s="283"/>
      <c r="USQ57" s="279"/>
      <c r="USR57" s="280"/>
      <c r="USS57" s="281"/>
      <c r="UST57" s="281"/>
      <c r="USU57" s="282"/>
      <c r="USV57" s="283"/>
      <c r="USW57" s="279"/>
      <c r="USX57" s="280"/>
      <c r="USY57" s="281"/>
      <c r="USZ57" s="281"/>
      <c r="UTA57" s="282"/>
      <c r="UTB57" s="283"/>
      <c r="UTC57" s="279"/>
      <c r="UTD57" s="280"/>
      <c r="UTE57" s="281"/>
      <c r="UTF57" s="281"/>
      <c r="UTG57" s="282"/>
      <c r="UTH57" s="283"/>
      <c r="UTI57" s="279"/>
      <c r="UTJ57" s="280"/>
      <c r="UTK57" s="281"/>
      <c r="UTL57" s="281"/>
      <c r="UTM57" s="282"/>
      <c r="UTN57" s="283"/>
      <c r="UTO57" s="279"/>
      <c r="UTP57" s="280"/>
      <c r="UTQ57" s="281"/>
      <c r="UTR57" s="281"/>
      <c r="UTS57" s="282"/>
      <c r="UTT57" s="283"/>
      <c r="UTU57" s="279"/>
      <c r="UTV57" s="280"/>
      <c r="UTW57" s="281"/>
      <c r="UTX57" s="281"/>
      <c r="UTY57" s="282"/>
      <c r="UTZ57" s="283"/>
      <c r="UUA57" s="279"/>
      <c r="UUB57" s="280"/>
      <c r="UUC57" s="281"/>
      <c r="UUD57" s="281"/>
      <c r="UUE57" s="282"/>
      <c r="UUF57" s="283"/>
      <c r="UUG57" s="279"/>
      <c r="UUH57" s="280"/>
      <c r="UUI57" s="281"/>
      <c r="UUJ57" s="281"/>
      <c r="UUK57" s="282"/>
      <c r="UUL57" s="283"/>
      <c r="UUM57" s="279"/>
      <c r="UUN57" s="280"/>
      <c r="UUO57" s="281"/>
      <c r="UUP57" s="281"/>
      <c r="UUQ57" s="282"/>
      <c r="UUR57" s="283"/>
      <c r="UUS57" s="279"/>
      <c r="UUT57" s="280"/>
      <c r="UUU57" s="281"/>
      <c r="UUV57" s="281"/>
      <c r="UUW57" s="282"/>
      <c r="UUX57" s="283"/>
      <c r="UUY57" s="279"/>
      <c r="UUZ57" s="280"/>
      <c r="UVA57" s="281"/>
      <c r="UVB57" s="281"/>
      <c r="UVC57" s="282"/>
      <c r="UVD57" s="283"/>
      <c r="UVE57" s="279"/>
      <c r="UVF57" s="280"/>
      <c r="UVG57" s="281"/>
      <c r="UVH57" s="281"/>
      <c r="UVI57" s="282"/>
      <c r="UVJ57" s="283"/>
      <c r="UVK57" s="279"/>
      <c r="UVL57" s="280"/>
      <c r="UVM57" s="281"/>
      <c r="UVN57" s="281"/>
      <c r="UVO57" s="282"/>
      <c r="UVP57" s="283"/>
      <c r="UVQ57" s="279"/>
      <c r="UVR57" s="280"/>
      <c r="UVS57" s="281"/>
      <c r="UVT57" s="281"/>
      <c r="UVU57" s="282"/>
      <c r="UVV57" s="283"/>
      <c r="UVW57" s="279"/>
      <c r="UVX57" s="280"/>
      <c r="UVY57" s="281"/>
      <c r="UVZ57" s="281"/>
      <c r="UWA57" s="282"/>
      <c r="UWB57" s="283"/>
      <c r="UWC57" s="279"/>
      <c r="UWD57" s="280"/>
      <c r="UWE57" s="281"/>
      <c r="UWF57" s="281"/>
      <c r="UWG57" s="282"/>
      <c r="UWH57" s="283"/>
      <c r="UWI57" s="279"/>
      <c r="UWJ57" s="280"/>
      <c r="UWK57" s="281"/>
      <c r="UWL57" s="281"/>
      <c r="UWM57" s="282"/>
      <c r="UWN57" s="283"/>
      <c r="UWO57" s="279"/>
      <c r="UWP57" s="280"/>
      <c r="UWQ57" s="281"/>
      <c r="UWR57" s="281"/>
      <c r="UWS57" s="282"/>
      <c r="UWT57" s="283"/>
      <c r="UWU57" s="279"/>
      <c r="UWV57" s="280"/>
      <c r="UWW57" s="281"/>
      <c r="UWX57" s="281"/>
      <c r="UWY57" s="282"/>
      <c r="UWZ57" s="283"/>
      <c r="UXA57" s="279"/>
      <c r="UXB57" s="280"/>
      <c r="UXC57" s="281"/>
      <c r="UXD57" s="281"/>
      <c r="UXE57" s="282"/>
      <c r="UXF57" s="283"/>
      <c r="UXG57" s="279"/>
      <c r="UXH57" s="280"/>
      <c r="UXI57" s="281"/>
      <c r="UXJ57" s="281"/>
      <c r="UXK57" s="282"/>
      <c r="UXL57" s="283"/>
      <c r="UXM57" s="279"/>
      <c r="UXN57" s="280"/>
      <c r="UXO57" s="281"/>
      <c r="UXP57" s="281"/>
      <c r="UXQ57" s="282"/>
      <c r="UXR57" s="283"/>
      <c r="UXS57" s="279"/>
      <c r="UXT57" s="280"/>
      <c r="UXU57" s="281"/>
      <c r="UXV57" s="281"/>
      <c r="UXW57" s="282"/>
      <c r="UXX57" s="283"/>
      <c r="UXY57" s="279"/>
      <c r="UXZ57" s="280"/>
      <c r="UYA57" s="281"/>
      <c r="UYB57" s="281"/>
      <c r="UYC57" s="282"/>
      <c r="UYD57" s="283"/>
      <c r="UYE57" s="279"/>
      <c r="UYF57" s="280"/>
      <c r="UYG57" s="281"/>
      <c r="UYH57" s="281"/>
      <c r="UYI57" s="282"/>
      <c r="UYJ57" s="283"/>
      <c r="UYK57" s="279"/>
      <c r="UYL57" s="280"/>
      <c r="UYM57" s="281"/>
      <c r="UYN57" s="281"/>
      <c r="UYO57" s="282"/>
      <c r="UYP57" s="283"/>
      <c r="UYQ57" s="279"/>
      <c r="UYR57" s="280"/>
      <c r="UYS57" s="281"/>
      <c r="UYT57" s="281"/>
      <c r="UYU57" s="282"/>
      <c r="UYV57" s="283"/>
      <c r="UYW57" s="279"/>
      <c r="UYX57" s="280"/>
      <c r="UYY57" s="281"/>
      <c r="UYZ57" s="281"/>
      <c r="UZA57" s="282"/>
      <c r="UZB57" s="283"/>
      <c r="UZC57" s="279"/>
      <c r="UZD57" s="280"/>
      <c r="UZE57" s="281"/>
      <c r="UZF57" s="281"/>
      <c r="UZG57" s="282"/>
      <c r="UZH57" s="283"/>
      <c r="UZI57" s="279"/>
      <c r="UZJ57" s="280"/>
      <c r="UZK57" s="281"/>
      <c r="UZL57" s="281"/>
      <c r="UZM57" s="282"/>
      <c r="UZN57" s="283"/>
      <c r="UZO57" s="279"/>
      <c r="UZP57" s="280"/>
      <c r="UZQ57" s="281"/>
      <c r="UZR57" s="281"/>
      <c r="UZS57" s="282"/>
      <c r="UZT57" s="283"/>
      <c r="UZU57" s="279"/>
      <c r="UZV57" s="280"/>
      <c r="UZW57" s="281"/>
      <c r="UZX57" s="281"/>
      <c r="UZY57" s="282"/>
      <c r="UZZ57" s="283"/>
      <c r="VAA57" s="279"/>
      <c r="VAB57" s="280"/>
      <c r="VAC57" s="281"/>
      <c r="VAD57" s="281"/>
      <c r="VAE57" s="282"/>
      <c r="VAF57" s="283"/>
      <c r="VAG57" s="279"/>
      <c r="VAH57" s="280"/>
      <c r="VAI57" s="281"/>
      <c r="VAJ57" s="281"/>
      <c r="VAK57" s="282"/>
      <c r="VAL57" s="283"/>
      <c r="VAM57" s="279"/>
      <c r="VAN57" s="280"/>
      <c r="VAO57" s="281"/>
      <c r="VAP57" s="281"/>
      <c r="VAQ57" s="282"/>
      <c r="VAR57" s="283"/>
      <c r="VAS57" s="279"/>
      <c r="VAT57" s="280"/>
      <c r="VAU57" s="281"/>
      <c r="VAV57" s="281"/>
      <c r="VAW57" s="282"/>
      <c r="VAX57" s="283"/>
      <c r="VAY57" s="279"/>
      <c r="VAZ57" s="280"/>
      <c r="VBA57" s="281"/>
      <c r="VBB57" s="281"/>
      <c r="VBC57" s="282"/>
      <c r="VBD57" s="283"/>
      <c r="VBE57" s="279"/>
      <c r="VBF57" s="280"/>
      <c r="VBG57" s="281"/>
      <c r="VBH57" s="281"/>
      <c r="VBI57" s="282"/>
      <c r="VBJ57" s="283"/>
      <c r="VBK57" s="279"/>
      <c r="VBL57" s="280"/>
      <c r="VBM57" s="281"/>
      <c r="VBN57" s="281"/>
      <c r="VBO57" s="282"/>
      <c r="VBP57" s="283"/>
      <c r="VBQ57" s="279"/>
      <c r="VBR57" s="280"/>
      <c r="VBS57" s="281"/>
      <c r="VBT57" s="281"/>
      <c r="VBU57" s="282"/>
      <c r="VBV57" s="283"/>
      <c r="VBW57" s="279"/>
      <c r="VBX57" s="280"/>
      <c r="VBY57" s="281"/>
      <c r="VBZ57" s="281"/>
      <c r="VCA57" s="282"/>
      <c r="VCB57" s="283"/>
      <c r="VCC57" s="279"/>
      <c r="VCD57" s="280"/>
      <c r="VCE57" s="281"/>
      <c r="VCF57" s="281"/>
      <c r="VCG57" s="282"/>
      <c r="VCH57" s="283"/>
      <c r="VCI57" s="279"/>
      <c r="VCJ57" s="280"/>
      <c r="VCK57" s="281"/>
      <c r="VCL57" s="281"/>
      <c r="VCM57" s="282"/>
      <c r="VCN57" s="283"/>
      <c r="VCO57" s="279"/>
      <c r="VCP57" s="280"/>
      <c r="VCQ57" s="281"/>
      <c r="VCR57" s="281"/>
      <c r="VCS57" s="282"/>
      <c r="VCT57" s="283"/>
      <c r="VCU57" s="279"/>
      <c r="VCV57" s="280"/>
      <c r="VCW57" s="281"/>
      <c r="VCX57" s="281"/>
      <c r="VCY57" s="282"/>
      <c r="VCZ57" s="283"/>
      <c r="VDA57" s="279"/>
      <c r="VDB57" s="280"/>
      <c r="VDC57" s="281"/>
      <c r="VDD57" s="281"/>
      <c r="VDE57" s="282"/>
      <c r="VDF57" s="283"/>
      <c r="VDG57" s="279"/>
      <c r="VDH57" s="280"/>
      <c r="VDI57" s="281"/>
      <c r="VDJ57" s="281"/>
      <c r="VDK57" s="282"/>
      <c r="VDL57" s="283"/>
      <c r="VDM57" s="279"/>
      <c r="VDN57" s="280"/>
      <c r="VDO57" s="281"/>
      <c r="VDP57" s="281"/>
      <c r="VDQ57" s="282"/>
      <c r="VDR57" s="283"/>
      <c r="VDS57" s="279"/>
      <c r="VDT57" s="280"/>
      <c r="VDU57" s="281"/>
      <c r="VDV57" s="281"/>
      <c r="VDW57" s="282"/>
      <c r="VDX57" s="283"/>
      <c r="VDY57" s="279"/>
      <c r="VDZ57" s="280"/>
      <c r="VEA57" s="281"/>
      <c r="VEB57" s="281"/>
      <c r="VEC57" s="282"/>
      <c r="VED57" s="283"/>
      <c r="VEE57" s="279"/>
      <c r="VEF57" s="280"/>
      <c r="VEG57" s="281"/>
      <c r="VEH57" s="281"/>
      <c r="VEI57" s="282"/>
      <c r="VEJ57" s="283"/>
      <c r="VEK57" s="279"/>
      <c r="VEL57" s="280"/>
      <c r="VEM57" s="281"/>
      <c r="VEN57" s="281"/>
      <c r="VEO57" s="282"/>
      <c r="VEP57" s="283"/>
      <c r="VEQ57" s="279"/>
      <c r="VER57" s="280"/>
      <c r="VES57" s="281"/>
      <c r="VET57" s="281"/>
      <c r="VEU57" s="282"/>
      <c r="VEV57" s="283"/>
      <c r="VEW57" s="279"/>
      <c r="VEX57" s="280"/>
      <c r="VEY57" s="281"/>
      <c r="VEZ57" s="281"/>
      <c r="VFA57" s="282"/>
      <c r="VFB57" s="283"/>
      <c r="VFC57" s="279"/>
      <c r="VFD57" s="280"/>
      <c r="VFE57" s="281"/>
      <c r="VFF57" s="281"/>
      <c r="VFG57" s="282"/>
      <c r="VFH57" s="283"/>
      <c r="VFI57" s="279"/>
      <c r="VFJ57" s="280"/>
      <c r="VFK57" s="281"/>
      <c r="VFL57" s="281"/>
      <c r="VFM57" s="282"/>
      <c r="VFN57" s="283"/>
      <c r="VFO57" s="279"/>
      <c r="VFP57" s="280"/>
      <c r="VFQ57" s="281"/>
      <c r="VFR57" s="281"/>
      <c r="VFS57" s="282"/>
      <c r="VFT57" s="283"/>
      <c r="VFU57" s="279"/>
      <c r="VFV57" s="280"/>
      <c r="VFW57" s="281"/>
      <c r="VFX57" s="281"/>
      <c r="VFY57" s="282"/>
      <c r="VFZ57" s="283"/>
      <c r="VGA57" s="279"/>
      <c r="VGB57" s="280"/>
      <c r="VGC57" s="281"/>
      <c r="VGD57" s="281"/>
      <c r="VGE57" s="282"/>
      <c r="VGF57" s="283"/>
      <c r="VGG57" s="279"/>
      <c r="VGH57" s="280"/>
      <c r="VGI57" s="281"/>
      <c r="VGJ57" s="281"/>
      <c r="VGK57" s="282"/>
      <c r="VGL57" s="283"/>
      <c r="VGM57" s="279"/>
      <c r="VGN57" s="280"/>
      <c r="VGO57" s="281"/>
      <c r="VGP57" s="281"/>
      <c r="VGQ57" s="282"/>
      <c r="VGR57" s="283"/>
      <c r="VGS57" s="279"/>
      <c r="VGT57" s="280"/>
      <c r="VGU57" s="281"/>
      <c r="VGV57" s="281"/>
      <c r="VGW57" s="282"/>
      <c r="VGX57" s="283"/>
      <c r="VGY57" s="279"/>
      <c r="VGZ57" s="280"/>
      <c r="VHA57" s="281"/>
      <c r="VHB57" s="281"/>
      <c r="VHC57" s="282"/>
      <c r="VHD57" s="283"/>
      <c r="VHE57" s="279"/>
      <c r="VHF57" s="280"/>
      <c r="VHG57" s="281"/>
      <c r="VHH57" s="281"/>
      <c r="VHI57" s="282"/>
      <c r="VHJ57" s="283"/>
      <c r="VHK57" s="279"/>
      <c r="VHL57" s="280"/>
      <c r="VHM57" s="281"/>
      <c r="VHN57" s="281"/>
      <c r="VHO57" s="282"/>
      <c r="VHP57" s="283"/>
      <c r="VHQ57" s="279"/>
      <c r="VHR57" s="280"/>
      <c r="VHS57" s="281"/>
      <c r="VHT57" s="281"/>
      <c r="VHU57" s="282"/>
      <c r="VHV57" s="283"/>
      <c r="VHW57" s="279"/>
      <c r="VHX57" s="280"/>
      <c r="VHY57" s="281"/>
      <c r="VHZ57" s="281"/>
      <c r="VIA57" s="282"/>
      <c r="VIB57" s="283"/>
      <c r="VIC57" s="279"/>
      <c r="VID57" s="280"/>
      <c r="VIE57" s="281"/>
      <c r="VIF57" s="281"/>
      <c r="VIG57" s="282"/>
      <c r="VIH57" s="283"/>
      <c r="VII57" s="279"/>
      <c r="VIJ57" s="280"/>
      <c r="VIK57" s="281"/>
      <c r="VIL57" s="281"/>
      <c r="VIM57" s="282"/>
      <c r="VIN57" s="283"/>
      <c r="VIO57" s="279"/>
      <c r="VIP57" s="280"/>
      <c r="VIQ57" s="281"/>
      <c r="VIR57" s="281"/>
      <c r="VIS57" s="282"/>
      <c r="VIT57" s="283"/>
      <c r="VIU57" s="279"/>
      <c r="VIV57" s="280"/>
      <c r="VIW57" s="281"/>
      <c r="VIX57" s="281"/>
      <c r="VIY57" s="282"/>
      <c r="VIZ57" s="283"/>
      <c r="VJA57" s="279"/>
      <c r="VJB57" s="280"/>
      <c r="VJC57" s="281"/>
      <c r="VJD57" s="281"/>
      <c r="VJE57" s="282"/>
      <c r="VJF57" s="283"/>
      <c r="VJG57" s="279"/>
      <c r="VJH57" s="280"/>
      <c r="VJI57" s="281"/>
      <c r="VJJ57" s="281"/>
      <c r="VJK57" s="282"/>
      <c r="VJL57" s="283"/>
      <c r="VJM57" s="279"/>
      <c r="VJN57" s="280"/>
      <c r="VJO57" s="281"/>
      <c r="VJP57" s="281"/>
      <c r="VJQ57" s="282"/>
      <c r="VJR57" s="283"/>
      <c r="VJS57" s="279"/>
      <c r="VJT57" s="280"/>
      <c r="VJU57" s="281"/>
      <c r="VJV57" s="281"/>
      <c r="VJW57" s="282"/>
      <c r="VJX57" s="283"/>
      <c r="VJY57" s="279"/>
      <c r="VJZ57" s="280"/>
      <c r="VKA57" s="281"/>
      <c r="VKB57" s="281"/>
      <c r="VKC57" s="282"/>
      <c r="VKD57" s="283"/>
      <c r="VKE57" s="279"/>
      <c r="VKF57" s="280"/>
      <c r="VKG57" s="281"/>
      <c r="VKH57" s="281"/>
      <c r="VKI57" s="282"/>
      <c r="VKJ57" s="283"/>
      <c r="VKK57" s="279"/>
      <c r="VKL57" s="280"/>
      <c r="VKM57" s="281"/>
      <c r="VKN57" s="281"/>
      <c r="VKO57" s="282"/>
      <c r="VKP57" s="283"/>
      <c r="VKQ57" s="279"/>
      <c r="VKR57" s="280"/>
      <c r="VKS57" s="281"/>
      <c r="VKT57" s="281"/>
      <c r="VKU57" s="282"/>
      <c r="VKV57" s="283"/>
      <c r="VKW57" s="279"/>
      <c r="VKX57" s="280"/>
      <c r="VKY57" s="281"/>
      <c r="VKZ57" s="281"/>
      <c r="VLA57" s="282"/>
      <c r="VLB57" s="283"/>
      <c r="VLC57" s="279"/>
      <c r="VLD57" s="280"/>
      <c r="VLE57" s="281"/>
      <c r="VLF57" s="281"/>
      <c r="VLG57" s="282"/>
      <c r="VLH57" s="283"/>
      <c r="VLI57" s="279"/>
      <c r="VLJ57" s="280"/>
      <c r="VLK57" s="281"/>
      <c r="VLL57" s="281"/>
      <c r="VLM57" s="282"/>
      <c r="VLN57" s="283"/>
      <c r="VLO57" s="279"/>
      <c r="VLP57" s="280"/>
      <c r="VLQ57" s="281"/>
      <c r="VLR57" s="281"/>
      <c r="VLS57" s="282"/>
      <c r="VLT57" s="283"/>
      <c r="VLU57" s="279"/>
      <c r="VLV57" s="280"/>
      <c r="VLW57" s="281"/>
      <c r="VLX57" s="281"/>
      <c r="VLY57" s="282"/>
      <c r="VLZ57" s="283"/>
      <c r="VMA57" s="279"/>
      <c r="VMB57" s="280"/>
      <c r="VMC57" s="281"/>
      <c r="VMD57" s="281"/>
      <c r="VME57" s="282"/>
      <c r="VMF57" s="283"/>
      <c r="VMG57" s="279"/>
      <c r="VMH57" s="280"/>
      <c r="VMI57" s="281"/>
      <c r="VMJ57" s="281"/>
      <c r="VMK57" s="282"/>
      <c r="VML57" s="283"/>
      <c r="VMM57" s="279"/>
      <c r="VMN57" s="280"/>
      <c r="VMO57" s="281"/>
      <c r="VMP57" s="281"/>
      <c r="VMQ57" s="282"/>
      <c r="VMR57" s="283"/>
      <c r="VMS57" s="279"/>
      <c r="VMT57" s="280"/>
      <c r="VMU57" s="281"/>
      <c r="VMV57" s="281"/>
      <c r="VMW57" s="282"/>
      <c r="VMX57" s="283"/>
      <c r="VMY57" s="279"/>
      <c r="VMZ57" s="280"/>
      <c r="VNA57" s="281"/>
      <c r="VNB57" s="281"/>
      <c r="VNC57" s="282"/>
      <c r="VND57" s="283"/>
      <c r="VNE57" s="279"/>
      <c r="VNF57" s="280"/>
      <c r="VNG57" s="281"/>
      <c r="VNH57" s="281"/>
      <c r="VNI57" s="282"/>
      <c r="VNJ57" s="283"/>
      <c r="VNK57" s="279"/>
      <c r="VNL57" s="280"/>
      <c r="VNM57" s="281"/>
      <c r="VNN57" s="281"/>
      <c r="VNO57" s="282"/>
      <c r="VNP57" s="283"/>
      <c r="VNQ57" s="279"/>
      <c r="VNR57" s="280"/>
      <c r="VNS57" s="281"/>
      <c r="VNT57" s="281"/>
      <c r="VNU57" s="282"/>
      <c r="VNV57" s="283"/>
      <c r="VNW57" s="279"/>
      <c r="VNX57" s="280"/>
      <c r="VNY57" s="281"/>
      <c r="VNZ57" s="281"/>
      <c r="VOA57" s="282"/>
      <c r="VOB57" s="283"/>
      <c r="VOC57" s="279"/>
      <c r="VOD57" s="280"/>
      <c r="VOE57" s="281"/>
      <c r="VOF57" s="281"/>
      <c r="VOG57" s="282"/>
      <c r="VOH57" s="283"/>
      <c r="VOI57" s="279"/>
      <c r="VOJ57" s="280"/>
      <c r="VOK57" s="281"/>
      <c r="VOL57" s="281"/>
      <c r="VOM57" s="282"/>
      <c r="VON57" s="283"/>
      <c r="VOO57" s="279"/>
      <c r="VOP57" s="280"/>
      <c r="VOQ57" s="281"/>
      <c r="VOR57" s="281"/>
      <c r="VOS57" s="282"/>
      <c r="VOT57" s="283"/>
      <c r="VOU57" s="279"/>
      <c r="VOV57" s="280"/>
      <c r="VOW57" s="281"/>
      <c r="VOX57" s="281"/>
      <c r="VOY57" s="282"/>
      <c r="VOZ57" s="283"/>
      <c r="VPA57" s="279"/>
      <c r="VPB57" s="280"/>
      <c r="VPC57" s="281"/>
      <c r="VPD57" s="281"/>
      <c r="VPE57" s="282"/>
      <c r="VPF57" s="283"/>
      <c r="VPG57" s="279"/>
      <c r="VPH57" s="280"/>
      <c r="VPI57" s="281"/>
      <c r="VPJ57" s="281"/>
      <c r="VPK57" s="282"/>
      <c r="VPL57" s="283"/>
      <c r="VPM57" s="279"/>
      <c r="VPN57" s="280"/>
      <c r="VPO57" s="281"/>
      <c r="VPP57" s="281"/>
      <c r="VPQ57" s="282"/>
      <c r="VPR57" s="283"/>
      <c r="VPS57" s="279"/>
      <c r="VPT57" s="280"/>
      <c r="VPU57" s="281"/>
      <c r="VPV57" s="281"/>
      <c r="VPW57" s="282"/>
      <c r="VPX57" s="283"/>
      <c r="VPY57" s="279"/>
      <c r="VPZ57" s="280"/>
      <c r="VQA57" s="281"/>
      <c r="VQB57" s="281"/>
      <c r="VQC57" s="282"/>
      <c r="VQD57" s="283"/>
      <c r="VQE57" s="279"/>
      <c r="VQF57" s="280"/>
      <c r="VQG57" s="281"/>
      <c r="VQH57" s="281"/>
      <c r="VQI57" s="282"/>
      <c r="VQJ57" s="283"/>
      <c r="VQK57" s="279"/>
      <c r="VQL57" s="280"/>
      <c r="VQM57" s="281"/>
      <c r="VQN57" s="281"/>
      <c r="VQO57" s="282"/>
      <c r="VQP57" s="283"/>
      <c r="VQQ57" s="279"/>
      <c r="VQR57" s="280"/>
      <c r="VQS57" s="281"/>
      <c r="VQT57" s="281"/>
      <c r="VQU57" s="282"/>
      <c r="VQV57" s="283"/>
      <c r="VQW57" s="279"/>
      <c r="VQX57" s="280"/>
      <c r="VQY57" s="281"/>
      <c r="VQZ57" s="281"/>
      <c r="VRA57" s="282"/>
      <c r="VRB57" s="283"/>
      <c r="VRC57" s="279"/>
      <c r="VRD57" s="280"/>
      <c r="VRE57" s="281"/>
      <c r="VRF57" s="281"/>
      <c r="VRG57" s="282"/>
      <c r="VRH57" s="283"/>
      <c r="VRI57" s="279"/>
      <c r="VRJ57" s="280"/>
      <c r="VRK57" s="281"/>
      <c r="VRL57" s="281"/>
      <c r="VRM57" s="282"/>
      <c r="VRN57" s="283"/>
      <c r="VRO57" s="279"/>
      <c r="VRP57" s="280"/>
      <c r="VRQ57" s="281"/>
      <c r="VRR57" s="281"/>
      <c r="VRS57" s="282"/>
      <c r="VRT57" s="283"/>
      <c r="VRU57" s="279"/>
      <c r="VRV57" s="280"/>
      <c r="VRW57" s="281"/>
      <c r="VRX57" s="281"/>
      <c r="VRY57" s="282"/>
      <c r="VRZ57" s="283"/>
      <c r="VSA57" s="279"/>
      <c r="VSB57" s="280"/>
      <c r="VSC57" s="281"/>
      <c r="VSD57" s="281"/>
      <c r="VSE57" s="282"/>
      <c r="VSF57" s="283"/>
      <c r="VSG57" s="279"/>
      <c r="VSH57" s="280"/>
      <c r="VSI57" s="281"/>
      <c r="VSJ57" s="281"/>
      <c r="VSK57" s="282"/>
      <c r="VSL57" s="283"/>
      <c r="VSM57" s="279"/>
      <c r="VSN57" s="280"/>
      <c r="VSO57" s="281"/>
      <c r="VSP57" s="281"/>
      <c r="VSQ57" s="282"/>
      <c r="VSR57" s="283"/>
      <c r="VSS57" s="279"/>
      <c r="VST57" s="280"/>
      <c r="VSU57" s="281"/>
      <c r="VSV57" s="281"/>
      <c r="VSW57" s="282"/>
      <c r="VSX57" s="283"/>
      <c r="VSY57" s="279"/>
      <c r="VSZ57" s="280"/>
      <c r="VTA57" s="281"/>
      <c r="VTB57" s="281"/>
      <c r="VTC57" s="282"/>
      <c r="VTD57" s="283"/>
      <c r="VTE57" s="279"/>
      <c r="VTF57" s="280"/>
      <c r="VTG57" s="281"/>
      <c r="VTH57" s="281"/>
      <c r="VTI57" s="282"/>
      <c r="VTJ57" s="283"/>
      <c r="VTK57" s="279"/>
      <c r="VTL57" s="280"/>
      <c r="VTM57" s="281"/>
      <c r="VTN57" s="281"/>
      <c r="VTO57" s="282"/>
      <c r="VTP57" s="283"/>
      <c r="VTQ57" s="279"/>
      <c r="VTR57" s="280"/>
      <c r="VTS57" s="281"/>
      <c r="VTT57" s="281"/>
      <c r="VTU57" s="282"/>
      <c r="VTV57" s="283"/>
      <c r="VTW57" s="279"/>
      <c r="VTX57" s="280"/>
      <c r="VTY57" s="281"/>
      <c r="VTZ57" s="281"/>
      <c r="VUA57" s="282"/>
      <c r="VUB57" s="283"/>
      <c r="VUC57" s="279"/>
      <c r="VUD57" s="280"/>
      <c r="VUE57" s="281"/>
      <c r="VUF57" s="281"/>
      <c r="VUG57" s="282"/>
      <c r="VUH57" s="283"/>
      <c r="VUI57" s="279"/>
      <c r="VUJ57" s="280"/>
      <c r="VUK57" s="281"/>
      <c r="VUL57" s="281"/>
      <c r="VUM57" s="282"/>
      <c r="VUN57" s="283"/>
      <c r="VUO57" s="279"/>
      <c r="VUP57" s="280"/>
      <c r="VUQ57" s="281"/>
      <c r="VUR57" s="281"/>
      <c r="VUS57" s="282"/>
      <c r="VUT57" s="283"/>
      <c r="VUU57" s="279"/>
      <c r="VUV57" s="280"/>
      <c r="VUW57" s="281"/>
      <c r="VUX57" s="281"/>
      <c r="VUY57" s="282"/>
      <c r="VUZ57" s="283"/>
      <c r="VVA57" s="279"/>
      <c r="VVB57" s="280"/>
      <c r="VVC57" s="281"/>
      <c r="VVD57" s="281"/>
      <c r="VVE57" s="282"/>
      <c r="VVF57" s="283"/>
      <c r="VVG57" s="279"/>
      <c r="VVH57" s="280"/>
      <c r="VVI57" s="281"/>
      <c r="VVJ57" s="281"/>
      <c r="VVK57" s="282"/>
      <c r="VVL57" s="283"/>
      <c r="VVM57" s="279"/>
      <c r="VVN57" s="280"/>
      <c r="VVO57" s="281"/>
      <c r="VVP57" s="281"/>
      <c r="VVQ57" s="282"/>
      <c r="VVR57" s="283"/>
      <c r="VVS57" s="279"/>
      <c r="VVT57" s="280"/>
      <c r="VVU57" s="281"/>
      <c r="VVV57" s="281"/>
      <c r="VVW57" s="282"/>
      <c r="VVX57" s="283"/>
      <c r="VVY57" s="279"/>
      <c r="VVZ57" s="280"/>
      <c r="VWA57" s="281"/>
      <c r="VWB57" s="281"/>
      <c r="VWC57" s="282"/>
      <c r="VWD57" s="283"/>
      <c r="VWE57" s="279"/>
      <c r="VWF57" s="280"/>
      <c r="VWG57" s="281"/>
      <c r="VWH57" s="281"/>
      <c r="VWI57" s="282"/>
      <c r="VWJ57" s="283"/>
      <c r="VWK57" s="279"/>
      <c r="VWL57" s="280"/>
      <c r="VWM57" s="281"/>
      <c r="VWN57" s="281"/>
      <c r="VWO57" s="282"/>
      <c r="VWP57" s="283"/>
      <c r="VWQ57" s="279"/>
      <c r="VWR57" s="280"/>
      <c r="VWS57" s="281"/>
      <c r="VWT57" s="281"/>
      <c r="VWU57" s="282"/>
      <c r="VWV57" s="283"/>
      <c r="VWW57" s="279"/>
      <c r="VWX57" s="280"/>
      <c r="VWY57" s="281"/>
      <c r="VWZ57" s="281"/>
      <c r="VXA57" s="282"/>
      <c r="VXB57" s="283"/>
      <c r="VXC57" s="279"/>
      <c r="VXD57" s="280"/>
      <c r="VXE57" s="281"/>
      <c r="VXF57" s="281"/>
      <c r="VXG57" s="282"/>
      <c r="VXH57" s="283"/>
      <c r="VXI57" s="279"/>
      <c r="VXJ57" s="280"/>
      <c r="VXK57" s="281"/>
      <c r="VXL57" s="281"/>
      <c r="VXM57" s="282"/>
      <c r="VXN57" s="283"/>
      <c r="VXO57" s="279"/>
      <c r="VXP57" s="280"/>
      <c r="VXQ57" s="281"/>
      <c r="VXR57" s="281"/>
      <c r="VXS57" s="282"/>
      <c r="VXT57" s="283"/>
      <c r="VXU57" s="279"/>
      <c r="VXV57" s="280"/>
      <c r="VXW57" s="281"/>
      <c r="VXX57" s="281"/>
      <c r="VXY57" s="282"/>
      <c r="VXZ57" s="283"/>
      <c r="VYA57" s="279"/>
      <c r="VYB57" s="280"/>
      <c r="VYC57" s="281"/>
      <c r="VYD57" s="281"/>
      <c r="VYE57" s="282"/>
      <c r="VYF57" s="283"/>
      <c r="VYG57" s="279"/>
      <c r="VYH57" s="280"/>
      <c r="VYI57" s="281"/>
      <c r="VYJ57" s="281"/>
      <c r="VYK57" s="282"/>
      <c r="VYL57" s="283"/>
      <c r="VYM57" s="279"/>
      <c r="VYN57" s="280"/>
      <c r="VYO57" s="281"/>
      <c r="VYP57" s="281"/>
      <c r="VYQ57" s="282"/>
      <c r="VYR57" s="283"/>
      <c r="VYS57" s="279"/>
      <c r="VYT57" s="280"/>
      <c r="VYU57" s="281"/>
      <c r="VYV57" s="281"/>
      <c r="VYW57" s="282"/>
      <c r="VYX57" s="283"/>
      <c r="VYY57" s="279"/>
      <c r="VYZ57" s="280"/>
      <c r="VZA57" s="281"/>
      <c r="VZB57" s="281"/>
      <c r="VZC57" s="282"/>
      <c r="VZD57" s="283"/>
      <c r="VZE57" s="279"/>
      <c r="VZF57" s="280"/>
      <c r="VZG57" s="281"/>
      <c r="VZH57" s="281"/>
      <c r="VZI57" s="282"/>
      <c r="VZJ57" s="283"/>
      <c r="VZK57" s="279"/>
      <c r="VZL57" s="280"/>
      <c r="VZM57" s="281"/>
      <c r="VZN57" s="281"/>
      <c r="VZO57" s="282"/>
      <c r="VZP57" s="283"/>
      <c r="VZQ57" s="279"/>
      <c r="VZR57" s="280"/>
      <c r="VZS57" s="281"/>
      <c r="VZT57" s="281"/>
      <c r="VZU57" s="282"/>
      <c r="VZV57" s="283"/>
      <c r="VZW57" s="279"/>
      <c r="VZX57" s="280"/>
      <c r="VZY57" s="281"/>
      <c r="VZZ57" s="281"/>
      <c r="WAA57" s="282"/>
      <c r="WAB57" s="283"/>
      <c r="WAC57" s="279"/>
      <c r="WAD57" s="280"/>
      <c r="WAE57" s="281"/>
      <c r="WAF57" s="281"/>
      <c r="WAG57" s="282"/>
      <c r="WAH57" s="283"/>
      <c r="WAI57" s="279"/>
      <c r="WAJ57" s="280"/>
      <c r="WAK57" s="281"/>
      <c r="WAL57" s="281"/>
      <c r="WAM57" s="282"/>
      <c r="WAN57" s="283"/>
      <c r="WAO57" s="279"/>
      <c r="WAP57" s="280"/>
      <c r="WAQ57" s="281"/>
      <c r="WAR57" s="281"/>
      <c r="WAS57" s="282"/>
      <c r="WAT57" s="283"/>
      <c r="WAU57" s="279"/>
      <c r="WAV57" s="280"/>
      <c r="WAW57" s="281"/>
      <c r="WAX57" s="281"/>
      <c r="WAY57" s="282"/>
      <c r="WAZ57" s="283"/>
      <c r="WBA57" s="279"/>
      <c r="WBB57" s="280"/>
      <c r="WBC57" s="281"/>
      <c r="WBD57" s="281"/>
      <c r="WBE57" s="282"/>
      <c r="WBF57" s="283"/>
      <c r="WBG57" s="279"/>
      <c r="WBH57" s="280"/>
      <c r="WBI57" s="281"/>
      <c r="WBJ57" s="281"/>
      <c r="WBK57" s="282"/>
      <c r="WBL57" s="283"/>
      <c r="WBM57" s="279"/>
      <c r="WBN57" s="280"/>
      <c r="WBO57" s="281"/>
      <c r="WBP57" s="281"/>
      <c r="WBQ57" s="282"/>
      <c r="WBR57" s="283"/>
      <c r="WBS57" s="279"/>
      <c r="WBT57" s="280"/>
      <c r="WBU57" s="281"/>
      <c r="WBV57" s="281"/>
      <c r="WBW57" s="282"/>
      <c r="WBX57" s="283"/>
      <c r="WBY57" s="279"/>
      <c r="WBZ57" s="280"/>
      <c r="WCA57" s="281"/>
      <c r="WCB57" s="281"/>
      <c r="WCC57" s="282"/>
      <c r="WCD57" s="283"/>
      <c r="WCE57" s="279"/>
      <c r="WCF57" s="280"/>
      <c r="WCG57" s="281"/>
      <c r="WCH57" s="281"/>
      <c r="WCI57" s="282"/>
      <c r="WCJ57" s="283"/>
      <c r="WCK57" s="279"/>
      <c r="WCL57" s="280"/>
      <c r="WCM57" s="281"/>
      <c r="WCN57" s="281"/>
      <c r="WCO57" s="282"/>
      <c r="WCP57" s="283"/>
      <c r="WCQ57" s="279"/>
      <c r="WCR57" s="280"/>
      <c r="WCS57" s="281"/>
      <c r="WCT57" s="281"/>
      <c r="WCU57" s="282"/>
      <c r="WCV57" s="283"/>
      <c r="WCW57" s="279"/>
      <c r="WCX57" s="280"/>
      <c r="WCY57" s="281"/>
      <c r="WCZ57" s="281"/>
      <c r="WDA57" s="282"/>
      <c r="WDB57" s="283"/>
      <c r="WDC57" s="279"/>
      <c r="WDD57" s="280"/>
      <c r="WDE57" s="281"/>
      <c r="WDF57" s="281"/>
      <c r="WDG57" s="282"/>
      <c r="WDH57" s="283"/>
      <c r="WDI57" s="279"/>
      <c r="WDJ57" s="280"/>
      <c r="WDK57" s="281"/>
      <c r="WDL57" s="281"/>
      <c r="WDM57" s="282"/>
      <c r="WDN57" s="283"/>
      <c r="WDO57" s="279"/>
      <c r="WDP57" s="280"/>
      <c r="WDQ57" s="281"/>
      <c r="WDR57" s="281"/>
      <c r="WDS57" s="282"/>
      <c r="WDT57" s="283"/>
      <c r="WDU57" s="279"/>
      <c r="WDV57" s="280"/>
      <c r="WDW57" s="281"/>
      <c r="WDX57" s="281"/>
      <c r="WDY57" s="282"/>
      <c r="WDZ57" s="283"/>
      <c r="WEA57" s="279"/>
      <c r="WEB57" s="280"/>
      <c r="WEC57" s="281"/>
      <c r="WED57" s="281"/>
      <c r="WEE57" s="282"/>
      <c r="WEF57" s="283"/>
      <c r="WEG57" s="279"/>
      <c r="WEH57" s="280"/>
      <c r="WEI57" s="281"/>
      <c r="WEJ57" s="281"/>
      <c r="WEK57" s="282"/>
      <c r="WEL57" s="283"/>
      <c r="WEM57" s="279"/>
      <c r="WEN57" s="280"/>
      <c r="WEO57" s="281"/>
      <c r="WEP57" s="281"/>
      <c r="WEQ57" s="282"/>
      <c r="WER57" s="283"/>
      <c r="WES57" s="279"/>
      <c r="WET57" s="280"/>
      <c r="WEU57" s="281"/>
      <c r="WEV57" s="281"/>
      <c r="WEW57" s="282"/>
      <c r="WEX57" s="283"/>
      <c r="WEY57" s="279"/>
      <c r="WEZ57" s="280"/>
      <c r="WFA57" s="281"/>
      <c r="WFB57" s="281"/>
      <c r="WFC57" s="282"/>
      <c r="WFD57" s="283"/>
      <c r="WFE57" s="279"/>
      <c r="WFF57" s="280"/>
      <c r="WFG57" s="281"/>
      <c r="WFH57" s="281"/>
      <c r="WFI57" s="282"/>
      <c r="WFJ57" s="283"/>
      <c r="WFK57" s="279"/>
      <c r="WFL57" s="280"/>
      <c r="WFM57" s="281"/>
      <c r="WFN57" s="281"/>
      <c r="WFO57" s="282"/>
      <c r="WFP57" s="283"/>
      <c r="WFQ57" s="279"/>
      <c r="WFR57" s="280"/>
      <c r="WFS57" s="281"/>
      <c r="WFT57" s="281"/>
      <c r="WFU57" s="282"/>
      <c r="WFV57" s="283"/>
      <c r="WFW57" s="279"/>
      <c r="WFX57" s="280"/>
      <c r="WFY57" s="281"/>
      <c r="WFZ57" s="281"/>
      <c r="WGA57" s="282"/>
      <c r="WGB57" s="283"/>
      <c r="WGC57" s="279"/>
      <c r="WGD57" s="280"/>
      <c r="WGE57" s="281"/>
      <c r="WGF57" s="281"/>
      <c r="WGG57" s="282"/>
      <c r="WGH57" s="283"/>
      <c r="WGI57" s="279"/>
      <c r="WGJ57" s="280"/>
      <c r="WGK57" s="281"/>
      <c r="WGL57" s="281"/>
      <c r="WGM57" s="282"/>
      <c r="WGN57" s="283"/>
      <c r="WGO57" s="279"/>
      <c r="WGP57" s="280"/>
      <c r="WGQ57" s="281"/>
      <c r="WGR57" s="281"/>
      <c r="WGS57" s="282"/>
      <c r="WGT57" s="283"/>
      <c r="WGU57" s="279"/>
      <c r="WGV57" s="280"/>
      <c r="WGW57" s="281"/>
      <c r="WGX57" s="281"/>
      <c r="WGY57" s="282"/>
      <c r="WGZ57" s="283"/>
      <c r="WHA57" s="279"/>
      <c r="WHB57" s="280"/>
      <c r="WHC57" s="281"/>
      <c r="WHD57" s="281"/>
      <c r="WHE57" s="282"/>
      <c r="WHF57" s="283"/>
      <c r="WHG57" s="279"/>
      <c r="WHH57" s="280"/>
      <c r="WHI57" s="281"/>
      <c r="WHJ57" s="281"/>
      <c r="WHK57" s="282"/>
      <c r="WHL57" s="283"/>
      <c r="WHM57" s="279"/>
      <c r="WHN57" s="280"/>
      <c r="WHO57" s="281"/>
      <c r="WHP57" s="281"/>
      <c r="WHQ57" s="282"/>
      <c r="WHR57" s="283"/>
      <c r="WHS57" s="279"/>
      <c r="WHT57" s="280"/>
      <c r="WHU57" s="281"/>
      <c r="WHV57" s="281"/>
      <c r="WHW57" s="282"/>
      <c r="WHX57" s="283"/>
      <c r="WHY57" s="279"/>
      <c r="WHZ57" s="280"/>
      <c r="WIA57" s="281"/>
      <c r="WIB57" s="281"/>
      <c r="WIC57" s="282"/>
      <c r="WID57" s="283"/>
      <c r="WIE57" s="279"/>
      <c r="WIF57" s="280"/>
      <c r="WIG57" s="281"/>
      <c r="WIH57" s="281"/>
      <c r="WII57" s="282"/>
      <c r="WIJ57" s="283"/>
      <c r="WIK57" s="279"/>
      <c r="WIL57" s="280"/>
      <c r="WIM57" s="281"/>
      <c r="WIN57" s="281"/>
      <c r="WIO57" s="282"/>
      <c r="WIP57" s="283"/>
      <c r="WIQ57" s="279"/>
      <c r="WIR57" s="280"/>
      <c r="WIS57" s="281"/>
      <c r="WIT57" s="281"/>
      <c r="WIU57" s="282"/>
      <c r="WIV57" s="283"/>
      <c r="WIW57" s="279"/>
      <c r="WIX57" s="280"/>
      <c r="WIY57" s="281"/>
      <c r="WIZ57" s="281"/>
      <c r="WJA57" s="282"/>
      <c r="WJB57" s="283"/>
      <c r="WJC57" s="279"/>
      <c r="WJD57" s="280"/>
      <c r="WJE57" s="281"/>
      <c r="WJF57" s="281"/>
      <c r="WJG57" s="282"/>
      <c r="WJH57" s="283"/>
      <c r="WJI57" s="279"/>
      <c r="WJJ57" s="280"/>
      <c r="WJK57" s="281"/>
      <c r="WJL57" s="281"/>
      <c r="WJM57" s="282"/>
      <c r="WJN57" s="283"/>
      <c r="WJO57" s="279"/>
      <c r="WJP57" s="280"/>
      <c r="WJQ57" s="281"/>
      <c r="WJR57" s="281"/>
      <c r="WJS57" s="282"/>
      <c r="WJT57" s="283"/>
      <c r="WJU57" s="279"/>
      <c r="WJV57" s="280"/>
      <c r="WJW57" s="281"/>
      <c r="WJX57" s="281"/>
      <c r="WJY57" s="282"/>
      <c r="WJZ57" s="283"/>
      <c r="WKA57" s="279"/>
      <c r="WKB57" s="280"/>
      <c r="WKC57" s="281"/>
      <c r="WKD57" s="281"/>
      <c r="WKE57" s="282"/>
      <c r="WKF57" s="283"/>
      <c r="WKG57" s="279"/>
      <c r="WKH57" s="280"/>
      <c r="WKI57" s="281"/>
      <c r="WKJ57" s="281"/>
      <c r="WKK57" s="282"/>
      <c r="WKL57" s="283"/>
      <c r="WKM57" s="279"/>
      <c r="WKN57" s="280"/>
      <c r="WKO57" s="281"/>
      <c r="WKP57" s="281"/>
      <c r="WKQ57" s="282"/>
      <c r="WKR57" s="283"/>
      <c r="WKS57" s="279"/>
      <c r="WKT57" s="280"/>
      <c r="WKU57" s="281"/>
      <c r="WKV57" s="281"/>
      <c r="WKW57" s="282"/>
      <c r="WKX57" s="283"/>
      <c r="WKY57" s="279"/>
      <c r="WKZ57" s="280"/>
      <c r="WLA57" s="281"/>
      <c r="WLB57" s="281"/>
      <c r="WLC57" s="282"/>
      <c r="WLD57" s="283"/>
      <c r="WLE57" s="279"/>
      <c r="WLF57" s="280"/>
      <c r="WLG57" s="281"/>
      <c r="WLH57" s="281"/>
      <c r="WLI57" s="282"/>
      <c r="WLJ57" s="283"/>
      <c r="WLK57" s="279"/>
      <c r="WLL57" s="280"/>
      <c r="WLM57" s="281"/>
      <c r="WLN57" s="281"/>
      <c r="WLO57" s="282"/>
      <c r="WLP57" s="283"/>
      <c r="WLQ57" s="279"/>
      <c r="WLR57" s="280"/>
      <c r="WLS57" s="281"/>
      <c r="WLT57" s="281"/>
      <c r="WLU57" s="282"/>
      <c r="WLV57" s="283"/>
      <c r="WLW57" s="279"/>
      <c r="WLX57" s="280"/>
      <c r="WLY57" s="281"/>
      <c r="WLZ57" s="281"/>
      <c r="WMA57" s="282"/>
      <c r="WMB57" s="283"/>
      <c r="WMC57" s="279"/>
      <c r="WMD57" s="280"/>
      <c r="WME57" s="281"/>
      <c r="WMF57" s="281"/>
      <c r="WMG57" s="282"/>
      <c r="WMH57" s="283"/>
      <c r="WMI57" s="279"/>
      <c r="WMJ57" s="280"/>
      <c r="WMK57" s="281"/>
      <c r="WML57" s="281"/>
      <c r="WMM57" s="282"/>
      <c r="WMN57" s="283"/>
      <c r="WMO57" s="279"/>
      <c r="WMP57" s="280"/>
      <c r="WMQ57" s="281"/>
      <c r="WMR57" s="281"/>
      <c r="WMS57" s="282"/>
      <c r="WMT57" s="283"/>
      <c r="WMU57" s="279"/>
      <c r="WMV57" s="280"/>
      <c r="WMW57" s="281"/>
      <c r="WMX57" s="281"/>
      <c r="WMY57" s="282"/>
      <c r="WMZ57" s="283"/>
      <c r="WNA57" s="279"/>
      <c r="WNB57" s="280"/>
      <c r="WNC57" s="281"/>
      <c r="WND57" s="281"/>
      <c r="WNE57" s="282"/>
      <c r="WNF57" s="283"/>
      <c r="WNG57" s="279"/>
      <c r="WNH57" s="280"/>
      <c r="WNI57" s="281"/>
      <c r="WNJ57" s="281"/>
      <c r="WNK57" s="282"/>
      <c r="WNL57" s="283"/>
      <c r="WNM57" s="279"/>
      <c r="WNN57" s="280"/>
      <c r="WNO57" s="281"/>
      <c r="WNP57" s="281"/>
      <c r="WNQ57" s="282"/>
      <c r="WNR57" s="283"/>
      <c r="WNS57" s="279"/>
      <c r="WNT57" s="280"/>
      <c r="WNU57" s="281"/>
      <c r="WNV57" s="281"/>
      <c r="WNW57" s="282"/>
      <c r="WNX57" s="283"/>
      <c r="WNY57" s="279"/>
      <c r="WNZ57" s="280"/>
      <c r="WOA57" s="281"/>
      <c r="WOB57" s="281"/>
      <c r="WOC57" s="282"/>
      <c r="WOD57" s="283"/>
      <c r="WOE57" s="279"/>
      <c r="WOF57" s="280"/>
      <c r="WOG57" s="281"/>
      <c r="WOH57" s="281"/>
      <c r="WOI57" s="282"/>
      <c r="WOJ57" s="283"/>
      <c r="WOK57" s="279"/>
      <c r="WOL57" s="280"/>
      <c r="WOM57" s="281"/>
      <c r="WON57" s="281"/>
      <c r="WOO57" s="282"/>
      <c r="WOP57" s="283"/>
      <c r="WOQ57" s="279"/>
      <c r="WOR57" s="280"/>
      <c r="WOS57" s="281"/>
      <c r="WOT57" s="281"/>
      <c r="WOU57" s="282"/>
      <c r="WOV57" s="283"/>
      <c r="WOW57" s="279"/>
      <c r="WOX57" s="280"/>
      <c r="WOY57" s="281"/>
      <c r="WOZ57" s="281"/>
      <c r="WPA57" s="282"/>
      <c r="WPB57" s="283"/>
      <c r="WPC57" s="279"/>
      <c r="WPD57" s="280"/>
      <c r="WPE57" s="281"/>
      <c r="WPF57" s="281"/>
      <c r="WPG57" s="282"/>
      <c r="WPH57" s="283"/>
      <c r="WPI57" s="279"/>
      <c r="WPJ57" s="280"/>
      <c r="WPK57" s="281"/>
      <c r="WPL57" s="281"/>
      <c r="WPM57" s="282"/>
      <c r="WPN57" s="283"/>
      <c r="WPO57" s="279"/>
      <c r="WPP57" s="280"/>
      <c r="WPQ57" s="281"/>
      <c r="WPR57" s="281"/>
      <c r="WPS57" s="282"/>
      <c r="WPT57" s="283"/>
      <c r="WPU57" s="279"/>
      <c r="WPV57" s="280"/>
      <c r="WPW57" s="281"/>
      <c r="WPX57" s="281"/>
      <c r="WPY57" s="282"/>
      <c r="WPZ57" s="283"/>
      <c r="WQA57" s="279"/>
      <c r="WQB57" s="280"/>
      <c r="WQC57" s="281"/>
      <c r="WQD57" s="281"/>
      <c r="WQE57" s="282"/>
      <c r="WQF57" s="283"/>
      <c r="WQG57" s="279"/>
      <c r="WQH57" s="280"/>
      <c r="WQI57" s="281"/>
      <c r="WQJ57" s="281"/>
      <c r="WQK57" s="282"/>
      <c r="WQL57" s="283"/>
      <c r="WQM57" s="279"/>
      <c r="WQN57" s="280"/>
      <c r="WQO57" s="281"/>
      <c r="WQP57" s="281"/>
      <c r="WQQ57" s="282"/>
      <c r="WQR57" s="283"/>
      <c r="WQS57" s="279"/>
      <c r="WQT57" s="280"/>
      <c r="WQU57" s="281"/>
      <c r="WQV57" s="281"/>
      <c r="WQW57" s="282"/>
      <c r="WQX57" s="283"/>
      <c r="WQY57" s="279"/>
      <c r="WQZ57" s="280"/>
      <c r="WRA57" s="281"/>
      <c r="WRB57" s="281"/>
      <c r="WRC57" s="282"/>
      <c r="WRD57" s="283"/>
      <c r="WRE57" s="279"/>
      <c r="WRF57" s="280"/>
      <c r="WRG57" s="281"/>
      <c r="WRH57" s="281"/>
      <c r="WRI57" s="282"/>
      <c r="WRJ57" s="283"/>
      <c r="WRK57" s="279"/>
      <c r="WRL57" s="280"/>
      <c r="WRM57" s="281"/>
      <c r="WRN57" s="281"/>
      <c r="WRO57" s="282"/>
      <c r="WRP57" s="283"/>
      <c r="WRQ57" s="279"/>
      <c r="WRR57" s="280"/>
      <c r="WRS57" s="281"/>
      <c r="WRT57" s="281"/>
      <c r="WRU57" s="282"/>
      <c r="WRV57" s="283"/>
      <c r="WRW57" s="279"/>
      <c r="WRX57" s="280"/>
      <c r="WRY57" s="281"/>
      <c r="WRZ57" s="281"/>
      <c r="WSA57" s="282"/>
      <c r="WSB57" s="283"/>
      <c r="WSC57" s="279"/>
      <c r="WSD57" s="280"/>
      <c r="WSE57" s="281"/>
      <c r="WSF57" s="281"/>
      <c r="WSG57" s="282"/>
      <c r="WSH57" s="283"/>
      <c r="WSI57" s="279"/>
      <c r="WSJ57" s="280"/>
      <c r="WSK57" s="281"/>
      <c r="WSL57" s="281"/>
      <c r="WSM57" s="282"/>
      <c r="WSN57" s="283"/>
      <c r="WSO57" s="279"/>
      <c r="WSP57" s="280"/>
      <c r="WSQ57" s="281"/>
      <c r="WSR57" s="281"/>
      <c r="WSS57" s="282"/>
      <c r="WST57" s="283"/>
      <c r="WSU57" s="279"/>
      <c r="WSV57" s="280"/>
      <c r="WSW57" s="281"/>
      <c r="WSX57" s="281"/>
      <c r="WSY57" s="282"/>
      <c r="WSZ57" s="283"/>
      <c r="WTA57" s="279"/>
      <c r="WTB57" s="280"/>
      <c r="WTC57" s="281"/>
      <c r="WTD57" s="281"/>
      <c r="WTE57" s="282"/>
      <c r="WTF57" s="283"/>
      <c r="WTG57" s="279"/>
      <c r="WTH57" s="280"/>
      <c r="WTI57" s="281"/>
      <c r="WTJ57" s="281"/>
      <c r="WTK57" s="282"/>
      <c r="WTL57" s="283"/>
      <c r="WTM57" s="279"/>
      <c r="WTN57" s="280"/>
      <c r="WTO57" s="281"/>
      <c r="WTP57" s="281"/>
      <c r="WTQ57" s="282"/>
      <c r="WTR57" s="283"/>
      <c r="WTS57" s="279"/>
      <c r="WTT57" s="280"/>
      <c r="WTU57" s="281"/>
      <c r="WTV57" s="281"/>
      <c r="WTW57" s="282"/>
      <c r="WTX57" s="283"/>
      <c r="WTY57" s="279"/>
      <c r="WTZ57" s="280"/>
      <c r="WUA57" s="281"/>
      <c r="WUB57" s="281"/>
      <c r="WUC57" s="282"/>
      <c r="WUD57" s="283"/>
      <c r="WUE57" s="279"/>
      <c r="WUF57" s="280"/>
      <c r="WUG57" s="281"/>
      <c r="WUH57" s="281"/>
      <c r="WUI57" s="282"/>
      <c r="WUJ57" s="283"/>
      <c r="WUK57" s="279"/>
      <c r="WUL57" s="280"/>
      <c r="WUM57" s="281"/>
      <c r="WUN57" s="281"/>
      <c r="WUO57" s="282"/>
      <c r="WUP57" s="283"/>
      <c r="WUQ57" s="279"/>
      <c r="WUR57" s="280"/>
      <c r="WUS57" s="281"/>
      <c r="WUT57" s="281"/>
      <c r="WUU57" s="282"/>
      <c r="WUV57" s="283"/>
      <c r="WUW57" s="279"/>
      <c r="WUX57" s="280"/>
      <c r="WUY57" s="281"/>
      <c r="WUZ57" s="281"/>
      <c r="WVA57" s="282"/>
      <c r="WVB57" s="283"/>
      <c r="WVC57" s="279"/>
      <c r="WVD57" s="280"/>
      <c r="WVE57" s="281"/>
      <c r="WVF57" s="281"/>
      <c r="WVG57" s="282"/>
      <c r="WVH57" s="283"/>
      <c r="WVI57" s="279"/>
      <c r="WVJ57" s="280"/>
      <c r="WVK57" s="281"/>
      <c r="WVL57" s="281"/>
      <c r="WVM57" s="282"/>
      <c r="WVN57" s="283"/>
      <c r="WVO57" s="279"/>
      <c r="WVP57" s="280"/>
      <c r="WVQ57" s="281"/>
      <c r="WVR57" s="281"/>
      <c r="WVS57" s="282"/>
      <c r="WVT57" s="283"/>
      <c r="WVU57" s="279"/>
      <c r="WVV57" s="280"/>
      <c r="WVW57" s="281"/>
      <c r="WVX57" s="281"/>
      <c r="WVY57" s="282"/>
      <c r="WVZ57" s="283"/>
      <c r="WWA57" s="279"/>
      <c r="WWB57" s="280"/>
      <c r="WWC57" s="281"/>
      <c r="WWD57" s="281"/>
      <c r="WWE57" s="282"/>
      <c r="WWF57" s="283"/>
      <c r="WWG57" s="279"/>
      <c r="WWH57" s="280"/>
      <c r="WWI57" s="281"/>
      <c r="WWJ57" s="281"/>
      <c r="WWK57" s="282"/>
      <c r="WWL57" s="283"/>
      <c r="WWM57" s="279"/>
      <c r="WWN57" s="280"/>
      <c r="WWO57" s="281"/>
      <c r="WWP57" s="281"/>
      <c r="WWQ57" s="282"/>
      <c r="WWR57" s="283"/>
      <c r="WWS57" s="279"/>
      <c r="WWT57" s="280"/>
      <c r="WWU57" s="281"/>
      <c r="WWV57" s="281"/>
      <c r="WWW57" s="282"/>
      <c r="WWX57" s="283"/>
      <c r="WWY57" s="279"/>
      <c r="WWZ57" s="280"/>
      <c r="WXA57" s="281"/>
      <c r="WXB57" s="281"/>
      <c r="WXC57" s="282"/>
      <c r="WXD57" s="283"/>
      <c r="WXE57" s="279"/>
      <c r="WXF57" s="280"/>
      <c r="WXG57" s="281"/>
      <c r="WXH57" s="281"/>
      <c r="WXI57" s="282"/>
      <c r="WXJ57" s="283"/>
      <c r="WXK57" s="279"/>
      <c r="WXL57" s="280"/>
      <c r="WXM57" s="281"/>
      <c r="WXN57" s="281"/>
      <c r="WXO57" s="282"/>
      <c r="WXP57" s="283"/>
      <c r="WXQ57" s="279"/>
      <c r="WXR57" s="280"/>
      <c r="WXS57" s="281"/>
      <c r="WXT57" s="281"/>
      <c r="WXU57" s="282"/>
      <c r="WXV57" s="283"/>
      <c r="WXW57" s="279"/>
      <c r="WXX57" s="280"/>
      <c r="WXY57" s="281"/>
      <c r="WXZ57" s="281"/>
      <c r="WYA57" s="282"/>
      <c r="WYB57" s="283"/>
      <c r="WYC57" s="279"/>
      <c r="WYD57" s="280"/>
      <c r="WYE57" s="281"/>
      <c r="WYF57" s="281"/>
      <c r="WYG57" s="282"/>
      <c r="WYH57" s="283"/>
      <c r="WYI57" s="279"/>
      <c r="WYJ57" s="280"/>
      <c r="WYK57" s="281"/>
      <c r="WYL57" s="281"/>
      <c r="WYM57" s="282"/>
      <c r="WYN57" s="283"/>
      <c r="WYO57" s="279"/>
      <c r="WYP57" s="280"/>
      <c r="WYQ57" s="281"/>
      <c r="WYR57" s="281"/>
      <c r="WYS57" s="282"/>
      <c r="WYT57" s="283"/>
      <c r="WYU57" s="279"/>
      <c r="WYV57" s="280"/>
      <c r="WYW57" s="281"/>
      <c r="WYX57" s="281"/>
      <c r="WYY57" s="282"/>
      <c r="WYZ57" s="283"/>
      <c r="WZA57" s="279"/>
      <c r="WZB57" s="280"/>
      <c r="WZC57" s="281"/>
      <c r="WZD57" s="281"/>
      <c r="WZE57" s="282"/>
      <c r="WZF57" s="283"/>
      <c r="WZG57" s="279"/>
      <c r="WZH57" s="280"/>
      <c r="WZI57" s="281"/>
      <c r="WZJ57" s="281"/>
      <c r="WZK57" s="282"/>
      <c r="WZL57" s="283"/>
      <c r="WZM57" s="279"/>
      <c r="WZN57" s="280"/>
      <c r="WZO57" s="281"/>
      <c r="WZP57" s="281"/>
      <c r="WZQ57" s="282"/>
      <c r="WZR57" s="283"/>
      <c r="WZS57" s="279"/>
      <c r="WZT57" s="280"/>
      <c r="WZU57" s="281"/>
      <c r="WZV57" s="281"/>
      <c r="WZW57" s="282"/>
      <c r="WZX57" s="283"/>
      <c r="WZY57" s="279"/>
      <c r="WZZ57" s="280"/>
      <c r="XAA57" s="281"/>
      <c r="XAB57" s="281"/>
      <c r="XAC57" s="282"/>
      <c r="XAD57" s="283"/>
      <c r="XAE57" s="279"/>
      <c r="XAF57" s="280"/>
      <c r="XAG57" s="281"/>
      <c r="XAH57" s="281"/>
      <c r="XAI57" s="282"/>
      <c r="XAJ57" s="283"/>
      <c r="XAK57" s="279"/>
      <c r="XAL57" s="280"/>
      <c r="XAM57" s="281"/>
      <c r="XAN57" s="281"/>
      <c r="XAO57" s="282"/>
      <c r="XAP57" s="283"/>
      <c r="XAQ57" s="279"/>
      <c r="XAR57" s="280"/>
      <c r="XAS57" s="281"/>
      <c r="XAT57" s="281"/>
      <c r="XAU57" s="282"/>
      <c r="XAV57" s="283"/>
      <c r="XAW57" s="279"/>
      <c r="XAX57" s="280"/>
      <c r="XAY57" s="281"/>
      <c r="XAZ57" s="281"/>
      <c r="XBA57" s="282"/>
      <c r="XBB57" s="283"/>
      <c r="XBC57" s="279"/>
      <c r="XBD57" s="280"/>
      <c r="XBE57" s="281"/>
      <c r="XBF57" s="281"/>
      <c r="XBG57" s="282"/>
      <c r="XBH57" s="283"/>
      <c r="XBI57" s="279"/>
      <c r="XBJ57" s="280"/>
      <c r="XBK57" s="281"/>
      <c r="XBL57" s="281"/>
      <c r="XBM57" s="282"/>
      <c r="XBN57" s="283"/>
      <c r="XBO57" s="279"/>
      <c r="XBP57" s="280"/>
      <c r="XBQ57" s="281"/>
      <c r="XBR57" s="281"/>
      <c r="XBS57" s="282"/>
      <c r="XBT57" s="283"/>
      <c r="XBU57" s="279"/>
      <c r="XBV57" s="280"/>
      <c r="XBW57" s="281"/>
      <c r="XBX57" s="281"/>
      <c r="XBY57" s="282"/>
      <c r="XBZ57" s="283"/>
      <c r="XCA57" s="279"/>
      <c r="XCB57" s="280"/>
      <c r="XCC57" s="281"/>
      <c r="XCD57" s="281"/>
      <c r="XCE57" s="282"/>
      <c r="XCF57" s="283"/>
      <c r="XCG57" s="279"/>
      <c r="XCH57" s="280"/>
      <c r="XCI57" s="281"/>
      <c r="XCJ57" s="281"/>
      <c r="XCK57" s="282"/>
      <c r="XCL57" s="283"/>
      <c r="XCM57" s="279"/>
      <c r="XCN57" s="280"/>
      <c r="XCO57" s="281"/>
      <c r="XCP57" s="281"/>
      <c r="XCQ57" s="282"/>
      <c r="XCR57" s="283"/>
      <c r="XCS57" s="279"/>
      <c r="XCT57" s="280"/>
      <c r="XCU57" s="281"/>
      <c r="XCV57" s="281"/>
      <c r="XCW57" s="282"/>
      <c r="XCX57" s="283"/>
      <c r="XCY57" s="279"/>
      <c r="XCZ57" s="280"/>
      <c r="XDA57" s="281"/>
      <c r="XDB57" s="281"/>
      <c r="XDC57" s="282"/>
      <c r="XDD57" s="283"/>
      <c r="XDE57" s="279"/>
      <c r="XDF57" s="280"/>
      <c r="XDG57" s="281"/>
      <c r="XDH57" s="281"/>
      <c r="XDI57" s="282"/>
      <c r="XDJ57" s="283"/>
      <c r="XDK57" s="279"/>
      <c r="XDL57" s="280"/>
      <c r="XDM57" s="281"/>
      <c r="XDN57" s="281"/>
      <c r="XDO57" s="282"/>
      <c r="XDP57" s="283"/>
      <c r="XDQ57" s="279"/>
      <c r="XDR57" s="280"/>
      <c r="XDS57" s="281"/>
      <c r="XDT57" s="281"/>
      <c r="XDU57" s="282"/>
      <c r="XDV57" s="283"/>
      <c r="XDW57" s="279"/>
      <c r="XDX57" s="280"/>
      <c r="XDY57" s="281"/>
      <c r="XDZ57" s="281"/>
      <c r="XEA57" s="282"/>
      <c r="XEB57" s="283"/>
      <c r="XEC57" s="279"/>
      <c r="XED57" s="280"/>
      <c r="XEE57" s="281"/>
      <c r="XEF57" s="281"/>
      <c r="XEG57" s="282"/>
      <c r="XEH57" s="283"/>
      <c r="XEI57" s="279"/>
      <c r="XEJ57" s="280"/>
      <c r="XEK57" s="281"/>
      <c r="XEL57" s="281"/>
      <c r="XEM57" s="282"/>
      <c r="XEN57" s="283"/>
      <c r="XEO57" s="279"/>
      <c r="XEP57" s="280"/>
      <c r="XEQ57" s="281"/>
      <c r="XER57" s="281"/>
      <c r="XES57" s="282"/>
      <c r="XET57" s="283"/>
      <c r="XEU57" s="279"/>
      <c r="XEV57" s="280"/>
      <c r="XEW57" s="281"/>
      <c r="XEX57" s="281"/>
      <c r="XEY57" s="282"/>
      <c r="XEZ57" s="283"/>
      <c r="XFA57" s="279"/>
      <c r="XFB57" s="280"/>
      <c r="XFC57" s="281"/>
      <c r="XFD57" s="281"/>
    </row>
    <row r="58" spans="1:16384" s="1" customFormat="1" ht="5.95" customHeight="1">
      <c r="C58" s="2"/>
      <c r="D58" s="7"/>
      <c r="E58" s="4"/>
    </row>
    <row r="59" spans="1:16384" s="57" customFormat="1" ht="15.05">
      <c r="A59" s="67"/>
      <c r="B59" s="284" t="s">
        <v>84</v>
      </c>
      <c r="C59" s="285"/>
      <c r="D59" s="285"/>
      <c r="E59" s="286"/>
      <c r="F59" s="909">
        <f>IF(PRODUCT(F57, 0.25)&gt;0,PRODUCT(F57, 0.25),"")</f>
        <v>0.25</v>
      </c>
      <c r="G59" s="279"/>
      <c r="H59" s="280"/>
      <c r="I59" s="281"/>
      <c r="J59" s="281"/>
      <c r="K59" s="282"/>
      <c r="L59" s="283"/>
      <c r="M59" s="279"/>
      <c r="N59" s="280"/>
      <c r="O59" s="281"/>
      <c r="P59" s="281"/>
      <c r="Q59" s="282"/>
      <c r="R59" s="283"/>
      <c r="S59" s="279"/>
      <c r="T59" s="280"/>
      <c r="U59" s="281"/>
      <c r="V59" s="281"/>
      <c r="W59" s="282"/>
      <c r="X59" s="283"/>
      <c r="Y59" s="279"/>
      <c r="Z59" s="280"/>
      <c r="AA59" s="281"/>
      <c r="AB59" s="281"/>
      <c r="AC59" s="282"/>
      <c r="AD59" s="283"/>
      <c r="AE59" s="279"/>
      <c r="AF59" s="280"/>
      <c r="AG59" s="281"/>
      <c r="AH59" s="281"/>
      <c r="AI59" s="282"/>
      <c r="AJ59" s="283"/>
      <c r="AK59" s="279"/>
      <c r="AL59" s="280"/>
      <c r="AM59" s="281"/>
      <c r="AN59" s="281"/>
      <c r="AO59" s="282"/>
      <c r="AP59" s="283"/>
      <c r="AQ59" s="279"/>
      <c r="AR59" s="280"/>
      <c r="AS59" s="281"/>
      <c r="AT59" s="281"/>
      <c r="AU59" s="282"/>
      <c r="AV59" s="283"/>
      <c r="AW59" s="279"/>
      <c r="AX59" s="280"/>
      <c r="AY59" s="281"/>
      <c r="AZ59" s="281"/>
      <c r="BA59" s="282"/>
      <c r="BB59" s="283"/>
      <c r="BC59" s="279"/>
      <c r="BD59" s="280"/>
      <c r="BE59" s="281"/>
      <c r="BF59" s="281"/>
      <c r="BG59" s="282"/>
      <c r="BH59" s="283"/>
      <c r="BI59" s="279"/>
      <c r="BJ59" s="280"/>
      <c r="BK59" s="281"/>
      <c r="BL59" s="281"/>
      <c r="BM59" s="282"/>
      <c r="BN59" s="283"/>
      <c r="BO59" s="279"/>
      <c r="BP59" s="280"/>
      <c r="BQ59" s="281"/>
      <c r="BR59" s="281"/>
      <c r="BS59" s="282"/>
      <c r="BT59" s="283"/>
      <c r="BU59" s="279"/>
      <c r="BV59" s="280"/>
      <c r="BW59" s="281"/>
      <c r="BX59" s="281"/>
      <c r="BY59" s="282"/>
      <c r="BZ59" s="283"/>
      <c r="CA59" s="279"/>
      <c r="CB59" s="280"/>
      <c r="CC59" s="281"/>
      <c r="CD59" s="281"/>
      <c r="CE59" s="282"/>
      <c r="CF59" s="283"/>
      <c r="CG59" s="279"/>
      <c r="CH59" s="280"/>
      <c r="CI59" s="281"/>
      <c r="CJ59" s="281"/>
      <c r="CK59" s="282"/>
      <c r="CL59" s="283"/>
      <c r="CM59" s="279"/>
      <c r="CN59" s="280"/>
      <c r="CO59" s="281"/>
      <c r="CP59" s="281"/>
      <c r="CQ59" s="282"/>
      <c r="CR59" s="283"/>
      <c r="CS59" s="279"/>
      <c r="CT59" s="280"/>
      <c r="CU59" s="281"/>
      <c r="CV59" s="281"/>
      <c r="CW59" s="282"/>
      <c r="CX59" s="283"/>
      <c r="CY59" s="279"/>
      <c r="CZ59" s="280"/>
      <c r="DA59" s="281"/>
      <c r="DB59" s="281"/>
      <c r="DC59" s="282"/>
      <c r="DD59" s="283"/>
      <c r="DE59" s="279"/>
      <c r="DF59" s="280"/>
      <c r="DG59" s="281"/>
      <c r="DH59" s="281"/>
      <c r="DI59" s="282"/>
      <c r="DJ59" s="283"/>
      <c r="DK59" s="279"/>
      <c r="DL59" s="280"/>
      <c r="DM59" s="281"/>
      <c r="DN59" s="281"/>
      <c r="DO59" s="282"/>
      <c r="DP59" s="283"/>
      <c r="DQ59" s="279"/>
      <c r="DR59" s="280"/>
      <c r="DS59" s="281"/>
      <c r="DT59" s="281"/>
      <c r="DU59" s="282"/>
      <c r="DV59" s="283"/>
      <c r="DW59" s="279"/>
      <c r="DX59" s="280"/>
      <c r="DY59" s="281"/>
      <c r="DZ59" s="281"/>
      <c r="EA59" s="282"/>
      <c r="EB59" s="283"/>
      <c r="EC59" s="279"/>
      <c r="ED59" s="280"/>
      <c r="EE59" s="281"/>
      <c r="EF59" s="281"/>
      <c r="EG59" s="282"/>
      <c r="EH59" s="283"/>
      <c r="EI59" s="279"/>
      <c r="EJ59" s="280"/>
      <c r="EK59" s="281"/>
      <c r="EL59" s="281"/>
      <c r="EM59" s="282"/>
      <c r="EN59" s="283"/>
      <c r="EO59" s="279"/>
      <c r="EP59" s="280"/>
      <c r="EQ59" s="281"/>
      <c r="ER59" s="281"/>
      <c r="ES59" s="282"/>
      <c r="ET59" s="283"/>
      <c r="EU59" s="279"/>
      <c r="EV59" s="280"/>
      <c r="EW59" s="281"/>
      <c r="EX59" s="281"/>
      <c r="EY59" s="282"/>
      <c r="EZ59" s="283"/>
      <c r="FA59" s="279"/>
      <c r="FB59" s="280"/>
      <c r="FC59" s="281"/>
      <c r="FD59" s="281"/>
      <c r="FE59" s="282"/>
      <c r="FF59" s="283"/>
      <c r="FG59" s="279"/>
      <c r="FH59" s="280"/>
      <c r="FI59" s="281"/>
      <c r="FJ59" s="281"/>
      <c r="FK59" s="282"/>
      <c r="FL59" s="283"/>
      <c r="FM59" s="279"/>
      <c r="FN59" s="280"/>
      <c r="FO59" s="281"/>
      <c r="FP59" s="281"/>
      <c r="FQ59" s="282"/>
      <c r="FR59" s="283"/>
      <c r="FS59" s="279"/>
      <c r="FT59" s="280"/>
      <c r="FU59" s="281"/>
      <c r="FV59" s="281"/>
      <c r="FW59" s="282"/>
      <c r="FX59" s="283"/>
      <c r="FY59" s="279"/>
      <c r="FZ59" s="280"/>
      <c r="GA59" s="281"/>
      <c r="GB59" s="281"/>
      <c r="GC59" s="282"/>
      <c r="GD59" s="283"/>
      <c r="GE59" s="279"/>
      <c r="GF59" s="280"/>
      <c r="GG59" s="281"/>
      <c r="GH59" s="281"/>
      <c r="GI59" s="282"/>
      <c r="GJ59" s="283"/>
      <c r="GK59" s="279"/>
      <c r="GL59" s="280"/>
      <c r="GM59" s="281"/>
      <c r="GN59" s="281"/>
      <c r="GO59" s="282"/>
      <c r="GP59" s="283"/>
      <c r="GQ59" s="279"/>
      <c r="GR59" s="280"/>
      <c r="GS59" s="281"/>
      <c r="GT59" s="281"/>
      <c r="GU59" s="282"/>
      <c r="GV59" s="283"/>
      <c r="GW59" s="279"/>
      <c r="GX59" s="280"/>
      <c r="GY59" s="281"/>
      <c r="GZ59" s="281"/>
      <c r="HA59" s="282"/>
      <c r="HB59" s="283"/>
      <c r="HC59" s="279"/>
      <c r="HD59" s="280"/>
      <c r="HE59" s="281"/>
      <c r="HF59" s="281"/>
      <c r="HG59" s="282"/>
      <c r="HH59" s="283"/>
      <c r="HI59" s="279"/>
      <c r="HJ59" s="280"/>
      <c r="HK59" s="281"/>
      <c r="HL59" s="281"/>
      <c r="HM59" s="282"/>
      <c r="HN59" s="283"/>
      <c r="HO59" s="279"/>
      <c r="HP59" s="280"/>
      <c r="HQ59" s="281"/>
      <c r="HR59" s="281"/>
      <c r="HS59" s="282"/>
      <c r="HT59" s="283"/>
      <c r="HU59" s="279"/>
      <c r="HV59" s="280"/>
      <c r="HW59" s="281"/>
      <c r="HX59" s="281"/>
      <c r="HY59" s="282"/>
      <c r="HZ59" s="283"/>
      <c r="IA59" s="279"/>
      <c r="IB59" s="280"/>
      <c r="IC59" s="281"/>
      <c r="ID59" s="281"/>
      <c r="IE59" s="282"/>
      <c r="IF59" s="283"/>
      <c r="IG59" s="279"/>
      <c r="IH59" s="280"/>
      <c r="II59" s="281"/>
      <c r="IJ59" s="281"/>
      <c r="IK59" s="282"/>
      <c r="IL59" s="283"/>
      <c r="IM59" s="279"/>
      <c r="IN59" s="280"/>
      <c r="IO59" s="281"/>
      <c r="IP59" s="281"/>
      <c r="IQ59" s="282"/>
      <c r="IR59" s="283"/>
      <c r="IS59" s="279"/>
      <c r="IT59" s="280"/>
      <c r="IU59" s="281"/>
      <c r="IV59" s="281"/>
      <c r="IW59" s="282"/>
      <c r="IX59" s="283"/>
      <c r="IY59" s="279"/>
      <c r="IZ59" s="280"/>
      <c r="JA59" s="281"/>
      <c r="JB59" s="281"/>
      <c r="JC59" s="282"/>
      <c r="JD59" s="283"/>
      <c r="JE59" s="279"/>
      <c r="JF59" s="280"/>
      <c r="JG59" s="281"/>
      <c r="JH59" s="281"/>
      <c r="JI59" s="282"/>
      <c r="JJ59" s="283"/>
      <c r="JK59" s="279"/>
      <c r="JL59" s="280"/>
      <c r="JM59" s="281"/>
      <c r="JN59" s="281"/>
      <c r="JO59" s="282"/>
      <c r="JP59" s="283"/>
      <c r="JQ59" s="279"/>
      <c r="JR59" s="280"/>
      <c r="JS59" s="281"/>
      <c r="JT59" s="281"/>
      <c r="JU59" s="282"/>
      <c r="JV59" s="283"/>
      <c r="JW59" s="279"/>
      <c r="JX59" s="280"/>
      <c r="JY59" s="281"/>
      <c r="JZ59" s="281"/>
      <c r="KA59" s="282"/>
      <c r="KB59" s="283"/>
      <c r="KC59" s="279"/>
      <c r="KD59" s="280"/>
      <c r="KE59" s="281"/>
      <c r="KF59" s="281"/>
      <c r="KG59" s="282"/>
      <c r="KH59" s="283"/>
      <c r="KI59" s="279"/>
      <c r="KJ59" s="280"/>
      <c r="KK59" s="281"/>
      <c r="KL59" s="281"/>
      <c r="KM59" s="282"/>
      <c r="KN59" s="283"/>
      <c r="KO59" s="279"/>
      <c r="KP59" s="280"/>
      <c r="KQ59" s="281"/>
      <c r="KR59" s="281"/>
      <c r="KS59" s="282"/>
      <c r="KT59" s="283"/>
      <c r="KU59" s="279"/>
      <c r="KV59" s="280"/>
      <c r="KW59" s="281"/>
      <c r="KX59" s="281"/>
      <c r="KY59" s="282"/>
      <c r="KZ59" s="283"/>
      <c r="LA59" s="279"/>
      <c r="LB59" s="280"/>
      <c r="LC59" s="281"/>
      <c r="LD59" s="281"/>
      <c r="LE59" s="282"/>
      <c r="LF59" s="283"/>
      <c r="LG59" s="279"/>
      <c r="LH59" s="280"/>
      <c r="LI59" s="281"/>
      <c r="LJ59" s="281"/>
      <c r="LK59" s="282"/>
      <c r="LL59" s="283"/>
      <c r="LM59" s="279"/>
      <c r="LN59" s="280"/>
      <c r="LO59" s="281"/>
      <c r="LP59" s="281"/>
      <c r="LQ59" s="282"/>
      <c r="LR59" s="283"/>
      <c r="LS59" s="279"/>
      <c r="LT59" s="280"/>
      <c r="LU59" s="281"/>
      <c r="LV59" s="281"/>
      <c r="LW59" s="282"/>
      <c r="LX59" s="283"/>
      <c r="LY59" s="279"/>
      <c r="LZ59" s="280"/>
      <c r="MA59" s="281"/>
      <c r="MB59" s="281"/>
      <c r="MC59" s="282"/>
      <c r="MD59" s="283"/>
      <c r="ME59" s="279"/>
      <c r="MF59" s="280"/>
      <c r="MG59" s="281"/>
      <c r="MH59" s="281"/>
      <c r="MI59" s="282"/>
      <c r="MJ59" s="283"/>
      <c r="MK59" s="279"/>
      <c r="ML59" s="280"/>
      <c r="MM59" s="281"/>
      <c r="MN59" s="281"/>
      <c r="MO59" s="282"/>
      <c r="MP59" s="283"/>
      <c r="MQ59" s="279"/>
      <c r="MR59" s="280"/>
      <c r="MS59" s="281"/>
      <c r="MT59" s="281"/>
      <c r="MU59" s="282"/>
      <c r="MV59" s="283"/>
      <c r="MW59" s="279"/>
      <c r="MX59" s="280"/>
      <c r="MY59" s="281"/>
      <c r="MZ59" s="281"/>
      <c r="NA59" s="282"/>
      <c r="NB59" s="283"/>
      <c r="NC59" s="279"/>
      <c r="ND59" s="280"/>
      <c r="NE59" s="281"/>
      <c r="NF59" s="281"/>
      <c r="NG59" s="282"/>
      <c r="NH59" s="283"/>
      <c r="NI59" s="279"/>
      <c r="NJ59" s="280"/>
      <c r="NK59" s="281"/>
      <c r="NL59" s="281"/>
      <c r="NM59" s="282"/>
      <c r="NN59" s="283"/>
      <c r="NO59" s="279"/>
      <c r="NP59" s="280"/>
      <c r="NQ59" s="281"/>
      <c r="NR59" s="281"/>
      <c r="NS59" s="282"/>
      <c r="NT59" s="283"/>
      <c r="NU59" s="279"/>
      <c r="NV59" s="280"/>
      <c r="NW59" s="281"/>
      <c r="NX59" s="281"/>
      <c r="NY59" s="282"/>
      <c r="NZ59" s="283"/>
      <c r="OA59" s="279"/>
      <c r="OB59" s="280"/>
      <c r="OC59" s="281"/>
      <c r="OD59" s="281"/>
      <c r="OE59" s="282"/>
      <c r="OF59" s="283"/>
      <c r="OG59" s="279"/>
      <c r="OH59" s="280"/>
      <c r="OI59" s="281"/>
      <c r="OJ59" s="281"/>
      <c r="OK59" s="282"/>
      <c r="OL59" s="283"/>
      <c r="OM59" s="279"/>
      <c r="ON59" s="280"/>
      <c r="OO59" s="281"/>
      <c r="OP59" s="281"/>
      <c r="OQ59" s="282"/>
      <c r="OR59" s="283"/>
      <c r="OS59" s="279"/>
      <c r="OT59" s="280"/>
      <c r="OU59" s="281"/>
      <c r="OV59" s="281"/>
      <c r="OW59" s="282"/>
      <c r="OX59" s="283"/>
      <c r="OY59" s="279"/>
      <c r="OZ59" s="280"/>
      <c r="PA59" s="281"/>
      <c r="PB59" s="281"/>
      <c r="PC59" s="282"/>
      <c r="PD59" s="283"/>
      <c r="PE59" s="279"/>
      <c r="PF59" s="280"/>
      <c r="PG59" s="281"/>
      <c r="PH59" s="281"/>
      <c r="PI59" s="282"/>
      <c r="PJ59" s="283"/>
      <c r="PK59" s="279"/>
      <c r="PL59" s="280"/>
      <c r="PM59" s="281"/>
      <c r="PN59" s="281"/>
      <c r="PO59" s="282"/>
      <c r="PP59" s="283"/>
      <c r="PQ59" s="279"/>
      <c r="PR59" s="280"/>
      <c r="PS59" s="281"/>
      <c r="PT59" s="281"/>
      <c r="PU59" s="282"/>
      <c r="PV59" s="283"/>
      <c r="PW59" s="279"/>
      <c r="PX59" s="280"/>
      <c r="PY59" s="281"/>
      <c r="PZ59" s="281"/>
      <c r="QA59" s="282"/>
      <c r="QB59" s="283"/>
      <c r="QC59" s="279"/>
      <c r="QD59" s="280"/>
      <c r="QE59" s="281"/>
      <c r="QF59" s="281"/>
      <c r="QG59" s="282"/>
      <c r="QH59" s="283"/>
      <c r="QI59" s="279"/>
      <c r="QJ59" s="280"/>
      <c r="QK59" s="281"/>
      <c r="QL59" s="281"/>
      <c r="QM59" s="282"/>
      <c r="QN59" s="283"/>
      <c r="QO59" s="279"/>
      <c r="QP59" s="280"/>
      <c r="QQ59" s="281"/>
      <c r="QR59" s="281"/>
      <c r="QS59" s="282"/>
      <c r="QT59" s="283"/>
      <c r="QU59" s="279"/>
      <c r="QV59" s="280"/>
      <c r="QW59" s="281"/>
      <c r="QX59" s="281"/>
      <c r="QY59" s="282"/>
      <c r="QZ59" s="283"/>
      <c r="RA59" s="279"/>
      <c r="RB59" s="280"/>
      <c r="RC59" s="281"/>
      <c r="RD59" s="281"/>
      <c r="RE59" s="282"/>
      <c r="RF59" s="283"/>
      <c r="RG59" s="279"/>
      <c r="RH59" s="280"/>
      <c r="RI59" s="281"/>
      <c r="RJ59" s="281"/>
      <c r="RK59" s="282"/>
      <c r="RL59" s="283"/>
      <c r="RM59" s="279"/>
      <c r="RN59" s="280"/>
      <c r="RO59" s="281"/>
      <c r="RP59" s="281"/>
      <c r="RQ59" s="282"/>
      <c r="RR59" s="283"/>
      <c r="RS59" s="279"/>
      <c r="RT59" s="280"/>
      <c r="RU59" s="281"/>
      <c r="RV59" s="281"/>
      <c r="RW59" s="282"/>
      <c r="RX59" s="283"/>
      <c r="RY59" s="279"/>
      <c r="RZ59" s="280"/>
      <c r="SA59" s="281"/>
      <c r="SB59" s="281"/>
      <c r="SC59" s="282"/>
      <c r="SD59" s="283"/>
      <c r="SE59" s="279"/>
      <c r="SF59" s="280"/>
      <c r="SG59" s="281"/>
      <c r="SH59" s="281"/>
      <c r="SI59" s="282"/>
      <c r="SJ59" s="283"/>
      <c r="SK59" s="279"/>
      <c r="SL59" s="280"/>
      <c r="SM59" s="281"/>
      <c r="SN59" s="281"/>
      <c r="SO59" s="282"/>
      <c r="SP59" s="283"/>
      <c r="SQ59" s="279"/>
      <c r="SR59" s="280"/>
      <c r="SS59" s="281"/>
      <c r="ST59" s="281"/>
      <c r="SU59" s="282"/>
      <c r="SV59" s="283"/>
      <c r="SW59" s="279"/>
      <c r="SX59" s="280"/>
      <c r="SY59" s="281"/>
      <c r="SZ59" s="281"/>
      <c r="TA59" s="282"/>
      <c r="TB59" s="283"/>
      <c r="TC59" s="279"/>
      <c r="TD59" s="280"/>
      <c r="TE59" s="281"/>
      <c r="TF59" s="281"/>
      <c r="TG59" s="282"/>
      <c r="TH59" s="283"/>
      <c r="TI59" s="279"/>
      <c r="TJ59" s="280"/>
      <c r="TK59" s="281"/>
      <c r="TL59" s="281"/>
      <c r="TM59" s="282"/>
      <c r="TN59" s="283"/>
      <c r="TO59" s="279"/>
      <c r="TP59" s="280"/>
      <c r="TQ59" s="281"/>
      <c r="TR59" s="281"/>
      <c r="TS59" s="282"/>
      <c r="TT59" s="283"/>
      <c r="TU59" s="279"/>
      <c r="TV59" s="280"/>
      <c r="TW59" s="281"/>
      <c r="TX59" s="281"/>
      <c r="TY59" s="282"/>
      <c r="TZ59" s="283"/>
      <c r="UA59" s="279"/>
      <c r="UB59" s="280"/>
      <c r="UC59" s="281"/>
      <c r="UD59" s="281"/>
      <c r="UE59" s="282"/>
      <c r="UF59" s="283"/>
      <c r="UG59" s="279"/>
      <c r="UH59" s="280"/>
      <c r="UI59" s="281"/>
      <c r="UJ59" s="281"/>
      <c r="UK59" s="282"/>
      <c r="UL59" s="283"/>
      <c r="UM59" s="279"/>
      <c r="UN59" s="280"/>
      <c r="UO59" s="281"/>
      <c r="UP59" s="281"/>
      <c r="UQ59" s="282"/>
      <c r="UR59" s="283"/>
      <c r="US59" s="279"/>
      <c r="UT59" s="280"/>
      <c r="UU59" s="281"/>
      <c r="UV59" s="281"/>
      <c r="UW59" s="282"/>
      <c r="UX59" s="283"/>
      <c r="UY59" s="279"/>
      <c r="UZ59" s="280"/>
      <c r="VA59" s="281"/>
      <c r="VB59" s="281"/>
      <c r="VC59" s="282"/>
      <c r="VD59" s="283"/>
      <c r="VE59" s="279"/>
      <c r="VF59" s="280"/>
      <c r="VG59" s="281"/>
      <c r="VH59" s="281"/>
      <c r="VI59" s="282"/>
      <c r="VJ59" s="283"/>
      <c r="VK59" s="279"/>
      <c r="VL59" s="280"/>
      <c r="VM59" s="281"/>
      <c r="VN59" s="281"/>
      <c r="VO59" s="282"/>
      <c r="VP59" s="283"/>
      <c r="VQ59" s="279"/>
      <c r="VR59" s="280"/>
      <c r="VS59" s="281"/>
      <c r="VT59" s="281"/>
      <c r="VU59" s="282"/>
      <c r="VV59" s="283"/>
      <c r="VW59" s="279"/>
      <c r="VX59" s="280"/>
      <c r="VY59" s="281"/>
      <c r="VZ59" s="281"/>
      <c r="WA59" s="282"/>
      <c r="WB59" s="283"/>
      <c r="WC59" s="279"/>
      <c r="WD59" s="280"/>
      <c r="WE59" s="281"/>
      <c r="WF59" s="281"/>
      <c r="WG59" s="282"/>
      <c r="WH59" s="283"/>
      <c r="WI59" s="279"/>
      <c r="WJ59" s="280"/>
      <c r="WK59" s="281"/>
      <c r="WL59" s="281"/>
      <c r="WM59" s="282"/>
      <c r="WN59" s="283"/>
      <c r="WO59" s="279"/>
      <c r="WP59" s="280"/>
      <c r="WQ59" s="281"/>
      <c r="WR59" s="281"/>
      <c r="WS59" s="282"/>
      <c r="WT59" s="283"/>
      <c r="WU59" s="279"/>
      <c r="WV59" s="280"/>
      <c r="WW59" s="281"/>
      <c r="WX59" s="281"/>
      <c r="WY59" s="282"/>
      <c r="WZ59" s="283"/>
      <c r="XA59" s="279"/>
      <c r="XB59" s="280"/>
      <c r="XC59" s="281"/>
      <c r="XD59" s="281"/>
      <c r="XE59" s="282"/>
      <c r="XF59" s="283"/>
      <c r="XG59" s="279"/>
      <c r="XH59" s="280"/>
      <c r="XI59" s="281"/>
      <c r="XJ59" s="281"/>
      <c r="XK59" s="282"/>
      <c r="XL59" s="283"/>
      <c r="XM59" s="279"/>
      <c r="XN59" s="280"/>
      <c r="XO59" s="281"/>
      <c r="XP59" s="281"/>
      <c r="XQ59" s="282"/>
      <c r="XR59" s="283"/>
      <c r="XS59" s="279"/>
      <c r="XT59" s="280"/>
      <c r="XU59" s="281"/>
      <c r="XV59" s="281"/>
      <c r="XW59" s="282"/>
      <c r="XX59" s="283"/>
      <c r="XY59" s="279"/>
      <c r="XZ59" s="280"/>
      <c r="YA59" s="281"/>
      <c r="YB59" s="281"/>
      <c r="YC59" s="282"/>
      <c r="YD59" s="283"/>
      <c r="YE59" s="279"/>
      <c r="YF59" s="280"/>
      <c r="YG59" s="281"/>
      <c r="YH59" s="281"/>
      <c r="YI59" s="282"/>
      <c r="YJ59" s="283"/>
      <c r="YK59" s="279"/>
      <c r="YL59" s="280"/>
      <c r="YM59" s="281"/>
      <c r="YN59" s="281"/>
      <c r="YO59" s="282"/>
      <c r="YP59" s="283"/>
      <c r="YQ59" s="279"/>
      <c r="YR59" s="280"/>
      <c r="YS59" s="281"/>
      <c r="YT59" s="281"/>
      <c r="YU59" s="282"/>
      <c r="YV59" s="283"/>
      <c r="YW59" s="279"/>
      <c r="YX59" s="280"/>
      <c r="YY59" s="281"/>
      <c r="YZ59" s="281"/>
      <c r="ZA59" s="282"/>
      <c r="ZB59" s="283"/>
      <c r="ZC59" s="279"/>
      <c r="ZD59" s="280"/>
      <c r="ZE59" s="281"/>
      <c r="ZF59" s="281"/>
      <c r="ZG59" s="282"/>
      <c r="ZH59" s="283"/>
      <c r="ZI59" s="279"/>
      <c r="ZJ59" s="280"/>
      <c r="ZK59" s="281"/>
      <c r="ZL59" s="281"/>
      <c r="ZM59" s="282"/>
      <c r="ZN59" s="283"/>
      <c r="ZO59" s="279"/>
      <c r="ZP59" s="280"/>
      <c r="ZQ59" s="281"/>
      <c r="ZR59" s="281"/>
      <c r="ZS59" s="282"/>
      <c r="ZT59" s="283"/>
      <c r="ZU59" s="279"/>
      <c r="ZV59" s="280"/>
      <c r="ZW59" s="281"/>
      <c r="ZX59" s="281"/>
      <c r="ZY59" s="282"/>
      <c r="ZZ59" s="283"/>
      <c r="AAA59" s="279"/>
      <c r="AAB59" s="280"/>
      <c r="AAC59" s="281"/>
      <c r="AAD59" s="281"/>
      <c r="AAE59" s="282"/>
      <c r="AAF59" s="283"/>
      <c r="AAG59" s="279"/>
      <c r="AAH59" s="280"/>
      <c r="AAI59" s="281"/>
      <c r="AAJ59" s="281"/>
      <c r="AAK59" s="282"/>
      <c r="AAL59" s="283"/>
      <c r="AAM59" s="279"/>
      <c r="AAN59" s="280"/>
      <c r="AAO59" s="281"/>
      <c r="AAP59" s="281"/>
      <c r="AAQ59" s="282"/>
      <c r="AAR59" s="283"/>
      <c r="AAS59" s="279"/>
      <c r="AAT59" s="280"/>
      <c r="AAU59" s="281"/>
      <c r="AAV59" s="281"/>
      <c r="AAW59" s="282"/>
      <c r="AAX59" s="283"/>
      <c r="AAY59" s="279"/>
      <c r="AAZ59" s="280"/>
      <c r="ABA59" s="281"/>
      <c r="ABB59" s="281"/>
      <c r="ABC59" s="282"/>
      <c r="ABD59" s="283"/>
      <c r="ABE59" s="279"/>
      <c r="ABF59" s="280"/>
      <c r="ABG59" s="281"/>
      <c r="ABH59" s="281"/>
      <c r="ABI59" s="282"/>
      <c r="ABJ59" s="283"/>
      <c r="ABK59" s="279"/>
      <c r="ABL59" s="280"/>
      <c r="ABM59" s="281"/>
      <c r="ABN59" s="281"/>
      <c r="ABO59" s="282"/>
      <c r="ABP59" s="283"/>
      <c r="ABQ59" s="279"/>
      <c r="ABR59" s="280"/>
      <c r="ABS59" s="281"/>
      <c r="ABT59" s="281"/>
      <c r="ABU59" s="282"/>
      <c r="ABV59" s="283"/>
      <c r="ABW59" s="279"/>
      <c r="ABX59" s="280"/>
      <c r="ABY59" s="281"/>
      <c r="ABZ59" s="281"/>
      <c r="ACA59" s="282"/>
      <c r="ACB59" s="283"/>
      <c r="ACC59" s="279"/>
      <c r="ACD59" s="280"/>
      <c r="ACE59" s="281"/>
      <c r="ACF59" s="281"/>
      <c r="ACG59" s="282"/>
      <c r="ACH59" s="283"/>
      <c r="ACI59" s="279"/>
      <c r="ACJ59" s="280"/>
      <c r="ACK59" s="281"/>
      <c r="ACL59" s="281"/>
      <c r="ACM59" s="282"/>
      <c r="ACN59" s="283"/>
      <c r="ACO59" s="279"/>
      <c r="ACP59" s="280"/>
      <c r="ACQ59" s="281"/>
      <c r="ACR59" s="281"/>
      <c r="ACS59" s="282"/>
      <c r="ACT59" s="283"/>
      <c r="ACU59" s="279"/>
      <c r="ACV59" s="280"/>
      <c r="ACW59" s="281"/>
      <c r="ACX59" s="281"/>
      <c r="ACY59" s="282"/>
      <c r="ACZ59" s="283"/>
      <c r="ADA59" s="279"/>
      <c r="ADB59" s="280"/>
      <c r="ADC59" s="281"/>
      <c r="ADD59" s="281"/>
      <c r="ADE59" s="282"/>
      <c r="ADF59" s="283"/>
      <c r="ADG59" s="279"/>
      <c r="ADH59" s="280"/>
      <c r="ADI59" s="281"/>
      <c r="ADJ59" s="281"/>
      <c r="ADK59" s="282"/>
      <c r="ADL59" s="283"/>
      <c r="ADM59" s="279"/>
      <c r="ADN59" s="280"/>
      <c r="ADO59" s="281"/>
      <c r="ADP59" s="281"/>
      <c r="ADQ59" s="282"/>
      <c r="ADR59" s="283"/>
      <c r="ADS59" s="279"/>
      <c r="ADT59" s="280"/>
      <c r="ADU59" s="281"/>
      <c r="ADV59" s="281"/>
      <c r="ADW59" s="282"/>
      <c r="ADX59" s="283"/>
      <c r="ADY59" s="279"/>
      <c r="ADZ59" s="280"/>
      <c r="AEA59" s="281"/>
      <c r="AEB59" s="281"/>
      <c r="AEC59" s="282"/>
      <c r="AED59" s="283"/>
      <c r="AEE59" s="279"/>
      <c r="AEF59" s="280"/>
      <c r="AEG59" s="281"/>
      <c r="AEH59" s="281"/>
      <c r="AEI59" s="282"/>
      <c r="AEJ59" s="283"/>
      <c r="AEK59" s="279"/>
      <c r="AEL59" s="280"/>
      <c r="AEM59" s="281"/>
      <c r="AEN59" s="281"/>
      <c r="AEO59" s="282"/>
      <c r="AEP59" s="283"/>
      <c r="AEQ59" s="279"/>
      <c r="AER59" s="280"/>
      <c r="AES59" s="281"/>
      <c r="AET59" s="281"/>
      <c r="AEU59" s="282"/>
      <c r="AEV59" s="283"/>
      <c r="AEW59" s="279"/>
      <c r="AEX59" s="280"/>
      <c r="AEY59" s="281"/>
      <c r="AEZ59" s="281"/>
      <c r="AFA59" s="282"/>
      <c r="AFB59" s="283"/>
      <c r="AFC59" s="279"/>
      <c r="AFD59" s="280"/>
      <c r="AFE59" s="281"/>
      <c r="AFF59" s="281"/>
      <c r="AFG59" s="282"/>
      <c r="AFH59" s="283"/>
      <c r="AFI59" s="279"/>
      <c r="AFJ59" s="280"/>
      <c r="AFK59" s="281"/>
      <c r="AFL59" s="281"/>
      <c r="AFM59" s="282"/>
      <c r="AFN59" s="283"/>
      <c r="AFO59" s="279"/>
      <c r="AFP59" s="280"/>
      <c r="AFQ59" s="281"/>
      <c r="AFR59" s="281"/>
      <c r="AFS59" s="282"/>
      <c r="AFT59" s="283"/>
      <c r="AFU59" s="279"/>
      <c r="AFV59" s="280"/>
      <c r="AFW59" s="281"/>
      <c r="AFX59" s="281"/>
      <c r="AFY59" s="282"/>
      <c r="AFZ59" s="283"/>
      <c r="AGA59" s="279"/>
      <c r="AGB59" s="280"/>
      <c r="AGC59" s="281"/>
      <c r="AGD59" s="281"/>
      <c r="AGE59" s="282"/>
      <c r="AGF59" s="283"/>
      <c r="AGG59" s="279"/>
      <c r="AGH59" s="280"/>
      <c r="AGI59" s="281"/>
      <c r="AGJ59" s="281"/>
      <c r="AGK59" s="282"/>
      <c r="AGL59" s="283"/>
      <c r="AGM59" s="279"/>
      <c r="AGN59" s="280"/>
      <c r="AGO59" s="281"/>
      <c r="AGP59" s="281"/>
      <c r="AGQ59" s="282"/>
      <c r="AGR59" s="283"/>
      <c r="AGS59" s="279"/>
      <c r="AGT59" s="280"/>
      <c r="AGU59" s="281"/>
      <c r="AGV59" s="281"/>
      <c r="AGW59" s="282"/>
      <c r="AGX59" s="283"/>
      <c r="AGY59" s="279"/>
      <c r="AGZ59" s="280"/>
      <c r="AHA59" s="281"/>
      <c r="AHB59" s="281"/>
      <c r="AHC59" s="282"/>
      <c r="AHD59" s="283"/>
      <c r="AHE59" s="279"/>
      <c r="AHF59" s="280"/>
      <c r="AHG59" s="281"/>
      <c r="AHH59" s="281"/>
      <c r="AHI59" s="282"/>
      <c r="AHJ59" s="283"/>
      <c r="AHK59" s="279"/>
      <c r="AHL59" s="280"/>
      <c r="AHM59" s="281"/>
      <c r="AHN59" s="281"/>
      <c r="AHO59" s="282"/>
      <c r="AHP59" s="283"/>
      <c r="AHQ59" s="279"/>
      <c r="AHR59" s="280"/>
      <c r="AHS59" s="281"/>
      <c r="AHT59" s="281"/>
      <c r="AHU59" s="282"/>
      <c r="AHV59" s="283"/>
      <c r="AHW59" s="279"/>
      <c r="AHX59" s="280"/>
      <c r="AHY59" s="281"/>
      <c r="AHZ59" s="281"/>
      <c r="AIA59" s="282"/>
      <c r="AIB59" s="283"/>
      <c r="AIC59" s="279"/>
      <c r="AID59" s="280"/>
      <c r="AIE59" s="281"/>
      <c r="AIF59" s="281"/>
      <c r="AIG59" s="282"/>
      <c r="AIH59" s="283"/>
      <c r="AII59" s="279"/>
      <c r="AIJ59" s="280"/>
      <c r="AIK59" s="281"/>
      <c r="AIL59" s="281"/>
      <c r="AIM59" s="282"/>
      <c r="AIN59" s="283"/>
      <c r="AIO59" s="279"/>
      <c r="AIP59" s="280"/>
      <c r="AIQ59" s="281"/>
      <c r="AIR59" s="281"/>
      <c r="AIS59" s="282"/>
      <c r="AIT59" s="283"/>
      <c r="AIU59" s="279"/>
      <c r="AIV59" s="280"/>
      <c r="AIW59" s="281"/>
      <c r="AIX59" s="281"/>
      <c r="AIY59" s="282"/>
      <c r="AIZ59" s="283"/>
      <c r="AJA59" s="279"/>
      <c r="AJB59" s="280"/>
      <c r="AJC59" s="281"/>
      <c r="AJD59" s="281"/>
      <c r="AJE59" s="282"/>
      <c r="AJF59" s="283"/>
      <c r="AJG59" s="279"/>
      <c r="AJH59" s="280"/>
      <c r="AJI59" s="281"/>
      <c r="AJJ59" s="281"/>
      <c r="AJK59" s="282"/>
      <c r="AJL59" s="283"/>
      <c r="AJM59" s="279"/>
      <c r="AJN59" s="280"/>
      <c r="AJO59" s="281"/>
      <c r="AJP59" s="281"/>
      <c r="AJQ59" s="282"/>
      <c r="AJR59" s="283"/>
      <c r="AJS59" s="279"/>
      <c r="AJT59" s="280"/>
      <c r="AJU59" s="281"/>
      <c r="AJV59" s="281"/>
      <c r="AJW59" s="282"/>
      <c r="AJX59" s="283"/>
      <c r="AJY59" s="279"/>
      <c r="AJZ59" s="280"/>
      <c r="AKA59" s="281"/>
      <c r="AKB59" s="281"/>
      <c r="AKC59" s="282"/>
      <c r="AKD59" s="283"/>
      <c r="AKE59" s="279"/>
      <c r="AKF59" s="280"/>
      <c r="AKG59" s="281"/>
      <c r="AKH59" s="281"/>
      <c r="AKI59" s="282"/>
      <c r="AKJ59" s="283"/>
      <c r="AKK59" s="279"/>
      <c r="AKL59" s="280"/>
      <c r="AKM59" s="281"/>
      <c r="AKN59" s="281"/>
      <c r="AKO59" s="282"/>
      <c r="AKP59" s="283"/>
      <c r="AKQ59" s="279"/>
      <c r="AKR59" s="280"/>
      <c r="AKS59" s="281"/>
      <c r="AKT59" s="281"/>
      <c r="AKU59" s="282"/>
      <c r="AKV59" s="283"/>
      <c r="AKW59" s="279"/>
      <c r="AKX59" s="280"/>
      <c r="AKY59" s="281"/>
      <c r="AKZ59" s="281"/>
      <c r="ALA59" s="282"/>
      <c r="ALB59" s="283"/>
      <c r="ALC59" s="279"/>
      <c r="ALD59" s="280"/>
      <c r="ALE59" s="281"/>
      <c r="ALF59" s="281"/>
      <c r="ALG59" s="282"/>
      <c r="ALH59" s="283"/>
      <c r="ALI59" s="279"/>
      <c r="ALJ59" s="280"/>
      <c r="ALK59" s="281"/>
      <c r="ALL59" s="281"/>
      <c r="ALM59" s="282"/>
      <c r="ALN59" s="283"/>
      <c r="ALO59" s="279"/>
      <c r="ALP59" s="280"/>
      <c r="ALQ59" s="281"/>
      <c r="ALR59" s="281"/>
      <c r="ALS59" s="282"/>
      <c r="ALT59" s="283"/>
      <c r="ALU59" s="279"/>
      <c r="ALV59" s="280"/>
      <c r="ALW59" s="281"/>
      <c r="ALX59" s="281"/>
      <c r="ALY59" s="282"/>
      <c r="ALZ59" s="283"/>
      <c r="AMA59" s="279"/>
      <c r="AMB59" s="280"/>
      <c r="AMC59" s="281"/>
      <c r="AMD59" s="281"/>
      <c r="AME59" s="282"/>
      <c r="AMF59" s="283"/>
      <c r="AMG59" s="279"/>
      <c r="AMH59" s="280"/>
      <c r="AMI59" s="281"/>
      <c r="AMJ59" s="281"/>
      <c r="AMK59" s="282"/>
      <c r="AML59" s="283"/>
      <c r="AMM59" s="279"/>
      <c r="AMN59" s="280"/>
      <c r="AMO59" s="281"/>
      <c r="AMP59" s="281"/>
      <c r="AMQ59" s="282"/>
      <c r="AMR59" s="283"/>
      <c r="AMS59" s="279"/>
      <c r="AMT59" s="280"/>
      <c r="AMU59" s="281"/>
      <c r="AMV59" s="281"/>
      <c r="AMW59" s="282"/>
      <c r="AMX59" s="283"/>
      <c r="AMY59" s="279"/>
      <c r="AMZ59" s="280"/>
      <c r="ANA59" s="281"/>
      <c r="ANB59" s="281"/>
      <c r="ANC59" s="282"/>
      <c r="AND59" s="283"/>
      <c r="ANE59" s="279"/>
      <c r="ANF59" s="280"/>
      <c r="ANG59" s="281"/>
      <c r="ANH59" s="281"/>
      <c r="ANI59" s="282"/>
      <c r="ANJ59" s="283"/>
      <c r="ANK59" s="279"/>
      <c r="ANL59" s="280"/>
      <c r="ANM59" s="281"/>
      <c r="ANN59" s="281"/>
      <c r="ANO59" s="282"/>
      <c r="ANP59" s="283"/>
      <c r="ANQ59" s="279"/>
      <c r="ANR59" s="280"/>
      <c r="ANS59" s="281"/>
      <c r="ANT59" s="281"/>
      <c r="ANU59" s="282"/>
      <c r="ANV59" s="283"/>
      <c r="ANW59" s="279"/>
      <c r="ANX59" s="280"/>
      <c r="ANY59" s="281"/>
      <c r="ANZ59" s="281"/>
      <c r="AOA59" s="282"/>
      <c r="AOB59" s="283"/>
      <c r="AOC59" s="279"/>
      <c r="AOD59" s="280"/>
      <c r="AOE59" s="281"/>
      <c r="AOF59" s="281"/>
      <c r="AOG59" s="282"/>
      <c r="AOH59" s="283"/>
      <c r="AOI59" s="279"/>
      <c r="AOJ59" s="280"/>
      <c r="AOK59" s="281"/>
      <c r="AOL59" s="281"/>
      <c r="AOM59" s="282"/>
      <c r="AON59" s="283"/>
      <c r="AOO59" s="279"/>
      <c r="AOP59" s="280"/>
      <c r="AOQ59" s="281"/>
      <c r="AOR59" s="281"/>
      <c r="AOS59" s="282"/>
      <c r="AOT59" s="283"/>
      <c r="AOU59" s="279"/>
      <c r="AOV59" s="280"/>
      <c r="AOW59" s="281"/>
      <c r="AOX59" s="281"/>
      <c r="AOY59" s="282"/>
      <c r="AOZ59" s="283"/>
      <c r="APA59" s="279"/>
      <c r="APB59" s="280"/>
      <c r="APC59" s="281"/>
      <c r="APD59" s="281"/>
      <c r="APE59" s="282"/>
      <c r="APF59" s="283"/>
      <c r="APG59" s="279"/>
      <c r="APH59" s="280"/>
      <c r="API59" s="281"/>
      <c r="APJ59" s="281"/>
      <c r="APK59" s="282"/>
      <c r="APL59" s="283"/>
      <c r="APM59" s="279"/>
      <c r="APN59" s="280"/>
      <c r="APO59" s="281"/>
      <c r="APP59" s="281"/>
      <c r="APQ59" s="282"/>
      <c r="APR59" s="283"/>
      <c r="APS59" s="279"/>
      <c r="APT59" s="280"/>
      <c r="APU59" s="281"/>
      <c r="APV59" s="281"/>
      <c r="APW59" s="282"/>
      <c r="APX59" s="283"/>
      <c r="APY59" s="279"/>
      <c r="APZ59" s="280"/>
      <c r="AQA59" s="281"/>
      <c r="AQB59" s="281"/>
      <c r="AQC59" s="282"/>
      <c r="AQD59" s="283"/>
      <c r="AQE59" s="279"/>
      <c r="AQF59" s="280"/>
      <c r="AQG59" s="281"/>
      <c r="AQH59" s="281"/>
      <c r="AQI59" s="282"/>
      <c r="AQJ59" s="283"/>
      <c r="AQK59" s="279"/>
      <c r="AQL59" s="280"/>
      <c r="AQM59" s="281"/>
      <c r="AQN59" s="281"/>
      <c r="AQO59" s="282"/>
      <c r="AQP59" s="283"/>
      <c r="AQQ59" s="279"/>
      <c r="AQR59" s="280"/>
      <c r="AQS59" s="281"/>
      <c r="AQT59" s="281"/>
      <c r="AQU59" s="282"/>
      <c r="AQV59" s="283"/>
      <c r="AQW59" s="279"/>
      <c r="AQX59" s="280"/>
      <c r="AQY59" s="281"/>
      <c r="AQZ59" s="281"/>
      <c r="ARA59" s="282"/>
      <c r="ARB59" s="283"/>
      <c r="ARC59" s="279"/>
      <c r="ARD59" s="280"/>
      <c r="ARE59" s="281"/>
      <c r="ARF59" s="281"/>
      <c r="ARG59" s="282"/>
      <c r="ARH59" s="283"/>
      <c r="ARI59" s="279"/>
      <c r="ARJ59" s="280"/>
      <c r="ARK59" s="281"/>
      <c r="ARL59" s="281"/>
      <c r="ARM59" s="282"/>
      <c r="ARN59" s="283"/>
      <c r="ARO59" s="279"/>
      <c r="ARP59" s="280"/>
      <c r="ARQ59" s="281"/>
      <c r="ARR59" s="281"/>
      <c r="ARS59" s="282"/>
      <c r="ART59" s="283"/>
      <c r="ARU59" s="279"/>
      <c r="ARV59" s="280"/>
      <c r="ARW59" s="281"/>
      <c r="ARX59" s="281"/>
      <c r="ARY59" s="282"/>
      <c r="ARZ59" s="283"/>
      <c r="ASA59" s="279"/>
      <c r="ASB59" s="280"/>
      <c r="ASC59" s="281"/>
      <c r="ASD59" s="281"/>
      <c r="ASE59" s="282"/>
      <c r="ASF59" s="283"/>
      <c r="ASG59" s="279"/>
      <c r="ASH59" s="280"/>
      <c r="ASI59" s="281"/>
      <c r="ASJ59" s="281"/>
      <c r="ASK59" s="282"/>
      <c r="ASL59" s="283"/>
      <c r="ASM59" s="279"/>
      <c r="ASN59" s="280"/>
      <c r="ASO59" s="281"/>
      <c r="ASP59" s="281"/>
      <c r="ASQ59" s="282"/>
      <c r="ASR59" s="283"/>
      <c r="ASS59" s="279"/>
      <c r="AST59" s="280"/>
      <c r="ASU59" s="281"/>
      <c r="ASV59" s="281"/>
      <c r="ASW59" s="282"/>
      <c r="ASX59" s="283"/>
      <c r="ASY59" s="279"/>
      <c r="ASZ59" s="280"/>
      <c r="ATA59" s="281"/>
      <c r="ATB59" s="281"/>
      <c r="ATC59" s="282"/>
      <c r="ATD59" s="283"/>
      <c r="ATE59" s="279"/>
      <c r="ATF59" s="280"/>
      <c r="ATG59" s="281"/>
      <c r="ATH59" s="281"/>
      <c r="ATI59" s="282"/>
      <c r="ATJ59" s="283"/>
      <c r="ATK59" s="279"/>
      <c r="ATL59" s="280"/>
      <c r="ATM59" s="281"/>
      <c r="ATN59" s="281"/>
      <c r="ATO59" s="282"/>
      <c r="ATP59" s="283"/>
      <c r="ATQ59" s="279"/>
      <c r="ATR59" s="280"/>
      <c r="ATS59" s="281"/>
      <c r="ATT59" s="281"/>
      <c r="ATU59" s="282"/>
      <c r="ATV59" s="283"/>
      <c r="ATW59" s="279"/>
      <c r="ATX59" s="280"/>
      <c r="ATY59" s="281"/>
      <c r="ATZ59" s="281"/>
      <c r="AUA59" s="282"/>
      <c r="AUB59" s="283"/>
      <c r="AUC59" s="279"/>
      <c r="AUD59" s="280"/>
      <c r="AUE59" s="281"/>
      <c r="AUF59" s="281"/>
      <c r="AUG59" s="282"/>
      <c r="AUH59" s="283"/>
      <c r="AUI59" s="279"/>
      <c r="AUJ59" s="280"/>
      <c r="AUK59" s="281"/>
      <c r="AUL59" s="281"/>
      <c r="AUM59" s="282"/>
      <c r="AUN59" s="283"/>
      <c r="AUO59" s="279"/>
      <c r="AUP59" s="280"/>
      <c r="AUQ59" s="281"/>
      <c r="AUR59" s="281"/>
      <c r="AUS59" s="282"/>
      <c r="AUT59" s="283"/>
      <c r="AUU59" s="279"/>
      <c r="AUV59" s="280"/>
      <c r="AUW59" s="281"/>
      <c r="AUX59" s="281"/>
      <c r="AUY59" s="282"/>
      <c r="AUZ59" s="283"/>
      <c r="AVA59" s="279"/>
      <c r="AVB59" s="280"/>
      <c r="AVC59" s="281"/>
      <c r="AVD59" s="281"/>
      <c r="AVE59" s="282"/>
      <c r="AVF59" s="283"/>
      <c r="AVG59" s="279"/>
      <c r="AVH59" s="280"/>
      <c r="AVI59" s="281"/>
      <c r="AVJ59" s="281"/>
      <c r="AVK59" s="282"/>
      <c r="AVL59" s="283"/>
      <c r="AVM59" s="279"/>
      <c r="AVN59" s="280"/>
      <c r="AVO59" s="281"/>
      <c r="AVP59" s="281"/>
      <c r="AVQ59" s="282"/>
      <c r="AVR59" s="283"/>
      <c r="AVS59" s="279"/>
      <c r="AVT59" s="280"/>
      <c r="AVU59" s="281"/>
      <c r="AVV59" s="281"/>
      <c r="AVW59" s="282"/>
      <c r="AVX59" s="283"/>
      <c r="AVY59" s="279"/>
      <c r="AVZ59" s="280"/>
      <c r="AWA59" s="281"/>
      <c r="AWB59" s="281"/>
      <c r="AWC59" s="282"/>
      <c r="AWD59" s="283"/>
      <c r="AWE59" s="279"/>
      <c r="AWF59" s="280"/>
      <c r="AWG59" s="281"/>
      <c r="AWH59" s="281"/>
      <c r="AWI59" s="282"/>
      <c r="AWJ59" s="283"/>
      <c r="AWK59" s="279"/>
      <c r="AWL59" s="280"/>
      <c r="AWM59" s="281"/>
      <c r="AWN59" s="281"/>
      <c r="AWO59" s="282"/>
      <c r="AWP59" s="283"/>
      <c r="AWQ59" s="279"/>
      <c r="AWR59" s="280"/>
      <c r="AWS59" s="281"/>
      <c r="AWT59" s="281"/>
      <c r="AWU59" s="282"/>
      <c r="AWV59" s="283"/>
      <c r="AWW59" s="279"/>
      <c r="AWX59" s="280"/>
      <c r="AWY59" s="281"/>
      <c r="AWZ59" s="281"/>
      <c r="AXA59" s="282"/>
      <c r="AXB59" s="283"/>
      <c r="AXC59" s="279"/>
      <c r="AXD59" s="280"/>
      <c r="AXE59" s="281"/>
      <c r="AXF59" s="281"/>
      <c r="AXG59" s="282"/>
      <c r="AXH59" s="283"/>
      <c r="AXI59" s="279"/>
      <c r="AXJ59" s="280"/>
      <c r="AXK59" s="281"/>
      <c r="AXL59" s="281"/>
      <c r="AXM59" s="282"/>
      <c r="AXN59" s="283"/>
      <c r="AXO59" s="279"/>
      <c r="AXP59" s="280"/>
      <c r="AXQ59" s="281"/>
      <c r="AXR59" s="281"/>
      <c r="AXS59" s="282"/>
      <c r="AXT59" s="283"/>
      <c r="AXU59" s="279"/>
      <c r="AXV59" s="280"/>
      <c r="AXW59" s="281"/>
      <c r="AXX59" s="281"/>
      <c r="AXY59" s="282"/>
      <c r="AXZ59" s="283"/>
      <c r="AYA59" s="279"/>
      <c r="AYB59" s="280"/>
      <c r="AYC59" s="281"/>
      <c r="AYD59" s="281"/>
      <c r="AYE59" s="282"/>
      <c r="AYF59" s="283"/>
      <c r="AYG59" s="279"/>
      <c r="AYH59" s="280"/>
      <c r="AYI59" s="281"/>
      <c r="AYJ59" s="281"/>
      <c r="AYK59" s="282"/>
      <c r="AYL59" s="283"/>
      <c r="AYM59" s="279"/>
      <c r="AYN59" s="280"/>
      <c r="AYO59" s="281"/>
      <c r="AYP59" s="281"/>
      <c r="AYQ59" s="282"/>
      <c r="AYR59" s="283"/>
      <c r="AYS59" s="279"/>
      <c r="AYT59" s="280"/>
      <c r="AYU59" s="281"/>
      <c r="AYV59" s="281"/>
      <c r="AYW59" s="282"/>
      <c r="AYX59" s="283"/>
      <c r="AYY59" s="279"/>
      <c r="AYZ59" s="280"/>
      <c r="AZA59" s="281"/>
      <c r="AZB59" s="281"/>
      <c r="AZC59" s="282"/>
      <c r="AZD59" s="283"/>
      <c r="AZE59" s="279"/>
      <c r="AZF59" s="280"/>
      <c r="AZG59" s="281"/>
      <c r="AZH59" s="281"/>
      <c r="AZI59" s="282"/>
      <c r="AZJ59" s="283"/>
      <c r="AZK59" s="279"/>
      <c r="AZL59" s="280"/>
      <c r="AZM59" s="281"/>
      <c r="AZN59" s="281"/>
      <c r="AZO59" s="282"/>
      <c r="AZP59" s="283"/>
      <c r="AZQ59" s="279"/>
      <c r="AZR59" s="280"/>
      <c r="AZS59" s="281"/>
      <c r="AZT59" s="281"/>
      <c r="AZU59" s="282"/>
      <c r="AZV59" s="283"/>
      <c r="AZW59" s="279"/>
      <c r="AZX59" s="280"/>
      <c r="AZY59" s="281"/>
      <c r="AZZ59" s="281"/>
      <c r="BAA59" s="282"/>
      <c r="BAB59" s="283"/>
      <c r="BAC59" s="279"/>
      <c r="BAD59" s="280"/>
      <c r="BAE59" s="281"/>
      <c r="BAF59" s="281"/>
      <c r="BAG59" s="282"/>
      <c r="BAH59" s="283"/>
      <c r="BAI59" s="279"/>
      <c r="BAJ59" s="280"/>
      <c r="BAK59" s="281"/>
      <c r="BAL59" s="281"/>
      <c r="BAM59" s="282"/>
      <c r="BAN59" s="283"/>
      <c r="BAO59" s="279"/>
      <c r="BAP59" s="280"/>
      <c r="BAQ59" s="281"/>
      <c r="BAR59" s="281"/>
      <c r="BAS59" s="282"/>
      <c r="BAT59" s="283"/>
      <c r="BAU59" s="279"/>
      <c r="BAV59" s="280"/>
      <c r="BAW59" s="281"/>
      <c r="BAX59" s="281"/>
      <c r="BAY59" s="282"/>
      <c r="BAZ59" s="283"/>
      <c r="BBA59" s="279"/>
      <c r="BBB59" s="280"/>
      <c r="BBC59" s="281"/>
      <c r="BBD59" s="281"/>
      <c r="BBE59" s="282"/>
      <c r="BBF59" s="283"/>
      <c r="BBG59" s="279"/>
      <c r="BBH59" s="280"/>
      <c r="BBI59" s="281"/>
      <c r="BBJ59" s="281"/>
      <c r="BBK59" s="282"/>
      <c r="BBL59" s="283"/>
      <c r="BBM59" s="279"/>
      <c r="BBN59" s="280"/>
      <c r="BBO59" s="281"/>
      <c r="BBP59" s="281"/>
      <c r="BBQ59" s="282"/>
      <c r="BBR59" s="283"/>
      <c r="BBS59" s="279"/>
      <c r="BBT59" s="280"/>
      <c r="BBU59" s="281"/>
      <c r="BBV59" s="281"/>
      <c r="BBW59" s="282"/>
      <c r="BBX59" s="283"/>
      <c r="BBY59" s="279"/>
      <c r="BBZ59" s="280"/>
      <c r="BCA59" s="281"/>
      <c r="BCB59" s="281"/>
      <c r="BCC59" s="282"/>
      <c r="BCD59" s="283"/>
      <c r="BCE59" s="279"/>
      <c r="BCF59" s="280"/>
      <c r="BCG59" s="281"/>
      <c r="BCH59" s="281"/>
      <c r="BCI59" s="282"/>
      <c r="BCJ59" s="283"/>
      <c r="BCK59" s="279"/>
      <c r="BCL59" s="280"/>
      <c r="BCM59" s="281"/>
      <c r="BCN59" s="281"/>
      <c r="BCO59" s="282"/>
      <c r="BCP59" s="283"/>
      <c r="BCQ59" s="279"/>
      <c r="BCR59" s="280"/>
      <c r="BCS59" s="281"/>
      <c r="BCT59" s="281"/>
      <c r="BCU59" s="282"/>
      <c r="BCV59" s="283"/>
      <c r="BCW59" s="279"/>
      <c r="BCX59" s="280"/>
      <c r="BCY59" s="281"/>
      <c r="BCZ59" s="281"/>
      <c r="BDA59" s="282"/>
      <c r="BDB59" s="283"/>
      <c r="BDC59" s="279"/>
      <c r="BDD59" s="280"/>
      <c r="BDE59" s="281"/>
      <c r="BDF59" s="281"/>
      <c r="BDG59" s="282"/>
      <c r="BDH59" s="283"/>
      <c r="BDI59" s="279"/>
      <c r="BDJ59" s="280"/>
      <c r="BDK59" s="281"/>
      <c r="BDL59" s="281"/>
      <c r="BDM59" s="282"/>
      <c r="BDN59" s="283"/>
      <c r="BDO59" s="279"/>
      <c r="BDP59" s="280"/>
      <c r="BDQ59" s="281"/>
      <c r="BDR59" s="281"/>
      <c r="BDS59" s="282"/>
      <c r="BDT59" s="283"/>
      <c r="BDU59" s="279"/>
      <c r="BDV59" s="280"/>
      <c r="BDW59" s="281"/>
      <c r="BDX59" s="281"/>
      <c r="BDY59" s="282"/>
      <c r="BDZ59" s="283"/>
      <c r="BEA59" s="279"/>
      <c r="BEB59" s="280"/>
      <c r="BEC59" s="281"/>
      <c r="BED59" s="281"/>
      <c r="BEE59" s="282"/>
      <c r="BEF59" s="283"/>
      <c r="BEG59" s="279"/>
      <c r="BEH59" s="280"/>
      <c r="BEI59" s="281"/>
      <c r="BEJ59" s="281"/>
      <c r="BEK59" s="282"/>
      <c r="BEL59" s="283"/>
      <c r="BEM59" s="279"/>
      <c r="BEN59" s="280"/>
      <c r="BEO59" s="281"/>
      <c r="BEP59" s="281"/>
      <c r="BEQ59" s="282"/>
      <c r="BER59" s="283"/>
      <c r="BES59" s="279"/>
      <c r="BET59" s="280"/>
      <c r="BEU59" s="281"/>
      <c r="BEV59" s="281"/>
      <c r="BEW59" s="282"/>
      <c r="BEX59" s="283"/>
      <c r="BEY59" s="279"/>
      <c r="BEZ59" s="280"/>
      <c r="BFA59" s="281"/>
      <c r="BFB59" s="281"/>
      <c r="BFC59" s="282"/>
      <c r="BFD59" s="283"/>
      <c r="BFE59" s="279"/>
      <c r="BFF59" s="280"/>
      <c r="BFG59" s="281"/>
      <c r="BFH59" s="281"/>
      <c r="BFI59" s="282"/>
      <c r="BFJ59" s="283"/>
      <c r="BFK59" s="279"/>
      <c r="BFL59" s="280"/>
      <c r="BFM59" s="281"/>
      <c r="BFN59" s="281"/>
      <c r="BFO59" s="282"/>
      <c r="BFP59" s="283"/>
      <c r="BFQ59" s="279"/>
      <c r="BFR59" s="280"/>
      <c r="BFS59" s="281"/>
      <c r="BFT59" s="281"/>
      <c r="BFU59" s="282"/>
      <c r="BFV59" s="283"/>
      <c r="BFW59" s="279"/>
      <c r="BFX59" s="280"/>
      <c r="BFY59" s="281"/>
      <c r="BFZ59" s="281"/>
      <c r="BGA59" s="282"/>
      <c r="BGB59" s="283"/>
      <c r="BGC59" s="279"/>
      <c r="BGD59" s="280"/>
      <c r="BGE59" s="281"/>
      <c r="BGF59" s="281"/>
      <c r="BGG59" s="282"/>
      <c r="BGH59" s="283"/>
      <c r="BGI59" s="279"/>
      <c r="BGJ59" s="280"/>
      <c r="BGK59" s="281"/>
      <c r="BGL59" s="281"/>
      <c r="BGM59" s="282"/>
      <c r="BGN59" s="283"/>
      <c r="BGO59" s="279"/>
      <c r="BGP59" s="280"/>
      <c r="BGQ59" s="281"/>
      <c r="BGR59" s="281"/>
      <c r="BGS59" s="282"/>
      <c r="BGT59" s="283"/>
      <c r="BGU59" s="279"/>
      <c r="BGV59" s="280"/>
      <c r="BGW59" s="281"/>
      <c r="BGX59" s="281"/>
      <c r="BGY59" s="282"/>
      <c r="BGZ59" s="283"/>
      <c r="BHA59" s="279"/>
      <c r="BHB59" s="280"/>
      <c r="BHC59" s="281"/>
      <c r="BHD59" s="281"/>
      <c r="BHE59" s="282"/>
      <c r="BHF59" s="283"/>
      <c r="BHG59" s="279"/>
      <c r="BHH59" s="280"/>
      <c r="BHI59" s="281"/>
      <c r="BHJ59" s="281"/>
      <c r="BHK59" s="282"/>
      <c r="BHL59" s="283"/>
      <c r="BHM59" s="279"/>
      <c r="BHN59" s="280"/>
      <c r="BHO59" s="281"/>
      <c r="BHP59" s="281"/>
      <c r="BHQ59" s="282"/>
      <c r="BHR59" s="283"/>
      <c r="BHS59" s="279"/>
      <c r="BHT59" s="280"/>
      <c r="BHU59" s="281"/>
      <c r="BHV59" s="281"/>
      <c r="BHW59" s="282"/>
      <c r="BHX59" s="283"/>
      <c r="BHY59" s="279"/>
      <c r="BHZ59" s="280"/>
      <c r="BIA59" s="281"/>
      <c r="BIB59" s="281"/>
      <c r="BIC59" s="282"/>
      <c r="BID59" s="283"/>
      <c r="BIE59" s="279"/>
      <c r="BIF59" s="280"/>
      <c r="BIG59" s="281"/>
      <c r="BIH59" s="281"/>
      <c r="BII59" s="282"/>
      <c r="BIJ59" s="283"/>
      <c r="BIK59" s="279"/>
      <c r="BIL59" s="280"/>
      <c r="BIM59" s="281"/>
      <c r="BIN59" s="281"/>
      <c r="BIO59" s="282"/>
      <c r="BIP59" s="283"/>
      <c r="BIQ59" s="279"/>
      <c r="BIR59" s="280"/>
      <c r="BIS59" s="281"/>
      <c r="BIT59" s="281"/>
      <c r="BIU59" s="282"/>
      <c r="BIV59" s="283"/>
      <c r="BIW59" s="279"/>
      <c r="BIX59" s="280"/>
      <c r="BIY59" s="281"/>
      <c r="BIZ59" s="281"/>
      <c r="BJA59" s="282"/>
      <c r="BJB59" s="283"/>
      <c r="BJC59" s="279"/>
      <c r="BJD59" s="280"/>
      <c r="BJE59" s="281"/>
      <c r="BJF59" s="281"/>
      <c r="BJG59" s="282"/>
      <c r="BJH59" s="283"/>
      <c r="BJI59" s="279"/>
      <c r="BJJ59" s="280"/>
      <c r="BJK59" s="281"/>
      <c r="BJL59" s="281"/>
      <c r="BJM59" s="282"/>
      <c r="BJN59" s="283"/>
      <c r="BJO59" s="279"/>
      <c r="BJP59" s="280"/>
      <c r="BJQ59" s="281"/>
      <c r="BJR59" s="281"/>
      <c r="BJS59" s="282"/>
      <c r="BJT59" s="283"/>
      <c r="BJU59" s="279"/>
      <c r="BJV59" s="280"/>
      <c r="BJW59" s="281"/>
      <c r="BJX59" s="281"/>
      <c r="BJY59" s="282"/>
      <c r="BJZ59" s="283"/>
      <c r="BKA59" s="279"/>
      <c r="BKB59" s="280"/>
      <c r="BKC59" s="281"/>
      <c r="BKD59" s="281"/>
      <c r="BKE59" s="282"/>
      <c r="BKF59" s="283"/>
      <c r="BKG59" s="279"/>
      <c r="BKH59" s="280"/>
      <c r="BKI59" s="281"/>
      <c r="BKJ59" s="281"/>
      <c r="BKK59" s="282"/>
      <c r="BKL59" s="283"/>
      <c r="BKM59" s="279"/>
      <c r="BKN59" s="280"/>
      <c r="BKO59" s="281"/>
      <c r="BKP59" s="281"/>
      <c r="BKQ59" s="282"/>
      <c r="BKR59" s="283"/>
      <c r="BKS59" s="279"/>
      <c r="BKT59" s="280"/>
      <c r="BKU59" s="281"/>
      <c r="BKV59" s="281"/>
      <c r="BKW59" s="282"/>
      <c r="BKX59" s="283"/>
      <c r="BKY59" s="279"/>
      <c r="BKZ59" s="280"/>
      <c r="BLA59" s="281"/>
      <c r="BLB59" s="281"/>
      <c r="BLC59" s="282"/>
      <c r="BLD59" s="283"/>
      <c r="BLE59" s="279"/>
      <c r="BLF59" s="280"/>
      <c r="BLG59" s="281"/>
      <c r="BLH59" s="281"/>
      <c r="BLI59" s="282"/>
      <c r="BLJ59" s="283"/>
      <c r="BLK59" s="279"/>
      <c r="BLL59" s="280"/>
      <c r="BLM59" s="281"/>
      <c r="BLN59" s="281"/>
      <c r="BLO59" s="282"/>
      <c r="BLP59" s="283"/>
      <c r="BLQ59" s="279"/>
      <c r="BLR59" s="280"/>
      <c r="BLS59" s="281"/>
      <c r="BLT59" s="281"/>
      <c r="BLU59" s="282"/>
      <c r="BLV59" s="283"/>
      <c r="BLW59" s="279"/>
      <c r="BLX59" s="280"/>
      <c r="BLY59" s="281"/>
      <c r="BLZ59" s="281"/>
      <c r="BMA59" s="282"/>
      <c r="BMB59" s="283"/>
      <c r="BMC59" s="279"/>
      <c r="BMD59" s="280"/>
      <c r="BME59" s="281"/>
      <c r="BMF59" s="281"/>
      <c r="BMG59" s="282"/>
      <c r="BMH59" s="283"/>
      <c r="BMI59" s="279"/>
      <c r="BMJ59" s="280"/>
      <c r="BMK59" s="281"/>
      <c r="BML59" s="281"/>
      <c r="BMM59" s="282"/>
      <c r="BMN59" s="283"/>
      <c r="BMO59" s="279"/>
      <c r="BMP59" s="280"/>
      <c r="BMQ59" s="281"/>
      <c r="BMR59" s="281"/>
      <c r="BMS59" s="282"/>
      <c r="BMT59" s="283"/>
      <c r="BMU59" s="279"/>
      <c r="BMV59" s="280"/>
      <c r="BMW59" s="281"/>
      <c r="BMX59" s="281"/>
      <c r="BMY59" s="282"/>
      <c r="BMZ59" s="283"/>
      <c r="BNA59" s="279"/>
      <c r="BNB59" s="280"/>
      <c r="BNC59" s="281"/>
      <c r="BND59" s="281"/>
      <c r="BNE59" s="282"/>
      <c r="BNF59" s="283"/>
      <c r="BNG59" s="279"/>
      <c r="BNH59" s="280"/>
      <c r="BNI59" s="281"/>
      <c r="BNJ59" s="281"/>
      <c r="BNK59" s="282"/>
      <c r="BNL59" s="283"/>
      <c r="BNM59" s="279"/>
      <c r="BNN59" s="280"/>
      <c r="BNO59" s="281"/>
      <c r="BNP59" s="281"/>
      <c r="BNQ59" s="282"/>
      <c r="BNR59" s="283"/>
      <c r="BNS59" s="279"/>
      <c r="BNT59" s="280"/>
      <c r="BNU59" s="281"/>
      <c r="BNV59" s="281"/>
      <c r="BNW59" s="282"/>
      <c r="BNX59" s="283"/>
      <c r="BNY59" s="279"/>
      <c r="BNZ59" s="280"/>
      <c r="BOA59" s="281"/>
      <c r="BOB59" s="281"/>
      <c r="BOC59" s="282"/>
      <c r="BOD59" s="283"/>
      <c r="BOE59" s="279"/>
      <c r="BOF59" s="280"/>
      <c r="BOG59" s="281"/>
      <c r="BOH59" s="281"/>
      <c r="BOI59" s="282"/>
      <c r="BOJ59" s="283"/>
      <c r="BOK59" s="279"/>
      <c r="BOL59" s="280"/>
      <c r="BOM59" s="281"/>
      <c r="BON59" s="281"/>
      <c r="BOO59" s="282"/>
      <c r="BOP59" s="283"/>
      <c r="BOQ59" s="279"/>
      <c r="BOR59" s="280"/>
      <c r="BOS59" s="281"/>
      <c r="BOT59" s="281"/>
      <c r="BOU59" s="282"/>
      <c r="BOV59" s="283"/>
      <c r="BOW59" s="279"/>
      <c r="BOX59" s="280"/>
      <c r="BOY59" s="281"/>
      <c r="BOZ59" s="281"/>
      <c r="BPA59" s="282"/>
      <c r="BPB59" s="283"/>
      <c r="BPC59" s="279"/>
      <c r="BPD59" s="280"/>
      <c r="BPE59" s="281"/>
      <c r="BPF59" s="281"/>
      <c r="BPG59" s="282"/>
      <c r="BPH59" s="283"/>
      <c r="BPI59" s="279"/>
      <c r="BPJ59" s="280"/>
      <c r="BPK59" s="281"/>
      <c r="BPL59" s="281"/>
      <c r="BPM59" s="282"/>
      <c r="BPN59" s="283"/>
      <c r="BPO59" s="279"/>
      <c r="BPP59" s="280"/>
      <c r="BPQ59" s="281"/>
      <c r="BPR59" s="281"/>
      <c r="BPS59" s="282"/>
      <c r="BPT59" s="283"/>
      <c r="BPU59" s="279"/>
      <c r="BPV59" s="280"/>
      <c r="BPW59" s="281"/>
      <c r="BPX59" s="281"/>
      <c r="BPY59" s="282"/>
      <c r="BPZ59" s="283"/>
      <c r="BQA59" s="279"/>
      <c r="BQB59" s="280"/>
      <c r="BQC59" s="281"/>
      <c r="BQD59" s="281"/>
      <c r="BQE59" s="282"/>
      <c r="BQF59" s="283"/>
      <c r="BQG59" s="279"/>
      <c r="BQH59" s="280"/>
      <c r="BQI59" s="281"/>
      <c r="BQJ59" s="281"/>
      <c r="BQK59" s="282"/>
      <c r="BQL59" s="283"/>
      <c r="BQM59" s="279"/>
      <c r="BQN59" s="280"/>
      <c r="BQO59" s="281"/>
      <c r="BQP59" s="281"/>
      <c r="BQQ59" s="282"/>
      <c r="BQR59" s="283"/>
      <c r="BQS59" s="279"/>
      <c r="BQT59" s="280"/>
      <c r="BQU59" s="281"/>
      <c r="BQV59" s="281"/>
      <c r="BQW59" s="282"/>
      <c r="BQX59" s="283"/>
      <c r="BQY59" s="279"/>
      <c r="BQZ59" s="280"/>
      <c r="BRA59" s="281"/>
      <c r="BRB59" s="281"/>
      <c r="BRC59" s="282"/>
      <c r="BRD59" s="283"/>
      <c r="BRE59" s="279"/>
      <c r="BRF59" s="280"/>
      <c r="BRG59" s="281"/>
      <c r="BRH59" s="281"/>
      <c r="BRI59" s="282"/>
      <c r="BRJ59" s="283"/>
      <c r="BRK59" s="279"/>
      <c r="BRL59" s="280"/>
      <c r="BRM59" s="281"/>
      <c r="BRN59" s="281"/>
      <c r="BRO59" s="282"/>
      <c r="BRP59" s="283"/>
      <c r="BRQ59" s="279"/>
      <c r="BRR59" s="280"/>
      <c r="BRS59" s="281"/>
      <c r="BRT59" s="281"/>
      <c r="BRU59" s="282"/>
      <c r="BRV59" s="283"/>
      <c r="BRW59" s="279"/>
      <c r="BRX59" s="280"/>
      <c r="BRY59" s="281"/>
      <c r="BRZ59" s="281"/>
      <c r="BSA59" s="282"/>
      <c r="BSB59" s="283"/>
      <c r="BSC59" s="279"/>
      <c r="BSD59" s="280"/>
      <c r="BSE59" s="281"/>
      <c r="BSF59" s="281"/>
      <c r="BSG59" s="282"/>
      <c r="BSH59" s="283"/>
      <c r="BSI59" s="279"/>
      <c r="BSJ59" s="280"/>
      <c r="BSK59" s="281"/>
      <c r="BSL59" s="281"/>
      <c r="BSM59" s="282"/>
      <c r="BSN59" s="283"/>
      <c r="BSO59" s="279"/>
      <c r="BSP59" s="280"/>
      <c r="BSQ59" s="281"/>
      <c r="BSR59" s="281"/>
      <c r="BSS59" s="282"/>
      <c r="BST59" s="283"/>
      <c r="BSU59" s="279"/>
      <c r="BSV59" s="280"/>
      <c r="BSW59" s="281"/>
      <c r="BSX59" s="281"/>
      <c r="BSY59" s="282"/>
      <c r="BSZ59" s="283"/>
      <c r="BTA59" s="279"/>
      <c r="BTB59" s="280"/>
      <c r="BTC59" s="281"/>
      <c r="BTD59" s="281"/>
      <c r="BTE59" s="282"/>
      <c r="BTF59" s="283"/>
      <c r="BTG59" s="279"/>
      <c r="BTH59" s="280"/>
      <c r="BTI59" s="281"/>
      <c r="BTJ59" s="281"/>
      <c r="BTK59" s="282"/>
      <c r="BTL59" s="283"/>
      <c r="BTM59" s="279"/>
      <c r="BTN59" s="280"/>
      <c r="BTO59" s="281"/>
      <c r="BTP59" s="281"/>
      <c r="BTQ59" s="282"/>
      <c r="BTR59" s="283"/>
      <c r="BTS59" s="279"/>
      <c r="BTT59" s="280"/>
      <c r="BTU59" s="281"/>
      <c r="BTV59" s="281"/>
      <c r="BTW59" s="282"/>
      <c r="BTX59" s="283"/>
      <c r="BTY59" s="279"/>
      <c r="BTZ59" s="280"/>
      <c r="BUA59" s="281"/>
      <c r="BUB59" s="281"/>
      <c r="BUC59" s="282"/>
      <c r="BUD59" s="283"/>
      <c r="BUE59" s="279"/>
      <c r="BUF59" s="280"/>
      <c r="BUG59" s="281"/>
      <c r="BUH59" s="281"/>
      <c r="BUI59" s="282"/>
      <c r="BUJ59" s="283"/>
      <c r="BUK59" s="279"/>
      <c r="BUL59" s="280"/>
      <c r="BUM59" s="281"/>
      <c r="BUN59" s="281"/>
      <c r="BUO59" s="282"/>
      <c r="BUP59" s="283"/>
      <c r="BUQ59" s="279"/>
      <c r="BUR59" s="280"/>
      <c r="BUS59" s="281"/>
      <c r="BUT59" s="281"/>
      <c r="BUU59" s="282"/>
      <c r="BUV59" s="283"/>
      <c r="BUW59" s="279"/>
      <c r="BUX59" s="280"/>
      <c r="BUY59" s="281"/>
      <c r="BUZ59" s="281"/>
      <c r="BVA59" s="282"/>
      <c r="BVB59" s="283"/>
      <c r="BVC59" s="279"/>
      <c r="BVD59" s="280"/>
      <c r="BVE59" s="281"/>
      <c r="BVF59" s="281"/>
      <c r="BVG59" s="282"/>
      <c r="BVH59" s="283"/>
      <c r="BVI59" s="279"/>
      <c r="BVJ59" s="280"/>
      <c r="BVK59" s="281"/>
      <c r="BVL59" s="281"/>
      <c r="BVM59" s="282"/>
      <c r="BVN59" s="283"/>
      <c r="BVO59" s="279"/>
      <c r="BVP59" s="280"/>
      <c r="BVQ59" s="281"/>
      <c r="BVR59" s="281"/>
      <c r="BVS59" s="282"/>
      <c r="BVT59" s="283"/>
      <c r="BVU59" s="279"/>
      <c r="BVV59" s="280"/>
      <c r="BVW59" s="281"/>
      <c r="BVX59" s="281"/>
      <c r="BVY59" s="282"/>
      <c r="BVZ59" s="283"/>
      <c r="BWA59" s="279"/>
      <c r="BWB59" s="280"/>
      <c r="BWC59" s="281"/>
      <c r="BWD59" s="281"/>
      <c r="BWE59" s="282"/>
      <c r="BWF59" s="283"/>
      <c r="BWG59" s="279"/>
      <c r="BWH59" s="280"/>
      <c r="BWI59" s="281"/>
      <c r="BWJ59" s="281"/>
      <c r="BWK59" s="282"/>
      <c r="BWL59" s="283"/>
      <c r="BWM59" s="279"/>
      <c r="BWN59" s="280"/>
      <c r="BWO59" s="281"/>
      <c r="BWP59" s="281"/>
      <c r="BWQ59" s="282"/>
      <c r="BWR59" s="283"/>
      <c r="BWS59" s="279"/>
      <c r="BWT59" s="280"/>
      <c r="BWU59" s="281"/>
      <c r="BWV59" s="281"/>
      <c r="BWW59" s="282"/>
      <c r="BWX59" s="283"/>
      <c r="BWY59" s="279"/>
      <c r="BWZ59" s="280"/>
      <c r="BXA59" s="281"/>
      <c r="BXB59" s="281"/>
      <c r="BXC59" s="282"/>
      <c r="BXD59" s="283"/>
      <c r="BXE59" s="279"/>
      <c r="BXF59" s="280"/>
      <c r="BXG59" s="281"/>
      <c r="BXH59" s="281"/>
      <c r="BXI59" s="282"/>
      <c r="BXJ59" s="283"/>
      <c r="BXK59" s="279"/>
      <c r="BXL59" s="280"/>
      <c r="BXM59" s="281"/>
      <c r="BXN59" s="281"/>
      <c r="BXO59" s="282"/>
      <c r="BXP59" s="283"/>
      <c r="BXQ59" s="279"/>
      <c r="BXR59" s="280"/>
      <c r="BXS59" s="281"/>
      <c r="BXT59" s="281"/>
      <c r="BXU59" s="282"/>
      <c r="BXV59" s="283"/>
      <c r="BXW59" s="279"/>
      <c r="BXX59" s="280"/>
      <c r="BXY59" s="281"/>
      <c r="BXZ59" s="281"/>
      <c r="BYA59" s="282"/>
      <c r="BYB59" s="283"/>
      <c r="BYC59" s="279"/>
      <c r="BYD59" s="280"/>
      <c r="BYE59" s="281"/>
      <c r="BYF59" s="281"/>
      <c r="BYG59" s="282"/>
      <c r="BYH59" s="283"/>
      <c r="BYI59" s="279"/>
      <c r="BYJ59" s="280"/>
      <c r="BYK59" s="281"/>
      <c r="BYL59" s="281"/>
      <c r="BYM59" s="282"/>
      <c r="BYN59" s="283"/>
      <c r="BYO59" s="279"/>
      <c r="BYP59" s="280"/>
      <c r="BYQ59" s="281"/>
      <c r="BYR59" s="281"/>
      <c r="BYS59" s="282"/>
      <c r="BYT59" s="283"/>
      <c r="BYU59" s="279"/>
      <c r="BYV59" s="280"/>
      <c r="BYW59" s="281"/>
      <c r="BYX59" s="281"/>
      <c r="BYY59" s="282"/>
      <c r="BYZ59" s="283"/>
      <c r="BZA59" s="279"/>
      <c r="BZB59" s="280"/>
      <c r="BZC59" s="281"/>
      <c r="BZD59" s="281"/>
      <c r="BZE59" s="282"/>
      <c r="BZF59" s="283"/>
      <c r="BZG59" s="279"/>
      <c r="BZH59" s="280"/>
      <c r="BZI59" s="281"/>
      <c r="BZJ59" s="281"/>
      <c r="BZK59" s="282"/>
      <c r="BZL59" s="283"/>
      <c r="BZM59" s="279"/>
      <c r="BZN59" s="280"/>
      <c r="BZO59" s="281"/>
      <c r="BZP59" s="281"/>
      <c r="BZQ59" s="282"/>
      <c r="BZR59" s="283"/>
      <c r="BZS59" s="279"/>
      <c r="BZT59" s="280"/>
      <c r="BZU59" s="281"/>
      <c r="BZV59" s="281"/>
      <c r="BZW59" s="282"/>
      <c r="BZX59" s="283"/>
      <c r="BZY59" s="279"/>
      <c r="BZZ59" s="280"/>
      <c r="CAA59" s="281"/>
      <c r="CAB59" s="281"/>
      <c r="CAC59" s="282"/>
      <c r="CAD59" s="283"/>
      <c r="CAE59" s="279"/>
      <c r="CAF59" s="280"/>
      <c r="CAG59" s="281"/>
      <c r="CAH59" s="281"/>
      <c r="CAI59" s="282"/>
      <c r="CAJ59" s="283"/>
      <c r="CAK59" s="279"/>
      <c r="CAL59" s="280"/>
      <c r="CAM59" s="281"/>
      <c r="CAN59" s="281"/>
      <c r="CAO59" s="282"/>
      <c r="CAP59" s="283"/>
      <c r="CAQ59" s="279"/>
      <c r="CAR59" s="280"/>
      <c r="CAS59" s="281"/>
      <c r="CAT59" s="281"/>
      <c r="CAU59" s="282"/>
      <c r="CAV59" s="283"/>
      <c r="CAW59" s="279"/>
      <c r="CAX59" s="280"/>
      <c r="CAY59" s="281"/>
      <c r="CAZ59" s="281"/>
      <c r="CBA59" s="282"/>
      <c r="CBB59" s="283"/>
      <c r="CBC59" s="279"/>
      <c r="CBD59" s="280"/>
      <c r="CBE59" s="281"/>
      <c r="CBF59" s="281"/>
      <c r="CBG59" s="282"/>
      <c r="CBH59" s="283"/>
      <c r="CBI59" s="279"/>
      <c r="CBJ59" s="280"/>
      <c r="CBK59" s="281"/>
      <c r="CBL59" s="281"/>
      <c r="CBM59" s="282"/>
      <c r="CBN59" s="283"/>
      <c r="CBO59" s="279"/>
      <c r="CBP59" s="280"/>
      <c r="CBQ59" s="281"/>
      <c r="CBR59" s="281"/>
      <c r="CBS59" s="282"/>
      <c r="CBT59" s="283"/>
      <c r="CBU59" s="279"/>
      <c r="CBV59" s="280"/>
      <c r="CBW59" s="281"/>
      <c r="CBX59" s="281"/>
      <c r="CBY59" s="282"/>
      <c r="CBZ59" s="283"/>
      <c r="CCA59" s="279"/>
      <c r="CCB59" s="280"/>
      <c r="CCC59" s="281"/>
      <c r="CCD59" s="281"/>
      <c r="CCE59" s="282"/>
      <c r="CCF59" s="283"/>
      <c r="CCG59" s="279"/>
      <c r="CCH59" s="280"/>
      <c r="CCI59" s="281"/>
      <c r="CCJ59" s="281"/>
      <c r="CCK59" s="282"/>
      <c r="CCL59" s="283"/>
      <c r="CCM59" s="279"/>
      <c r="CCN59" s="280"/>
      <c r="CCO59" s="281"/>
      <c r="CCP59" s="281"/>
      <c r="CCQ59" s="282"/>
      <c r="CCR59" s="283"/>
      <c r="CCS59" s="279"/>
      <c r="CCT59" s="280"/>
      <c r="CCU59" s="281"/>
      <c r="CCV59" s="281"/>
      <c r="CCW59" s="282"/>
      <c r="CCX59" s="283"/>
      <c r="CCY59" s="279"/>
      <c r="CCZ59" s="280"/>
      <c r="CDA59" s="281"/>
      <c r="CDB59" s="281"/>
      <c r="CDC59" s="282"/>
      <c r="CDD59" s="283"/>
      <c r="CDE59" s="279"/>
      <c r="CDF59" s="280"/>
      <c r="CDG59" s="281"/>
      <c r="CDH59" s="281"/>
      <c r="CDI59" s="282"/>
      <c r="CDJ59" s="283"/>
      <c r="CDK59" s="279"/>
      <c r="CDL59" s="280"/>
      <c r="CDM59" s="281"/>
      <c r="CDN59" s="281"/>
      <c r="CDO59" s="282"/>
      <c r="CDP59" s="283"/>
      <c r="CDQ59" s="279"/>
      <c r="CDR59" s="280"/>
      <c r="CDS59" s="281"/>
      <c r="CDT59" s="281"/>
      <c r="CDU59" s="282"/>
      <c r="CDV59" s="283"/>
      <c r="CDW59" s="279"/>
      <c r="CDX59" s="280"/>
      <c r="CDY59" s="281"/>
      <c r="CDZ59" s="281"/>
      <c r="CEA59" s="282"/>
      <c r="CEB59" s="283"/>
      <c r="CEC59" s="279"/>
      <c r="CED59" s="280"/>
      <c r="CEE59" s="281"/>
      <c r="CEF59" s="281"/>
      <c r="CEG59" s="282"/>
      <c r="CEH59" s="283"/>
      <c r="CEI59" s="279"/>
      <c r="CEJ59" s="280"/>
      <c r="CEK59" s="281"/>
      <c r="CEL59" s="281"/>
      <c r="CEM59" s="282"/>
      <c r="CEN59" s="283"/>
      <c r="CEO59" s="279"/>
      <c r="CEP59" s="280"/>
      <c r="CEQ59" s="281"/>
      <c r="CER59" s="281"/>
      <c r="CES59" s="282"/>
      <c r="CET59" s="283"/>
      <c r="CEU59" s="279"/>
      <c r="CEV59" s="280"/>
      <c r="CEW59" s="281"/>
      <c r="CEX59" s="281"/>
      <c r="CEY59" s="282"/>
      <c r="CEZ59" s="283"/>
      <c r="CFA59" s="279"/>
      <c r="CFB59" s="280"/>
      <c r="CFC59" s="281"/>
      <c r="CFD59" s="281"/>
      <c r="CFE59" s="282"/>
      <c r="CFF59" s="283"/>
      <c r="CFG59" s="279"/>
      <c r="CFH59" s="280"/>
      <c r="CFI59" s="281"/>
      <c r="CFJ59" s="281"/>
      <c r="CFK59" s="282"/>
      <c r="CFL59" s="283"/>
      <c r="CFM59" s="279"/>
      <c r="CFN59" s="280"/>
      <c r="CFO59" s="281"/>
      <c r="CFP59" s="281"/>
      <c r="CFQ59" s="282"/>
      <c r="CFR59" s="283"/>
      <c r="CFS59" s="279"/>
      <c r="CFT59" s="280"/>
      <c r="CFU59" s="281"/>
      <c r="CFV59" s="281"/>
      <c r="CFW59" s="282"/>
      <c r="CFX59" s="283"/>
      <c r="CFY59" s="279"/>
      <c r="CFZ59" s="280"/>
      <c r="CGA59" s="281"/>
      <c r="CGB59" s="281"/>
      <c r="CGC59" s="282"/>
      <c r="CGD59" s="283"/>
      <c r="CGE59" s="279"/>
      <c r="CGF59" s="280"/>
      <c r="CGG59" s="281"/>
      <c r="CGH59" s="281"/>
      <c r="CGI59" s="282"/>
      <c r="CGJ59" s="283"/>
      <c r="CGK59" s="279"/>
      <c r="CGL59" s="280"/>
      <c r="CGM59" s="281"/>
      <c r="CGN59" s="281"/>
      <c r="CGO59" s="282"/>
      <c r="CGP59" s="283"/>
      <c r="CGQ59" s="279"/>
      <c r="CGR59" s="280"/>
      <c r="CGS59" s="281"/>
      <c r="CGT59" s="281"/>
      <c r="CGU59" s="282"/>
      <c r="CGV59" s="283"/>
      <c r="CGW59" s="279"/>
      <c r="CGX59" s="280"/>
      <c r="CGY59" s="281"/>
      <c r="CGZ59" s="281"/>
      <c r="CHA59" s="282"/>
      <c r="CHB59" s="283"/>
      <c r="CHC59" s="279"/>
      <c r="CHD59" s="280"/>
      <c r="CHE59" s="281"/>
      <c r="CHF59" s="281"/>
      <c r="CHG59" s="282"/>
      <c r="CHH59" s="283"/>
      <c r="CHI59" s="279"/>
      <c r="CHJ59" s="280"/>
      <c r="CHK59" s="281"/>
      <c r="CHL59" s="281"/>
      <c r="CHM59" s="282"/>
      <c r="CHN59" s="283"/>
      <c r="CHO59" s="279"/>
      <c r="CHP59" s="280"/>
      <c r="CHQ59" s="281"/>
      <c r="CHR59" s="281"/>
      <c r="CHS59" s="282"/>
      <c r="CHT59" s="283"/>
      <c r="CHU59" s="279"/>
      <c r="CHV59" s="280"/>
      <c r="CHW59" s="281"/>
      <c r="CHX59" s="281"/>
      <c r="CHY59" s="282"/>
      <c r="CHZ59" s="283"/>
      <c r="CIA59" s="279"/>
      <c r="CIB59" s="280"/>
      <c r="CIC59" s="281"/>
      <c r="CID59" s="281"/>
      <c r="CIE59" s="282"/>
      <c r="CIF59" s="283"/>
      <c r="CIG59" s="279"/>
      <c r="CIH59" s="280"/>
      <c r="CII59" s="281"/>
      <c r="CIJ59" s="281"/>
      <c r="CIK59" s="282"/>
      <c r="CIL59" s="283"/>
      <c r="CIM59" s="279"/>
      <c r="CIN59" s="280"/>
      <c r="CIO59" s="281"/>
      <c r="CIP59" s="281"/>
      <c r="CIQ59" s="282"/>
      <c r="CIR59" s="283"/>
      <c r="CIS59" s="279"/>
      <c r="CIT59" s="280"/>
      <c r="CIU59" s="281"/>
      <c r="CIV59" s="281"/>
      <c r="CIW59" s="282"/>
      <c r="CIX59" s="283"/>
      <c r="CIY59" s="279"/>
      <c r="CIZ59" s="280"/>
      <c r="CJA59" s="281"/>
      <c r="CJB59" s="281"/>
      <c r="CJC59" s="282"/>
      <c r="CJD59" s="283"/>
      <c r="CJE59" s="279"/>
      <c r="CJF59" s="280"/>
      <c r="CJG59" s="281"/>
      <c r="CJH59" s="281"/>
      <c r="CJI59" s="282"/>
      <c r="CJJ59" s="283"/>
      <c r="CJK59" s="279"/>
      <c r="CJL59" s="280"/>
      <c r="CJM59" s="281"/>
      <c r="CJN59" s="281"/>
      <c r="CJO59" s="282"/>
      <c r="CJP59" s="283"/>
      <c r="CJQ59" s="279"/>
      <c r="CJR59" s="280"/>
      <c r="CJS59" s="281"/>
      <c r="CJT59" s="281"/>
      <c r="CJU59" s="282"/>
      <c r="CJV59" s="283"/>
      <c r="CJW59" s="279"/>
      <c r="CJX59" s="280"/>
      <c r="CJY59" s="281"/>
      <c r="CJZ59" s="281"/>
      <c r="CKA59" s="282"/>
      <c r="CKB59" s="283"/>
      <c r="CKC59" s="279"/>
      <c r="CKD59" s="280"/>
      <c r="CKE59" s="281"/>
      <c r="CKF59" s="281"/>
      <c r="CKG59" s="282"/>
      <c r="CKH59" s="283"/>
      <c r="CKI59" s="279"/>
      <c r="CKJ59" s="280"/>
      <c r="CKK59" s="281"/>
      <c r="CKL59" s="281"/>
      <c r="CKM59" s="282"/>
      <c r="CKN59" s="283"/>
      <c r="CKO59" s="279"/>
      <c r="CKP59" s="280"/>
      <c r="CKQ59" s="281"/>
      <c r="CKR59" s="281"/>
      <c r="CKS59" s="282"/>
      <c r="CKT59" s="283"/>
      <c r="CKU59" s="279"/>
      <c r="CKV59" s="280"/>
      <c r="CKW59" s="281"/>
      <c r="CKX59" s="281"/>
      <c r="CKY59" s="282"/>
      <c r="CKZ59" s="283"/>
      <c r="CLA59" s="279"/>
      <c r="CLB59" s="280"/>
      <c r="CLC59" s="281"/>
      <c r="CLD59" s="281"/>
      <c r="CLE59" s="282"/>
      <c r="CLF59" s="283"/>
      <c r="CLG59" s="279"/>
      <c r="CLH59" s="280"/>
      <c r="CLI59" s="281"/>
      <c r="CLJ59" s="281"/>
      <c r="CLK59" s="282"/>
      <c r="CLL59" s="283"/>
      <c r="CLM59" s="279"/>
      <c r="CLN59" s="280"/>
      <c r="CLO59" s="281"/>
      <c r="CLP59" s="281"/>
      <c r="CLQ59" s="282"/>
      <c r="CLR59" s="283"/>
      <c r="CLS59" s="279"/>
      <c r="CLT59" s="280"/>
      <c r="CLU59" s="281"/>
      <c r="CLV59" s="281"/>
      <c r="CLW59" s="282"/>
      <c r="CLX59" s="283"/>
      <c r="CLY59" s="279"/>
      <c r="CLZ59" s="280"/>
      <c r="CMA59" s="281"/>
      <c r="CMB59" s="281"/>
      <c r="CMC59" s="282"/>
      <c r="CMD59" s="283"/>
      <c r="CME59" s="279"/>
      <c r="CMF59" s="280"/>
      <c r="CMG59" s="281"/>
      <c r="CMH59" s="281"/>
      <c r="CMI59" s="282"/>
      <c r="CMJ59" s="283"/>
      <c r="CMK59" s="279"/>
      <c r="CML59" s="280"/>
      <c r="CMM59" s="281"/>
      <c r="CMN59" s="281"/>
      <c r="CMO59" s="282"/>
      <c r="CMP59" s="283"/>
      <c r="CMQ59" s="279"/>
      <c r="CMR59" s="280"/>
      <c r="CMS59" s="281"/>
      <c r="CMT59" s="281"/>
      <c r="CMU59" s="282"/>
      <c r="CMV59" s="283"/>
      <c r="CMW59" s="279"/>
      <c r="CMX59" s="280"/>
      <c r="CMY59" s="281"/>
      <c r="CMZ59" s="281"/>
      <c r="CNA59" s="282"/>
      <c r="CNB59" s="283"/>
      <c r="CNC59" s="279"/>
      <c r="CND59" s="280"/>
      <c r="CNE59" s="281"/>
      <c r="CNF59" s="281"/>
      <c r="CNG59" s="282"/>
      <c r="CNH59" s="283"/>
      <c r="CNI59" s="279"/>
      <c r="CNJ59" s="280"/>
      <c r="CNK59" s="281"/>
      <c r="CNL59" s="281"/>
      <c r="CNM59" s="282"/>
      <c r="CNN59" s="283"/>
      <c r="CNO59" s="279"/>
      <c r="CNP59" s="280"/>
      <c r="CNQ59" s="281"/>
      <c r="CNR59" s="281"/>
      <c r="CNS59" s="282"/>
      <c r="CNT59" s="283"/>
      <c r="CNU59" s="279"/>
      <c r="CNV59" s="280"/>
      <c r="CNW59" s="281"/>
      <c r="CNX59" s="281"/>
      <c r="CNY59" s="282"/>
      <c r="CNZ59" s="283"/>
      <c r="COA59" s="279"/>
      <c r="COB59" s="280"/>
      <c r="COC59" s="281"/>
      <c r="COD59" s="281"/>
      <c r="COE59" s="282"/>
      <c r="COF59" s="283"/>
      <c r="COG59" s="279"/>
      <c r="COH59" s="280"/>
      <c r="COI59" s="281"/>
      <c r="COJ59" s="281"/>
      <c r="COK59" s="282"/>
      <c r="COL59" s="283"/>
      <c r="COM59" s="279"/>
      <c r="CON59" s="280"/>
      <c r="COO59" s="281"/>
      <c r="COP59" s="281"/>
      <c r="COQ59" s="282"/>
      <c r="COR59" s="283"/>
      <c r="COS59" s="279"/>
      <c r="COT59" s="280"/>
      <c r="COU59" s="281"/>
      <c r="COV59" s="281"/>
      <c r="COW59" s="282"/>
      <c r="COX59" s="283"/>
      <c r="COY59" s="279"/>
      <c r="COZ59" s="280"/>
      <c r="CPA59" s="281"/>
      <c r="CPB59" s="281"/>
      <c r="CPC59" s="282"/>
      <c r="CPD59" s="283"/>
      <c r="CPE59" s="279"/>
      <c r="CPF59" s="280"/>
      <c r="CPG59" s="281"/>
      <c r="CPH59" s="281"/>
      <c r="CPI59" s="282"/>
      <c r="CPJ59" s="283"/>
      <c r="CPK59" s="279"/>
      <c r="CPL59" s="280"/>
      <c r="CPM59" s="281"/>
      <c r="CPN59" s="281"/>
      <c r="CPO59" s="282"/>
      <c r="CPP59" s="283"/>
      <c r="CPQ59" s="279"/>
      <c r="CPR59" s="280"/>
      <c r="CPS59" s="281"/>
      <c r="CPT59" s="281"/>
      <c r="CPU59" s="282"/>
      <c r="CPV59" s="283"/>
      <c r="CPW59" s="279"/>
      <c r="CPX59" s="280"/>
      <c r="CPY59" s="281"/>
      <c r="CPZ59" s="281"/>
      <c r="CQA59" s="282"/>
      <c r="CQB59" s="283"/>
      <c r="CQC59" s="279"/>
      <c r="CQD59" s="280"/>
      <c r="CQE59" s="281"/>
      <c r="CQF59" s="281"/>
      <c r="CQG59" s="282"/>
      <c r="CQH59" s="283"/>
      <c r="CQI59" s="279"/>
      <c r="CQJ59" s="280"/>
      <c r="CQK59" s="281"/>
      <c r="CQL59" s="281"/>
      <c r="CQM59" s="282"/>
      <c r="CQN59" s="283"/>
      <c r="CQO59" s="279"/>
      <c r="CQP59" s="280"/>
      <c r="CQQ59" s="281"/>
      <c r="CQR59" s="281"/>
      <c r="CQS59" s="282"/>
      <c r="CQT59" s="283"/>
      <c r="CQU59" s="279"/>
      <c r="CQV59" s="280"/>
      <c r="CQW59" s="281"/>
      <c r="CQX59" s="281"/>
      <c r="CQY59" s="282"/>
      <c r="CQZ59" s="283"/>
      <c r="CRA59" s="279"/>
      <c r="CRB59" s="280"/>
      <c r="CRC59" s="281"/>
      <c r="CRD59" s="281"/>
      <c r="CRE59" s="282"/>
      <c r="CRF59" s="283"/>
      <c r="CRG59" s="279"/>
      <c r="CRH59" s="280"/>
      <c r="CRI59" s="281"/>
      <c r="CRJ59" s="281"/>
      <c r="CRK59" s="282"/>
      <c r="CRL59" s="283"/>
      <c r="CRM59" s="279"/>
      <c r="CRN59" s="280"/>
      <c r="CRO59" s="281"/>
      <c r="CRP59" s="281"/>
      <c r="CRQ59" s="282"/>
      <c r="CRR59" s="283"/>
      <c r="CRS59" s="279"/>
      <c r="CRT59" s="280"/>
      <c r="CRU59" s="281"/>
      <c r="CRV59" s="281"/>
      <c r="CRW59" s="282"/>
      <c r="CRX59" s="283"/>
      <c r="CRY59" s="279"/>
      <c r="CRZ59" s="280"/>
      <c r="CSA59" s="281"/>
      <c r="CSB59" s="281"/>
      <c r="CSC59" s="282"/>
      <c r="CSD59" s="283"/>
      <c r="CSE59" s="279"/>
      <c r="CSF59" s="280"/>
      <c r="CSG59" s="281"/>
      <c r="CSH59" s="281"/>
      <c r="CSI59" s="282"/>
      <c r="CSJ59" s="283"/>
      <c r="CSK59" s="279"/>
      <c r="CSL59" s="280"/>
      <c r="CSM59" s="281"/>
      <c r="CSN59" s="281"/>
      <c r="CSO59" s="282"/>
      <c r="CSP59" s="283"/>
      <c r="CSQ59" s="279"/>
      <c r="CSR59" s="280"/>
      <c r="CSS59" s="281"/>
      <c r="CST59" s="281"/>
      <c r="CSU59" s="282"/>
      <c r="CSV59" s="283"/>
      <c r="CSW59" s="279"/>
      <c r="CSX59" s="280"/>
      <c r="CSY59" s="281"/>
      <c r="CSZ59" s="281"/>
      <c r="CTA59" s="282"/>
      <c r="CTB59" s="283"/>
      <c r="CTC59" s="279"/>
      <c r="CTD59" s="280"/>
      <c r="CTE59" s="281"/>
      <c r="CTF59" s="281"/>
      <c r="CTG59" s="282"/>
      <c r="CTH59" s="283"/>
      <c r="CTI59" s="279"/>
      <c r="CTJ59" s="280"/>
      <c r="CTK59" s="281"/>
      <c r="CTL59" s="281"/>
      <c r="CTM59" s="282"/>
      <c r="CTN59" s="283"/>
      <c r="CTO59" s="279"/>
      <c r="CTP59" s="280"/>
      <c r="CTQ59" s="281"/>
      <c r="CTR59" s="281"/>
      <c r="CTS59" s="282"/>
      <c r="CTT59" s="283"/>
      <c r="CTU59" s="279"/>
      <c r="CTV59" s="280"/>
      <c r="CTW59" s="281"/>
      <c r="CTX59" s="281"/>
      <c r="CTY59" s="282"/>
      <c r="CTZ59" s="283"/>
      <c r="CUA59" s="279"/>
      <c r="CUB59" s="280"/>
      <c r="CUC59" s="281"/>
      <c r="CUD59" s="281"/>
      <c r="CUE59" s="282"/>
      <c r="CUF59" s="283"/>
      <c r="CUG59" s="279"/>
      <c r="CUH59" s="280"/>
      <c r="CUI59" s="281"/>
      <c r="CUJ59" s="281"/>
      <c r="CUK59" s="282"/>
      <c r="CUL59" s="283"/>
      <c r="CUM59" s="279"/>
      <c r="CUN59" s="280"/>
      <c r="CUO59" s="281"/>
      <c r="CUP59" s="281"/>
      <c r="CUQ59" s="282"/>
      <c r="CUR59" s="283"/>
      <c r="CUS59" s="279"/>
      <c r="CUT59" s="280"/>
      <c r="CUU59" s="281"/>
      <c r="CUV59" s="281"/>
      <c r="CUW59" s="282"/>
      <c r="CUX59" s="283"/>
      <c r="CUY59" s="279"/>
      <c r="CUZ59" s="280"/>
      <c r="CVA59" s="281"/>
      <c r="CVB59" s="281"/>
      <c r="CVC59" s="282"/>
      <c r="CVD59" s="283"/>
      <c r="CVE59" s="279"/>
      <c r="CVF59" s="280"/>
      <c r="CVG59" s="281"/>
      <c r="CVH59" s="281"/>
      <c r="CVI59" s="282"/>
      <c r="CVJ59" s="283"/>
      <c r="CVK59" s="279"/>
      <c r="CVL59" s="280"/>
      <c r="CVM59" s="281"/>
      <c r="CVN59" s="281"/>
      <c r="CVO59" s="282"/>
      <c r="CVP59" s="283"/>
      <c r="CVQ59" s="279"/>
      <c r="CVR59" s="280"/>
      <c r="CVS59" s="281"/>
      <c r="CVT59" s="281"/>
      <c r="CVU59" s="282"/>
      <c r="CVV59" s="283"/>
      <c r="CVW59" s="279"/>
      <c r="CVX59" s="280"/>
      <c r="CVY59" s="281"/>
      <c r="CVZ59" s="281"/>
      <c r="CWA59" s="282"/>
      <c r="CWB59" s="283"/>
      <c r="CWC59" s="279"/>
      <c r="CWD59" s="280"/>
      <c r="CWE59" s="281"/>
      <c r="CWF59" s="281"/>
      <c r="CWG59" s="282"/>
      <c r="CWH59" s="283"/>
      <c r="CWI59" s="279"/>
      <c r="CWJ59" s="280"/>
      <c r="CWK59" s="281"/>
      <c r="CWL59" s="281"/>
      <c r="CWM59" s="282"/>
      <c r="CWN59" s="283"/>
      <c r="CWO59" s="279"/>
      <c r="CWP59" s="280"/>
      <c r="CWQ59" s="281"/>
      <c r="CWR59" s="281"/>
      <c r="CWS59" s="282"/>
      <c r="CWT59" s="283"/>
      <c r="CWU59" s="279"/>
      <c r="CWV59" s="280"/>
      <c r="CWW59" s="281"/>
      <c r="CWX59" s="281"/>
      <c r="CWY59" s="282"/>
      <c r="CWZ59" s="283"/>
      <c r="CXA59" s="279"/>
      <c r="CXB59" s="280"/>
      <c r="CXC59" s="281"/>
      <c r="CXD59" s="281"/>
      <c r="CXE59" s="282"/>
      <c r="CXF59" s="283"/>
      <c r="CXG59" s="279"/>
      <c r="CXH59" s="280"/>
      <c r="CXI59" s="281"/>
      <c r="CXJ59" s="281"/>
      <c r="CXK59" s="282"/>
      <c r="CXL59" s="283"/>
      <c r="CXM59" s="279"/>
      <c r="CXN59" s="280"/>
      <c r="CXO59" s="281"/>
      <c r="CXP59" s="281"/>
      <c r="CXQ59" s="282"/>
      <c r="CXR59" s="283"/>
      <c r="CXS59" s="279"/>
      <c r="CXT59" s="280"/>
      <c r="CXU59" s="281"/>
      <c r="CXV59" s="281"/>
      <c r="CXW59" s="282"/>
      <c r="CXX59" s="283"/>
      <c r="CXY59" s="279"/>
      <c r="CXZ59" s="280"/>
      <c r="CYA59" s="281"/>
      <c r="CYB59" s="281"/>
      <c r="CYC59" s="282"/>
      <c r="CYD59" s="283"/>
      <c r="CYE59" s="279"/>
      <c r="CYF59" s="280"/>
      <c r="CYG59" s="281"/>
      <c r="CYH59" s="281"/>
      <c r="CYI59" s="282"/>
      <c r="CYJ59" s="283"/>
      <c r="CYK59" s="279"/>
      <c r="CYL59" s="280"/>
      <c r="CYM59" s="281"/>
      <c r="CYN59" s="281"/>
      <c r="CYO59" s="282"/>
      <c r="CYP59" s="283"/>
      <c r="CYQ59" s="279"/>
      <c r="CYR59" s="280"/>
      <c r="CYS59" s="281"/>
      <c r="CYT59" s="281"/>
      <c r="CYU59" s="282"/>
      <c r="CYV59" s="283"/>
      <c r="CYW59" s="279"/>
      <c r="CYX59" s="280"/>
      <c r="CYY59" s="281"/>
      <c r="CYZ59" s="281"/>
      <c r="CZA59" s="282"/>
      <c r="CZB59" s="283"/>
      <c r="CZC59" s="279"/>
      <c r="CZD59" s="280"/>
      <c r="CZE59" s="281"/>
      <c r="CZF59" s="281"/>
      <c r="CZG59" s="282"/>
      <c r="CZH59" s="283"/>
      <c r="CZI59" s="279"/>
      <c r="CZJ59" s="280"/>
      <c r="CZK59" s="281"/>
      <c r="CZL59" s="281"/>
      <c r="CZM59" s="282"/>
      <c r="CZN59" s="283"/>
      <c r="CZO59" s="279"/>
      <c r="CZP59" s="280"/>
      <c r="CZQ59" s="281"/>
      <c r="CZR59" s="281"/>
      <c r="CZS59" s="282"/>
      <c r="CZT59" s="283"/>
      <c r="CZU59" s="279"/>
      <c r="CZV59" s="280"/>
      <c r="CZW59" s="281"/>
      <c r="CZX59" s="281"/>
      <c r="CZY59" s="282"/>
      <c r="CZZ59" s="283"/>
      <c r="DAA59" s="279"/>
      <c r="DAB59" s="280"/>
      <c r="DAC59" s="281"/>
      <c r="DAD59" s="281"/>
      <c r="DAE59" s="282"/>
      <c r="DAF59" s="283"/>
      <c r="DAG59" s="279"/>
      <c r="DAH59" s="280"/>
      <c r="DAI59" s="281"/>
      <c r="DAJ59" s="281"/>
      <c r="DAK59" s="282"/>
      <c r="DAL59" s="283"/>
      <c r="DAM59" s="279"/>
      <c r="DAN59" s="280"/>
      <c r="DAO59" s="281"/>
      <c r="DAP59" s="281"/>
      <c r="DAQ59" s="282"/>
      <c r="DAR59" s="283"/>
      <c r="DAS59" s="279"/>
      <c r="DAT59" s="280"/>
      <c r="DAU59" s="281"/>
      <c r="DAV59" s="281"/>
      <c r="DAW59" s="282"/>
      <c r="DAX59" s="283"/>
      <c r="DAY59" s="279"/>
      <c r="DAZ59" s="280"/>
      <c r="DBA59" s="281"/>
      <c r="DBB59" s="281"/>
      <c r="DBC59" s="282"/>
      <c r="DBD59" s="283"/>
      <c r="DBE59" s="279"/>
      <c r="DBF59" s="280"/>
      <c r="DBG59" s="281"/>
      <c r="DBH59" s="281"/>
      <c r="DBI59" s="282"/>
      <c r="DBJ59" s="283"/>
      <c r="DBK59" s="279"/>
      <c r="DBL59" s="280"/>
      <c r="DBM59" s="281"/>
      <c r="DBN59" s="281"/>
      <c r="DBO59" s="282"/>
      <c r="DBP59" s="283"/>
      <c r="DBQ59" s="279"/>
      <c r="DBR59" s="280"/>
      <c r="DBS59" s="281"/>
      <c r="DBT59" s="281"/>
      <c r="DBU59" s="282"/>
      <c r="DBV59" s="283"/>
      <c r="DBW59" s="279"/>
      <c r="DBX59" s="280"/>
      <c r="DBY59" s="281"/>
      <c r="DBZ59" s="281"/>
      <c r="DCA59" s="282"/>
      <c r="DCB59" s="283"/>
      <c r="DCC59" s="279"/>
      <c r="DCD59" s="280"/>
      <c r="DCE59" s="281"/>
      <c r="DCF59" s="281"/>
      <c r="DCG59" s="282"/>
      <c r="DCH59" s="283"/>
      <c r="DCI59" s="279"/>
      <c r="DCJ59" s="280"/>
      <c r="DCK59" s="281"/>
      <c r="DCL59" s="281"/>
      <c r="DCM59" s="282"/>
      <c r="DCN59" s="283"/>
      <c r="DCO59" s="279"/>
      <c r="DCP59" s="280"/>
      <c r="DCQ59" s="281"/>
      <c r="DCR59" s="281"/>
      <c r="DCS59" s="282"/>
      <c r="DCT59" s="283"/>
      <c r="DCU59" s="279"/>
      <c r="DCV59" s="280"/>
      <c r="DCW59" s="281"/>
      <c r="DCX59" s="281"/>
      <c r="DCY59" s="282"/>
      <c r="DCZ59" s="283"/>
      <c r="DDA59" s="279"/>
      <c r="DDB59" s="280"/>
      <c r="DDC59" s="281"/>
      <c r="DDD59" s="281"/>
      <c r="DDE59" s="282"/>
      <c r="DDF59" s="283"/>
      <c r="DDG59" s="279"/>
      <c r="DDH59" s="280"/>
      <c r="DDI59" s="281"/>
      <c r="DDJ59" s="281"/>
      <c r="DDK59" s="282"/>
      <c r="DDL59" s="283"/>
      <c r="DDM59" s="279"/>
      <c r="DDN59" s="280"/>
      <c r="DDO59" s="281"/>
      <c r="DDP59" s="281"/>
      <c r="DDQ59" s="282"/>
      <c r="DDR59" s="283"/>
      <c r="DDS59" s="279"/>
      <c r="DDT59" s="280"/>
      <c r="DDU59" s="281"/>
      <c r="DDV59" s="281"/>
      <c r="DDW59" s="282"/>
      <c r="DDX59" s="283"/>
      <c r="DDY59" s="279"/>
      <c r="DDZ59" s="280"/>
      <c r="DEA59" s="281"/>
      <c r="DEB59" s="281"/>
      <c r="DEC59" s="282"/>
      <c r="DED59" s="283"/>
      <c r="DEE59" s="279"/>
      <c r="DEF59" s="280"/>
      <c r="DEG59" s="281"/>
      <c r="DEH59" s="281"/>
      <c r="DEI59" s="282"/>
      <c r="DEJ59" s="283"/>
      <c r="DEK59" s="279"/>
      <c r="DEL59" s="280"/>
      <c r="DEM59" s="281"/>
      <c r="DEN59" s="281"/>
      <c r="DEO59" s="282"/>
      <c r="DEP59" s="283"/>
      <c r="DEQ59" s="279"/>
      <c r="DER59" s="280"/>
      <c r="DES59" s="281"/>
      <c r="DET59" s="281"/>
      <c r="DEU59" s="282"/>
      <c r="DEV59" s="283"/>
      <c r="DEW59" s="279"/>
      <c r="DEX59" s="280"/>
      <c r="DEY59" s="281"/>
      <c r="DEZ59" s="281"/>
      <c r="DFA59" s="282"/>
      <c r="DFB59" s="283"/>
      <c r="DFC59" s="279"/>
      <c r="DFD59" s="280"/>
      <c r="DFE59" s="281"/>
      <c r="DFF59" s="281"/>
      <c r="DFG59" s="282"/>
      <c r="DFH59" s="283"/>
      <c r="DFI59" s="279"/>
      <c r="DFJ59" s="280"/>
      <c r="DFK59" s="281"/>
      <c r="DFL59" s="281"/>
      <c r="DFM59" s="282"/>
      <c r="DFN59" s="283"/>
      <c r="DFO59" s="279"/>
      <c r="DFP59" s="280"/>
      <c r="DFQ59" s="281"/>
      <c r="DFR59" s="281"/>
      <c r="DFS59" s="282"/>
      <c r="DFT59" s="283"/>
      <c r="DFU59" s="279"/>
      <c r="DFV59" s="280"/>
      <c r="DFW59" s="281"/>
      <c r="DFX59" s="281"/>
      <c r="DFY59" s="282"/>
      <c r="DFZ59" s="283"/>
      <c r="DGA59" s="279"/>
      <c r="DGB59" s="280"/>
      <c r="DGC59" s="281"/>
      <c r="DGD59" s="281"/>
      <c r="DGE59" s="282"/>
      <c r="DGF59" s="283"/>
      <c r="DGG59" s="279"/>
      <c r="DGH59" s="280"/>
      <c r="DGI59" s="281"/>
      <c r="DGJ59" s="281"/>
      <c r="DGK59" s="282"/>
      <c r="DGL59" s="283"/>
      <c r="DGM59" s="279"/>
      <c r="DGN59" s="280"/>
      <c r="DGO59" s="281"/>
      <c r="DGP59" s="281"/>
      <c r="DGQ59" s="282"/>
      <c r="DGR59" s="283"/>
      <c r="DGS59" s="279"/>
      <c r="DGT59" s="280"/>
      <c r="DGU59" s="281"/>
      <c r="DGV59" s="281"/>
      <c r="DGW59" s="282"/>
      <c r="DGX59" s="283"/>
      <c r="DGY59" s="279"/>
      <c r="DGZ59" s="280"/>
      <c r="DHA59" s="281"/>
      <c r="DHB59" s="281"/>
      <c r="DHC59" s="282"/>
      <c r="DHD59" s="283"/>
      <c r="DHE59" s="279"/>
      <c r="DHF59" s="280"/>
      <c r="DHG59" s="281"/>
      <c r="DHH59" s="281"/>
      <c r="DHI59" s="282"/>
      <c r="DHJ59" s="283"/>
      <c r="DHK59" s="279"/>
      <c r="DHL59" s="280"/>
      <c r="DHM59" s="281"/>
      <c r="DHN59" s="281"/>
      <c r="DHO59" s="282"/>
      <c r="DHP59" s="283"/>
      <c r="DHQ59" s="279"/>
      <c r="DHR59" s="280"/>
      <c r="DHS59" s="281"/>
      <c r="DHT59" s="281"/>
      <c r="DHU59" s="282"/>
      <c r="DHV59" s="283"/>
      <c r="DHW59" s="279"/>
      <c r="DHX59" s="280"/>
      <c r="DHY59" s="281"/>
      <c r="DHZ59" s="281"/>
      <c r="DIA59" s="282"/>
      <c r="DIB59" s="283"/>
      <c r="DIC59" s="279"/>
      <c r="DID59" s="280"/>
      <c r="DIE59" s="281"/>
      <c r="DIF59" s="281"/>
      <c r="DIG59" s="282"/>
      <c r="DIH59" s="283"/>
      <c r="DII59" s="279"/>
      <c r="DIJ59" s="280"/>
      <c r="DIK59" s="281"/>
      <c r="DIL59" s="281"/>
      <c r="DIM59" s="282"/>
      <c r="DIN59" s="283"/>
      <c r="DIO59" s="279"/>
      <c r="DIP59" s="280"/>
      <c r="DIQ59" s="281"/>
      <c r="DIR59" s="281"/>
      <c r="DIS59" s="282"/>
      <c r="DIT59" s="283"/>
      <c r="DIU59" s="279"/>
      <c r="DIV59" s="280"/>
      <c r="DIW59" s="281"/>
      <c r="DIX59" s="281"/>
      <c r="DIY59" s="282"/>
      <c r="DIZ59" s="283"/>
      <c r="DJA59" s="279"/>
      <c r="DJB59" s="280"/>
      <c r="DJC59" s="281"/>
      <c r="DJD59" s="281"/>
      <c r="DJE59" s="282"/>
      <c r="DJF59" s="283"/>
      <c r="DJG59" s="279"/>
      <c r="DJH59" s="280"/>
      <c r="DJI59" s="281"/>
      <c r="DJJ59" s="281"/>
      <c r="DJK59" s="282"/>
      <c r="DJL59" s="283"/>
      <c r="DJM59" s="279"/>
      <c r="DJN59" s="280"/>
      <c r="DJO59" s="281"/>
      <c r="DJP59" s="281"/>
      <c r="DJQ59" s="282"/>
      <c r="DJR59" s="283"/>
      <c r="DJS59" s="279"/>
      <c r="DJT59" s="280"/>
      <c r="DJU59" s="281"/>
      <c r="DJV59" s="281"/>
      <c r="DJW59" s="282"/>
      <c r="DJX59" s="283"/>
      <c r="DJY59" s="279"/>
      <c r="DJZ59" s="280"/>
      <c r="DKA59" s="281"/>
      <c r="DKB59" s="281"/>
      <c r="DKC59" s="282"/>
      <c r="DKD59" s="283"/>
      <c r="DKE59" s="279"/>
      <c r="DKF59" s="280"/>
      <c r="DKG59" s="281"/>
      <c r="DKH59" s="281"/>
      <c r="DKI59" s="282"/>
      <c r="DKJ59" s="283"/>
      <c r="DKK59" s="279"/>
      <c r="DKL59" s="280"/>
      <c r="DKM59" s="281"/>
      <c r="DKN59" s="281"/>
      <c r="DKO59" s="282"/>
      <c r="DKP59" s="283"/>
      <c r="DKQ59" s="279"/>
      <c r="DKR59" s="280"/>
      <c r="DKS59" s="281"/>
      <c r="DKT59" s="281"/>
      <c r="DKU59" s="282"/>
      <c r="DKV59" s="283"/>
      <c r="DKW59" s="279"/>
      <c r="DKX59" s="280"/>
      <c r="DKY59" s="281"/>
      <c r="DKZ59" s="281"/>
      <c r="DLA59" s="282"/>
      <c r="DLB59" s="283"/>
      <c r="DLC59" s="279"/>
      <c r="DLD59" s="280"/>
      <c r="DLE59" s="281"/>
      <c r="DLF59" s="281"/>
      <c r="DLG59" s="282"/>
      <c r="DLH59" s="283"/>
      <c r="DLI59" s="279"/>
      <c r="DLJ59" s="280"/>
      <c r="DLK59" s="281"/>
      <c r="DLL59" s="281"/>
      <c r="DLM59" s="282"/>
      <c r="DLN59" s="283"/>
      <c r="DLO59" s="279"/>
      <c r="DLP59" s="280"/>
      <c r="DLQ59" s="281"/>
      <c r="DLR59" s="281"/>
      <c r="DLS59" s="282"/>
      <c r="DLT59" s="283"/>
      <c r="DLU59" s="279"/>
      <c r="DLV59" s="280"/>
      <c r="DLW59" s="281"/>
      <c r="DLX59" s="281"/>
      <c r="DLY59" s="282"/>
      <c r="DLZ59" s="283"/>
      <c r="DMA59" s="279"/>
      <c r="DMB59" s="280"/>
      <c r="DMC59" s="281"/>
      <c r="DMD59" s="281"/>
      <c r="DME59" s="282"/>
      <c r="DMF59" s="283"/>
      <c r="DMG59" s="279"/>
      <c r="DMH59" s="280"/>
      <c r="DMI59" s="281"/>
      <c r="DMJ59" s="281"/>
      <c r="DMK59" s="282"/>
      <c r="DML59" s="283"/>
      <c r="DMM59" s="279"/>
      <c r="DMN59" s="280"/>
      <c r="DMO59" s="281"/>
      <c r="DMP59" s="281"/>
      <c r="DMQ59" s="282"/>
      <c r="DMR59" s="283"/>
      <c r="DMS59" s="279"/>
      <c r="DMT59" s="280"/>
      <c r="DMU59" s="281"/>
      <c r="DMV59" s="281"/>
      <c r="DMW59" s="282"/>
      <c r="DMX59" s="283"/>
      <c r="DMY59" s="279"/>
      <c r="DMZ59" s="280"/>
      <c r="DNA59" s="281"/>
      <c r="DNB59" s="281"/>
      <c r="DNC59" s="282"/>
      <c r="DND59" s="283"/>
      <c r="DNE59" s="279"/>
      <c r="DNF59" s="280"/>
      <c r="DNG59" s="281"/>
      <c r="DNH59" s="281"/>
      <c r="DNI59" s="282"/>
      <c r="DNJ59" s="283"/>
      <c r="DNK59" s="279"/>
      <c r="DNL59" s="280"/>
      <c r="DNM59" s="281"/>
      <c r="DNN59" s="281"/>
      <c r="DNO59" s="282"/>
      <c r="DNP59" s="283"/>
      <c r="DNQ59" s="279"/>
      <c r="DNR59" s="280"/>
      <c r="DNS59" s="281"/>
      <c r="DNT59" s="281"/>
      <c r="DNU59" s="282"/>
      <c r="DNV59" s="283"/>
      <c r="DNW59" s="279"/>
      <c r="DNX59" s="280"/>
      <c r="DNY59" s="281"/>
      <c r="DNZ59" s="281"/>
      <c r="DOA59" s="282"/>
      <c r="DOB59" s="283"/>
      <c r="DOC59" s="279"/>
      <c r="DOD59" s="280"/>
      <c r="DOE59" s="281"/>
      <c r="DOF59" s="281"/>
      <c r="DOG59" s="282"/>
      <c r="DOH59" s="283"/>
      <c r="DOI59" s="279"/>
      <c r="DOJ59" s="280"/>
      <c r="DOK59" s="281"/>
      <c r="DOL59" s="281"/>
      <c r="DOM59" s="282"/>
      <c r="DON59" s="283"/>
      <c r="DOO59" s="279"/>
      <c r="DOP59" s="280"/>
      <c r="DOQ59" s="281"/>
      <c r="DOR59" s="281"/>
      <c r="DOS59" s="282"/>
      <c r="DOT59" s="283"/>
      <c r="DOU59" s="279"/>
      <c r="DOV59" s="280"/>
      <c r="DOW59" s="281"/>
      <c r="DOX59" s="281"/>
      <c r="DOY59" s="282"/>
      <c r="DOZ59" s="283"/>
      <c r="DPA59" s="279"/>
      <c r="DPB59" s="280"/>
      <c r="DPC59" s="281"/>
      <c r="DPD59" s="281"/>
      <c r="DPE59" s="282"/>
      <c r="DPF59" s="283"/>
      <c r="DPG59" s="279"/>
      <c r="DPH59" s="280"/>
      <c r="DPI59" s="281"/>
      <c r="DPJ59" s="281"/>
      <c r="DPK59" s="282"/>
      <c r="DPL59" s="283"/>
      <c r="DPM59" s="279"/>
      <c r="DPN59" s="280"/>
      <c r="DPO59" s="281"/>
      <c r="DPP59" s="281"/>
      <c r="DPQ59" s="282"/>
      <c r="DPR59" s="283"/>
      <c r="DPS59" s="279"/>
      <c r="DPT59" s="280"/>
      <c r="DPU59" s="281"/>
      <c r="DPV59" s="281"/>
      <c r="DPW59" s="282"/>
      <c r="DPX59" s="283"/>
      <c r="DPY59" s="279"/>
      <c r="DPZ59" s="280"/>
      <c r="DQA59" s="281"/>
      <c r="DQB59" s="281"/>
      <c r="DQC59" s="282"/>
      <c r="DQD59" s="283"/>
      <c r="DQE59" s="279"/>
      <c r="DQF59" s="280"/>
      <c r="DQG59" s="281"/>
      <c r="DQH59" s="281"/>
      <c r="DQI59" s="282"/>
      <c r="DQJ59" s="283"/>
      <c r="DQK59" s="279"/>
      <c r="DQL59" s="280"/>
      <c r="DQM59" s="281"/>
      <c r="DQN59" s="281"/>
      <c r="DQO59" s="282"/>
      <c r="DQP59" s="283"/>
      <c r="DQQ59" s="279"/>
      <c r="DQR59" s="280"/>
      <c r="DQS59" s="281"/>
      <c r="DQT59" s="281"/>
      <c r="DQU59" s="282"/>
      <c r="DQV59" s="283"/>
      <c r="DQW59" s="279"/>
      <c r="DQX59" s="280"/>
      <c r="DQY59" s="281"/>
      <c r="DQZ59" s="281"/>
      <c r="DRA59" s="282"/>
      <c r="DRB59" s="283"/>
      <c r="DRC59" s="279"/>
      <c r="DRD59" s="280"/>
      <c r="DRE59" s="281"/>
      <c r="DRF59" s="281"/>
      <c r="DRG59" s="282"/>
      <c r="DRH59" s="283"/>
      <c r="DRI59" s="279"/>
      <c r="DRJ59" s="280"/>
      <c r="DRK59" s="281"/>
      <c r="DRL59" s="281"/>
      <c r="DRM59" s="282"/>
      <c r="DRN59" s="283"/>
      <c r="DRO59" s="279"/>
      <c r="DRP59" s="280"/>
      <c r="DRQ59" s="281"/>
      <c r="DRR59" s="281"/>
      <c r="DRS59" s="282"/>
      <c r="DRT59" s="283"/>
      <c r="DRU59" s="279"/>
      <c r="DRV59" s="280"/>
      <c r="DRW59" s="281"/>
      <c r="DRX59" s="281"/>
      <c r="DRY59" s="282"/>
      <c r="DRZ59" s="283"/>
      <c r="DSA59" s="279"/>
      <c r="DSB59" s="280"/>
      <c r="DSC59" s="281"/>
      <c r="DSD59" s="281"/>
      <c r="DSE59" s="282"/>
      <c r="DSF59" s="283"/>
      <c r="DSG59" s="279"/>
      <c r="DSH59" s="280"/>
      <c r="DSI59" s="281"/>
      <c r="DSJ59" s="281"/>
      <c r="DSK59" s="282"/>
      <c r="DSL59" s="283"/>
      <c r="DSM59" s="279"/>
      <c r="DSN59" s="280"/>
      <c r="DSO59" s="281"/>
      <c r="DSP59" s="281"/>
      <c r="DSQ59" s="282"/>
      <c r="DSR59" s="283"/>
      <c r="DSS59" s="279"/>
      <c r="DST59" s="280"/>
      <c r="DSU59" s="281"/>
      <c r="DSV59" s="281"/>
      <c r="DSW59" s="282"/>
      <c r="DSX59" s="283"/>
      <c r="DSY59" s="279"/>
      <c r="DSZ59" s="280"/>
      <c r="DTA59" s="281"/>
      <c r="DTB59" s="281"/>
      <c r="DTC59" s="282"/>
      <c r="DTD59" s="283"/>
      <c r="DTE59" s="279"/>
      <c r="DTF59" s="280"/>
      <c r="DTG59" s="281"/>
      <c r="DTH59" s="281"/>
      <c r="DTI59" s="282"/>
      <c r="DTJ59" s="283"/>
      <c r="DTK59" s="279"/>
      <c r="DTL59" s="280"/>
      <c r="DTM59" s="281"/>
      <c r="DTN59" s="281"/>
      <c r="DTO59" s="282"/>
      <c r="DTP59" s="283"/>
      <c r="DTQ59" s="279"/>
      <c r="DTR59" s="280"/>
      <c r="DTS59" s="281"/>
      <c r="DTT59" s="281"/>
      <c r="DTU59" s="282"/>
      <c r="DTV59" s="283"/>
      <c r="DTW59" s="279"/>
      <c r="DTX59" s="280"/>
      <c r="DTY59" s="281"/>
      <c r="DTZ59" s="281"/>
      <c r="DUA59" s="282"/>
      <c r="DUB59" s="283"/>
      <c r="DUC59" s="279"/>
      <c r="DUD59" s="280"/>
      <c r="DUE59" s="281"/>
      <c r="DUF59" s="281"/>
      <c r="DUG59" s="282"/>
      <c r="DUH59" s="283"/>
      <c r="DUI59" s="279"/>
      <c r="DUJ59" s="280"/>
      <c r="DUK59" s="281"/>
      <c r="DUL59" s="281"/>
      <c r="DUM59" s="282"/>
      <c r="DUN59" s="283"/>
      <c r="DUO59" s="279"/>
      <c r="DUP59" s="280"/>
      <c r="DUQ59" s="281"/>
      <c r="DUR59" s="281"/>
      <c r="DUS59" s="282"/>
      <c r="DUT59" s="283"/>
      <c r="DUU59" s="279"/>
      <c r="DUV59" s="280"/>
      <c r="DUW59" s="281"/>
      <c r="DUX59" s="281"/>
      <c r="DUY59" s="282"/>
      <c r="DUZ59" s="283"/>
      <c r="DVA59" s="279"/>
      <c r="DVB59" s="280"/>
      <c r="DVC59" s="281"/>
      <c r="DVD59" s="281"/>
      <c r="DVE59" s="282"/>
      <c r="DVF59" s="283"/>
      <c r="DVG59" s="279"/>
      <c r="DVH59" s="280"/>
      <c r="DVI59" s="281"/>
      <c r="DVJ59" s="281"/>
      <c r="DVK59" s="282"/>
      <c r="DVL59" s="283"/>
      <c r="DVM59" s="279"/>
      <c r="DVN59" s="280"/>
      <c r="DVO59" s="281"/>
      <c r="DVP59" s="281"/>
      <c r="DVQ59" s="282"/>
      <c r="DVR59" s="283"/>
      <c r="DVS59" s="279"/>
      <c r="DVT59" s="280"/>
      <c r="DVU59" s="281"/>
      <c r="DVV59" s="281"/>
      <c r="DVW59" s="282"/>
      <c r="DVX59" s="283"/>
      <c r="DVY59" s="279"/>
      <c r="DVZ59" s="280"/>
      <c r="DWA59" s="281"/>
      <c r="DWB59" s="281"/>
      <c r="DWC59" s="282"/>
      <c r="DWD59" s="283"/>
      <c r="DWE59" s="279"/>
      <c r="DWF59" s="280"/>
      <c r="DWG59" s="281"/>
      <c r="DWH59" s="281"/>
      <c r="DWI59" s="282"/>
      <c r="DWJ59" s="283"/>
      <c r="DWK59" s="279"/>
      <c r="DWL59" s="280"/>
      <c r="DWM59" s="281"/>
      <c r="DWN59" s="281"/>
      <c r="DWO59" s="282"/>
      <c r="DWP59" s="283"/>
      <c r="DWQ59" s="279"/>
      <c r="DWR59" s="280"/>
      <c r="DWS59" s="281"/>
      <c r="DWT59" s="281"/>
      <c r="DWU59" s="282"/>
      <c r="DWV59" s="283"/>
      <c r="DWW59" s="279"/>
      <c r="DWX59" s="280"/>
      <c r="DWY59" s="281"/>
      <c r="DWZ59" s="281"/>
      <c r="DXA59" s="282"/>
      <c r="DXB59" s="283"/>
      <c r="DXC59" s="279"/>
      <c r="DXD59" s="280"/>
      <c r="DXE59" s="281"/>
      <c r="DXF59" s="281"/>
      <c r="DXG59" s="282"/>
      <c r="DXH59" s="283"/>
      <c r="DXI59" s="279"/>
      <c r="DXJ59" s="280"/>
      <c r="DXK59" s="281"/>
      <c r="DXL59" s="281"/>
      <c r="DXM59" s="282"/>
      <c r="DXN59" s="283"/>
      <c r="DXO59" s="279"/>
      <c r="DXP59" s="280"/>
      <c r="DXQ59" s="281"/>
      <c r="DXR59" s="281"/>
      <c r="DXS59" s="282"/>
      <c r="DXT59" s="283"/>
      <c r="DXU59" s="279"/>
      <c r="DXV59" s="280"/>
      <c r="DXW59" s="281"/>
      <c r="DXX59" s="281"/>
      <c r="DXY59" s="282"/>
      <c r="DXZ59" s="283"/>
      <c r="DYA59" s="279"/>
      <c r="DYB59" s="280"/>
      <c r="DYC59" s="281"/>
      <c r="DYD59" s="281"/>
      <c r="DYE59" s="282"/>
      <c r="DYF59" s="283"/>
      <c r="DYG59" s="279"/>
      <c r="DYH59" s="280"/>
      <c r="DYI59" s="281"/>
      <c r="DYJ59" s="281"/>
      <c r="DYK59" s="282"/>
      <c r="DYL59" s="283"/>
      <c r="DYM59" s="279"/>
      <c r="DYN59" s="280"/>
      <c r="DYO59" s="281"/>
      <c r="DYP59" s="281"/>
      <c r="DYQ59" s="282"/>
      <c r="DYR59" s="283"/>
      <c r="DYS59" s="279"/>
      <c r="DYT59" s="280"/>
      <c r="DYU59" s="281"/>
      <c r="DYV59" s="281"/>
      <c r="DYW59" s="282"/>
      <c r="DYX59" s="283"/>
      <c r="DYY59" s="279"/>
      <c r="DYZ59" s="280"/>
      <c r="DZA59" s="281"/>
      <c r="DZB59" s="281"/>
      <c r="DZC59" s="282"/>
      <c r="DZD59" s="283"/>
      <c r="DZE59" s="279"/>
      <c r="DZF59" s="280"/>
      <c r="DZG59" s="281"/>
      <c r="DZH59" s="281"/>
      <c r="DZI59" s="282"/>
      <c r="DZJ59" s="283"/>
      <c r="DZK59" s="279"/>
      <c r="DZL59" s="280"/>
      <c r="DZM59" s="281"/>
      <c r="DZN59" s="281"/>
      <c r="DZO59" s="282"/>
      <c r="DZP59" s="283"/>
      <c r="DZQ59" s="279"/>
      <c r="DZR59" s="280"/>
      <c r="DZS59" s="281"/>
      <c r="DZT59" s="281"/>
      <c r="DZU59" s="282"/>
      <c r="DZV59" s="283"/>
      <c r="DZW59" s="279"/>
      <c r="DZX59" s="280"/>
      <c r="DZY59" s="281"/>
      <c r="DZZ59" s="281"/>
      <c r="EAA59" s="282"/>
      <c r="EAB59" s="283"/>
      <c r="EAC59" s="279"/>
      <c r="EAD59" s="280"/>
      <c r="EAE59" s="281"/>
      <c r="EAF59" s="281"/>
      <c r="EAG59" s="282"/>
      <c r="EAH59" s="283"/>
      <c r="EAI59" s="279"/>
      <c r="EAJ59" s="280"/>
      <c r="EAK59" s="281"/>
      <c r="EAL59" s="281"/>
      <c r="EAM59" s="282"/>
      <c r="EAN59" s="283"/>
      <c r="EAO59" s="279"/>
      <c r="EAP59" s="280"/>
      <c r="EAQ59" s="281"/>
      <c r="EAR59" s="281"/>
      <c r="EAS59" s="282"/>
      <c r="EAT59" s="283"/>
      <c r="EAU59" s="279"/>
      <c r="EAV59" s="280"/>
      <c r="EAW59" s="281"/>
      <c r="EAX59" s="281"/>
      <c r="EAY59" s="282"/>
      <c r="EAZ59" s="283"/>
      <c r="EBA59" s="279"/>
      <c r="EBB59" s="280"/>
      <c r="EBC59" s="281"/>
      <c r="EBD59" s="281"/>
      <c r="EBE59" s="282"/>
      <c r="EBF59" s="283"/>
      <c r="EBG59" s="279"/>
      <c r="EBH59" s="280"/>
      <c r="EBI59" s="281"/>
      <c r="EBJ59" s="281"/>
      <c r="EBK59" s="282"/>
      <c r="EBL59" s="283"/>
      <c r="EBM59" s="279"/>
      <c r="EBN59" s="280"/>
      <c r="EBO59" s="281"/>
      <c r="EBP59" s="281"/>
      <c r="EBQ59" s="282"/>
      <c r="EBR59" s="283"/>
      <c r="EBS59" s="279"/>
      <c r="EBT59" s="280"/>
      <c r="EBU59" s="281"/>
      <c r="EBV59" s="281"/>
      <c r="EBW59" s="282"/>
      <c r="EBX59" s="283"/>
      <c r="EBY59" s="279"/>
      <c r="EBZ59" s="280"/>
      <c r="ECA59" s="281"/>
      <c r="ECB59" s="281"/>
      <c r="ECC59" s="282"/>
      <c r="ECD59" s="283"/>
      <c r="ECE59" s="279"/>
      <c r="ECF59" s="280"/>
      <c r="ECG59" s="281"/>
      <c r="ECH59" s="281"/>
      <c r="ECI59" s="282"/>
      <c r="ECJ59" s="283"/>
      <c r="ECK59" s="279"/>
      <c r="ECL59" s="280"/>
      <c r="ECM59" s="281"/>
      <c r="ECN59" s="281"/>
      <c r="ECO59" s="282"/>
      <c r="ECP59" s="283"/>
      <c r="ECQ59" s="279"/>
      <c r="ECR59" s="280"/>
      <c r="ECS59" s="281"/>
      <c r="ECT59" s="281"/>
      <c r="ECU59" s="282"/>
      <c r="ECV59" s="283"/>
      <c r="ECW59" s="279"/>
      <c r="ECX59" s="280"/>
      <c r="ECY59" s="281"/>
      <c r="ECZ59" s="281"/>
      <c r="EDA59" s="282"/>
      <c r="EDB59" s="283"/>
      <c r="EDC59" s="279"/>
      <c r="EDD59" s="280"/>
      <c r="EDE59" s="281"/>
      <c r="EDF59" s="281"/>
      <c r="EDG59" s="282"/>
      <c r="EDH59" s="283"/>
      <c r="EDI59" s="279"/>
      <c r="EDJ59" s="280"/>
      <c r="EDK59" s="281"/>
      <c r="EDL59" s="281"/>
      <c r="EDM59" s="282"/>
      <c r="EDN59" s="283"/>
      <c r="EDO59" s="279"/>
      <c r="EDP59" s="280"/>
      <c r="EDQ59" s="281"/>
      <c r="EDR59" s="281"/>
      <c r="EDS59" s="282"/>
      <c r="EDT59" s="283"/>
      <c r="EDU59" s="279"/>
      <c r="EDV59" s="280"/>
      <c r="EDW59" s="281"/>
      <c r="EDX59" s="281"/>
      <c r="EDY59" s="282"/>
      <c r="EDZ59" s="283"/>
      <c r="EEA59" s="279"/>
      <c r="EEB59" s="280"/>
      <c r="EEC59" s="281"/>
      <c r="EED59" s="281"/>
      <c r="EEE59" s="282"/>
      <c r="EEF59" s="283"/>
      <c r="EEG59" s="279"/>
      <c r="EEH59" s="280"/>
      <c r="EEI59" s="281"/>
      <c r="EEJ59" s="281"/>
      <c r="EEK59" s="282"/>
      <c r="EEL59" s="283"/>
      <c r="EEM59" s="279"/>
      <c r="EEN59" s="280"/>
      <c r="EEO59" s="281"/>
      <c r="EEP59" s="281"/>
      <c r="EEQ59" s="282"/>
      <c r="EER59" s="283"/>
      <c r="EES59" s="279"/>
      <c r="EET59" s="280"/>
      <c r="EEU59" s="281"/>
      <c r="EEV59" s="281"/>
      <c r="EEW59" s="282"/>
      <c r="EEX59" s="283"/>
      <c r="EEY59" s="279"/>
      <c r="EEZ59" s="280"/>
      <c r="EFA59" s="281"/>
      <c r="EFB59" s="281"/>
      <c r="EFC59" s="282"/>
      <c r="EFD59" s="283"/>
      <c r="EFE59" s="279"/>
      <c r="EFF59" s="280"/>
      <c r="EFG59" s="281"/>
      <c r="EFH59" s="281"/>
      <c r="EFI59" s="282"/>
      <c r="EFJ59" s="283"/>
      <c r="EFK59" s="279"/>
      <c r="EFL59" s="280"/>
      <c r="EFM59" s="281"/>
      <c r="EFN59" s="281"/>
      <c r="EFO59" s="282"/>
      <c r="EFP59" s="283"/>
      <c r="EFQ59" s="279"/>
      <c r="EFR59" s="280"/>
      <c r="EFS59" s="281"/>
      <c r="EFT59" s="281"/>
      <c r="EFU59" s="282"/>
      <c r="EFV59" s="283"/>
      <c r="EFW59" s="279"/>
      <c r="EFX59" s="280"/>
      <c r="EFY59" s="281"/>
      <c r="EFZ59" s="281"/>
      <c r="EGA59" s="282"/>
      <c r="EGB59" s="283"/>
      <c r="EGC59" s="279"/>
      <c r="EGD59" s="280"/>
      <c r="EGE59" s="281"/>
      <c r="EGF59" s="281"/>
      <c r="EGG59" s="282"/>
      <c r="EGH59" s="283"/>
      <c r="EGI59" s="279"/>
      <c r="EGJ59" s="280"/>
      <c r="EGK59" s="281"/>
      <c r="EGL59" s="281"/>
      <c r="EGM59" s="282"/>
      <c r="EGN59" s="283"/>
      <c r="EGO59" s="279"/>
      <c r="EGP59" s="280"/>
      <c r="EGQ59" s="281"/>
      <c r="EGR59" s="281"/>
      <c r="EGS59" s="282"/>
      <c r="EGT59" s="283"/>
      <c r="EGU59" s="279"/>
      <c r="EGV59" s="280"/>
      <c r="EGW59" s="281"/>
      <c r="EGX59" s="281"/>
      <c r="EGY59" s="282"/>
      <c r="EGZ59" s="283"/>
      <c r="EHA59" s="279"/>
      <c r="EHB59" s="280"/>
      <c r="EHC59" s="281"/>
      <c r="EHD59" s="281"/>
      <c r="EHE59" s="282"/>
      <c r="EHF59" s="283"/>
      <c r="EHG59" s="279"/>
      <c r="EHH59" s="280"/>
      <c r="EHI59" s="281"/>
      <c r="EHJ59" s="281"/>
      <c r="EHK59" s="282"/>
      <c r="EHL59" s="283"/>
      <c r="EHM59" s="279"/>
      <c r="EHN59" s="280"/>
      <c r="EHO59" s="281"/>
      <c r="EHP59" s="281"/>
      <c r="EHQ59" s="282"/>
      <c r="EHR59" s="283"/>
      <c r="EHS59" s="279"/>
      <c r="EHT59" s="280"/>
      <c r="EHU59" s="281"/>
      <c r="EHV59" s="281"/>
      <c r="EHW59" s="282"/>
      <c r="EHX59" s="283"/>
      <c r="EHY59" s="279"/>
      <c r="EHZ59" s="280"/>
      <c r="EIA59" s="281"/>
      <c r="EIB59" s="281"/>
      <c r="EIC59" s="282"/>
      <c r="EID59" s="283"/>
      <c r="EIE59" s="279"/>
      <c r="EIF59" s="280"/>
      <c r="EIG59" s="281"/>
      <c r="EIH59" s="281"/>
      <c r="EII59" s="282"/>
      <c r="EIJ59" s="283"/>
      <c r="EIK59" s="279"/>
      <c r="EIL59" s="280"/>
      <c r="EIM59" s="281"/>
      <c r="EIN59" s="281"/>
      <c r="EIO59" s="282"/>
      <c r="EIP59" s="283"/>
      <c r="EIQ59" s="279"/>
      <c r="EIR59" s="280"/>
      <c r="EIS59" s="281"/>
      <c r="EIT59" s="281"/>
      <c r="EIU59" s="282"/>
      <c r="EIV59" s="283"/>
      <c r="EIW59" s="279"/>
      <c r="EIX59" s="280"/>
      <c r="EIY59" s="281"/>
      <c r="EIZ59" s="281"/>
      <c r="EJA59" s="282"/>
      <c r="EJB59" s="283"/>
      <c r="EJC59" s="279"/>
      <c r="EJD59" s="280"/>
      <c r="EJE59" s="281"/>
      <c r="EJF59" s="281"/>
      <c r="EJG59" s="282"/>
      <c r="EJH59" s="283"/>
      <c r="EJI59" s="279"/>
      <c r="EJJ59" s="280"/>
      <c r="EJK59" s="281"/>
      <c r="EJL59" s="281"/>
      <c r="EJM59" s="282"/>
      <c r="EJN59" s="283"/>
      <c r="EJO59" s="279"/>
      <c r="EJP59" s="280"/>
      <c r="EJQ59" s="281"/>
      <c r="EJR59" s="281"/>
      <c r="EJS59" s="282"/>
      <c r="EJT59" s="283"/>
      <c r="EJU59" s="279"/>
      <c r="EJV59" s="280"/>
      <c r="EJW59" s="281"/>
      <c r="EJX59" s="281"/>
      <c r="EJY59" s="282"/>
      <c r="EJZ59" s="283"/>
      <c r="EKA59" s="279"/>
      <c r="EKB59" s="280"/>
      <c r="EKC59" s="281"/>
      <c r="EKD59" s="281"/>
      <c r="EKE59" s="282"/>
      <c r="EKF59" s="283"/>
      <c r="EKG59" s="279"/>
      <c r="EKH59" s="280"/>
      <c r="EKI59" s="281"/>
      <c r="EKJ59" s="281"/>
      <c r="EKK59" s="282"/>
      <c r="EKL59" s="283"/>
      <c r="EKM59" s="279"/>
      <c r="EKN59" s="280"/>
      <c r="EKO59" s="281"/>
      <c r="EKP59" s="281"/>
      <c r="EKQ59" s="282"/>
      <c r="EKR59" s="283"/>
      <c r="EKS59" s="279"/>
      <c r="EKT59" s="280"/>
      <c r="EKU59" s="281"/>
      <c r="EKV59" s="281"/>
      <c r="EKW59" s="282"/>
      <c r="EKX59" s="283"/>
      <c r="EKY59" s="279"/>
      <c r="EKZ59" s="280"/>
      <c r="ELA59" s="281"/>
      <c r="ELB59" s="281"/>
      <c r="ELC59" s="282"/>
      <c r="ELD59" s="283"/>
      <c r="ELE59" s="279"/>
      <c r="ELF59" s="280"/>
      <c r="ELG59" s="281"/>
      <c r="ELH59" s="281"/>
      <c r="ELI59" s="282"/>
      <c r="ELJ59" s="283"/>
      <c r="ELK59" s="279"/>
      <c r="ELL59" s="280"/>
      <c r="ELM59" s="281"/>
      <c r="ELN59" s="281"/>
      <c r="ELO59" s="282"/>
      <c r="ELP59" s="283"/>
      <c r="ELQ59" s="279"/>
      <c r="ELR59" s="280"/>
      <c r="ELS59" s="281"/>
      <c r="ELT59" s="281"/>
      <c r="ELU59" s="282"/>
      <c r="ELV59" s="283"/>
      <c r="ELW59" s="279"/>
      <c r="ELX59" s="280"/>
      <c r="ELY59" s="281"/>
      <c r="ELZ59" s="281"/>
      <c r="EMA59" s="282"/>
      <c r="EMB59" s="283"/>
      <c r="EMC59" s="279"/>
      <c r="EMD59" s="280"/>
      <c r="EME59" s="281"/>
      <c r="EMF59" s="281"/>
      <c r="EMG59" s="282"/>
      <c r="EMH59" s="283"/>
      <c r="EMI59" s="279"/>
      <c r="EMJ59" s="280"/>
      <c r="EMK59" s="281"/>
      <c r="EML59" s="281"/>
      <c r="EMM59" s="282"/>
      <c r="EMN59" s="283"/>
      <c r="EMO59" s="279"/>
      <c r="EMP59" s="280"/>
      <c r="EMQ59" s="281"/>
      <c r="EMR59" s="281"/>
      <c r="EMS59" s="282"/>
      <c r="EMT59" s="283"/>
      <c r="EMU59" s="279"/>
      <c r="EMV59" s="280"/>
      <c r="EMW59" s="281"/>
      <c r="EMX59" s="281"/>
      <c r="EMY59" s="282"/>
      <c r="EMZ59" s="283"/>
      <c r="ENA59" s="279"/>
      <c r="ENB59" s="280"/>
      <c r="ENC59" s="281"/>
      <c r="END59" s="281"/>
      <c r="ENE59" s="282"/>
      <c r="ENF59" s="283"/>
      <c r="ENG59" s="279"/>
      <c r="ENH59" s="280"/>
      <c r="ENI59" s="281"/>
      <c r="ENJ59" s="281"/>
      <c r="ENK59" s="282"/>
      <c r="ENL59" s="283"/>
      <c r="ENM59" s="279"/>
      <c r="ENN59" s="280"/>
      <c r="ENO59" s="281"/>
      <c r="ENP59" s="281"/>
      <c r="ENQ59" s="282"/>
      <c r="ENR59" s="283"/>
      <c r="ENS59" s="279"/>
      <c r="ENT59" s="280"/>
      <c r="ENU59" s="281"/>
      <c r="ENV59" s="281"/>
      <c r="ENW59" s="282"/>
      <c r="ENX59" s="283"/>
      <c r="ENY59" s="279"/>
      <c r="ENZ59" s="280"/>
      <c r="EOA59" s="281"/>
      <c r="EOB59" s="281"/>
      <c r="EOC59" s="282"/>
      <c r="EOD59" s="283"/>
      <c r="EOE59" s="279"/>
      <c r="EOF59" s="280"/>
      <c r="EOG59" s="281"/>
      <c r="EOH59" s="281"/>
      <c r="EOI59" s="282"/>
      <c r="EOJ59" s="283"/>
      <c r="EOK59" s="279"/>
      <c r="EOL59" s="280"/>
      <c r="EOM59" s="281"/>
      <c r="EON59" s="281"/>
      <c r="EOO59" s="282"/>
      <c r="EOP59" s="283"/>
      <c r="EOQ59" s="279"/>
      <c r="EOR59" s="280"/>
      <c r="EOS59" s="281"/>
      <c r="EOT59" s="281"/>
      <c r="EOU59" s="282"/>
      <c r="EOV59" s="283"/>
      <c r="EOW59" s="279"/>
      <c r="EOX59" s="280"/>
      <c r="EOY59" s="281"/>
      <c r="EOZ59" s="281"/>
      <c r="EPA59" s="282"/>
      <c r="EPB59" s="283"/>
      <c r="EPC59" s="279"/>
      <c r="EPD59" s="280"/>
      <c r="EPE59" s="281"/>
      <c r="EPF59" s="281"/>
      <c r="EPG59" s="282"/>
      <c r="EPH59" s="283"/>
      <c r="EPI59" s="279"/>
      <c r="EPJ59" s="280"/>
      <c r="EPK59" s="281"/>
      <c r="EPL59" s="281"/>
      <c r="EPM59" s="282"/>
      <c r="EPN59" s="283"/>
      <c r="EPO59" s="279"/>
      <c r="EPP59" s="280"/>
      <c r="EPQ59" s="281"/>
      <c r="EPR59" s="281"/>
      <c r="EPS59" s="282"/>
      <c r="EPT59" s="283"/>
      <c r="EPU59" s="279"/>
      <c r="EPV59" s="280"/>
      <c r="EPW59" s="281"/>
      <c r="EPX59" s="281"/>
      <c r="EPY59" s="282"/>
      <c r="EPZ59" s="283"/>
      <c r="EQA59" s="279"/>
      <c r="EQB59" s="280"/>
      <c r="EQC59" s="281"/>
      <c r="EQD59" s="281"/>
      <c r="EQE59" s="282"/>
      <c r="EQF59" s="283"/>
      <c r="EQG59" s="279"/>
      <c r="EQH59" s="280"/>
      <c r="EQI59" s="281"/>
      <c r="EQJ59" s="281"/>
      <c r="EQK59" s="282"/>
      <c r="EQL59" s="283"/>
      <c r="EQM59" s="279"/>
      <c r="EQN59" s="280"/>
      <c r="EQO59" s="281"/>
      <c r="EQP59" s="281"/>
      <c r="EQQ59" s="282"/>
      <c r="EQR59" s="283"/>
      <c r="EQS59" s="279"/>
      <c r="EQT59" s="280"/>
      <c r="EQU59" s="281"/>
      <c r="EQV59" s="281"/>
      <c r="EQW59" s="282"/>
      <c r="EQX59" s="283"/>
      <c r="EQY59" s="279"/>
      <c r="EQZ59" s="280"/>
      <c r="ERA59" s="281"/>
      <c r="ERB59" s="281"/>
      <c r="ERC59" s="282"/>
      <c r="ERD59" s="283"/>
      <c r="ERE59" s="279"/>
      <c r="ERF59" s="280"/>
      <c r="ERG59" s="281"/>
      <c r="ERH59" s="281"/>
      <c r="ERI59" s="282"/>
      <c r="ERJ59" s="283"/>
      <c r="ERK59" s="279"/>
      <c r="ERL59" s="280"/>
      <c r="ERM59" s="281"/>
      <c r="ERN59" s="281"/>
      <c r="ERO59" s="282"/>
      <c r="ERP59" s="283"/>
      <c r="ERQ59" s="279"/>
      <c r="ERR59" s="280"/>
      <c r="ERS59" s="281"/>
      <c r="ERT59" s="281"/>
      <c r="ERU59" s="282"/>
      <c r="ERV59" s="283"/>
      <c r="ERW59" s="279"/>
      <c r="ERX59" s="280"/>
      <c r="ERY59" s="281"/>
      <c r="ERZ59" s="281"/>
      <c r="ESA59" s="282"/>
      <c r="ESB59" s="283"/>
      <c r="ESC59" s="279"/>
      <c r="ESD59" s="280"/>
      <c r="ESE59" s="281"/>
      <c r="ESF59" s="281"/>
      <c r="ESG59" s="282"/>
      <c r="ESH59" s="283"/>
      <c r="ESI59" s="279"/>
      <c r="ESJ59" s="280"/>
      <c r="ESK59" s="281"/>
      <c r="ESL59" s="281"/>
      <c r="ESM59" s="282"/>
      <c r="ESN59" s="283"/>
      <c r="ESO59" s="279"/>
      <c r="ESP59" s="280"/>
      <c r="ESQ59" s="281"/>
      <c r="ESR59" s="281"/>
      <c r="ESS59" s="282"/>
      <c r="EST59" s="283"/>
      <c r="ESU59" s="279"/>
      <c r="ESV59" s="280"/>
      <c r="ESW59" s="281"/>
      <c r="ESX59" s="281"/>
      <c r="ESY59" s="282"/>
      <c r="ESZ59" s="283"/>
      <c r="ETA59" s="279"/>
      <c r="ETB59" s="280"/>
      <c r="ETC59" s="281"/>
      <c r="ETD59" s="281"/>
      <c r="ETE59" s="282"/>
      <c r="ETF59" s="283"/>
      <c r="ETG59" s="279"/>
      <c r="ETH59" s="280"/>
      <c r="ETI59" s="281"/>
      <c r="ETJ59" s="281"/>
      <c r="ETK59" s="282"/>
      <c r="ETL59" s="283"/>
      <c r="ETM59" s="279"/>
      <c r="ETN59" s="280"/>
      <c r="ETO59" s="281"/>
      <c r="ETP59" s="281"/>
      <c r="ETQ59" s="282"/>
      <c r="ETR59" s="283"/>
      <c r="ETS59" s="279"/>
      <c r="ETT59" s="280"/>
      <c r="ETU59" s="281"/>
      <c r="ETV59" s="281"/>
      <c r="ETW59" s="282"/>
      <c r="ETX59" s="283"/>
      <c r="ETY59" s="279"/>
      <c r="ETZ59" s="280"/>
      <c r="EUA59" s="281"/>
      <c r="EUB59" s="281"/>
      <c r="EUC59" s="282"/>
      <c r="EUD59" s="283"/>
      <c r="EUE59" s="279"/>
      <c r="EUF59" s="280"/>
      <c r="EUG59" s="281"/>
      <c r="EUH59" s="281"/>
      <c r="EUI59" s="282"/>
      <c r="EUJ59" s="283"/>
      <c r="EUK59" s="279"/>
      <c r="EUL59" s="280"/>
      <c r="EUM59" s="281"/>
      <c r="EUN59" s="281"/>
      <c r="EUO59" s="282"/>
      <c r="EUP59" s="283"/>
      <c r="EUQ59" s="279"/>
      <c r="EUR59" s="280"/>
      <c r="EUS59" s="281"/>
      <c r="EUT59" s="281"/>
      <c r="EUU59" s="282"/>
      <c r="EUV59" s="283"/>
      <c r="EUW59" s="279"/>
      <c r="EUX59" s="280"/>
      <c r="EUY59" s="281"/>
      <c r="EUZ59" s="281"/>
      <c r="EVA59" s="282"/>
      <c r="EVB59" s="283"/>
      <c r="EVC59" s="279"/>
      <c r="EVD59" s="280"/>
      <c r="EVE59" s="281"/>
      <c r="EVF59" s="281"/>
      <c r="EVG59" s="282"/>
      <c r="EVH59" s="283"/>
      <c r="EVI59" s="279"/>
      <c r="EVJ59" s="280"/>
      <c r="EVK59" s="281"/>
      <c r="EVL59" s="281"/>
      <c r="EVM59" s="282"/>
      <c r="EVN59" s="283"/>
      <c r="EVO59" s="279"/>
      <c r="EVP59" s="280"/>
      <c r="EVQ59" s="281"/>
      <c r="EVR59" s="281"/>
      <c r="EVS59" s="282"/>
      <c r="EVT59" s="283"/>
      <c r="EVU59" s="279"/>
      <c r="EVV59" s="280"/>
      <c r="EVW59" s="281"/>
      <c r="EVX59" s="281"/>
      <c r="EVY59" s="282"/>
      <c r="EVZ59" s="283"/>
      <c r="EWA59" s="279"/>
      <c r="EWB59" s="280"/>
      <c r="EWC59" s="281"/>
      <c r="EWD59" s="281"/>
      <c r="EWE59" s="282"/>
      <c r="EWF59" s="283"/>
      <c r="EWG59" s="279"/>
      <c r="EWH59" s="280"/>
      <c r="EWI59" s="281"/>
      <c r="EWJ59" s="281"/>
      <c r="EWK59" s="282"/>
      <c r="EWL59" s="283"/>
      <c r="EWM59" s="279"/>
      <c r="EWN59" s="280"/>
      <c r="EWO59" s="281"/>
      <c r="EWP59" s="281"/>
      <c r="EWQ59" s="282"/>
      <c r="EWR59" s="283"/>
      <c r="EWS59" s="279"/>
      <c r="EWT59" s="280"/>
      <c r="EWU59" s="281"/>
      <c r="EWV59" s="281"/>
      <c r="EWW59" s="282"/>
      <c r="EWX59" s="283"/>
      <c r="EWY59" s="279"/>
      <c r="EWZ59" s="280"/>
      <c r="EXA59" s="281"/>
      <c r="EXB59" s="281"/>
      <c r="EXC59" s="282"/>
      <c r="EXD59" s="283"/>
      <c r="EXE59" s="279"/>
      <c r="EXF59" s="280"/>
      <c r="EXG59" s="281"/>
      <c r="EXH59" s="281"/>
      <c r="EXI59" s="282"/>
      <c r="EXJ59" s="283"/>
      <c r="EXK59" s="279"/>
      <c r="EXL59" s="280"/>
      <c r="EXM59" s="281"/>
      <c r="EXN59" s="281"/>
      <c r="EXO59" s="282"/>
      <c r="EXP59" s="283"/>
      <c r="EXQ59" s="279"/>
      <c r="EXR59" s="280"/>
      <c r="EXS59" s="281"/>
      <c r="EXT59" s="281"/>
      <c r="EXU59" s="282"/>
      <c r="EXV59" s="283"/>
      <c r="EXW59" s="279"/>
      <c r="EXX59" s="280"/>
      <c r="EXY59" s="281"/>
      <c r="EXZ59" s="281"/>
      <c r="EYA59" s="282"/>
      <c r="EYB59" s="283"/>
      <c r="EYC59" s="279"/>
      <c r="EYD59" s="280"/>
      <c r="EYE59" s="281"/>
      <c r="EYF59" s="281"/>
      <c r="EYG59" s="282"/>
      <c r="EYH59" s="283"/>
      <c r="EYI59" s="279"/>
      <c r="EYJ59" s="280"/>
      <c r="EYK59" s="281"/>
      <c r="EYL59" s="281"/>
      <c r="EYM59" s="282"/>
      <c r="EYN59" s="283"/>
      <c r="EYO59" s="279"/>
      <c r="EYP59" s="280"/>
      <c r="EYQ59" s="281"/>
      <c r="EYR59" s="281"/>
      <c r="EYS59" s="282"/>
      <c r="EYT59" s="283"/>
      <c r="EYU59" s="279"/>
      <c r="EYV59" s="280"/>
      <c r="EYW59" s="281"/>
      <c r="EYX59" s="281"/>
      <c r="EYY59" s="282"/>
      <c r="EYZ59" s="283"/>
      <c r="EZA59" s="279"/>
      <c r="EZB59" s="280"/>
      <c r="EZC59" s="281"/>
      <c r="EZD59" s="281"/>
      <c r="EZE59" s="282"/>
      <c r="EZF59" s="283"/>
      <c r="EZG59" s="279"/>
      <c r="EZH59" s="280"/>
      <c r="EZI59" s="281"/>
      <c r="EZJ59" s="281"/>
      <c r="EZK59" s="282"/>
      <c r="EZL59" s="283"/>
      <c r="EZM59" s="279"/>
      <c r="EZN59" s="280"/>
      <c r="EZO59" s="281"/>
      <c r="EZP59" s="281"/>
      <c r="EZQ59" s="282"/>
      <c r="EZR59" s="283"/>
      <c r="EZS59" s="279"/>
      <c r="EZT59" s="280"/>
      <c r="EZU59" s="281"/>
      <c r="EZV59" s="281"/>
      <c r="EZW59" s="282"/>
      <c r="EZX59" s="283"/>
      <c r="EZY59" s="279"/>
      <c r="EZZ59" s="280"/>
      <c r="FAA59" s="281"/>
      <c r="FAB59" s="281"/>
      <c r="FAC59" s="282"/>
      <c r="FAD59" s="283"/>
      <c r="FAE59" s="279"/>
      <c r="FAF59" s="280"/>
      <c r="FAG59" s="281"/>
      <c r="FAH59" s="281"/>
      <c r="FAI59" s="282"/>
      <c r="FAJ59" s="283"/>
      <c r="FAK59" s="279"/>
      <c r="FAL59" s="280"/>
      <c r="FAM59" s="281"/>
      <c r="FAN59" s="281"/>
      <c r="FAO59" s="282"/>
      <c r="FAP59" s="283"/>
      <c r="FAQ59" s="279"/>
      <c r="FAR59" s="280"/>
      <c r="FAS59" s="281"/>
      <c r="FAT59" s="281"/>
      <c r="FAU59" s="282"/>
      <c r="FAV59" s="283"/>
      <c r="FAW59" s="279"/>
      <c r="FAX59" s="280"/>
      <c r="FAY59" s="281"/>
      <c r="FAZ59" s="281"/>
      <c r="FBA59" s="282"/>
      <c r="FBB59" s="283"/>
      <c r="FBC59" s="279"/>
      <c r="FBD59" s="280"/>
      <c r="FBE59" s="281"/>
      <c r="FBF59" s="281"/>
      <c r="FBG59" s="282"/>
      <c r="FBH59" s="283"/>
      <c r="FBI59" s="279"/>
      <c r="FBJ59" s="280"/>
      <c r="FBK59" s="281"/>
      <c r="FBL59" s="281"/>
      <c r="FBM59" s="282"/>
      <c r="FBN59" s="283"/>
      <c r="FBO59" s="279"/>
      <c r="FBP59" s="280"/>
      <c r="FBQ59" s="281"/>
      <c r="FBR59" s="281"/>
      <c r="FBS59" s="282"/>
      <c r="FBT59" s="283"/>
      <c r="FBU59" s="279"/>
      <c r="FBV59" s="280"/>
      <c r="FBW59" s="281"/>
      <c r="FBX59" s="281"/>
      <c r="FBY59" s="282"/>
      <c r="FBZ59" s="283"/>
      <c r="FCA59" s="279"/>
      <c r="FCB59" s="280"/>
      <c r="FCC59" s="281"/>
      <c r="FCD59" s="281"/>
      <c r="FCE59" s="282"/>
      <c r="FCF59" s="283"/>
      <c r="FCG59" s="279"/>
      <c r="FCH59" s="280"/>
      <c r="FCI59" s="281"/>
      <c r="FCJ59" s="281"/>
      <c r="FCK59" s="282"/>
      <c r="FCL59" s="283"/>
      <c r="FCM59" s="279"/>
      <c r="FCN59" s="280"/>
      <c r="FCO59" s="281"/>
      <c r="FCP59" s="281"/>
      <c r="FCQ59" s="282"/>
      <c r="FCR59" s="283"/>
      <c r="FCS59" s="279"/>
      <c r="FCT59" s="280"/>
      <c r="FCU59" s="281"/>
      <c r="FCV59" s="281"/>
      <c r="FCW59" s="282"/>
      <c r="FCX59" s="283"/>
      <c r="FCY59" s="279"/>
      <c r="FCZ59" s="280"/>
      <c r="FDA59" s="281"/>
      <c r="FDB59" s="281"/>
      <c r="FDC59" s="282"/>
      <c r="FDD59" s="283"/>
      <c r="FDE59" s="279"/>
      <c r="FDF59" s="280"/>
      <c r="FDG59" s="281"/>
      <c r="FDH59" s="281"/>
      <c r="FDI59" s="282"/>
      <c r="FDJ59" s="283"/>
      <c r="FDK59" s="279"/>
      <c r="FDL59" s="280"/>
      <c r="FDM59" s="281"/>
      <c r="FDN59" s="281"/>
      <c r="FDO59" s="282"/>
      <c r="FDP59" s="283"/>
      <c r="FDQ59" s="279"/>
      <c r="FDR59" s="280"/>
      <c r="FDS59" s="281"/>
      <c r="FDT59" s="281"/>
      <c r="FDU59" s="282"/>
      <c r="FDV59" s="283"/>
      <c r="FDW59" s="279"/>
      <c r="FDX59" s="280"/>
      <c r="FDY59" s="281"/>
      <c r="FDZ59" s="281"/>
      <c r="FEA59" s="282"/>
      <c r="FEB59" s="283"/>
      <c r="FEC59" s="279"/>
      <c r="FED59" s="280"/>
      <c r="FEE59" s="281"/>
      <c r="FEF59" s="281"/>
      <c r="FEG59" s="282"/>
      <c r="FEH59" s="283"/>
      <c r="FEI59" s="279"/>
      <c r="FEJ59" s="280"/>
      <c r="FEK59" s="281"/>
      <c r="FEL59" s="281"/>
      <c r="FEM59" s="282"/>
      <c r="FEN59" s="283"/>
      <c r="FEO59" s="279"/>
      <c r="FEP59" s="280"/>
      <c r="FEQ59" s="281"/>
      <c r="FER59" s="281"/>
      <c r="FES59" s="282"/>
      <c r="FET59" s="283"/>
      <c r="FEU59" s="279"/>
      <c r="FEV59" s="280"/>
      <c r="FEW59" s="281"/>
      <c r="FEX59" s="281"/>
      <c r="FEY59" s="282"/>
      <c r="FEZ59" s="283"/>
      <c r="FFA59" s="279"/>
      <c r="FFB59" s="280"/>
      <c r="FFC59" s="281"/>
      <c r="FFD59" s="281"/>
      <c r="FFE59" s="282"/>
      <c r="FFF59" s="283"/>
      <c r="FFG59" s="279"/>
      <c r="FFH59" s="280"/>
      <c r="FFI59" s="281"/>
      <c r="FFJ59" s="281"/>
      <c r="FFK59" s="282"/>
      <c r="FFL59" s="283"/>
      <c r="FFM59" s="279"/>
      <c r="FFN59" s="280"/>
      <c r="FFO59" s="281"/>
      <c r="FFP59" s="281"/>
      <c r="FFQ59" s="282"/>
      <c r="FFR59" s="283"/>
      <c r="FFS59" s="279"/>
      <c r="FFT59" s="280"/>
      <c r="FFU59" s="281"/>
      <c r="FFV59" s="281"/>
      <c r="FFW59" s="282"/>
      <c r="FFX59" s="283"/>
      <c r="FFY59" s="279"/>
      <c r="FFZ59" s="280"/>
      <c r="FGA59" s="281"/>
      <c r="FGB59" s="281"/>
      <c r="FGC59" s="282"/>
      <c r="FGD59" s="283"/>
      <c r="FGE59" s="279"/>
      <c r="FGF59" s="280"/>
      <c r="FGG59" s="281"/>
      <c r="FGH59" s="281"/>
      <c r="FGI59" s="282"/>
      <c r="FGJ59" s="283"/>
      <c r="FGK59" s="279"/>
      <c r="FGL59" s="280"/>
      <c r="FGM59" s="281"/>
      <c r="FGN59" s="281"/>
      <c r="FGO59" s="282"/>
      <c r="FGP59" s="283"/>
      <c r="FGQ59" s="279"/>
      <c r="FGR59" s="280"/>
      <c r="FGS59" s="281"/>
      <c r="FGT59" s="281"/>
      <c r="FGU59" s="282"/>
      <c r="FGV59" s="283"/>
      <c r="FGW59" s="279"/>
      <c r="FGX59" s="280"/>
      <c r="FGY59" s="281"/>
      <c r="FGZ59" s="281"/>
      <c r="FHA59" s="282"/>
      <c r="FHB59" s="283"/>
      <c r="FHC59" s="279"/>
      <c r="FHD59" s="280"/>
      <c r="FHE59" s="281"/>
      <c r="FHF59" s="281"/>
      <c r="FHG59" s="282"/>
      <c r="FHH59" s="283"/>
      <c r="FHI59" s="279"/>
      <c r="FHJ59" s="280"/>
      <c r="FHK59" s="281"/>
      <c r="FHL59" s="281"/>
      <c r="FHM59" s="282"/>
      <c r="FHN59" s="283"/>
      <c r="FHO59" s="279"/>
      <c r="FHP59" s="280"/>
      <c r="FHQ59" s="281"/>
      <c r="FHR59" s="281"/>
      <c r="FHS59" s="282"/>
      <c r="FHT59" s="283"/>
      <c r="FHU59" s="279"/>
      <c r="FHV59" s="280"/>
      <c r="FHW59" s="281"/>
      <c r="FHX59" s="281"/>
      <c r="FHY59" s="282"/>
      <c r="FHZ59" s="283"/>
      <c r="FIA59" s="279"/>
      <c r="FIB59" s="280"/>
      <c r="FIC59" s="281"/>
      <c r="FID59" s="281"/>
      <c r="FIE59" s="282"/>
      <c r="FIF59" s="283"/>
      <c r="FIG59" s="279"/>
      <c r="FIH59" s="280"/>
      <c r="FII59" s="281"/>
      <c r="FIJ59" s="281"/>
      <c r="FIK59" s="282"/>
      <c r="FIL59" s="283"/>
      <c r="FIM59" s="279"/>
      <c r="FIN59" s="280"/>
      <c r="FIO59" s="281"/>
      <c r="FIP59" s="281"/>
      <c r="FIQ59" s="282"/>
      <c r="FIR59" s="283"/>
      <c r="FIS59" s="279"/>
      <c r="FIT59" s="280"/>
      <c r="FIU59" s="281"/>
      <c r="FIV59" s="281"/>
      <c r="FIW59" s="282"/>
      <c r="FIX59" s="283"/>
      <c r="FIY59" s="279"/>
      <c r="FIZ59" s="280"/>
      <c r="FJA59" s="281"/>
      <c r="FJB59" s="281"/>
      <c r="FJC59" s="282"/>
      <c r="FJD59" s="283"/>
      <c r="FJE59" s="279"/>
      <c r="FJF59" s="280"/>
      <c r="FJG59" s="281"/>
      <c r="FJH59" s="281"/>
      <c r="FJI59" s="282"/>
      <c r="FJJ59" s="283"/>
      <c r="FJK59" s="279"/>
      <c r="FJL59" s="280"/>
      <c r="FJM59" s="281"/>
      <c r="FJN59" s="281"/>
      <c r="FJO59" s="282"/>
      <c r="FJP59" s="283"/>
      <c r="FJQ59" s="279"/>
      <c r="FJR59" s="280"/>
      <c r="FJS59" s="281"/>
      <c r="FJT59" s="281"/>
      <c r="FJU59" s="282"/>
      <c r="FJV59" s="283"/>
      <c r="FJW59" s="279"/>
      <c r="FJX59" s="280"/>
      <c r="FJY59" s="281"/>
      <c r="FJZ59" s="281"/>
      <c r="FKA59" s="282"/>
      <c r="FKB59" s="283"/>
      <c r="FKC59" s="279"/>
      <c r="FKD59" s="280"/>
      <c r="FKE59" s="281"/>
      <c r="FKF59" s="281"/>
      <c r="FKG59" s="282"/>
      <c r="FKH59" s="283"/>
      <c r="FKI59" s="279"/>
      <c r="FKJ59" s="280"/>
      <c r="FKK59" s="281"/>
      <c r="FKL59" s="281"/>
      <c r="FKM59" s="282"/>
      <c r="FKN59" s="283"/>
      <c r="FKO59" s="279"/>
      <c r="FKP59" s="280"/>
      <c r="FKQ59" s="281"/>
      <c r="FKR59" s="281"/>
      <c r="FKS59" s="282"/>
      <c r="FKT59" s="283"/>
      <c r="FKU59" s="279"/>
      <c r="FKV59" s="280"/>
      <c r="FKW59" s="281"/>
      <c r="FKX59" s="281"/>
      <c r="FKY59" s="282"/>
      <c r="FKZ59" s="283"/>
      <c r="FLA59" s="279"/>
      <c r="FLB59" s="280"/>
      <c r="FLC59" s="281"/>
      <c r="FLD59" s="281"/>
      <c r="FLE59" s="282"/>
      <c r="FLF59" s="283"/>
      <c r="FLG59" s="279"/>
      <c r="FLH59" s="280"/>
      <c r="FLI59" s="281"/>
      <c r="FLJ59" s="281"/>
      <c r="FLK59" s="282"/>
      <c r="FLL59" s="283"/>
      <c r="FLM59" s="279"/>
      <c r="FLN59" s="280"/>
      <c r="FLO59" s="281"/>
      <c r="FLP59" s="281"/>
      <c r="FLQ59" s="282"/>
      <c r="FLR59" s="283"/>
      <c r="FLS59" s="279"/>
      <c r="FLT59" s="280"/>
      <c r="FLU59" s="281"/>
      <c r="FLV59" s="281"/>
      <c r="FLW59" s="282"/>
      <c r="FLX59" s="283"/>
      <c r="FLY59" s="279"/>
      <c r="FLZ59" s="280"/>
      <c r="FMA59" s="281"/>
      <c r="FMB59" s="281"/>
      <c r="FMC59" s="282"/>
      <c r="FMD59" s="283"/>
      <c r="FME59" s="279"/>
      <c r="FMF59" s="280"/>
      <c r="FMG59" s="281"/>
      <c r="FMH59" s="281"/>
      <c r="FMI59" s="282"/>
      <c r="FMJ59" s="283"/>
      <c r="FMK59" s="279"/>
      <c r="FML59" s="280"/>
      <c r="FMM59" s="281"/>
      <c r="FMN59" s="281"/>
      <c r="FMO59" s="282"/>
      <c r="FMP59" s="283"/>
      <c r="FMQ59" s="279"/>
      <c r="FMR59" s="280"/>
      <c r="FMS59" s="281"/>
      <c r="FMT59" s="281"/>
      <c r="FMU59" s="282"/>
      <c r="FMV59" s="283"/>
      <c r="FMW59" s="279"/>
      <c r="FMX59" s="280"/>
      <c r="FMY59" s="281"/>
      <c r="FMZ59" s="281"/>
      <c r="FNA59" s="282"/>
      <c r="FNB59" s="283"/>
      <c r="FNC59" s="279"/>
      <c r="FND59" s="280"/>
      <c r="FNE59" s="281"/>
      <c r="FNF59" s="281"/>
      <c r="FNG59" s="282"/>
      <c r="FNH59" s="283"/>
      <c r="FNI59" s="279"/>
      <c r="FNJ59" s="280"/>
      <c r="FNK59" s="281"/>
      <c r="FNL59" s="281"/>
      <c r="FNM59" s="282"/>
      <c r="FNN59" s="283"/>
      <c r="FNO59" s="279"/>
      <c r="FNP59" s="280"/>
      <c r="FNQ59" s="281"/>
      <c r="FNR59" s="281"/>
      <c r="FNS59" s="282"/>
      <c r="FNT59" s="283"/>
      <c r="FNU59" s="279"/>
      <c r="FNV59" s="280"/>
      <c r="FNW59" s="281"/>
      <c r="FNX59" s="281"/>
      <c r="FNY59" s="282"/>
      <c r="FNZ59" s="283"/>
      <c r="FOA59" s="279"/>
      <c r="FOB59" s="280"/>
      <c r="FOC59" s="281"/>
      <c r="FOD59" s="281"/>
      <c r="FOE59" s="282"/>
      <c r="FOF59" s="283"/>
      <c r="FOG59" s="279"/>
      <c r="FOH59" s="280"/>
      <c r="FOI59" s="281"/>
      <c r="FOJ59" s="281"/>
      <c r="FOK59" s="282"/>
      <c r="FOL59" s="283"/>
      <c r="FOM59" s="279"/>
      <c r="FON59" s="280"/>
      <c r="FOO59" s="281"/>
      <c r="FOP59" s="281"/>
      <c r="FOQ59" s="282"/>
      <c r="FOR59" s="283"/>
      <c r="FOS59" s="279"/>
      <c r="FOT59" s="280"/>
      <c r="FOU59" s="281"/>
      <c r="FOV59" s="281"/>
      <c r="FOW59" s="282"/>
      <c r="FOX59" s="283"/>
      <c r="FOY59" s="279"/>
      <c r="FOZ59" s="280"/>
      <c r="FPA59" s="281"/>
      <c r="FPB59" s="281"/>
      <c r="FPC59" s="282"/>
      <c r="FPD59" s="283"/>
      <c r="FPE59" s="279"/>
      <c r="FPF59" s="280"/>
      <c r="FPG59" s="281"/>
      <c r="FPH59" s="281"/>
      <c r="FPI59" s="282"/>
      <c r="FPJ59" s="283"/>
      <c r="FPK59" s="279"/>
      <c r="FPL59" s="280"/>
      <c r="FPM59" s="281"/>
      <c r="FPN59" s="281"/>
      <c r="FPO59" s="282"/>
      <c r="FPP59" s="283"/>
      <c r="FPQ59" s="279"/>
      <c r="FPR59" s="280"/>
      <c r="FPS59" s="281"/>
      <c r="FPT59" s="281"/>
      <c r="FPU59" s="282"/>
      <c r="FPV59" s="283"/>
      <c r="FPW59" s="279"/>
      <c r="FPX59" s="280"/>
      <c r="FPY59" s="281"/>
      <c r="FPZ59" s="281"/>
      <c r="FQA59" s="282"/>
      <c r="FQB59" s="283"/>
      <c r="FQC59" s="279"/>
      <c r="FQD59" s="280"/>
      <c r="FQE59" s="281"/>
      <c r="FQF59" s="281"/>
      <c r="FQG59" s="282"/>
      <c r="FQH59" s="283"/>
      <c r="FQI59" s="279"/>
      <c r="FQJ59" s="280"/>
      <c r="FQK59" s="281"/>
      <c r="FQL59" s="281"/>
      <c r="FQM59" s="282"/>
      <c r="FQN59" s="283"/>
      <c r="FQO59" s="279"/>
      <c r="FQP59" s="280"/>
      <c r="FQQ59" s="281"/>
      <c r="FQR59" s="281"/>
      <c r="FQS59" s="282"/>
      <c r="FQT59" s="283"/>
      <c r="FQU59" s="279"/>
      <c r="FQV59" s="280"/>
      <c r="FQW59" s="281"/>
      <c r="FQX59" s="281"/>
      <c r="FQY59" s="282"/>
      <c r="FQZ59" s="283"/>
      <c r="FRA59" s="279"/>
      <c r="FRB59" s="280"/>
      <c r="FRC59" s="281"/>
      <c r="FRD59" s="281"/>
      <c r="FRE59" s="282"/>
      <c r="FRF59" s="283"/>
      <c r="FRG59" s="279"/>
      <c r="FRH59" s="280"/>
      <c r="FRI59" s="281"/>
      <c r="FRJ59" s="281"/>
      <c r="FRK59" s="282"/>
      <c r="FRL59" s="283"/>
      <c r="FRM59" s="279"/>
      <c r="FRN59" s="280"/>
      <c r="FRO59" s="281"/>
      <c r="FRP59" s="281"/>
      <c r="FRQ59" s="282"/>
      <c r="FRR59" s="283"/>
      <c r="FRS59" s="279"/>
      <c r="FRT59" s="280"/>
      <c r="FRU59" s="281"/>
      <c r="FRV59" s="281"/>
      <c r="FRW59" s="282"/>
      <c r="FRX59" s="283"/>
      <c r="FRY59" s="279"/>
      <c r="FRZ59" s="280"/>
      <c r="FSA59" s="281"/>
      <c r="FSB59" s="281"/>
      <c r="FSC59" s="282"/>
      <c r="FSD59" s="283"/>
      <c r="FSE59" s="279"/>
      <c r="FSF59" s="280"/>
      <c r="FSG59" s="281"/>
      <c r="FSH59" s="281"/>
      <c r="FSI59" s="282"/>
      <c r="FSJ59" s="283"/>
      <c r="FSK59" s="279"/>
      <c r="FSL59" s="280"/>
      <c r="FSM59" s="281"/>
      <c r="FSN59" s="281"/>
      <c r="FSO59" s="282"/>
      <c r="FSP59" s="283"/>
      <c r="FSQ59" s="279"/>
      <c r="FSR59" s="280"/>
      <c r="FSS59" s="281"/>
      <c r="FST59" s="281"/>
      <c r="FSU59" s="282"/>
      <c r="FSV59" s="283"/>
      <c r="FSW59" s="279"/>
      <c r="FSX59" s="280"/>
      <c r="FSY59" s="281"/>
      <c r="FSZ59" s="281"/>
      <c r="FTA59" s="282"/>
      <c r="FTB59" s="283"/>
      <c r="FTC59" s="279"/>
      <c r="FTD59" s="280"/>
      <c r="FTE59" s="281"/>
      <c r="FTF59" s="281"/>
      <c r="FTG59" s="282"/>
      <c r="FTH59" s="283"/>
      <c r="FTI59" s="279"/>
      <c r="FTJ59" s="280"/>
      <c r="FTK59" s="281"/>
      <c r="FTL59" s="281"/>
      <c r="FTM59" s="282"/>
      <c r="FTN59" s="283"/>
      <c r="FTO59" s="279"/>
      <c r="FTP59" s="280"/>
      <c r="FTQ59" s="281"/>
      <c r="FTR59" s="281"/>
      <c r="FTS59" s="282"/>
      <c r="FTT59" s="283"/>
      <c r="FTU59" s="279"/>
      <c r="FTV59" s="280"/>
      <c r="FTW59" s="281"/>
      <c r="FTX59" s="281"/>
      <c r="FTY59" s="282"/>
      <c r="FTZ59" s="283"/>
      <c r="FUA59" s="279"/>
      <c r="FUB59" s="280"/>
      <c r="FUC59" s="281"/>
      <c r="FUD59" s="281"/>
      <c r="FUE59" s="282"/>
      <c r="FUF59" s="283"/>
      <c r="FUG59" s="279"/>
      <c r="FUH59" s="280"/>
      <c r="FUI59" s="281"/>
      <c r="FUJ59" s="281"/>
      <c r="FUK59" s="282"/>
      <c r="FUL59" s="283"/>
      <c r="FUM59" s="279"/>
      <c r="FUN59" s="280"/>
      <c r="FUO59" s="281"/>
      <c r="FUP59" s="281"/>
      <c r="FUQ59" s="282"/>
      <c r="FUR59" s="283"/>
      <c r="FUS59" s="279"/>
      <c r="FUT59" s="280"/>
      <c r="FUU59" s="281"/>
      <c r="FUV59" s="281"/>
      <c r="FUW59" s="282"/>
      <c r="FUX59" s="283"/>
      <c r="FUY59" s="279"/>
      <c r="FUZ59" s="280"/>
      <c r="FVA59" s="281"/>
      <c r="FVB59" s="281"/>
      <c r="FVC59" s="282"/>
      <c r="FVD59" s="283"/>
      <c r="FVE59" s="279"/>
      <c r="FVF59" s="280"/>
      <c r="FVG59" s="281"/>
      <c r="FVH59" s="281"/>
      <c r="FVI59" s="282"/>
      <c r="FVJ59" s="283"/>
      <c r="FVK59" s="279"/>
      <c r="FVL59" s="280"/>
      <c r="FVM59" s="281"/>
      <c r="FVN59" s="281"/>
      <c r="FVO59" s="282"/>
      <c r="FVP59" s="283"/>
      <c r="FVQ59" s="279"/>
      <c r="FVR59" s="280"/>
      <c r="FVS59" s="281"/>
      <c r="FVT59" s="281"/>
      <c r="FVU59" s="282"/>
      <c r="FVV59" s="283"/>
      <c r="FVW59" s="279"/>
      <c r="FVX59" s="280"/>
      <c r="FVY59" s="281"/>
      <c r="FVZ59" s="281"/>
      <c r="FWA59" s="282"/>
      <c r="FWB59" s="283"/>
      <c r="FWC59" s="279"/>
      <c r="FWD59" s="280"/>
      <c r="FWE59" s="281"/>
      <c r="FWF59" s="281"/>
      <c r="FWG59" s="282"/>
      <c r="FWH59" s="283"/>
      <c r="FWI59" s="279"/>
      <c r="FWJ59" s="280"/>
      <c r="FWK59" s="281"/>
      <c r="FWL59" s="281"/>
      <c r="FWM59" s="282"/>
      <c r="FWN59" s="283"/>
      <c r="FWO59" s="279"/>
      <c r="FWP59" s="280"/>
      <c r="FWQ59" s="281"/>
      <c r="FWR59" s="281"/>
      <c r="FWS59" s="282"/>
      <c r="FWT59" s="283"/>
      <c r="FWU59" s="279"/>
      <c r="FWV59" s="280"/>
      <c r="FWW59" s="281"/>
      <c r="FWX59" s="281"/>
      <c r="FWY59" s="282"/>
      <c r="FWZ59" s="283"/>
      <c r="FXA59" s="279"/>
      <c r="FXB59" s="280"/>
      <c r="FXC59" s="281"/>
      <c r="FXD59" s="281"/>
      <c r="FXE59" s="282"/>
      <c r="FXF59" s="283"/>
      <c r="FXG59" s="279"/>
      <c r="FXH59" s="280"/>
      <c r="FXI59" s="281"/>
      <c r="FXJ59" s="281"/>
      <c r="FXK59" s="282"/>
      <c r="FXL59" s="283"/>
      <c r="FXM59" s="279"/>
      <c r="FXN59" s="280"/>
      <c r="FXO59" s="281"/>
      <c r="FXP59" s="281"/>
      <c r="FXQ59" s="282"/>
      <c r="FXR59" s="283"/>
      <c r="FXS59" s="279"/>
      <c r="FXT59" s="280"/>
      <c r="FXU59" s="281"/>
      <c r="FXV59" s="281"/>
      <c r="FXW59" s="282"/>
      <c r="FXX59" s="283"/>
      <c r="FXY59" s="279"/>
      <c r="FXZ59" s="280"/>
      <c r="FYA59" s="281"/>
      <c r="FYB59" s="281"/>
      <c r="FYC59" s="282"/>
      <c r="FYD59" s="283"/>
      <c r="FYE59" s="279"/>
      <c r="FYF59" s="280"/>
      <c r="FYG59" s="281"/>
      <c r="FYH59" s="281"/>
      <c r="FYI59" s="282"/>
      <c r="FYJ59" s="283"/>
      <c r="FYK59" s="279"/>
      <c r="FYL59" s="280"/>
      <c r="FYM59" s="281"/>
      <c r="FYN59" s="281"/>
      <c r="FYO59" s="282"/>
      <c r="FYP59" s="283"/>
      <c r="FYQ59" s="279"/>
      <c r="FYR59" s="280"/>
      <c r="FYS59" s="281"/>
      <c r="FYT59" s="281"/>
      <c r="FYU59" s="282"/>
      <c r="FYV59" s="283"/>
      <c r="FYW59" s="279"/>
      <c r="FYX59" s="280"/>
      <c r="FYY59" s="281"/>
      <c r="FYZ59" s="281"/>
      <c r="FZA59" s="282"/>
      <c r="FZB59" s="283"/>
      <c r="FZC59" s="279"/>
      <c r="FZD59" s="280"/>
      <c r="FZE59" s="281"/>
      <c r="FZF59" s="281"/>
      <c r="FZG59" s="282"/>
      <c r="FZH59" s="283"/>
      <c r="FZI59" s="279"/>
      <c r="FZJ59" s="280"/>
      <c r="FZK59" s="281"/>
      <c r="FZL59" s="281"/>
      <c r="FZM59" s="282"/>
      <c r="FZN59" s="283"/>
      <c r="FZO59" s="279"/>
      <c r="FZP59" s="280"/>
      <c r="FZQ59" s="281"/>
      <c r="FZR59" s="281"/>
      <c r="FZS59" s="282"/>
      <c r="FZT59" s="283"/>
      <c r="FZU59" s="279"/>
      <c r="FZV59" s="280"/>
      <c r="FZW59" s="281"/>
      <c r="FZX59" s="281"/>
      <c r="FZY59" s="282"/>
      <c r="FZZ59" s="283"/>
      <c r="GAA59" s="279"/>
      <c r="GAB59" s="280"/>
      <c r="GAC59" s="281"/>
      <c r="GAD59" s="281"/>
      <c r="GAE59" s="282"/>
      <c r="GAF59" s="283"/>
      <c r="GAG59" s="279"/>
      <c r="GAH59" s="280"/>
      <c r="GAI59" s="281"/>
      <c r="GAJ59" s="281"/>
      <c r="GAK59" s="282"/>
      <c r="GAL59" s="283"/>
      <c r="GAM59" s="279"/>
      <c r="GAN59" s="280"/>
      <c r="GAO59" s="281"/>
      <c r="GAP59" s="281"/>
      <c r="GAQ59" s="282"/>
      <c r="GAR59" s="283"/>
      <c r="GAS59" s="279"/>
      <c r="GAT59" s="280"/>
      <c r="GAU59" s="281"/>
      <c r="GAV59" s="281"/>
      <c r="GAW59" s="282"/>
      <c r="GAX59" s="283"/>
      <c r="GAY59" s="279"/>
      <c r="GAZ59" s="280"/>
      <c r="GBA59" s="281"/>
      <c r="GBB59" s="281"/>
      <c r="GBC59" s="282"/>
      <c r="GBD59" s="283"/>
      <c r="GBE59" s="279"/>
      <c r="GBF59" s="280"/>
      <c r="GBG59" s="281"/>
      <c r="GBH59" s="281"/>
      <c r="GBI59" s="282"/>
      <c r="GBJ59" s="283"/>
      <c r="GBK59" s="279"/>
      <c r="GBL59" s="280"/>
      <c r="GBM59" s="281"/>
      <c r="GBN59" s="281"/>
      <c r="GBO59" s="282"/>
      <c r="GBP59" s="283"/>
      <c r="GBQ59" s="279"/>
      <c r="GBR59" s="280"/>
      <c r="GBS59" s="281"/>
      <c r="GBT59" s="281"/>
      <c r="GBU59" s="282"/>
      <c r="GBV59" s="283"/>
      <c r="GBW59" s="279"/>
      <c r="GBX59" s="280"/>
      <c r="GBY59" s="281"/>
      <c r="GBZ59" s="281"/>
      <c r="GCA59" s="282"/>
      <c r="GCB59" s="283"/>
      <c r="GCC59" s="279"/>
      <c r="GCD59" s="280"/>
      <c r="GCE59" s="281"/>
      <c r="GCF59" s="281"/>
      <c r="GCG59" s="282"/>
      <c r="GCH59" s="283"/>
      <c r="GCI59" s="279"/>
      <c r="GCJ59" s="280"/>
      <c r="GCK59" s="281"/>
      <c r="GCL59" s="281"/>
      <c r="GCM59" s="282"/>
      <c r="GCN59" s="283"/>
      <c r="GCO59" s="279"/>
      <c r="GCP59" s="280"/>
      <c r="GCQ59" s="281"/>
      <c r="GCR59" s="281"/>
      <c r="GCS59" s="282"/>
      <c r="GCT59" s="283"/>
      <c r="GCU59" s="279"/>
      <c r="GCV59" s="280"/>
      <c r="GCW59" s="281"/>
      <c r="GCX59" s="281"/>
      <c r="GCY59" s="282"/>
      <c r="GCZ59" s="283"/>
      <c r="GDA59" s="279"/>
      <c r="GDB59" s="280"/>
      <c r="GDC59" s="281"/>
      <c r="GDD59" s="281"/>
      <c r="GDE59" s="282"/>
      <c r="GDF59" s="283"/>
      <c r="GDG59" s="279"/>
      <c r="GDH59" s="280"/>
      <c r="GDI59" s="281"/>
      <c r="GDJ59" s="281"/>
      <c r="GDK59" s="282"/>
      <c r="GDL59" s="283"/>
      <c r="GDM59" s="279"/>
      <c r="GDN59" s="280"/>
      <c r="GDO59" s="281"/>
      <c r="GDP59" s="281"/>
      <c r="GDQ59" s="282"/>
      <c r="GDR59" s="283"/>
      <c r="GDS59" s="279"/>
      <c r="GDT59" s="280"/>
      <c r="GDU59" s="281"/>
      <c r="GDV59" s="281"/>
      <c r="GDW59" s="282"/>
      <c r="GDX59" s="283"/>
      <c r="GDY59" s="279"/>
      <c r="GDZ59" s="280"/>
      <c r="GEA59" s="281"/>
      <c r="GEB59" s="281"/>
      <c r="GEC59" s="282"/>
      <c r="GED59" s="283"/>
      <c r="GEE59" s="279"/>
      <c r="GEF59" s="280"/>
      <c r="GEG59" s="281"/>
      <c r="GEH59" s="281"/>
      <c r="GEI59" s="282"/>
      <c r="GEJ59" s="283"/>
      <c r="GEK59" s="279"/>
      <c r="GEL59" s="280"/>
      <c r="GEM59" s="281"/>
      <c r="GEN59" s="281"/>
      <c r="GEO59" s="282"/>
      <c r="GEP59" s="283"/>
      <c r="GEQ59" s="279"/>
      <c r="GER59" s="280"/>
      <c r="GES59" s="281"/>
      <c r="GET59" s="281"/>
      <c r="GEU59" s="282"/>
      <c r="GEV59" s="283"/>
      <c r="GEW59" s="279"/>
      <c r="GEX59" s="280"/>
      <c r="GEY59" s="281"/>
      <c r="GEZ59" s="281"/>
      <c r="GFA59" s="282"/>
      <c r="GFB59" s="283"/>
      <c r="GFC59" s="279"/>
      <c r="GFD59" s="280"/>
      <c r="GFE59" s="281"/>
      <c r="GFF59" s="281"/>
      <c r="GFG59" s="282"/>
      <c r="GFH59" s="283"/>
      <c r="GFI59" s="279"/>
      <c r="GFJ59" s="280"/>
      <c r="GFK59" s="281"/>
      <c r="GFL59" s="281"/>
      <c r="GFM59" s="282"/>
      <c r="GFN59" s="283"/>
      <c r="GFO59" s="279"/>
      <c r="GFP59" s="280"/>
      <c r="GFQ59" s="281"/>
      <c r="GFR59" s="281"/>
      <c r="GFS59" s="282"/>
      <c r="GFT59" s="283"/>
      <c r="GFU59" s="279"/>
      <c r="GFV59" s="280"/>
      <c r="GFW59" s="281"/>
      <c r="GFX59" s="281"/>
      <c r="GFY59" s="282"/>
      <c r="GFZ59" s="283"/>
      <c r="GGA59" s="279"/>
      <c r="GGB59" s="280"/>
      <c r="GGC59" s="281"/>
      <c r="GGD59" s="281"/>
      <c r="GGE59" s="282"/>
      <c r="GGF59" s="283"/>
      <c r="GGG59" s="279"/>
      <c r="GGH59" s="280"/>
      <c r="GGI59" s="281"/>
      <c r="GGJ59" s="281"/>
      <c r="GGK59" s="282"/>
      <c r="GGL59" s="283"/>
      <c r="GGM59" s="279"/>
      <c r="GGN59" s="280"/>
      <c r="GGO59" s="281"/>
      <c r="GGP59" s="281"/>
      <c r="GGQ59" s="282"/>
      <c r="GGR59" s="283"/>
      <c r="GGS59" s="279"/>
      <c r="GGT59" s="280"/>
      <c r="GGU59" s="281"/>
      <c r="GGV59" s="281"/>
      <c r="GGW59" s="282"/>
      <c r="GGX59" s="283"/>
      <c r="GGY59" s="279"/>
      <c r="GGZ59" s="280"/>
      <c r="GHA59" s="281"/>
      <c r="GHB59" s="281"/>
      <c r="GHC59" s="282"/>
      <c r="GHD59" s="283"/>
      <c r="GHE59" s="279"/>
      <c r="GHF59" s="280"/>
      <c r="GHG59" s="281"/>
      <c r="GHH59" s="281"/>
      <c r="GHI59" s="282"/>
      <c r="GHJ59" s="283"/>
      <c r="GHK59" s="279"/>
      <c r="GHL59" s="280"/>
      <c r="GHM59" s="281"/>
      <c r="GHN59" s="281"/>
      <c r="GHO59" s="282"/>
      <c r="GHP59" s="283"/>
      <c r="GHQ59" s="279"/>
      <c r="GHR59" s="280"/>
      <c r="GHS59" s="281"/>
      <c r="GHT59" s="281"/>
      <c r="GHU59" s="282"/>
      <c r="GHV59" s="283"/>
      <c r="GHW59" s="279"/>
      <c r="GHX59" s="280"/>
      <c r="GHY59" s="281"/>
      <c r="GHZ59" s="281"/>
      <c r="GIA59" s="282"/>
      <c r="GIB59" s="283"/>
      <c r="GIC59" s="279"/>
      <c r="GID59" s="280"/>
      <c r="GIE59" s="281"/>
      <c r="GIF59" s="281"/>
      <c r="GIG59" s="282"/>
      <c r="GIH59" s="283"/>
      <c r="GII59" s="279"/>
      <c r="GIJ59" s="280"/>
      <c r="GIK59" s="281"/>
      <c r="GIL59" s="281"/>
      <c r="GIM59" s="282"/>
      <c r="GIN59" s="283"/>
      <c r="GIO59" s="279"/>
      <c r="GIP59" s="280"/>
      <c r="GIQ59" s="281"/>
      <c r="GIR59" s="281"/>
      <c r="GIS59" s="282"/>
      <c r="GIT59" s="283"/>
      <c r="GIU59" s="279"/>
      <c r="GIV59" s="280"/>
      <c r="GIW59" s="281"/>
      <c r="GIX59" s="281"/>
      <c r="GIY59" s="282"/>
      <c r="GIZ59" s="283"/>
      <c r="GJA59" s="279"/>
      <c r="GJB59" s="280"/>
      <c r="GJC59" s="281"/>
      <c r="GJD59" s="281"/>
      <c r="GJE59" s="282"/>
      <c r="GJF59" s="283"/>
      <c r="GJG59" s="279"/>
      <c r="GJH59" s="280"/>
      <c r="GJI59" s="281"/>
      <c r="GJJ59" s="281"/>
      <c r="GJK59" s="282"/>
      <c r="GJL59" s="283"/>
      <c r="GJM59" s="279"/>
      <c r="GJN59" s="280"/>
      <c r="GJO59" s="281"/>
      <c r="GJP59" s="281"/>
      <c r="GJQ59" s="282"/>
      <c r="GJR59" s="283"/>
      <c r="GJS59" s="279"/>
      <c r="GJT59" s="280"/>
      <c r="GJU59" s="281"/>
      <c r="GJV59" s="281"/>
      <c r="GJW59" s="282"/>
      <c r="GJX59" s="283"/>
      <c r="GJY59" s="279"/>
      <c r="GJZ59" s="280"/>
      <c r="GKA59" s="281"/>
      <c r="GKB59" s="281"/>
      <c r="GKC59" s="282"/>
      <c r="GKD59" s="283"/>
      <c r="GKE59" s="279"/>
      <c r="GKF59" s="280"/>
      <c r="GKG59" s="281"/>
      <c r="GKH59" s="281"/>
      <c r="GKI59" s="282"/>
      <c r="GKJ59" s="283"/>
      <c r="GKK59" s="279"/>
      <c r="GKL59" s="280"/>
      <c r="GKM59" s="281"/>
      <c r="GKN59" s="281"/>
      <c r="GKO59" s="282"/>
      <c r="GKP59" s="283"/>
      <c r="GKQ59" s="279"/>
      <c r="GKR59" s="280"/>
      <c r="GKS59" s="281"/>
      <c r="GKT59" s="281"/>
      <c r="GKU59" s="282"/>
      <c r="GKV59" s="283"/>
      <c r="GKW59" s="279"/>
      <c r="GKX59" s="280"/>
      <c r="GKY59" s="281"/>
      <c r="GKZ59" s="281"/>
      <c r="GLA59" s="282"/>
      <c r="GLB59" s="283"/>
      <c r="GLC59" s="279"/>
      <c r="GLD59" s="280"/>
      <c r="GLE59" s="281"/>
      <c r="GLF59" s="281"/>
      <c r="GLG59" s="282"/>
      <c r="GLH59" s="283"/>
      <c r="GLI59" s="279"/>
      <c r="GLJ59" s="280"/>
      <c r="GLK59" s="281"/>
      <c r="GLL59" s="281"/>
      <c r="GLM59" s="282"/>
      <c r="GLN59" s="283"/>
      <c r="GLO59" s="279"/>
      <c r="GLP59" s="280"/>
      <c r="GLQ59" s="281"/>
      <c r="GLR59" s="281"/>
      <c r="GLS59" s="282"/>
      <c r="GLT59" s="283"/>
      <c r="GLU59" s="279"/>
      <c r="GLV59" s="280"/>
      <c r="GLW59" s="281"/>
      <c r="GLX59" s="281"/>
      <c r="GLY59" s="282"/>
      <c r="GLZ59" s="283"/>
      <c r="GMA59" s="279"/>
      <c r="GMB59" s="280"/>
      <c r="GMC59" s="281"/>
      <c r="GMD59" s="281"/>
      <c r="GME59" s="282"/>
      <c r="GMF59" s="283"/>
      <c r="GMG59" s="279"/>
      <c r="GMH59" s="280"/>
      <c r="GMI59" s="281"/>
      <c r="GMJ59" s="281"/>
      <c r="GMK59" s="282"/>
      <c r="GML59" s="283"/>
      <c r="GMM59" s="279"/>
      <c r="GMN59" s="280"/>
      <c r="GMO59" s="281"/>
      <c r="GMP59" s="281"/>
      <c r="GMQ59" s="282"/>
      <c r="GMR59" s="283"/>
      <c r="GMS59" s="279"/>
      <c r="GMT59" s="280"/>
      <c r="GMU59" s="281"/>
      <c r="GMV59" s="281"/>
      <c r="GMW59" s="282"/>
      <c r="GMX59" s="283"/>
      <c r="GMY59" s="279"/>
      <c r="GMZ59" s="280"/>
      <c r="GNA59" s="281"/>
      <c r="GNB59" s="281"/>
      <c r="GNC59" s="282"/>
      <c r="GND59" s="283"/>
      <c r="GNE59" s="279"/>
      <c r="GNF59" s="280"/>
      <c r="GNG59" s="281"/>
      <c r="GNH59" s="281"/>
      <c r="GNI59" s="282"/>
      <c r="GNJ59" s="283"/>
      <c r="GNK59" s="279"/>
      <c r="GNL59" s="280"/>
      <c r="GNM59" s="281"/>
      <c r="GNN59" s="281"/>
      <c r="GNO59" s="282"/>
      <c r="GNP59" s="283"/>
      <c r="GNQ59" s="279"/>
      <c r="GNR59" s="280"/>
      <c r="GNS59" s="281"/>
      <c r="GNT59" s="281"/>
      <c r="GNU59" s="282"/>
      <c r="GNV59" s="283"/>
      <c r="GNW59" s="279"/>
      <c r="GNX59" s="280"/>
      <c r="GNY59" s="281"/>
      <c r="GNZ59" s="281"/>
      <c r="GOA59" s="282"/>
      <c r="GOB59" s="283"/>
      <c r="GOC59" s="279"/>
      <c r="GOD59" s="280"/>
      <c r="GOE59" s="281"/>
      <c r="GOF59" s="281"/>
      <c r="GOG59" s="282"/>
      <c r="GOH59" s="283"/>
      <c r="GOI59" s="279"/>
      <c r="GOJ59" s="280"/>
      <c r="GOK59" s="281"/>
      <c r="GOL59" s="281"/>
      <c r="GOM59" s="282"/>
      <c r="GON59" s="283"/>
      <c r="GOO59" s="279"/>
      <c r="GOP59" s="280"/>
      <c r="GOQ59" s="281"/>
      <c r="GOR59" s="281"/>
      <c r="GOS59" s="282"/>
      <c r="GOT59" s="283"/>
      <c r="GOU59" s="279"/>
      <c r="GOV59" s="280"/>
      <c r="GOW59" s="281"/>
      <c r="GOX59" s="281"/>
      <c r="GOY59" s="282"/>
      <c r="GOZ59" s="283"/>
      <c r="GPA59" s="279"/>
      <c r="GPB59" s="280"/>
      <c r="GPC59" s="281"/>
      <c r="GPD59" s="281"/>
      <c r="GPE59" s="282"/>
      <c r="GPF59" s="283"/>
      <c r="GPG59" s="279"/>
      <c r="GPH59" s="280"/>
      <c r="GPI59" s="281"/>
      <c r="GPJ59" s="281"/>
      <c r="GPK59" s="282"/>
      <c r="GPL59" s="283"/>
      <c r="GPM59" s="279"/>
      <c r="GPN59" s="280"/>
      <c r="GPO59" s="281"/>
      <c r="GPP59" s="281"/>
      <c r="GPQ59" s="282"/>
      <c r="GPR59" s="283"/>
      <c r="GPS59" s="279"/>
      <c r="GPT59" s="280"/>
      <c r="GPU59" s="281"/>
      <c r="GPV59" s="281"/>
      <c r="GPW59" s="282"/>
      <c r="GPX59" s="283"/>
      <c r="GPY59" s="279"/>
      <c r="GPZ59" s="280"/>
      <c r="GQA59" s="281"/>
      <c r="GQB59" s="281"/>
      <c r="GQC59" s="282"/>
      <c r="GQD59" s="283"/>
      <c r="GQE59" s="279"/>
      <c r="GQF59" s="280"/>
      <c r="GQG59" s="281"/>
      <c r="GQH59" s="281"/>
      <c r="GQI59" s="282"/>
      <c r="GQJ59" s="283"/>
      <c r="GQK59" s="279"/>
      <c r="GQL59" s="280"/>
      <c r="GQM59" s="281"/>
      <c r="GQN59" s="281"/>
      <c r="GQO59" s="282"/>
      <c r="GQP59" s="283"/>
      <c r="GQQ59" s="279"/>
      <c r="GQR59" s="280"/>
      <c r="GQS59" s="281"/>
      <c r="GQT59" s="281"/>
      <c r="GQU59" s="282"/>
      <c r="GQV59" s="283"/>
      <c r="GQW59" s="279"/>
      <c r="GQX59" s="280"/>
      <c r="GQY59" s="281"/>
      <c r="GQZ59" s="281"/>
      <c r="GRA59" s="282"/>
      <c r="GRB59" s="283"/>
      <c r="GRC59" s="279"/>
      <c r="GRD59" s="280"/>
      <c r="GRE59" s="281"/>
      <c r="GRF59" s="281"/>
      <c r="GRG59" s="282"/>
      <c r="GRH59" s="283"/>
      <c r="GRI59" s="279"/>
      <c r="GRJ59" s="280"/>
      <c r="GRK59" s="281"/>
      <c r="GRL59" s="281"/>
      <c r="GRM59" s="282"/>
      <c r="GRN59" s="283"/>
      <c r="GRO59" s="279"/>
      <c r="GRP59" s="280"/>
      <c r="GRQ59" s="281"/>
      <c r="GRR59" s="281"/>
      <c r="GRS59" s="282"/>
      <c r="GRT59" s="283"/>
      <c r="GRU59" s="279"/>
      <c r="GRV59" s="280"/>
      <c r="GRW59" s="281"/>
      <c r="GRX59" s="281"/>
      <c r="GRY59" s="282"/>
      <c r="GRZ59" s="283"/>
      <c r="GSA59" s="279"/>
      <c r="GSB59" s="280"/>
      <c r="GSC59" s="281"/>
      <c r="GSD59" s="281"/>
      <c r="GSE59" s="282"/>
      <c r="GSF59" s="283"/>
      <c r="GSG59" s="279"/>
      <c r="GSH59" s="280"/>
      <c r="GSI59" s="281"/>
      <c r="GSJ59" s="281"/>
      <c r="GSK59" s="282"/>
      <c r="GSL59" s="283"/>
      <c r="GSM59" s="279"/>
      <c r="GSN59" s="280"/>
      <c r="GSO59" s="281"/>
      <c r="GSP59" s="281"/>
      <c r="GSQ59" s="282"/>
      <c r="GSR59" s="283"/>
      <c r="GSS59" s="279"/>
      <c r="GST59" s="280"/>
      <c r="GSU59" s="281"/>
      <c r="GSV59" s="281"/>
      <c r="GSW59" s="282"/>
      <c r="GSX59" s="283"/>
      <c r="GSY59" s="279"/>
      <c r="GSZ59" s="280"/>
      <c r="GTA59" s="281"/>
      <c r="GTB59" s="281"/>
      <c r="GTC59" s="282"/>
      <c r="GTD59" s="283"/>
      <c r="GTE59" s="279"/>
      <c r="GTF59" s="280"/>
      <c r="GTG59" s="281"/>
      <c r="GTH59" s="281"/>
      <c r="GTI59" s="282"/>
      <c r="GTJ59" s="283"/>
      <c r="GTK59" s="279"/>
      <c r="GTL59" s="280"/>
      <c r="GTM59" s="281"/>
      <c r="GTN59" s="281"/>
      <c r="GTO59" s="282"/>
      <c r="GTP59" s="283"/>
      <c r="GTQ59" s="279"/>
      <c r="GTR59" s="280"/>
      <c r="GTS59" s="281"/>
      <c r="GTT59" s="281"/>
      <c r="GTU59" s="282"/>
      <c r="GTV59" s="283"/>
      <c r="GTW59" s="279"/>
      <c r="GTX59" s="280"/>
      <c r="GTY59" s="281"/>
      <c r="GTZ59" s="281"/>
      <c r="GUA59" s="282"/>
      <c r="GUB59" s="283"/>
      <c r="GUC59" s="279"/>
      <c r="GUD59" s="280"/>
      <c r="GUE59" s="281"/>
      <c r="GUF59" s="281"/>
      <c r="GUG59" s="282"/>
      <c r="GUH59" s="283"/>
      <c r="GUI59" s="279"/>
      <c r="GUJ59" s="280"/>
      <c r="GUK59" s="281"/>
      <c r="GUL59" s="281"/>
      <c r="GUM59" s="282"/>
      <c r="GUN59" s="283"/>
      <c r="GUO59" s="279"/>
      <c r="GUP59" s="280"/>
      <c r="GUQ59" s="281"/>
      <c r="GUR59" s="281"/>
      <c r="GUS59" s="282"/>
      <c r="GUT59" s="283"/>
      <c r="GUU59" s="279"/>
      <c r="GUV59" s="280"/>
      <c r="GUW59" s="281"/>
      <c r="GUX59" s="281"/>
      <c r="GUY59" s="282"/>
      <c r="GUZ59" s="283"/>
      <c r="GVA59" s="279"/>
      <c r="GVB59" s="280"/>
      <c r="GVC59" s="281"/>
      <c r="GVD59" s="281"/>
      <c r="GVE59" s="282"/>
      <c r="GVF59" s="283"/>
      <c r="GVG59" s="279"/>
      <c r="GVH59" s="280"/>
      <c r="GVI59" s="281"/>
      <c r="GVJ59" s="281"/>
      <c r="GVK59" s="282"/>
      <c r="GVL59" s="283"/>
      <c r="GVM59" s="279"/>
      <c r="GVN59" s="280"/>
      <c r="GVO59" s="281"/>
      <c r="GVP59" s="281"/>
      <c r="GVQ59" s="282"/>
      <c r="GVR59" s="283"/>
      <c r="GVS59" s="279"/>
      <c r="GVT59" s="280"/>
      <c r="GVU59" s="281"/>
      <c r="GVV59" s="281"/>
      <c r="GVW59" s="282"/>
      <c r="GVX59" s="283"/>
      <c r="GVY59" s="279"/>
      <c r="GVZ59" s="280"/>
      <c r="GWA59" s="281"/>
      <c r="GWB59" s="281"/>
      <c r="GWC59" s="282"/>
      <c r="GWD59" s="283"/>
      <c r="GWE59" s="279"/>
      <c r="GWF59" s="280"/>
      <c r="GWG59" s="281"/>
      <c r="GWH59" s="281"/>
      <c r="GWI59" s="282"/>
      <c r="GWJ59" s="283"/>
      <c r="GWK59" s="279"/>
      <c r="GWL59" s="280"/>
      <c r="GWM59" s="281"/>
      <c r="GWN59" s="281"/>
      <c r="GWO59" s="282"/>
      <c r="GWP59" s="283"/>
      <c r="GWQ59" s="279"/>
      <c r="GWR59" s="280"/>
      <c r="GWS59" s="281"/>
      <c r="GWT59" s="281"/>
      <c r="GWU59" s="282"/>
      <c r="GWV59" s="283"/>
      <c r="GWW59" s="279"/>
      <c r="GWX59" s="280"/>
      <c r="GWY59" s="281"/>
      <c r="GWZ59" s="281"/>
      <c r="GXA59" s="282"/>
      <c r="GXB59" s="283"/>
      <c r="GXC59" s="279"/>
      <c r="GXD59" s="280"/>
      <c r="GXE59" s="281"/>
      <c r="GXF59" s="281"/>
      <c r="GXG59" s="282"/>
      <c r="GXH59" s="283"/>
      <c r="GXI59" s="279"/>
      <c r="GXJ59" s="280"/>
      <c r="GXK59" s="281"/>
      <c r="GXL59" s="281"/>
      <c r="GXM59" s="282"/>
      <c r="GXN59" s="283"/>
      <c r="GXO59" s="279"/>
      <c r="GXP59" s="280"/>
      <c r="GXQ59" s="281"/>
      <c r="GXR59" s="281"/>
      <c r="GXS59" s="282"/>
      <c r="GXT59" s="283"/>
      <c r="GXU59" s="279"/>
      <c r="GXV59" s="280"/>
      <c r="GXW59" s="281"/>
      <c r="GXX59" s="281"/>
      <c r="GXY59" s="282"/>
      <c r="GXZ59" s="283"/>
      <c r="GYA59" s="279"/>
      <c r="GYB59" s="280"/>
      <c r="GYC59" s="281"/>
      <c r="GYD59" s="281"/>
      <c r="GYE59" s="282"/>
      <c r="GYF59" s="283"/>
      <c r="GYG59" s="279"/>
      <c r="GYH59" s="280"/>
      <c r="GYI59" s="281"/>
      <c r="GYJ59" s="281"/>
      <c r="GYK59" s="282"/>
      <c r="GYL59" s="283"/>
      <c r="GYM59" s="279"/>
      <c r="GYN59" s="280"/>
      <c r="GYO59" s="281"/>
      <c r="GYP59" s="281"/>
      <c r="GYQ59" s="282"/>
      <c r="GYR59" s="283"/>
      <c r="GYS59" s="279"/>
      <c r="GYT59" s="280"/>
      <c r="GYU59" s="281"/>
      <c r="GYV59" s="281"/>
      <c r="GYW59" s="282"/>
      <c r="GYX59" s="283"/>
      <c r="GYY59" s="279"/>
      <c r="GYZ59" s="280"/>
      <c r="GZA59" s="281"/>
      <c r="GZB59" s="281"/>
      <c r="GZC59" s="282"/>
      <c r="GZD59" s="283"/>
      <c r="GZE59" s="279"/>
      <c r="GZF59" s="280"/>
      <c r="GZG59" s="281"/>
      <c r="GZH59" s="281"/>
      <c r="GZI59" s="282"/>
      <c r="GZJ59" s="283"/>
      <c r="GZK59" s="279"/>
      <c r="GZL59" s="280"/>
      <c r="GZM59" s="281"/>
      <c r="GZN59" s="281"/>
      <c r="GZO59" s="282"/>
      <c r="GZP59" s="283"/>
      <c r="GZQ59" s="279"/>
      <c r="GZR59" s="280"/>
      <c r="GZS59" s="281"/>
      <c r="GZT59" s="281"/>
      <c r="GZU59" s="282"/>
      <c r="GZV59" s="283"/>
      <c r="GZW59" s="279"/>
      <c r="GZX59" s="280"/>
      <c r="GZY59" s="281"/>
      <c r="GZZ59" s="281"/>
      <c r="HAA59" s="282"/>
      <c r="HAB59" s="283"/>
      <c r="HAC59" s="279"/>
      <c r="HAD59" s="280"/>
      <c r="HAE59" s="281"/>
      <c r="HAF59" s="281"/>
      <c r="HAG59" s="282"/>
      <c r="HAH59" s="283"/>
      <c r="HAI59" s="279"/>
      <c r="HAJ59" s="280"/>
      <c r="HAK59" s="281"/>
      <c r="HAL59" s="281"/>
      <c r="HAM59" s="282"/>
      <c r="HAN59" s="283"/>
      <c r="HAO59" s="279"/>
      <c r="HAP59" s="280"/>
      <c r="HAQ59" s="281"/>
      <c r="HAR59" s="281"/>
      <c r="HAS59" s="282"/>
      <c r="HAT59" s="283"/>
      <c r="HAU59" s="279"/>
      <c r="HAV59" s="280"/>
      <c r="HAW59" s="281"/>
      <c r="HAX59" s="281"/>
      <c r="HAY59" s="282"/>
      <c r="HAZ59" s="283"/>
      <c r="HBA59" s="279"/>
      <c r="HBB59" s="280"/>
      <c r="HBC59" s="281"/>
      <c r="HBD59" s="281"/>
      <c r="HBE59" s="282"/>
      <c r="HBF59" s="283"/>
      <c r="HBG59" s="279"/>
      <c r="HBH59" s="280"/>
      <c r="HBI59" s="281"/>
      <c r="HBJ59" s="281"/>
      <c r="HBK59" s="282"/>
      <c r="HBL59" s="283"/>
      <c r="HBM59" s="279"/>
      <c r="HBN59" s="280"/>
      <c r="HBO59" s="281"/>
      <c r="HBP59" s="281"/>
      <c r="HBQ59" s="282"/>
      <c r="HBR59" s="283"/>
      <c r="HBS59" s="279"/>
      <c r="HBT59" s="280"/>
      <c r="HBU59" s="281"/>
      <c r="HBV59" s="281"/>
      <c r="HBW59" s="282"/>
      <c r="HBX59" s="283"/>
      <c r="HBY59" s="279"/>
      <c r="HBZ59" s="280"/>
      <c r="HCA59" s="281"/>
      <c r="HCB59" s="281"/>
      <c r="HCC59" s="282"/>
      <c r="HCD59" s="283"/>
      <c r="HCE59" s="279"/>
      <c r="HCF59" s="280"/>
      <c r="HCG59" s="281"/>
      <c r="HCH59" s="281"/>
      <c r="HCI59" s="282"/>
      <c r="HCJ59" s="283"/>
      <c r="HCK59" s="279"/>
      <c r="HCL59" s="280"/>
      <c r="HCM59" s="281"/>
      <c r="HCN59" s="281"/>
      <c r="HCO59" s="282"/>
      <c r="HCP59" s="283"/>
      <c r="HCQ59" s="279"/>
      <c r="HCR59" s="280"/>
      <c r="HCS59" s="281"/>
      <c r="HCT59" s="281"/>
      <c r="HCU59" s="282"/>
      <c r="HCV59" s="283"/>
      <c r="HCW59" s="279"/>
      <c r="HCX59" s="280"/>
      <c r="HCY59" s="281"/>
      <c r="HCZ59" s="281"/>
      <c r="HDA59" s="282"/>
      <c r="HDB59" s="283"/>
      <c r="HDC59" s="279"/>
      <c r="HDD59" s="280"/>
      <c r="HDE59" s="281"/>
      <c r="HDF59" s="281"/>
      <c r="HDG59" s="282"/>
      <c r="HDH59" s="283"/>
      <c r="HDI59" s="279"/>
      <c r="HDJ59" s="280"/>
      <c r="HDK59" s="281"/>
      <c r="HDL59" s="281"/>
      <c r="HDM59" s="282"/>
      <c r="HDN59" s="283"/>
      <c r="HDO59" s="279"/>
      <c r="HDP59" s="280"/>
      <c r="HDQ59" s="281"/>
      <c r="HDR59" s="281"/>
      <c r="HDS59" s="282"/>
      <c r="HDT59" s="283"/>
      <c r="HDU59" s="279"/>
      <c r="HDV59" s="280"/>
      <c r="HDW59" s="281"/>
      <c r="HDX59" s="281"/>
      <c r="HDY59" s="282"/>
      <c r="HDZ59" s="283"/>
      <c r="HEA59" s="279"/>
      <c r="HEB59" s="280"/>
      <c r="HEC59" s="281"/>
      <c r="HED59" s="281"/>
      <c r="HEE59" s="282"/>
      <c r="HEF59" s="283"/>
      <c r="HEG59" s="279"/>
      <c r="HEH59" s="280"/>
      <c r="HEI59" s="281"/>
      <c r="HEJ59" s="281"/>
      <c r="HEK59" s="282"/>
      <c r="HEL59" s="283"/>
      <c r="HEM59" s="279"/>
      <c r="HEN59" s="280"/>
      <c r="HEO59" s="281"/>
      <c r="HEP59" s="281"/>
      <c r="HEQ59" s="282"/>
      <c r="HER59" s="283"/>
      <c r="HES59" s="279"/>
      <c r="HET59" s="280"/>
      <c r="HEU59" s="281"/>
      <c r="HEV59" s="281"/>
      <c r="HEW59" s="282"/>
      <c r="HEX59" s="283"/>
      <c r="HEY59" s="279"/>
      <c r="HEZ59" s="280"/>
      <c r="HFA59" s="281"/>
      <c r="HFB59" s="281"/>
      <c r="HFC59" s="282"/>
      <c r="HFD59" s="283"/>
      <c r="HFE59" s="279"/>
      <c r="HFF59" s="280"/>
      <c r="HFG59" s="281"/>
      <c r="HFH59" s="281"/>
      <c r="HFI59" s="282"/>
      <c r="HFJ59" s="283"/>
      <c r="HFK59" s="279"/>
      <c r="HFL59" s="280"/>
      <c r="HFM59" s="281"/>
      <c r="HFN59" s="281"/>
      <c r="HFO59" s="282"/>
      <c r="HFP59" s="283"/>
      <c r="HFQ59" s="279"/>
      <c r="HFR59" s="280"/>
      <c r="HFS59" s="281"/>
      <c r="HFT59" s="281"/>
      <c r="HFU59" s="282"/>
      <c r="HFV59" s="283"/>
      <c r="HFW59" s="279"/>
      <c r="HFX59" s="280"/>
      <c r="HFY59" s="281"/>
      <c r="HFZ59" s="281"/>
      <c r="HGA59" s="282"/>
      <c r="HGB59" s="283"/>
      <c r="HGC59" s="279"/>
      <c r="HGD59" s="280"/>
      <c r="HGE59" s="281"/>
      <c r="HGF59" s="281"/>
      <c r="HGG59" s="282"/>
      <c r="HGH59" s="283"/>
      <c r="HGI59" s="279"/>
      <c r="HGJ59" s="280"/>
      <c r="HGK59" s="281"/>
      <c r="HGL59" s="281"/>
      <c r="HGM59" s="282"/>
      <c r="HGN59" s="283"/>
      <c r="HGO59" s="279"/>
      <c r="HGP59" s="280"/>
      <c r="HGQ59" s="281"/>
      <c r="HGR59" s="281"/>
      <c r="HGS59" s="282"/>
      <c r="HGT59" s="283"/>
      <c r="HGU59" s="279"/>
      <c r="HGV59" s="280"/>
      <c r="HGW59" s="281"/>
      <c r="HGX59" s="281"/>
      <c r="HGY59" s="282"/>
      <c r="HGZ59" s="283"/>
      <c r="HHA59" s="279"/>
      <c r="HHB59" s="280"/>
      <c r="HHC59" s="281"/>
      <c r="HHD59" s="281"/>
      <c r="HHE59" s="282"/>
      <c r="HHF59" s="283"/>
      <c r="HHG59" s="279"/>
      <c r="HHH59" s="280"/>
      <c r="HHI59" s="281"/>
      <c r="HHJ59" s="281"/>
      <c r="HHK59" s="282"/>
      <c r="HHL59" s="283"/>
      <c r="HHM59" s="279"/>
      <c r="HHN59" s="280"/>
      <c r="HHO59" s="281"/>
      <c r="HHP59" s="281"/>
      <c r="HHQ59" s="282"/>
      <c r="HHR59" s="283"/>
      <c r="HHS59" s="279"/>
      <c r="HHT59" s="280"/>
      <c r="HHU59" s="281"/>
      <c r="HHV59" s="281"/>
      <c r="HHW59" s="282"/>
      <c r="HHX59" s="283"/>
      <c r="HHY59" s="279"/>
      <c r="HHZ59" s="280"/>
      <c r="HIA59" s="281"/>
      <c r="HIB59" s="281"/>
      <c r="HIC59" s="282"/>
      <c r="HID59" s="283"/>
      <c r="HIE59" s="279"/>
      <c r="HIF59" s="280"/>
      <c r="HIG59" s="281"/>
      <c r="HIH59" s="281"/>
      <c r="HII59" s="282"/>
      <c r="HIJ59" s="283"/>
      <c r="HIK59" s="279"/>
      <c r="HIL59" s="280"/>
      <c r="HIM59" s="281"/>
      <c r="HIN59" s="281"/>
      <c r="HIO59" s="282"/>
      <c r="HIP59" s="283"/>
      <c r="HIQ59" s="279"/>
      <c r="HIR59" s="280"/>
      <c r="HIS59" s="281"/>
      <c r="HIT59" s="281"/>
      <c r="HIU59" s="282"/>
      <c r="HIV59" s="283"/>
      <c r="HIW59" s="279"/>
      <c r="HIX59" s="280"/>
      <c r="HIY59" s="281"/>
      <c r="HIZ59" s="281"/>
      <c r="HJA59" s="282"/>
      <c r="HJB59" s="283"/>
      <c r="HJC59" s="279"/>
      <c r="HJD59" s="280"/>
      <c r="HJE59" s="281"/>
      <c r="HJF59" s="281"/>
      <c r="HJG59" s="282"/>
      <c r="HJH59" s="283"/>
      <c r="HJI59" s="279"/>
      <c r="HJJ59" s="280"/>
      <c r="HJK59" s="281"/>
      <c r="HJL59" s="281"/>
      <c r="HJM59" s="282"/>
      <c r="HJN59" s="283"/>
      <c r="HJO59" s="279"/>
      <c r="HJP59" s="280"/>
      <c r="HJQ59" s="281"/>
      <c r="HJR59" s="281"/>
      <c r="HJS59" s="282"/>
      <c r="HJT59" s="283"/>
      <c r="HJU59" s="279"/>
      <c r="HJV59" s="280"/>
      <c r="HJW59" s="281"/>
      <c r="HJX59" s="281"/>
      <c r="HJY59" s="282"/>
      <c r="HJZ59" s="283"/>
      <c r="HKA59" s="279"/>
      <c r="HKB59" s="280"/>
      <c r="HKC59" s="281"/>
      <c r="HKD59" s="281"/>
      <c r="HKE59" s="282"/>
      <c r="HKF59" s="283"/>
      <c r="HKG59" s="279"/>
      <c r="HKH59" s="280"/>
      <c r="HKI59" s="281"/>
      <c r="HKJ59" s="281"/>
      <c r="HKK59" s="282"/>
      <c r="HKL59" s="283"/>
      <c r="HKM59" s="279"/>
      <c r="HKN59" s="280"/>
      <c r="HKO59" s="281"/>
      <c r="HKP59" s="281"/>
      <c r="HKQ59" s="282"/>
      <c r="HKR59" s="283"/>
      <c r="HKS59" s="279"/>
      <c r="HKT59" s="280"/>
      <c r="HKU59" s="281"/>
      <c r="HKV59" s="281"/>
      <c r="HKW59" s="282"/>
      <c r="HKX59" s="283"/>
      <c r="HKY59" s="279"/>
      <c r="HKZ59" s="280"/>
      <c r="HLA59" s="281"/>
      <c r="HLB59" s="281"/>
      <c r="HLC59" s="282"/>
      <c r="HLD59" s="283"/>
      <c r="HLE59" s="279"/>
      <c r="HLF59" s="280"/>
      <c r="HLG59" s="281"/>
      <c r="HLH59" s="281"/>
      <c r="HLI59" s="282"/>
      <c r="HLJ59" s="283"/>
      <c r="HLK59" s="279"/>
      <c r="HLL59" s="280"/>
      <c r="HLM59" s="281"/>
      <c r="HLN59" s="281"/>
      <c r="HLO59" s="282"/>
      <c r="HLP59" s="283"/>
      <c r="HLQ59" s="279"/>
      <c r="HLR59" s="280"/>
      <c r="HLS59" s="281"/>
      <c r="HLT59" s="281"/>
      <c r="HLU59" s="282"/>
      <c r="HLV59" s="283"/>
      <c r="HLW59" s="279"/>
      <c r="HLX59" s="280"/>
      <c r="HLY59" s="281"/>
      <c r="HLZ59" s="281"/>
      <c r="HMA59" s="282"/>
      <c r="HMB59" s="283"/>
      <c r="HMC59" s="279"/>
      <c r="HMD59" s="280"/>
      <c r="HME59" s="281"/>
      <c r="HMF59" s="281"/>
      <c r="HMG59" s="282"/>
      <c r="HMH59" s="283"/>
      <c r="HMI59" s="279"/>
      <c r="HMJ59" s="280"/>
      <c r="HMK59" s="281"/>
      <c r="HML59" s="281"/>
      <c r="HMM59" s="282"/>
      <c r="HMN59" s="283"/>
      <c r="HMO59" s="279"/>
      <c r="HMP59" s="280"/>
      <c r="HMQ59" s="281"/>
      <c r="HMR59" s="281"/>
      <c r="HMS59" s="282"/>
      <c r="HMT59" s="283"/>
      <c r="HMU59" s="279"/>
      <c r="HMV59" s="280"/>
      <c r="HMW59" s="281"/>
      <c r="HMX59" s="281"/>
      <c r="HMY59" s="282"/>
      <c r="HMZ59" s="283"/>
      <c r="HNA59" s="279"/>
      <c r="HNB59" s="280"/>
      <c r="HNC59" s="281"/>
      <c r="HND59" s="281"/>
      <c r="HNE59" s="282"/>
      <c r="HNF59" s="283"/>
      <c r="HNG59" s="279"/>
      <c r="HNH59" s="280"/>
      <c r="HNI59" s="281"/>
      <c r="HNJ59" s="281"/>
      <c r="HNK59" s="282"/>
      <c r="HNL59" s="283"/>
      <c r="HNM59" s="279"/>
      <c r="HNN59" s="280"/>
      <c r="HNO59" s="281"/>
      <c r="HNP59" s="281"/>
      <c r="HNQ59" s="282"/>
      <c r="HNR59" s="283"/>
      <c r="HNS59" s="279"/>
      <c r="HNT59" s="280"/>
      <c r="HNU59" s="281"/>
      <c r="HNV59" s="281"/>
      <c r="HNW59" s="282"/>
      <c r="HNX59" s="283"/>
      <c r="HNY59" s="279"/>
      <c r="HNZ59" s="280"/>
      <c r="HOA59" s="281"/>
      <c r="HOB59" s="281"/>
      <c r="HOC59" s="282"/>
      <c r="HOD59" s="283"/>
      <c r="HOE59" s="279"/>
      <c r="HOF59" s="280"/>
      <c r="HOG59" s="281"/>
      <c r="HOH59" s="281"/>
      <c r="HOI59" s="282"/>
      <c r="HOJ59" s="283"/>
      <c r="HOK59" s="279"/>
      <c r="HOL59" s="280"/>
      <c r="HOM59" s="281"/>
      <c r="HON59" s="281"/>
      <c r="HOO59" s="282"/>
      <c r="HOP59" s="283"/>
      <c r="HOQ59" s="279"/>
      <c r="HOR59" s="280"/>
      <c r="HOS59" s="281"/>
      <c r="HOT59" s="281"/>
      <c r="HOU59" s="282"/>
      <c r="HOV59" s="283"/>
      <c r="HOW59" s="279"/>
      <c r="HOX59" s="280"/>
      <c r="HOY59" s="281"/>
      <c r="HOZ59" s="281"/>
      <c r="HPA59" s="282"/>
      <c r="HPB59" s="283"/>
      <c r="HPC59" s="279"/>
      <c r="HPD59" s="280"/>
      <c r="HPE59" s="281"/>
      <c r="HPF59" s="281"/>
      <c r="HPG59" s="282"/>
      <c r="HPH59" s="283"/>
      <c r="HPI59" s="279"/>
      <c r="HPJ59" s="280"/>
      <c r="HPK59" s="281"/>
      <c r="HPL59" s="281"/>
      <c r="HPM59" s="282"/>
      <c r="HPN59" s="283"/>
      <c r="HPO59" s="279"/>
      <c r="HPP59" s="280"/>
      <c r="HPQ59" s="281"/>
      <c r="HPR59" s="281"/>
      <c r="HPS59" s="282"/>
      <c r="HPT59" s="283"/>
      <c r="HPU59" s="279"/>
      <c r="HPV59" s="280"/>
      <c r="HPW59" s="281"/>
      <c r="HPX59" s="281"/>
      <c r="HPY59" s="282"/>
      <c r="HPZ59" s="283"/>
      <c r="HQA59" s="279"/>
      <c r="HQB59" s="280"/>
      <c r="HQC59" s="281"/>
      <c r="HQD59" s="281"/>
      <c r="HQE59" s="282"/>
      <c r="HQF59" s="283"/>
      <c r="HQG59" s="279"/>
      <c r="HQH59" s="280"/>
      <c r="HQI59" s="281"/>
      <c r="HQJ59" s="281"/>
      <c r="HQK59" s="282"/>
      <c r="HQL59" s="283"/>
      <c r="HQM59" s="279"/>
      <c r="HQN59" s="280"/>
      <c r="HQO59" s="281"/>
      <c r="HQP59" s="281"/>
      <c r="HQQ59" s="282"/>
      <c r="HQR59" s="283"/>
      <c r="HQS59" s="279"/>
      <c r="HQT59" s="280"/>
      <c r="HQU59" s="281"/>
      <c r="HQV59" s="281"/>
      <c r="HQW59" s="282"/>
      <c r="HQX59" s="283"/>
      <c r="HQY59" s="279"/>
      <c r="HQZ59" s="280"/>
      <c r="HRA59" s="281"/>
      <c r="HRB59" s="281"/>
      <c r="HRC59" s="282"/>
      <c r="HRD59" s="283"/>
      <c r="HRE59" s="279"/>
      <c r="HRF59" s="280"/>
      <c r="HRG59" s="281"/>
      <c r="HRH59" s="281"/>
      <c r="HRI59" s="282"/>
      <c r="HRJ59" s="283"/>
      <c r="HRK59" s="279"/>
      <c r="HRL59" s="280"/>
      <c r="HRM59" s="281"/>
      <c r="HRN59" s="281"/>
      <c r="HRO59" s="282"/>
      <c r="HRP59" s="283"/>
      <c r="HRQ59" s="279"/>
      <c r="HRR59" s="280"/>
      <c r="HRS59" s="281"/>
      <c r="HRT59" s="281"/>
      <c r="HRU59" s="282"/>
      <c r="HRV59" s="283"/>
      <c r="HRW59" s="279"/>
      <c r="HRX59" s="280"/>
      <c r="HRY59" s="281"/>
      <c r="HRZ59" s="281"/>
      <c r="HSA59" s="282"/>
      <c r="HSB59" s="283"/>
      <c r="HSC59" s="279"/>
      <c r="HSD59" s="280"/>
      <c r="HSE59" s="281"/>
      <c r="HSF59" s="281"/>
      <c r="HSG59" s="282"/>
      <c r="HSH59" s="283"/>
      <c r="HSI59" s="279"/>
      <c r="HSJ59" s="280"/>
      <c r="HSK59" s="281"/>
      <c r="HSL59" s="281"/>
      <c r="HSM59" s="282"/>
      <c r="HSN59" s="283"/>
      <c r="HSO59" s="279"/>
      <c r="HSP59" s="280"/>
      <c r="HSQ59" s="281"/>
      <c r="HSR59" s="281"/>
      <c r="HSS59" s="282"/>
      <c r="HST59" s="283"/>
      <c r="HSU59" s="279"/>
      <c r="HSV59" s="280"/>
      <c r="HSW59" s="281"/>
      <c r="HSX59" s="281"/>
      <c r="HSY59" s="282"/>
      <c r="HSZ59" s="283"/>
      <c r="HTA59" s="279"/>
      <c r="HTB59" s="280"/>
      <c r="HTC59" s="281"/>
      <c r="HTD59" s="281"/>
      <c r="HTE59" s="282"/>
      <c r="HTF59" s="283"/>
      <c r="HTG59" s="279"/>
      <c r="HTH59" s="280"/>
      <c r="HTI59" s="281"/>
      <c r="HTJ59" s="281"/>
      <c r="HTK59" s="282"/>
      <c r="HTL59" s="283"/>
      <c r="HTM59" s="279"/>
      <c r="HTN59" s="280"/>
      <c r="HTO59" s="281"/>
      <c r="HTP59" s="281"/>
      <c r="HTQ59" s="282"/>
      <c r="HTR59" s="283"/>
      <c r="HTS59" s="279"/>
      <c r="HTT59" s="280"/>
      <c r="HTU59" s="281"/>
      <c r="HTV59" s="281"/>
      <c r="HTW59" s="282"/>
      <c r="HTX59" s="283"/>
      <c r="HTY59" s="279"/>
      <c r="HTZ59" s="280"/>
      <c r="HUA59" s="281"/>
      <c r="HUB59" s="281"/>
      <c r="HUC59" s="282"/>
      <c r="HUD59" s="283"/>
      <c r="HUE59" s="279"/>
      <c r="HUF59" s="280"/>
      <c r="HUG59" s="281"/>
      <c r="HUH59" s="281"/>
      <c r="HUI59" s="282"/>
      <c r="HUJ59" s="283"/>
      <c r="HUK59" s="279"/>
      <c r="HUL59" s="280"/>
      <c r="HUM59" s="281"/>
      <c r="HUN59" s="281"/>
      <c r="HUO59" s="282"/>
      <c r="HUP59" s="283"/>
      <c r="HUQ59" s="279"/>
      <c r="HUR59" s="280"/>
      <c r="HUS59" s="281"/>
      <c r="HUT59" s="281"/>
      <c r="HUU59" s="282"/>
      <c r="HUV59" s="283"/>
      <c r="HUW59" s="279"/>
      <c r="HUX59" s="280"/>
      <c r="HUY59" s="281"/>
      <c r="HUZ59" s="281"/>
      <c r="HVA59" s="282"/>
      <c r="HVB59" s="283"/>
      <c r="HVC59" s="279"/>
      <c r="HVD59" s="280"/>
      <c r="HVE59" s="281"/>
      <c r="HVF59" s="281"/>
      <c r="HVG59" s="282"/>
      <c r="HVH59" s="283"/>
      <c r="HVI59" s="279"/>
      <c r="HVJ59" s="280"/>
      <c r="HVK59" s="281"/>
      <c r="HVL59" s="281"/>
      <c r="HVM59" s="282"/>
      <c r="HVN59" s="283"/>
      <c r="HVO59" s="279"/>
      <c r="HVP59" s="280"/>
      <c r="HVQ59" s="281"/>
      <c r="HVR59" s="281"/>
      <c r="HVS59" s="282"/>
      <c r="HVT59" s="283"/>
      <c r="HVU59" s="279"/>
      <c r="HVV59" s="280"/>
      <c r="HVW59" s="281"/>
      <c r="HVX59" s="281"/>
      <c r="HVY59" s="282"/>
      <c r="HVZ59" s="283"/>
      <c r="HWA59" s="279"/>
      <c r="HWB59" s="280"/>
      <c r="HWC59" s="281"/>
      <c r="HWD59" s="281"/>
      <c r="HWE59" s="282"/>
      <c r="HWF59" s="283"/>
      <c r="HWG59" s="279"/>
      <c r="HWH59" s="280"/>
      <c r="HWI59" s="281"/>
      <c r="HWJ59" s="281"/>
      <c r="HWK59" s="282"/>
      <c r="HWL59" s="283"/>
      <c r="HWM59" s="279"/>
      <c r="HWN59" s="280"/>
      <c r="HWO59" s="281"/>
      <c r="HWP59" s="281"/>
      <c r="HWQ59" s="282"/>
      <c r="HWR59" s="283"/>
      <c r="HWS59" s="279"/>
      <c r="HWT59" s="280"/>
      <c r="HWU59" s="281"/>
      <c r="HWV59" s="281"/>
      <c r="HWW59" s="282"/>
      <c r="HWX59" s="283"/>
      <c r="HWY59" s="279"/>
      <c r="HWZ59" s="280"/>
      <c r="HXA59" s="281"/>
      <c r="HXB59" s="281"/>
      <c r="HXC59" s="282"/>
      <c r="HXD59" s="283"/>
      <c r="HXE59" s="279"/>
      <c r="HXF59" s="280"/>
      <c r="HXG59" s="281"/>
      <c r="HXH59" s="281"/>
      <c r="HXI59" s="282"/>
      <c r="HXJ59" s="283"/>
      <c r="HXK59" s="279"/>
      <c r="HXL59" s="280"/>
      <c r="HXM59" s="281"/>
      <c r="HXN59" s="281"/>
      <c r="HXO59" s="282"/>
      <c r="HXP59" s="283"/>
      <c r="HXQ59" s="279"/>
      <c r="HXR59" s="280"/>
      <c r="HXS59" s="281"/>
      <c r="HXT59" s="281"/>
      <c r="HXU59" s="282"/>
      <c r="HXV59" s="283"/>
      <c r="HXW59" s="279"/>
      <c r="HXX59" s="280"/>
      <c r="HXY59" s="281"/>
      <c r="HXZ59" s="281"/>
      <c r="HYA59" s="282"/>
      <c r="HYB59" s="283"/>
      <c r="HYC59" s="279"/>
      <c r="HYD59" s="280"/>
      <c r="HYE59" s="281"/>
      <c r="HYF59" s="281"/>
      <c r="HYG59" s="282"/>
      <c r="HYH59" s="283"/>
      <c r="HYI59" s="279"/>
      <c r="HYJ59" s="280"/>
      <c r="HYK59" s="281"/>
      <c r="HYL59" s="281"/>
      <c r="HYM59" s="282"/>
      <c r="HYN59" s="283"/>
      <c r="HYO59" s="279"/>
      <c r="HYP59" s="280"/>
      <c r="HYQ59" s="281"/>
      <c r="HYR59" s="281"/>
      <c r="HYS59" s="282"/>
      <c r="HYT59" s="283"/>
      <c r="HYU59" s="279"/>
      <c r="HYV59" s="280"/>
      <c r="HYW59" s="281"/>
      <c r="HYX59" s="281"/>
      <c r="HYY59" s="282"/>
      <c r="HYZ59" s="283"/>
      <c r="HZA59" s="279"/>
      <c r="HZB59" s="280"/>
      <c r="HZC59" s="281"/>
      <c r="HZD59" s="281"/>
      <c r="HZE59" s="282"/>
      <c r="HZF59" s="283"/>
      <c r="HZG59" s="279"/>
      <c r="HZH59" s="280"/>
      <c r="HZI59" s="281"/>
      <c r="HZJ59" s="281"/>
      <c r="HZK59" s="282"/>
      <c r="HZL59" s="283"/>
      <c r="HZM59" s="279"/>
      <c r="HZN59" s="280"/>
      <c r="HZO59" s="281"/>
      <c r="HZP59" s="281"/>
      <c r="HZQ59" s="282"/>
      <c r="HZR59" s="283"/>
      <c r="HZS59" s="279"/>
      <c r="HZT59" s="280"/>
      <c r="HZU59" s="281"/>
      <c r="HZV59" s="281"/>
      <c r="HZW59" s="282"/>
      <c r="HZX59" s="283"/>
      <c r="HZY59" s="279"/>
      <c r="HZZ59" s="280"/>
      <c r="IAA59" s="281"/>
      <c r="IAB59" s="281"/>
      <c r="IAC59" s="282"/>
      <c r="IAD59" s="283"/>
      <c r="IAE59" s="279"/>
      <c r="IAF59" s="280"/>
      <c r="IAG59" s="281"/>
      <c r="IAH59" s="281"/>
      <c r="IAI59" s="282"/>
      <c r="IAJ59" s="283"/>
      <c r="IAK59" s="279"/>
      <c r="IAL59" s="280"/>
      <c r="IAM59" s="281"/>
      <c r="IAN59" s="281"/>
      <c r="IAO59" s="282"/>
      <c r="IAP59" s="283"/>
      <c r="IAQ59" s="279"/>
      <c r="IAR59" s="280"/>
      <c r="IAS59" s="281"/>
      <c r="IAT59" s="281"/>
      <c r="IAU59" s="282"/>
      <c r="IAV59" s="283"/>
      <c r="IAW59" s="279"/>
      <c r="IAX59" s="280"/>
      <c r="IAY59" s="281"/>
      <c r="IAZ59" s="281"/>
      <c r="IBA59" s="282"/>
      <c r="IBB59" s="283"/>
      <c r="IBC59" s="279"/>
      <c r="IBD59" s="280"/>
      <c r="IBE59" s="281"/>
      <c r="IBF59" s="281"/>
      <c r="IBG59" s="282"/>
      <c r="IBH59" s="283"/>
      <c r="IBI59" s="279"/>
      <c r="IBJ59" s="280"/>
      <c r="IBK59" s="281"/>
      <c r="IBL59" s="281"/>
      <c r="IBM59" s="282"/>
      <c r="IBN59" s="283"/>
      <c r="IBO59" s="279"/>
      <c r="IBP59" s="280"/>
      <c r="IBQ59" s="281"/>
      <c r="IBR59" s="281"/>
      <c r="IBS59" s="282"/>
      <c r="IBT59" s="283"/>
      <c r="IBU59" s="279"/>
      <c r="IBV59" s="280"/>
      <c r="IBW59" s="281"/>
      <c r="IBX59" s="281"/>
      <c r="IBY59" s="282"/>
      <c r="IBZ59" s="283"/>
      <c r="ICA59" s="279"/>
      <c r="ICB59" s="280"/>
      <c r="ICC59" s="281"/>
      <c r="ICD59" s="281"/>
      <c r="ICE59" s="282"/>
      <c r="ICF59" s="283"/>
      <c r="ICG59" s="279"/>
      <c r="ICH59" s="280"/>
      <c r="ICI59" s="281"/>
      <c r="ICJ59" s="281"/>
      <c r="ICK59" s="282"/>
      <c r="ICL59" s="283"/>
      <c r="ICM59" s="279"/>
      <c r="ICN59" s="280"/>
      <c r="ICO59" s="281"/>
      <c r="ICP59" s="281"/>
      <c r="ICQ59" s="282"/>
      <c r="ICR59" s="283"/>
      <c r="ICS59" s="279"/>
      <c r="ICT59" s="280"/>
      <c r="ICU59" s="281"/>
      <c r="ICV59" s="281"/>
      <c r="ICW59" s="282"/>
      <c r="ICX59" s="283"/>
      <c r="ICY59" s="279"/>
      <c r="ICZ59" s="280"/>
      <c r="IDA59" s="281"/>
      <c r="IDB59" s="281"/>
      <c r="IDC59" s="282"/>
      <c r="IDD59" s="283"/>
      <c r="IDE59" s="279"/>
      <c r="IDF59" s="280"/>
      <c r="IDG59" s="281"/>
      <c r="IDH59" s="281"/>
      <c r="IDI59" s="282"/>
      <c r="IDJ59" s="283"/>
      <c r="IDK59" s="279"/>
      <c r="IDL59" s="280"/>
      <c r="IDM59" s="281"/>
      <c r="IDN59" s="281"/>
      <c r="IDO59" s="282"/>
      <c r="IDP59" s="283"/>
      <c r="IDQ59" s="279"/>
      <c r="IDR59" s="280"/>
      <c r="IDS59" s="281"/>
      <c r="IDT59" s="281"/>
      <c r="IDU59" s="282"/>
      <c r="IDV59" s="283"/>
      <c r="IDW59" s="279"/>
      <c r="IDX59" s="280"/>
      <c r="IDY59" s="281"/>
      <c r="IDZ59" s="281"/>
      <c r="IEA59" s="282"/>
      <c r="IEB59" s="283"/>
      <c r="IEC59" s="279"/>
      <c r="IED59" s="280"/>
      <c r="IEE59" s="281"/>
      <c r="IEF59" s="281"/>
      <c r="IEG59" s="282"/>
      <c r="IEH59" s="283"/>
      <c r="IEI59" s="279"/>
      <c r="IEJ59" s="280"/>
      <c r="IEK59" s="281"/>
      <c r="IEL59" s="281"/>
      <c r="IEM59" s="282"/>
      <c r="IEN59" s="283"/>
      <c r="IEO59" s="279"/>
      <c r="IEP59" s="280"/>
      <c r="IEQ59" s="281"/>
      <c r="IER59" s="281"/>
      <c r="IES59" s="282"/>
      <c r="IET59" s="283"/>
      <c r="IEU59" s="279"/>
      <c r="IEV59" s="280"/>
      <c r="IEW59" s="281"/>
      <c r="IEX59" s="281"/>
      <c r="IEY59" s="282"/>
      <c r="IEZ59" s="283"/>
      <c r="IFA59" s="279"/>
      <c r="IFB59" s="280"/>
      <c r="IFC59" s="281"/>
      <c r="IFD59" s="281"/>
      <c r="IFE59" s="282"/>
      <c r="IFF59" s="283"/>
      <c r="IFG59" s="279"/>
      <c r="IFH59" s="280"/>
      <c r="IFI59" s="281"/>
      <c r="IFJ59" s="281"/>
      <c r="IFK59" s="282"/>
      <c r="IFL59" s="283"/>
      <c r="IFM59" s="279"/>
      <c r="IFN59" s="280"/>
      <c r="IFO59" s="281"/>
      <c r="IFP59" s="281"/>
      <c r="IFQ59" s="282"/>
      <c r="IFR59" s="283"/>
      <c r="IFS59" s="279"/>
      <c r="IFT59" s="280"/>
      <c r="IFU59" s="281"/>
      <c r="IFV59" s="281"/>
      <c r="IFW59" s="282"/>
      <c r="IFX59" s="283"/>
      <c r="IFY59" s="279"/>
      <c r="IFZ59" s="280"/>
      <c r="IGA59" s="281"/>
      <c r="IGB59" s="281"/>
      <c r="IGC59" s="282"/>
      <c r="IGD59" s="283"/>
      <c r="IGE59" s="279"/>
      <c r="IGF59" s="280"/>
      <c r="IGG59" s="281"/>
      <c r="IGH59" s="281"/>
      <c r="IGI59" s="282"/>
      <c r="IGJ59" s="283"/>
      <c r="IGK59" s="279"/>
      <c r="IGL59" s="280"/>
      <c r="IGM59" s="281"/>
      <c r="IGN59" s="281"/>
      <c r="IGO59" s="282"/>
      <c r="IGP59" s="283"/>
      <c r="IGQ59" s="279"/>
      <c r="IGR59" s="280"/>
      <c r="IGS59" s="281"/>
      <c r="IGT59" s="281"/>
      <c r="IGU59" s="282"/>
      <c r="IGV59" s="283"/>
      <c r="IGW59" s="279"/>
      <c r="IGX59" s="280"/>
      <c r="IGY59" s="281"/>
      <c r="IGZ59" s="281"/>
      <c r="IHA59" s="282"/>
      <c r="IHB59" s="283"/>
      <c r="IHC59" s="279"/>
      <c r="IHD59" s="280"/>
      <c r="IHE59" s="281"/>
      <c r="IHF59" s="281"/>
      <c r="IHG59" s="282"/>
      <c r="IHH59" s="283"/>
      <c r="IHI59" s="279"/>
      <c r="IHJ59" s="280"/>
      <c r="IHK59" s="281"/>
      <c r="IHL59" s="281"/>
      <c r="IHM59" s="282"/>
      <c r="IHN59" s="283"/>
      <c r="IHO59" s="279"/>
      <c r="IHP59" s="280"/>
      <c r="IHQ59" s="281"/>
      <c r="IHR59" s="281"/>
      <c r="IHS59" s="282"/>
      <c r="IHT59" s="283"/>
      <c r="IHU59" s="279"/>
      <c r="IHV59" s="280"/>
      <c r="IHW59" s="281"/>
      <c r="IHX59" s="281"/>
      <c r="IHY59" s="282"/>
      <c r="IHZ59" s="283"/>
      <c r="IIA59" s="279"/>
      <c r="IIB59" s="280"/>
      <c r="IIC59" s="281"/>
      <c r="IID59" s="281"/>
      <c r="IIE59" s="282"/>
      <c r="IIF59" s="283"/>
      <c r="IIG59" s="279"/>
      <c r="IIH59" s="280"/>
      <c r="III59" s="281"/>
      <c r="IIJ59" s="281"/>
      <c r="IIK59" s="282"/>
      <c r="IIL59" s="283"/>
      <c r="IIM59" s="279"/>
      <c r="IIN59" s="280"/>
      <c r="IIO59" s="281"/>
      <c r="IIP59" s="281"/>
      <c r="IIQ59" s="282"/>
      <c r="IIR59" s="283"/>
      <c r="IIS59" s="279"/>
      <c r="IIT59" s="280"/>
      <c r="IIU59" s="281"/>
      <c r="IIV59" s="281"/>
      <c r="IIW59" s="282"/>
      <c r="IIX59" s="283"/>
      <c r="IIY59" s="279"/>
      <c r="IIZ59" s="280"/>
      <c r="IJA59" s="281"/>
      <c r="IJB59" s="281"/>
      <c r="IJC59" s="282"/>
      <c r="IJD59" s="283"/>
      <c r="IJE59" s="279"/>
      <c r="IJF59" s="280"/>
      <c r="IJG59" s="281"/>
      <c r="IJH59" s="281"/>
      <c r="IJI59" s="282"/>
      <c r="IJJ59" s="283"/>
      <c r="IJK59" s="279"/>
      <c r="IJL59" s="280"/>
      <c r="IJM59" s="281"/>
      <c r="IJN59" s="281"/>
      <c r="IJO59" s="282"/>
      <c r="IJP59" s="283"/>
      <c r="IJQ59" s="279"/>
      <c r="IJR59" s="280"/>
      <c r="IJS59" s="281"/>
      <c r="IJT59" s="281"/>
      <c r="IJU59" s="282"/>
      <c r="IJV59" s="283"/>
      <c r="IJW59" s="279"/>
      <c r="IJX59" s="280"/>
      <c r="IJY59" s="281"/>
      <c r="IJZ59" s="281"/>
      <c r="IKA59" s="282"/>
      <c r="IKB59" s="283"/>
      <c r="IKC59" s="279"/>
      <c r="IKD59" s="280"/>
      <c r="IKE59" s="281"/>
      <c r="IKF59" s="281"/>
      <c r="IKG59" s="282"/>
      <c r="IKH59" s="283"/>
      <c r="IKI59" s="279"/>
      <c r="IKJ59" s="280"/>
      <c r="IKK59" s="281"/>
      <c r="IKL59" s="281"/>
      <c r="IKM59" s="282"/>
      <c r="IKN59" s="283"/>
      <c r="IKO59" s="279"/>
      <c r="IKP59" s="280"/>
      <c r="IKQ59" s="281"/>
      <c r="IKR59" s="281"/>
      <c r="IKS59" s="282"/>
      <c r="IKT59" s="283"/>
      <c r="IKU59" s="279"/>
      <c r="IKV59" s="280"/>
      <c r="IKW59" s="281"/>
      <c r="IKX59" s="281"/>
      <c r="IKY59" s="282"/>
      <c r="IKZ59" s="283"/>
      <c r="ILA59" s="279"/>
      <c r="ILB59" s="280"/>
      <c r="ILC59" s="281"/>
      <c r="ILD59" s="281"/>
      <c r="ILE59" s="282"/>
      <c r="ILF59" s="283"/>
      <c r="ILG59" s="279"/>
      <c r="ILH59" s="280"/>
      <c r="ILI59" s="281"/>
      <c r="ILJ59" s="281"/>
      <c r="ILK59" s="282"/>
      <c r="ILL59" s="283"/>
      <c r="ILM59" s="279"/>
      <c r="ILN59" s="280"/>
      <c r="ILO59" s="281"/>
      <c r="ILP59" s="281"/>
      <c r="ILQ59" s="282"/>
      <c r="ILR59" s="283"/>
      <c r="ILS59" s="279"/>
      <c r="ILT59" s="280"/>
      <c r="ILU59" s="281"/>
      <c r="ILV59" s="281"/>
      <c r="ILW59" s="282"/>
      <c r="ILX59" s="283"/>
      <c r="ILY59" s="279"/>
      <c r="ILZ59" s="280"/>
      <c r="IMA59" s="281"/>
      <c r="IMB59" s="281"/>
      <c r="IMC59" s="282"/>
      <c r="IMD59" s="283"/>
      <c r="IME59" s="279"/>
      <c r="IMF59" s="280"/>
      <c r="IMG59" s="281"/>
      <c r="IMH59" s="281"/>
      <c r="IMI59" s="282"/>
      <c r="IMJ59" s="283"/>
      <c r="IMK59" s="279"/>
      <c r="IML59" s="280"/>
      <c r="IMM59" s="281"/>
      <c r="IMN59" s="281"/>
      <c r="IMO59" s="282"/>
      <c r="IMP59" s="283"/>
      <c r="IMQ59" s="279"/>
      <c r="IMR59" s="280"/>
      <c r="IMS59" s="281"/>
      <c r="IMT59" s="281"/>
      <c r="IMU59" s="282"/>
      <c r="IMV59" s="283"/>
      <c r="IMW59" s="279"/>
      <c r="IMX59" s="280"/>
      <c r="IMY59" s="281"/>
      <c r="IMZ59" s="281"/>
      <c r="INA59" s="282"/>
      <c r="INB59" s="283"/>
      <c r="INC59" s="279"/>
      <c r="IND59" s="280"/>
      <c r="INE59" s="281"/>
      <c r="INF59" s="281"/>
      <c r="ING59" s="282"/>
      <c r="INH59" s="283"/>
      <c r="INI59" s="279"/>
      <c r="INJ59" s="280"/>
      <c r="INK59" s="281"/>
      <c r="INL59" s="281"/>
      <c r="INM59" s="282"/>
      <c r="INN59" s="283"/>
      <c r="INO59" s="279"/>
      <c r="INP59" s="280"/>
      <c r="INQ59" s="281"/>
      <c r="INR59" s="281"/>
      <c r="INS59" s="282"/>
      <c r="INT59" s="283"/>
      <c r="INU59" s="279"/>
      <c r="INV59" s="280"/>
      <c r="INW59" s="281"/>
      <c r="INX59" s="281"/>
      <c r="INY59" s="282"/>
      <c r="INZ59" s="283"/>
      <c r="IOA59" s="279"/>
      <c r="IOB59" s="280"/>
      <c r="IOC59" s="281"/>
      <c r="IOD59" s="281"/>
      <c r="IOE59" s="282"/>
      <c r="IOF59" s="283"/>
      <c r="IOG59" s="279"/>
      <c r="IOH59" s="280"/>
      <c r="IOI59" s="281"/>
      <c r="IOJ59" s="281"/>
      <c r="IOK59" s="282"/>
      <c r="IOL59" s="283"/>
      <c r="IOM59" s="279"/>
      <c r="ION59" s="280"/>
      <c r="IOO59" s="281"/>
      <c r="IOP59" s="281"/>
      <c r="IOQ59" s="282"/>
      <c r="IOR59" s="283"/>
      <c r="IOS59" s="279"/>
      <c r="IOT59" s="280"/>
      <c r="IOU59" s="281"/>
      <c r="IOV59" s="281"/>
      <c r="IOW59" s="282"/>
      <c r="IOX59" s="283"/>
      <c r="IOY59" s="279"/>
      <c r="IOZ59" s="280"/>
      <c r="IPA59" s="281"/>
      <c r="IPB59" s="281"/>
      <c r="IPC59" s="282"/>
      <c r="IPD59" s="283"/>
      <c r="IPE59" s="279"/>
      <c r="IPF59" s="280"/>
      <c r="IPG59" s="281"/>
      <c r="IPH59" s="281"/>
      <c r="IPI59" s="282"/>
      <c r="IPJ59" s="283"/>
      <c r="IPK59" s="279"/>
      <c r="IPL59" s="280"/>
      <c r="IPM59" s="281"/>
      <c r="IPN59" s="281"/>
      <c r="IPO59" s="282"/>
      <c r="IPP59" s="283"/>
      <c r="IPQ59" s="279"/>
      <c r="IPR59" s="280"/>
      <c r="IPS59" s="281"/>
      <c r="IPT59" s="281"/>
      <c r="IPU59" s="282"/>
      <c r="IPV59" s="283"/>
      <c r="IPW59" s="279"/>
      <c r="IPX59" s="280"/>
      <c r="IPY59" s="281"/>
      <c r="IPZ59" s="281"/>
      <c r="IQA59" s="282"/>
      <c r="IQB59" s="283"/>
      <c r="IQC59" s="279"/>
      <c r="IQD59" s="280"/>
      <c r="IQE59" s="281"/>
      <c r="IQF59" s="281"/>
      <c r="IQG59" s="282"/>
      <c r="IQH59" s="283"/>
      <c r="IQI59" s="279"/>
      <c r="IQJ59" s="280"/>
      <c r="IQK59" s="281"/>
      <c r="IQL59" s="281"/>
      <c r="IQM59" s="282"/>
      <c r="IQN59" s="283"/>
      <c r="IQO59" s="279"/>
      <c r="IQP59" s="280"/>
      <c r="IQQ59" s="281"/>
      <c r="IQR59" s="281"/>
      <c r="IQS59" s="282"/>
      <c r="IQT59" s="283"/>
      <c r="IQU59" s="279"/>
      <c r="IQV59" s="280"/>
      <c r="IQW59" s="281"/>
      <c r="IQX59" s="281"/>
      <c r="IQY59" s="282"/>
      <c r="IQZ59" s="283"/>
      <c r="IRA59" s="279"/>
      <c r="IRB59" s="280"/>
      <c r="IRC59" s="281"/>
      <c r="IRD59" s="281"/>
      <c r="IRE59" s="282"/>
      <c r="IRF59" s="283"/>
      <c r="IRG59" s="279"/>
      <c r="IRH59" s="280"/>
      <c r="IRI59" s="281"/>
      <c r="IRJ59" s="281"/>
      <c r="IRK59" s="282"/>
      <c r="IRL59" s="283"/>
      <c r="IRM59" s="279"/>
      <c r="IRN59" s="280"/>
      <c r="IRO59" s="281"/>
      <c r="IRP59" s="281"/>
      <c r="IRQ59" s="282"/>
      <c r="IRR59" s="283"/>
      <c r="IRS59" s="279"/>
      <c r="IRT59" s="280"/>
      <c r="IRU59" s="281"/>
      <c r="IRV59" s="281"/>
      <c r="IRW59" s="282"/>
      <c r="IRX59" s="283"/>
      <c r="IRY59" s="279"/>
      <c r="IRZ59" s="280"/>
      <c r="ISA59" s="281"/>
      <c r="ISB59" s="281"/>
      <c r="ISC59" s="282"/>
      <c r="ISD59" s="283"/>
      <c r="ISE59" s="279"/>
      <c r="ISF59" s="280"/>
      <c r="ISG59" s="281"/>
      <c r="ISH59" s="281"/>
      <c r="ISI59" s="282"/>
      <c r="ISJ59" s="283"/>
      <c r="ISK59" s="279"/>
      <c r="ISL59" s="280"/>
      <c r="ISM59" s="281"/>
      <c r="ISN59" s="281"/>
      <c r="ISO59" s="282"/>
      <c r="ISP59" s="283"/>
      <c r="ISQ59" s="279"/>
      <c r="ISR59" s="280"/>
      <c r="ISS59" s="281"/>
      <c r="IST59" s="281"/>
      <c r="ISU59" s="282"/>
      <c r="ISV59" s="283"/>
      <c r="ISW59" s="279"/>
      <c r="ISX59" s="280"/>
      <c r="ISY59" s="281"/>
      <c r="ISZ59" s="281"/>
      <c r="ITA59" s="282"/>
      <c r="ITB59" s="283"/>
      <c r="ITC59" s="279"/>
      <c r="ITD59" s="280"/>
      <c r="ITE59" s="281"/>
      <c r="ITF59" s="281"/>
      <c r="ITG59" s="282"/>
      <c r="ITH59" s="283"/>
      <c r="ITI59" s="279"/>
      <c r="ITJ59" s="280"/>
      <c r="ITK59" s="281"/>
      <c r="ITL59" s="281"/>
      <c r="ITM59" s="282"/>
      <c r="ITN59" s="283"/>
      <c r="ITO59" s="279"/>
      <c r="ITP59" s="280"/>
      <c r="ITQ59" s="281"/>
      <c r="ITR59" s="281"/>
      <c r="ITS59" s="282"/>
      <c r="ITT59" s="283"/>
      <c r="ITU59" s="279"/>
      <c r="ITV59" s="280"/>
      <c r="ITW59" s="281"/>
      <c r="ITX59" s="281"/>
      <c r="ITY59" s="282"/>
      <c r="ITZ59" s="283"/>
      <c r="IUA59" s="279"/>
      <c r="IUB59" s="280"/>
      <c r="IUC59" s="281"/>
      <c r="IUD59" s="281"/>
      <c r="IUE59" s="282"/>
      <c r="IUF59" s="283"/>
      <c r="IUG59" s="279"/>
      <c r="IUH59" s="280"/>
      <c r="IUI59" s="281"/>
      <c r="IUJ59" s="281"/>
      <c r="IUK59" s="282"/>
      <c r="IUL59" s="283"/>
      <c r="IUM59" s="279"/>
      <c r="IUN59" s="280"/>
      <c r="IUO59" s="281"/>
      <c r="IUP59" s="281"/>
      <c r="IUQ59" s="282"/>
      <c r="IUR59" s="283"/>
      <c r="IUS59" s="279"/>
      <c r="IUT59" s="280"/>
      <c r="IUU59" s="281"/>
      <c r="IUV59" s="281"/>
      <c r="IUW59" s="282"/>
      <c r="IUX59" s="283"/>
      <c r="IUY59" s="279"/>
      <c r="IUZ59" s="280"/>
      <c r="IVA59" s="281"/>
      <c r="IVB59" s="281"/>
      <c r="IVC59" s="282"/>
      <c r="IVD59" s="283"/>
      <c r="IVE59" s="279"/>
      <c r="IVF59" s="280"/>
      <c r="IVG59" s="281"/>
      <c r="IVH59" s="281"/>
      <c r="IVI59" s="282"/>
      <c r="IVJ59" s="283"/>
      <c r="IVK59" s="279"/>
      <c r="IVL59" s="280"/>
      <c r="IVM59" s="281"/>
      <c r="IVN59" s="281"/>
      <c r="IVO59" s="282"/>
      <c r="IVP59" s="283"/>
      <c r="IVQ59" s="279"/>
      <c r="IVR59" s="280"/>
      <c r="IVS59" s="281"/>
      <c r="IVT59" s="281"/>
      <c r="IVU59" s="282"/>
      <c r="IVV59" s="283"/>
      <c r="IVW59" s="279"/>
      <c r="IVX59" s="280"/>
      <c r="IVY59" s="281"/>
      <c r="IVZ59" s="281"/>
      <c r="IWA59" s="282"/>
      <c r="IWB59" s="283"/>
      <c r="IWC59" s="279"/>
      <c r="IWD59" s="280"/>
      <c r="IWE59" s="281"/>
      <c r="IWF59" s="281"/>
      <c r="IWG59" s="282"/>
      <c r="IWH59" s="283"/>
      <c r="IWI59" s="279"/>
      <c r="IWJ59" s="280"/>
      <c r="IWK59" s="281"/>
      <c r="IWL59" s="281"/>
      <c r="IWM59" s="282"/>
      <c r="IWN59" s="283"/>
      <c r="IWO59" s="279"/>
      <c r="IWP59" s="280"/>
      <c r="IWQ59" s="281"/>
      <c r="IWR59" s="281"/>
      <c r="IWS59" s="282"/>
      <c r="IWT59" s="283"/>
      <c r="IWU59" s="279"/>
      <c r="IWV59" s="280"/>
      <c r="IWW59" s="281"/>
      <c r="IWX59" s="281"/>
      <c r="IWY59" s="282"/>
      <c r="IWZ59" s="283"/>
      <c r="IXA59" s="279"/>
      <c r="IXB59" s="280"/>
      <c r="IXC59" s="281"/>
      <c r="IXD59" s="281"/>
      <c r="IXE59" s="282"/>
      <c r="IXF59" s="283"/>
      <c r="IXG59" s="279"/>
      <c r="IXH59" s="280"/>
      <c r="IXI59" s="281"/>
      <c r="IXJ59" s="281"/>
      <c r="IXK59" s="282"/>
      <c r="IXL59" s="283"/>
      <c r="IXM59" s="279"/>
      <c r="IXN59" s="280"/>
      <c r="IXO59" s="281"/>
      <c r="IXP59" s="281"/>
      <c r="IXQ59" s="282"/>
      <c r="IXR59" s="283"/>
      <c r="IXS59" s="279"/>
      <c r="IXT59" s="280"/>
      <c r="IXU59" s="281"/>
      <c r="IXV59" s="281"/>
      <c r="IXW59" s="282"/>
      <c r="IXX59" s="283"/>
      <c r="IXY59" s="279"/>
      <c r="IXZ59" s="280"/>
      <c r="IYA59" s="281"/>
      <c r="IYB59" s="281"/>
      <c r="IYC59" s="282"/>
      <c r="IYD59" s="283"/>
      <c r="IYE59" s="279"/>
      <c r="IYF59" s="280"/>
      <c r="IYG59" s="281"/>
      <c r="IYH59" s="281"/>
      <c r="IYI59" s="282"/>
      <c r="IYJ59" s="283"/>
      <c r="IYK59" s="279"/>
      <c r="IYL59" s="280"/>
      <c r="IYM59" s="281"/>
      <c r="IYN59" s="281"/>
      <c r="IYO59" s="282"/>
      <c r="IYP59" s="283"/>
      <c r="IYQ59" s="279"/>
      <c r="IYR59" s="280"/>
      <c r="IYS59" s="281"/>
      <c r="IYT59" s="281"/>
      <c r="IYU59" s="282"/>
      <c r="IYV59" s="283"/>
      <c r="IYW59" s="279"/>
      <c r="IYX59" s="280"/>
      <c r="IYY59" s="281"/>
      <c r="IYZ59" s="281"/>
      <c r="IZA59" s="282"/>
      <c r="IZB59" s="283"/>
      <c r="IZC59" s="279"/>
      <c r="IZD59" s="280"/>
      <c r="IZE59" s="281"/>
      <c r="IZF59" s="281"/>
      <c r="IZG59" s="282"/>
      <c r="IZH59" s="283"/>
      <c r="IZI59" s="279"/>
      <c r="IZJ59" s="280"/>
      <c r="IZK59" s="281"/>
      <c r="IZL59" s="281"/>
      <c r="IZM59" s="282"/>
      <c r="IZN59" s="283"/>
      <c r="IZO59" s="279"/>
      <c r="IZP59" s="280"/>
      <c r="IZQ59" s="281"/>
      <c r="IZR59" s="281"/>
      <c r="IZS59" s="282"/>
      <c r="IZT59" s="283"/>
      <c r="IZU59" s="279"/>
      <c r="IZV59" s="280"/>
      <c r="IZW59" s="281"/>
      <c r="IZX59" s="281"/>
      <c r="IZY59" s="282"/>
      <c r="IZZ59" s="283"/>
      <c r="JAA59" s="279"/>
      <c r="JAB59" s="280"/>
      <c r="JAC59" s="281"/>
      <c r="JAD59" s="281"/>
      <c r="JAE59" s="282"/>
      <c r="JAF59" s="283"/>
      <c r="JAG59" s="279"/>
      <c r="JAH59" s="280"/>
      <c r="JAI59" s="281"/>
      <c r="JAJ59" s="281"/>
      <c r="JAK59" s="282"/>
      <c r="JAL59" s="283"/>
      <c r="JAM59" s="279"/>
      <c r="JAN59" s="280"/>
      <c r="JAO59" s="281"/>
      <c r="JAP59" s="281"/>
      <c r="JAQ59" s="282"/>
      <c r="JAR59" s="283"/>
      <c r="JAS59" s="279"/>
      <c r="JAT59" s="280"/>
      <c r="JAU59" s="281"/>
      <c r="JAV59" s="281"/>
      <c r="JAW59" s="282"/>
      <c r="JAX59" s="283"/>
      <c r="JAY59" s="279"/>
      <c r="JAZ59" s="280"/>
      <c r="JBA59" s="281"/>
      <c r="JBB59" s="281"/>
      <c r="JBC59" s="282"/>
      <c r="JBD59" s="283"/>
      <c r="JBE59" s="279"/>
      <c r="JBF59" s="280"/>
      <c r="JBG59" s="281"/>
      <c r="JBH59" s="281"/>
      <c r="JBI59" s="282"/>
      <c r="JBJ59" s="283"/>
      <c r="JBK59" s="279"/>
      <c r="JBL59" s="280"/>
      <c r="JBM59" s="281"/>
      <c r="JBN59" s="281"/>
      <c r="JBO59" s="282"/>
      <c r="JBP59" s="283"/>
      <c r="JBQ59" s="279"/>
      <c r="JBR59" s="280"/>
      <c r="JBS59" s="281"/>
      <c r="JBT59" s="281"/>
      <c r="JBU59" s="282"/>
      <c r="JBV59" s="283"/>
      <c r="JBW59" s="279"/>
      <c r="JBX59" s="280"/>
      <c r="JBY59" s="281"/>
      <c r="JBZ59" s="281"/>
      <c r="JCA59" s="282"/>
      <c r="JCB59" s="283"/>
      <c r="JCC59" s="279"/>
      <c r="JCD59" s="280"/>
      <c r="JCE59" s="281"/>
      <c r="JCF59" s="281"/>
      <c r="JCG59" s="282"/>
      <c r="JCH59" s="283"/>
      <c r="JCI59" s="279"/>
      <c r="JCJ59" s="280"/>
      <c r="JCK59" s="281"/>
      <c r="JCL59" s="281"/>
      <c r="JCM59" s="282"/>
      <c r="JCN59" s="283"/>
      <c r="JCO59" s="279"/>
      <c r="JCP59" s="280"/>
      <c r="JCQ59" s="281"/>
      <c r="JCR59" s="281"/>
      <c r="JCS59" s="282"/>
      <c r="JCT59" s="283"/>
      <c r="JCU59" s="279"/>
      <c r="JCV59" s="280"/>
      <c r="JCW59" s="281"/>
      <c r="JCX59" s="281"/>
      <c r="JCY59" s="282"/>
      <c r="JCZ59" s="283"/>
      <c r="JDA59" s="279"/>
      <c r="JDB59" s="280"/>
      <c r="JDC59" s="281"/>
      <c r="JDD59" s="281"/>
      <c r="JDE59" s="282"/>
      <c r="JDF59" s="283"/>
      <c r="JDG59" s="279"/>
      <c r="JDH59" s="280"/>
      <c r="JDI59" s="281"/>
      <c r="JDJ59" s="281"/>
      <c r="JDK59" s="282"/>
      <c r="JDL59" s="283"/>
      <c r="JDM59" s="279"/>
      <c r="JDN59" s="280"/>
      <c r="JDO59" s="281"/>
      <c r="JDP59" s="281"/>
      <c r="JDQ59" s="282"/>
      <c r="JDR59" s="283"/>
      <c r="JDS59" s="279"/>
      <c r="JDT59" s="280"/>
      <c r="JDU59" s="281"/>
      <c r="JDV59" s="281"/>
      <c r="JDW59" s="282"/>
      <c r="JDX59" s="283"/>
      <c r="JDY59" s="279"/>
      <c r="JDZ59" s="280"/>
      <c r="JEA59" s="281"/>
      <c r="JEB59" s="281"/>
      <c r="JEC59" s="282"/>
      <c r="JED59" s="283"/>
      <c r="JEE59" s="279"/>
      <c r="JEF59" s="280"/>
      <c r="JEG59" s="281"/>
      <c r="JEH59" s="281"/>
      <c r="JEI59" s="282"/>
      <c r="JEJ59" s="283"/>
      <c r="JEK59" s="279"/>
      <c r="JEL59" s="280"/>
      <c r="JEM59" s="281"/>
      <c r="JEN59" s="281"/>
      <c r="JEO59" s="282"/>
      <c r="JEP59" s="283"/>
      <c r="JEQ59" s="279"/>
      <c r="JER59" s="280"/>
      <c r="JES59" s="281"/>
      <c r="JET59" s="281"/>
      <c r="JEU59" s="282"/>
      <c r="JEV59" s="283"/>
      <c r="JEW59" s="279"/>
      <c r="JEX59" s="280"/>
      <c r="JEY59" s="281"/>
      <c r="JEZ59" s="281"/>
      <c r="JFA59" s="282"/>
      <c r="JFB59" s="283"/>
      <c r="JFC59" s="279"/>
      <c r="JFD59" s="280"/>
      <c r="JFE59" s="281"/>
      <c r="JFF59" s="281"/>
      <c r="JFG59" s="282"/>
      <c r="JFH59" s="283"/>
      <c r="JFI59" s="279"/>
      <c r="JFJ59" s="280"/>
      <c r="JFK59" s="281"/>
      <c r="JFL59" s="281"/>
      <c r="JFM59" s="282"/>
      <c r="JFN59" s="283"/>
      <c r="JFO59" s="279"/>
      <c r="JFP59" s="280"/>
      <c r="JFQ59" s="281"/>
      <c r="JFR59" s="281"/>
      <c r="JFS59" s="282"/>
      <c r="JFT59" s="283"/>
      <c r="JFU59" s="279"/>
      <c r="JFV59" s="280"/>
      <c r="JFW59" s="281"/>
      <c r="JFX59" s="281"/>
      <c r="JFY59" s="282"/>
      <c r="JFZ59" s="283"/>
      <c r="JGA59" s="279"/>
      <c r="JGB59" s="280"/>
      <c r="JGC59" s="281"/>
      <c r="JGD59" s="281"/>
      <c r="JGE59" s="282"/>
      <c r="JGF59" s="283"/>
      <c r="JGG59" s="279"/>
      <c r="JGH59" s="280"/>
      <c r="JGI59" s="281"/>
      <c r="JGJ59" s="281"/>
      <c r="JGK59" s="282"/>
      <c r="JGL59" s="283"/>
      <c r="JGM59" s="279"/>
      <c r="JGN59" s="280"/>
      <c r="JGO59" s="281"/>
      <c r="JGP59" s="281"/>
      <c r="JGQ59" s="282"/>
      <c r="JGR59" s="283"/>
      <c r="JGS59" s="279"/>
      <c r="JGT59" s="280"/>
      <c r="JGU59" s="281"/>
      <c r="JGV59" s="281"/>
      <c r="JGW59" s="282"/>
      <c r="JGX59" s="283"/>
      <c r="JGY59" s="279"/>
      <c r="JGZ59" s="280"/>
      <c r="JHA59" s="281"/>
      <c r="JHB59" s="281"/>
      <c r="JHC59" s="282"/>
      <c r="JHD59" s="283"/>
      <c r="JHE59" s="279"/>
      <c r="JHF59" s="280"/>
      <c r="JHG59" s="281"/>
      <c r="JHH59" s="281"/>
      <c r="JHI59" s="282"/>
      <c r="JHJ59" s="283"/>
      <c r="JHK59" s="279"/>
      <c r="JHL59" s="280"/>
      <c r="JHM59" s="281"/>
      <c r="JHN59" s="281"/>
      <c r="JHO59" s="282"/>
      <c r="JHP59" s="283"/>
      <c r="JHQ59" s="279"/>
      <c r="JHR59" s="280"/>
      <c r="JHS59" s="281"/>
      <c r="JHT59" s="281"/>
      <c r="JHU59" s="282"/>
      <c r="JHV59" s="283"/>
      <c r="JHW59" s="279"/>
      <c r="JHX59" s="280"/>
      <c r="JHY59" s="281"/>
      <c r="JHZ59" s="281"/>
      <c r="JIA59" s="282"/>
      <c r="JIB59" s="283"/>
      <c r="JIC59" s="279"/>
      <c r="JID59" s="280"/>
      <c r="JIE59" s="281"/>
      <c r="JIF59" s="281"/>
      <c r="JIG59" s="282"/>
      <c r="JIH59" s="283"/>
      <c r="JII59" s="279"/>
      <c r="JIJ59" s="280"/>
      <c r="JIK59" s="281"/>
      <c r="JIL59" s="281"/>
      <c r="JIM59" s="282"/>
      <c r="JIN59" s="283"/>
      <c r="JIO59" s="279"/>
      <c r="JIP59" s="280"/>
      <c r="JIQ59" s="281"/>
      <c r="JIR59" s="281"/>
      <c r="JIS59" s="282"/>
      <c r="JIT59" s="283"/>
      <c r="JIU59" s="279"/>
      <c r="JIV59" s="280"/>
      <c r="JIW59" s="281"/>
      <c r="JIX59" s="281"/>
      <c r="JIY59" s="282"/>
      <c r="JIZ59" s="283"/>
      <c r="JJA59" s="279"/>
      <c r="JJB59" s="280"/>
      <c r="JJC59" s="281"/>
      <c r="JJD59" s="281"/>
      <c r="JJE59" s="282"/>
      <c r="JJF59" s="283"/>
      <c r="JJG59" s="279"/>
      <c r="JJH59" s="280"/>
      <c r="JJI59" s="281"/>
      <c r="JJJ59" s="281"/>
      <c r="JJK59" s="282"/>
      <c r="JJL59" s="283"/>
      <c r="JJM59" s="279"/>
      <c r="JJN59" s="280"/>
      <c r="JJO59" s="281"/>
      <c r="JJP59" s="281"/>
      <c r="JJQ59" s="282"/>
      <c r="JJR59" s="283"/>
      <c r="JJS59" s="279"/>
      <c r="JJT59" s="280"/>
      <c r="JJU59" s="281"/>
      <c r="JJV59" s="281"/>
      <c r="JJW59" s="282"/>
      <c r="JJX59" s="283"/>
      <c r="JJY59" s="279"/>
      <c r="JJZ59" s="280"/>
      <c r="JKA59" s="281"/>
      <c r="JKB59" s="281"/>
      <c r="JKC59" s="282"/>
      <c r="JKD59" s="283"/>
      <c r="JKE59" s="279"/>
      <c r="JKF59" s="280"/>
      <c r="JKG59" s="281"/>
      <c r="JKH59" s="281"/>
      <c r="JKI59" s="282"/>
      <c r="JKJ59" s="283"/>
      <c r="JKK59" s="279"/>
      <c r="JKL59" s="280"/>
      <c r="JKM59" s="281"/>
      <c r="JKN59" s="281"/>
      <c r="JKO59" s="282"/>
      <c r="JKP59" s="283"/>
      <c r="JKQ59" s="279"/>
      <c r="JKR59" s="280"/>
      <c r="JKS59" s="281"/>
      <c r="JKT59" s="281"/>
      <c r="JKU59" s="282"/>
      <c r="JKV59" s="283"/>
      <c r="JKW59" s="279"/>
      <c r="JKX59" s="280"/>
      <c r="JKY59" s="281"/>
      <c r="JKZ59" s="281"/>
      <c r="JLA59" s="282"/>
      <c r="JLB59" s="283"/>
      <c r="JLC59" s="279"/>
      <c r="JLD59" s="280"/>
      <c r="JLE59" s="281"/>
      <c r="JLF59" s="281"/>
      <c r="JLG59" s="282"/>
      <c r="JLH59" s="283"/>
      <c r="JLI59" s="279"/>
      <c r="JLJ59" s="280"/>
      <c r="JLK59" s="281"/>
      <c r="JLL59" s="281"/>
      <c r="JLM59" s="282"/>
      <c r="JLN59" s="283"/>
      <c r="JLO59" s="279"/>
      <c r="JLP59" s="280"/>
      <c r="JLQ59" s="281"/>
      <c r="JLR59" s="281"/>
      <c r="JLS59" s="282"/>
      <c r="JLT59" s="283"/>
      <c r="JLU59" s="279"/>
      <c r="JLV59" s="280"/>
      <c r="JLW59" s="281"/>
      <c r="JLX59" s="281"/>
      <c r="JLY59" s="282"/>
      <c r="JLZ59" s="283"/>
      <c r="JMA59" s="279"/>
      <c r="JMB59" s="280"/>
      <c r="JMC59" s="281"/>
      <c r="JMD59" s="281"/>
      <c r="JME59" s="282"/>
      <c r="JMF59" s="283"/>
      <c r="JMG59" s="279"/>
      <c r="JMH59" s="280"/>
      <c r="JMI59" s="281"/>
      <c r="JMJ59" s="281"/>
      <c r="JMK59" s="282"/>
      <c r="JML59" s="283"/>
      <c r="JMM59" s="279"/>
      <c r="JMN59" s="280"/>
      <c r="JMO59" s="281"/>
      <c r="JMP59" s="281"/>
      <c r="JMQ59" s="282"/>
      <c r="JMR59" s="283"/>
      <c r="JMS59" s="279"/>
      <c r="JMT59" s="280"/>
      <c r="JMU59" s="281"/>
      <c r="JMV59" s="281"/>
      <c r="JMW59" s="282"/>
      <c r="JMX59" s="283"/>
      <c r="JMY59" s="279"/>
      <c r="JMZ59" s="280"/>
      <c r="JNA59" s="281"/>
      <c r="JNB59" s="281"/>
      <c r="JNC59" s="282"/>
      <c r="JND59" s="283"/>
      <c r="JNE59" s="279"/>
      <c r="JNF59" s="280"/>
      <c r="JNG59" s="281"/>
      <c r="JNH59" s="281"/>
      <c r="JNI59" s="282"/>
      <c r="JNJ59" s="283"/>
      <c r="JNK59" s="279"/>
      <c r="JNL59" s="280"/>
      <c r="JNM59" s="281"/>
      <c r="JNN59" s="281"/>
      <c r="JNO59" s="282"/>
      <c r="JNP59" s="283"/>
      <c r="JNQ59" s="279"/>
      <c r="JNR59" s="280"/>
      <c r="JNS59" s="281"/>
      <c r="JNT59" s="281"/>
      <c r="JNU59" s="282"/>
      <c r="JNV59" s="283"/>
      <c r="JNW59" s="279"/>
      <c r="JNX59" s="280"/>
      <c r="JNY59" s="281"/>
      <c r="JNZ59" s="281"/>
      <c r="JOA59" s="282"/>
      <c r="JOB59" s="283"/>
      <c r="JOC59" s="279"/>
      <c r="JOD59" s="280"/>
      <c r="JOE59" s="281"/>
      <c r="JOF59" s="281"/>
      <c r="JOG59" s="282"/>
      <c r="JOH59" s="283"/>
      <c r="JOI59" s="279"/>
      <c r="JOJ59" s="280"/>
      <c r="JOK59" s="281"/>
      <c r="JOL59" s="281"/>
      <c r="JOM59" s="282"/>
      <c r="JON59" s="283"/>
      <c r="JOO59" s="279"/>
      <c r="JOP59" s="280"/>
      <c r="JOQ59" s="281"/>
      <c r="JOR59" s="281"/>
      <c r="JOS59" s="282"/>
      <c r="JOT59" s="283"/>
      <c r="JOU59" s="279"/>
      <c r="JOV59" s="280"/>
      <c r="JOW59" s="281"/>
      <c r="JOX59" s="281"/>
      <c r="JOY59" s="282"/>
      <c r="JOZ59" s="283"/>
      <c r="JPA59" s="279"/>
      <c r="JPB59" s="280"/>
      <c r="JPC59" s="281"/>
      <c r="JPD59" s="281"/>
      <c r="JPE59" s="282"/>
      <c r="JPF59" s="283"/>
      <c r="JPG59" s="279"/>
      <c r="JPH59" s="280"/>
      <c r="JPI59" s="281"/>
      <c r="JPJ59" s="281"/>
      <c r="JPK59" s="282"/>
      <c r="JPL59" s="283"/>
      <c r="JPM59" s="279"/>
      <c r="JPN59" s="280"/>
      <c r="JPO59" s="281"/>
      <c r="JPP59" s="281"/>
      <c r="JPQ59" s="282"/>
      <c r="JPR59" s="283"/>
      <c r="JPS59" s="279"/>
      <c r="JPT59" s="280"/>
      <c r="JPU59" s="281"/>
      <c r="JPV59" s="281"/>
      <c r="JPW59" s="282"/>
      <c r="JPX59" s="283"/>
      <c r="JPY59" s="279"/>
      <c r="JPZ59" s="280"/>
      <c r="JQA59" s="281"/>
      <c r="JQB59" s="281"/>
      <c r="JQC59" s="282"/>
      <c r="JQD59" s="283"/>
      <c r="JQE59" s="279"/>
      <c r="JQF59" s="280"/>
      <c r="JQG59" s="281"/>
      <c r="JQH59" s="281"/>
      <c r="JQI59" s="282"/>
      <c r="JQJ59" s="283"/>
      <c r="JQK59" s="279"/>
      <c r="JQL59" s="280"/>
      <c r="JQM59" s="281"/>
      <c r="JQN59" s="281"/>
      <c r="JQO59" s="282"/>
      <c r="JQP59" s="283"/>
      <c r="JQQ59" s="279"/>
      <c r="JQR59" s="280"/>
      <c r="JQS59" s="281"/>
      <c r="JQT59" s="281"/>
      <c r="JQU59" s="282"/>
      <c r="JQV59" s="283"/>
      <c r="JQW59" s="279"/>
      <c r="JQX59" s="280"/>
      <c r="JQY59" s="281"/>
      <c r="JQZ59" s="281"/>
      <c r="JRA59" s="282"/>
      <c r="JRB59" s="283"/>
      <c r="JRC59" s="279"/>
      <c r="JRD59" s="280"/>
      <c r="JRE59" s="281"/>
      <c r="JRF59" s="281"/>
      <c r="JRG59" s="282"/>
      <c r="JRH59" s="283"/>
      <c r="JRI59" s="279"/>
      <c r="JRJ59" s="280"/>
      <c r="JRK59" s="281"/>
      <c r="JRL59" s="281"/>
      <c r="JRM59" s="282"/>
      <c r="JRN59" s="283"/>
      <c r="JRO59" s="279"/>
      <c r="JRP59" s="280"/>
      <c r="JRQ59" s="281"/>
      <c r="JRR59" s="281"/>
      <c r="JRS59" s="282"/>
      <c r="JRT59" s="283"/>
      <c r="JRU59" s="279"/>
      <c r="JRV59" s="280"/>
      <c r="JRW59" s="281"/>
      <c r="JRX59" s="281"/>
      <c r="JRY59" s="282"/>
      <c r="JRZ59" s="283"/>
      <c r="JSA59" s="279"/>
      <c r="JSB59" s="280"/>
      <c r="JSC59" s="281"/>
      <c r="JSD59" s="281"/>
      <c r="JSE59" s="282"/>
      <c r="JSF59" s="283"/>
      <c r="JSG59" s="279"/>
      <c r="JSH59" s="280"/>
      <c r="JSI59" s="281"/>
      <c r="JSJ59" s="281"/>
      <c r="JSK59" s="282"/>
      <c r="JSL59" s="283"/>
      <c r="JSM59" s="279"/>
      <c r="JSN59" s="280"/>
      <c r="JSO59" s="281"/>
      <c r="JSP59" s="281"/>
      <c r="JSQ59" s="282"/>
      <c r="JSR59" s="283"/>
      <c r="JSS59" s="279"/>
      <c r="JST59" s="280"/>
      <c r="JSU59" s="281"/>
      <c r="JSV59" s="281"/>
      <c r="JSW59" s="282"/>
      <c r="JSX59" s="283"/>
      <c r="JSY59" s="279"/>
      <c r="JSZ59" s="280"/>
      <c r="JTA59" s="281"/>
      <c r="JTB59" s="281"/>
      <c r="JTC59" s="282"/>
      <c r="JTD59" s="283"/>
      <c r="JTE59" s="279"/>
      <c r="JTF59" s="280"/>
      <c r="JTG59" s="281"/>
      <c r="JTH59" s="281"/>
      <c r="JTI59" s="282"/>
      <c r="JTJ59" s="283"/>
      <c r="JTK59" s="279"/>
      <c r="JTL59" s="280"/>
      <c r="JTM59" s="281"/>
      <c r="JTN59" s="281"/>
      <c r="JTO59" s="282"/>
      <c r="JTP59" s="283"/>
      <c r="JTQ59" s="279"/>
      <c r="JTR59" s="280"/>
      <c r="JTS59" s="281"/>
      <c r="JTT59" s="281"/>
      <c r="JTU59" s="282"/>
      <c r="JTV59" s="283"/>
      <c r="JTW59" s="279"/>
      <c r="JTX59" s="280"/>
      <c r="JTY59" s="281"/>
      <c r="JTZ59" s="281"/>
      <c r="JUA59" s="282"/>
      <c r="JUB59" s="283"/>
      <c r="JUC59" s="279"/>
      <c r="JUD59" s="280"/>
      <c r="JUE59" s="281"/>
      <c r="JUF59" s="281"/>
      <c r="JUG59" s="282"/>
      <c r="JUH59" s="283"/>
      <c r="JUI59" s="279"/>
      <c r="JUJ59" s="280"/>
      <c r="JUK59" s="281"/>
      <c r="JUL59" s="281"/>
      <c r="JUM59" s="282"/>
      <c r="JUN59" s="283"/>
      <c r="JUO59" s="279"/>
      <c r="JUP59" s="280"/>
      <c r="JUQ59" s="281"/>
      <c r="JUR59" s="281"/>
      <c r="JUS59" s="282"/>
      <c r="JUT59" s="283"/>
      <c r="JUU59" s="279"/>
      <c r="JUV59" s="280"/>
      <c r="JUW59" s="281"/>
      <c r="JUX59" s="281"/>
      <c r="JUY59" s="282"/>
      <c r="JUZ59" s="283"/>
      <c r="JVA59" s="279"/>
      <c r="JVB59" s="280"/>
      <c r="JVC59" s="281"/>
      <c r="JVD59" s="281"/>
      <c r="JVE59" s="282"/>
      <c r="JVF59" s="283"/>
      <c r="JVG59" s="279"/>
      <c r="JVH59" s="280"/>
      <c r="JVI59" s="281"/>
      <c r="JVJ59" s="281"/>
      <c r="JVK59" s="282"/>
      <c r="JVL59" s="283"/>
      <c r="JVM59" s="279"/>
      <c r="JVN59" s="280"/>
      <c r="JVO59" s="281"/>
      <c r="JVP59" s="281"/>
      <c r="JVQ59" s="282"/>
      <c r="JVR59" s="283"/>
      <c r="JVS59" s="279"/>
      <c r="JVT59" s="280"/>
      <c r="JVU59" s="281"/>
      <c r="JVV59" s="281"/>
      <c r="JVW59" s="282"/>
      <c r="JVX59" s="283"/>
      <c r="JVY59" s="279"/>
      <c r="JVZ59" s="280"/>
      <c r="JWA59" s="281"/>
      <c r="JWB59" s="281"/>
      <c r="JWC59" s="282"/>
      <c r="JWD59" s="283"/>
      <c r="JWE59" s="279"/>
      <c r="JWF59" s="280"/>
      <c r="JWG59" s="281"/>
      <c r="JWH59" s="281"/>
      <c r="JWI59" s="282"/>
      <c r="JWJ59" s="283"/>
      <c r="JWK59" s="279"/>
      <c r="JWL59" s="280"/>
      <c r="JWM59" s="281"/>
      <c r="JWN59" s="281"/>
      <c r="JWO59" s="282"/>
      <c r="JWP59" s="283"/>
      <c r="JWQ59" s="279"/>
      <c r="JWR59" s="280"/>
      <c r="JWS59" s="281"/>
      <c r="JWT59" s="281"/>
      <c r="JWU59" s="282"/>
      <c r="JWV59" s="283"/>
      <c r="JWW59" s="279"/>
      <c r="JWX59" s="280"/>
      <c r="JWY59" s="281"/>
      <c r="JWZ59" s="281"/>
      <c r="JXA59" s="282"/>
      <c r="JXB59" s="283"/>
      <c r="JXC59" s="279"/>
      <c r="JXD59" s="280"/>
      <c r="JXE59" s="281"/>
      <c r="JXF59" s="281"/>
      <c r="JXG59" s="282"/>
      <c r="JXH59" s="283"/>
      <c r="JXI59" s="279"/>
      <c r="JXJ59" s="280"/>
      <c r="JXK59" s="281"/>
      <c r="JXL59" s="281"/>
      <c r="JXM59" s="282"/>
      <c r="JXN59" s="283"/>
      <c r="JXO59" s="279"/>
      <c r="JXP59" s="280"/>
      <c r="JXQ59" s="281"/>
      <c r="JXR59" s="281"/>
      <c r="JXS59" s="282"/>
      <c r="JXT59" s="283"/>
      <c r="JXU59" s="279"/>
      <c r="JXV59" s="280"/>
      <c r="JXW59" s="281"/>
      <c r="JXX59" s="281"/>
      <c r="JXY59" s="282"/>
      <c r="JXZ59" s="283"/>
      <c r="JYA59" s="279"/>
      <c r="JYB59" s="280"/>
      <c r="JYC59" s="281"/>
      <c r="JYD59" s="281"/>
      <c r="JYE59" s="282"/>
      <c r="JYF59" s="283"/>
      <c r="JYG59" s="279"/>
      <c r="JYH59" s="280"/>
      <c r="JYI59" s="281"/>
      <c r="JYJ59" s="281"/>
      <c r="JYK59" s="282"/>
      <c r="JYL59" s="283"/>
      <c r="JYM59" s="279"/>
      <c r="JYN59" s="280"/>
      <c r="JYO59" s="281"/>
      <c r="JYP59" s="281"/>
      <c r="JYQ59" s="282"/>
      <c r="JYR59" s="283"/>
      <c r="JYS59" s="279"/>
      <c r="JYT59" s="280"/>
      <c r="JYU59" s="281"/>
      <c r="JYV59" s="281"/>
      <c r="JYW59" s="282"/>
      <c r="JYX59" s="283"/>
      <c r="JYY59" s="279"/>
      <c r="JYZ59" s="280"/>
      <c r="JZA59" s="281"/>
      <c r="JZB59" s="281"/>
      <c r="JZC59" s="282"/>
      <c r="JZD59" s="283"/>
      <c r="JZE59" s="279"/>
      <c r="JZF59" s="280"/>
      <c r="JZG59" s="281"/>
      <c r="JZH59" s="281"/>
      <c r="JZI59" s="282"/>
      <c r="JZJ59" s="283"/>
      <c r="JZK59" s="279"/>
      <c r="JZL59" s="280"/>
      <c r="JZM59" s="281"/>
      <c r="JZN59" s="281"/>
      <c r="JZO59" s="282"/>
      <c r="JZP59" s="283"/>
      <c r="JZQ59" s="279"/>
      <c r="JZR59" s="280"/>
      <c r="JZS59" s="281"/>
      <c r="JZT59" s="281"/>
      <c r="JZU59" s="282"/>
      <c r="JZV59" s="283"/>
      <c r="JZW59" s="279"/>
      <c r="JZX59" s="280"/>
      <c r="JZY59" s="281"/>
      <c r="JZZ59" s="281"/>
      <c r="KAA59" s="282"/>
      <c r="KAB59" s="283"/>
      <c r="KAC59" s="279"/>
      <c r="KAD59" s="280"/>
      <c r="KAE59" s="281"/>
      <c r="KAF59" s="281"/>
      <c r="KAG59" s="282"/>
      <c r="KAH59" s="283"/>
      <c r="KAI59" s="279"/>
      <c r="KAJ59" s="280"/>
      <c r="KAK59" s="281"/>
      <c r="KAL59" s="281"/>
      <c r="KAM59" s="282"/>
      <c r="KAN59" s="283"/>
      <c r="KAO59" s="279"/>
      <c r="KAP59" s="280"/>
      <c r="KAQ59" s="281"/>
      <c r="KAR59" s="281"/>
      <c r="KAS59" s="282"/>
      <c r="KAT59" s="283"/>
      <c r="KAU59" s="279"/>
      <c r="KAV59" s="280"/>
      <c r="KAW59" s="281"/>
      <c r="KAX59" s="281"/>
      <c r="KAY59" s="282"/>
      <c r="KAZ59" s="283"/>
      <c r="KBA59" s="279"/>
      <c r="KBB59" s="280"/>
      <c r="KBC59" s="281"/>
      <c r="KBD59" s="281"/>
      <c r="KBE59" s="282"/>
      <c r="KBF59" s="283"/>
      <c r="KBG59" s="279"/>
      <c r="KBH59" s="280"/>
      <c r="KBI59" s="281"/>
      <c r="KBJ59" s="281"/>
      <c r="KBK59" s="282"/>
      <c r="KBL59" s="283"/>
      <c r="KBM59" s="279"/>
      <c r="KBN59" s="280"/>
      <c r="KBO59" s="281"/>
      <c r="KBP59" s="281"/>
      <c r="KBQ59" s="282"/>
      <c r="KBR59" s="283"/>
      <c r="KBS59" s="279"/>
      <c r="KBT59" s="280"/>
      <c r="KBU59" s="281"/>
      <c r="KBV59" s="281"/>
      <c r="KBW59" s="282"/>
      <c r="KBX59" s="283"/>
      <c r="KBY59" s="279"/>
      <c r="KBZ59" s="280"/>
      <c r="KCA59" s="281"/>
      <c r="KCB59" s="281"/>
      <c r="KCC59" s="282"/>
      <c r="KCD59" s="283"/>
      <c r="KCE59" s="279"/>
      <c r="KCF59" s="280"/>
      <c r="KCG59" s="281"/>
      <c r="KCH59" s="281"/>
      <c r="KCI59" s="282"/>
      <c r="KCJ59" s="283"/>
      <c r="KCK59" s="279"/>
      <c r="KCL59" s="280"/>
      <c r="KCM59" s="281"/>
      <c r="KCN59" s="281"/>
      <c r="KCO59" s="282"/>
      <c r="KCP59" s="283"/>
      <c r="KCQ59" s="279"/>
      <c r="KCR59" s="280"/>
      <c r="KCS59" s="281"/>
      <c r="KCT59" s="281"/>
      <c r="KCU59" s="282"/>
      <c r="KCV59" s="283"/>
      <c r="KCW59" s="279"/>
      <c r="KCX59" s="280"/>
      <c r="KCY59" s="281"/>
      <c r="KCZ59" s="281"/>
      <c r="KDA59" s="282"/>
      <c r="KDB59" s="283"/>
      <c r="KDC59" s="279"/>
      <c r="KDD59" s="280"/>
      <c r="KDE59" s="281"/>
      <c r="KDF59" s="281"/>
      <c r="KDG59" s="282"/>
      <c r="KDH59" s="283"/>
      <c r="KDI59" s="279"/>
      <c r="KDJ59" s="280"/>
      <c r="KDK59" s="281"/>
      <c r="KDL59" s="281"/>
      <c r="KDM59" s="282"/>
      <c r="KDN59" s="283"/>
      <c r="KDO59" s="279"/>
      <c r="KDP59" s="280"/>
      <c r="KDQ59" s="281"/>
      <c r="KDR59" s="281"/>
      <c r="KDS59" s="282"/>
      <c r="KDT59" s="283"/>
      <c r="KDU59" s="279"/>
      <c r="KDV59" s="280"/>
      <c r="KDW59" s="281"/>
      <c r="KDX59" s="281"/>
      <c r="KDY59" s="282"/>
      <c r="KDZ59" s="283"/>
      <c r="KEA59" s="279"/>
      <c r="KEB59" s="280"/>
      <c r="KEC59" s="281"/>
      <c r="KED59" s="281"/>
      <c r="KEE59" s="282"/>
      <c r="KEF59" s="283"/>
      <c r="KEG59" s="279"/>
      <c r="KEH59" s="280"/>
      <c r="KEI59" s="281"/>
      <c r="KEJ59" s="281"/>
      <c r="KEK59" s="282"/>
      <c r="KEL59" s="283"/>
      <c r="KEM59" s="279"/>
      <c r="KEN59" s="280"/>
      <c r="KEO59" s="281"/>
      <c r="KEP59" s="281"/>
      <c r="KEQ59" s="282"/>
      <c r="KER59" s="283"/>
      <c r="KES59" s="279"/>
      <c r="KET59" s="280"/>
      <c r="KEU59" s="281"/>
      <c r="KEV59" s="281"/>
      <c r="KEW59" s="282"/>
      <c r="KEX59" s="283"/>
      <c r="KEY59" s="279"/>
      <c r="KEZ59" s="280"/>
      <c r="KFA59" s="281"/>
      <c r="KFB59" s="281"/>
      <c r="KFC59" s="282"/>
      <c r="KFD59" s="283"/>
      <c r="KFE59" s="279"/>
      <c r="KFF59" s="280"/>
      <c r="KFG59" s="281"/>
      <c r="KFH59" s="281"/>
      <c r="KFI59" s="282"/>
      <c r="KFJ59" s="283"/>
      <c r="KFK59" s="279"/>
      <c r="KFL59" s="280"/>
      <c r="KFM59" s="281"/>
      <c r="KFN59" s="281"/>
      <c r="KFO59" s="282"/>
      <c r="KFP59" s="283"/>
      <c r="KFQ59" s="279"/>
      <c r="KFR59" s="280"/>
      <c r="KFS59" s="281"/>
      <c r="KFT59" s="281"/>
      <c r="KFU59" s="282"/>
      <c r="KFV59" s="283"/>
      <c r="KFW59" s="279"/>
      <c r="KFX59" s="280"/>
      <c r="KFY59" s="281"/>
      <c r="KFZ59" s="281"/>
      <c r="KGA59" s="282"/>
      <c r="KGB59" s="283"/>
      <c r="KGC59" s="279"/>
      <c r="KGD59" s="280"/>
      <c r="KGE59" s="281"/>
      <c r="KGF59" s="281"/>
      <c r="KGG59" s="282"/>
      <c r="KGH59" s="283"/>
      <c r="KGI59" s="279"/>
      <c r="KGJ59" s="280"/>
      <c r="KGK59" s="281"/>
      <c r="KGL59" s="281"/>
      <c r="KGM59" s="282"/>
      <c r="KGN59" s="283"/>
      <c r="KGO59" s="279"/>
      <c r="KGP59" s="280"/>
      <c r="KGQ59" s="281"/>
      <c r="KGR59" s="281"/>
      <c r="KGS59" s="282"/>
      <c r="KGT59" s="283"/>
      <c r="KGU59" s="279"/>
      <c r="KGV59" s="280"/>
      <c r="KGW59" s="281"/>
      <c r="KGX59" s="281"/>
      <c r="KGY59" s="282"/>
      <c r="KGZ59" s="283"/>
      <c r="KHA59" s="279"/>
      <c r="KHB59" s="280"/>
      <c r="KHC59" s="281"/>
      <c r="KHD59" s="281"/>
      <c r="KHE59" s="282"/>
      <c r="KHF59" s="283"/>
      <c r="KHG59" s="279"/>
      <c r="KHH59" s="280"/>
      <c r="KHI59" s="281"/>
      <c r="KHJ59" s="281"/>
      <c r="KHK59" s="282"/>
      <c r="KHL59" s="283"/>
      <c r="KHM59" s="279"/>
      <c r="KHN59" s="280"/>
      <c r="KHO59" s="281"/>
      <c r="KHP59" s="281"/>
      <c r="KHQ59" s="282"/>
      <c r="KHR59" s="283"/>
      <c r="KHS59" s="279"/>
      <c r="KHT59" s="280"/>
      <c r="KHU59" s="281"/>
      <c r="KHV59" s="281"/>
      <c r="KHW59" s="282"/>
      <c r="KHX59" s="283"/>
      <c r="KHY59" s="279"/>
      <c r="KHZ59" s="280"/>
      <c r="KIA59" s="281"/>
      <c r="KIB59" s="281"/>
      <c r="KIC59" s="282"/>
      <c r="KID59" s="283"/>
      <c r="KIE59" s="279"/>
      <c r="KIF59" s="280"/>
      <c r="KIG59" s="281"/>
      <c r="KIH59" s="281"/>
      <c r="KII59" s="282"/>
      <c r="KIJ59" s="283"/>
      <c r="KIK59" s="279"/>
      <c r="KIL59" s="280"/>
      <c r="KIM59" s="281"/>
      <c r="KIN59" s="281"/>
      <c r="KIO59" s="282"/>
      <c r="KIP59" s="283"/>
      <c r="KIQ59" s="279"/>
      <c r="KIR59" s="280"/>
      <c r="KIS59" s="281"/>
      <c r="KIT59" s="281"/>
      <c r="KIU59" s="282"/>
      <c r="KIV59" s="283"/>
      <c r="KIW59" s="279"/>
      <c r="KIX59" s="280"/>
      <c r="KIY59" s="281"/>
      <c r="KIZ59" s="281"/>
      <c r="KJA59" s="282"/>
      <c r="KJB59" s="283"/>
      <c r="KJC59" s="279"/>
      <c r="KJD59" s="280"/>
      <c r="KJE59" s="281"/>
      <c r="KJF59" s="281"/>
      <c r="KJG59" s="282"/>
      <c r="KJH59" s="283"/>
      <c r="KJI59" s="279"/>
      <c r="KJJ59" s="280"/>
      <c r="KJK59" s="281"/>
      <c r="KJL59" s="281"/>
      <c r="KJM59" s="282"/>
      <c r="KJN59" s="283"/>
      <c r="KJO59" s="279"/>
      <c r="KJP59" s="280"/>
      <c r="KJQ59" s="281"/>
      <c r="KJR59" s="281"/>
      <c r="KJS59" s="282"/>
      <c r="KJT59" s="283"/>
      <c r="KJU59" s="279"/>
      <c r="KJV59" s="280"/>
      <c r="KJW59" s="281"/>
      <c r="KJX59" s="281"/>
      <c r="KJY59" s="282"/>
      <c r="KJZ59" s="283"/>
      <c r="KKA59" s="279"/>
      <c r="KKB59" s="280"/>
      <c r="KKC59" s="281"/>
      <c r="KKD59" s="281"/>
      <c r="KKE59" s="282"/>
      <c r="KKF59" s="283"/>
      <c r="KKG59" s="279"/>
      <c r="KKH59" s="280"/>
      <c r="KKI59" s="281"/>
      <c r="KKJ59" s="281"/>
      <c r="KKK59" s="282"/>
      <c r="KKL59" s="283"/>
      <c r="KKM59" s="279"/>
      <c r="KKN59" s="280"/>
      <c r="KKO59" s="281"/>
      <c r="KKP59" s="281"/>
      <c r="KKQ59" s="282"/>
      <c r="KKR59" s="283"/>
      <c r="KKS59" s="279"/>
      <c r="KKT59" s="280"/>
      <c r="KKU59" s="281"/>
      <c r="KKV59" s="281"/>
      <c r="KKW59" s="282"/>
      <c r="KKX59" s="283"/>
      <c r="KKY59" s="279"/>
      <c r="KKZ59" s="280"/>
      <c r="KLA59" s="281"/>
      <c r="KLB59" s="281"/>
      <c r="KLC59" s="282"/>
      <c r="KLD59" s="283"/>
      <c r="KLE59" s="279"/>
      <c r="KLF59" s="280"/>
      <c r="KLG59" s="281"/>
      <c r="KLH59" s="281"/>
      <c r="KLI59" s="282"/>
      <c r="KLJ59" s="283"/>
      <c r="KLK59" s="279"/>
      <c r="KLL59" s="280"/>
      <c r="KLM59" s="281"/>
      <c r="KLN59" s="281"/>
      <c r="KLO59" s="282"/>
      <c r="KLP59" s="283"/>
      <c r="KLQ59" s="279"/>
      <c r="KLR59" s="280"/>
      <c r="KLS59" s="281"/>
      <c r="KLT59" s="281"/>
      <c r="KLU59" s="282"/>
      <c r="KLV59" s="283"/>
      <c r="KLW59" s="279"/>
      <c r="KLX59" s="280"/>
      <c r="KLY59" s="281"/>
      <c r="KLZ59" s="281"/>
      <c r="KMA59" s="282"/>
      <c r="KMB59" s="283"/>
      <c r="KMC59" s="279"/>
      <c r="KMD59" s="280"/>
      <c r="KME59" s="281"/>
      <c r="KMF59" s="281"/>
      <c r="KMG59" s="282"/>
      <c r="KMH59" s="283"/>
      <c r="KMI59" s="279"/>
      <c r="KMJ59" s="280"/>
      <c r="KMK59" s="281"/>
      <c r="KML59" s="281"/>
      <c r="KMM59" s="282"/>
      <c r="KMN59" s="283"/>
      <c r="KMO59" s="279"/>
      <c r="KMP59" s="280"/>
      <c r="KMQ59" s="281"/>
      <c r="KMR59" s="281"/>
      <c r="KMS59" s="282"/>
      <c r="KMT59" s="283"/>
      <c r="KMU59" s="279"/>
      <c r="KMV59" s="280"/>
      <c r="KMW59" s="281"/>
      <c r="KMX59" s="281"/>
      <c r="KMY59" s="282"/>
      <c r="KMZ59" s="283"/>
      <c r="KNA59" s="279"/>
      <c r="KNB59" s="280"/>
      <c r="KNC59" s="281"/>
      <c r="KND59" s="281"/>
      <c r="KNE59" s="282"/>
      <c r="KNF59" s="283"/>
      <c r="KNG59" s="279"/>
      <c r="KNH59" s="280"/>
      <c r="KNI59" s="281"/>
      <c r="KNJ59" s="281"/>
      <c r="KNK59" s="282"/>
      <c r="KNL59" s="283"/>
      <c r="KNM59" s="279"/>
      <c r="KNN59" s="280"/>
      <c r="KNO59" s="281"/>
      <c r="KNP59" s="281"/>
      <c r="KNQ59" s="282"/>
      <c r="KNR59" s="283"/>
      <c r="KNS59" s="279"/>
      <c r="KNT59" s="280"/>
      <c r="KNU59" s="281"/>
      <c r="KNV59" s="281"/>
      <c r="KNW59" s="282"/>
      <c r="KNX59" s="283"/>
      <c r="KNY59" s="279"/>
      <c r="KNZ59" s="280"/>
      <c r="KOA59" s="281"/>
      <c r="KOB59" s="281"/>
      <c r="KOC59" s="282"/>
      <c r="KOD59" s="283"/>
      <c r="KOE59" s="279"/>
      <c r="KOF59" s="280"/>
      <c r="KOG59" s="281"/>
      <c r="KOH59" s="281"/>
      <c r="KOI59" s="282"/>
      <c r="KOJ59" s="283"/>
      <c r="KOK59" s="279"/>
      <c r="KOL59" s="280"/>
      <c r="KOM59" s="281"/>
      <c r="KON59" s="281"/>
      <c r="KOO59" s="282"/>
      <c r="KOP59" s="283"/>
      <c r="KOQ59" s="279"/>
      <c r="KOR59" s="280"/>
      <c r="KOS59" s="281"/>
      <c r="KOT59" s="281"/>
      <c r="KOU59" s="282"/>
      <c r="KOV59" s="283"/>
      <c r="KOW59" s="279"/>
      <c r="KOX59" s="280"/>
      <c r="KOY59" s="281"/>
      <c r="KOZ59" s="281"/>
      <c r="KPA59" s="282"/>
      <c r="KPB59" s="283"/>
      <c r="KPC59" s="279"/>
      <c r="KPD59" s="280"/>
      <c r="KPE59" s="281"/>
      <c r="KPF59" s="281"/>
      <c r="KPG59" s="282"/>
      <c r="KPH59" s="283"/>
      <c r="KPI59" s="279"/>
      <c r="KPJ59" s="280"/>
      <c r="KPK59" s="281"/>
      <c r="KPL59" s="281"/>
      <c r="KPM59" s="282"/>
      <c r="KPN59" s="283"/>
      <c r="KPO59" s="279"/>
      <c r="KPP59" s="280"/>
      <c r="KPQ59" s="281"/>
      <c r="KPR59" s="281"/>
      <c r="KPS59" s="282"/>
      <c r="KPT59" s="283"/>
      <c r="KPU59" s="279"/>
      <c r="KPV59" s="280"/>
      <c r="KPW59" s="281"/>
      <c r="KPX59" s="281"/>
      <c r="KPY59" s="282"/>
      <c r="KPZ59" s="283"/>
      <c r="KQA59" s="279"/>
      <c r="KQB59" s="280"/>
      <c r="KQC59" s="281"/>
      <c r="KQD59" s="281"/>
      <c r="KQE59" s="282"/>
      <c r="KQF59" s="283"/>
      <c r="KQG59" s="279"/>
      <c r="KQH59" s="280"/>
      <c r="KQI59" s="281"/>
      <c r="KQJ59" s="281"/>
      <c r="KQK59" s="282"/>
      <c r="KQL59" s="283"/>
      <c r="KQM59" s="279"/>
      <c r="KQN59" s="280"/>
      <c r="KQO59" s="281"/>
      <c r="KQP59" s="281"/>
      <c r="KQQ59" s="282"/>
      <c r="KQR59" s="283"/>
      <c r="KQS59" s="279"/>
      <c r="KQT59" s="280"/>
      <c r="KQU59" s="281"/>
      <c r="KQV59" s="281"/>
      <c r="KQW59" s="282"/>
      <c r="KQX59" s="283"/>
      <c r="KQY59" s="279"/>
      <c r="KQZ59" s="280"/>
      <c r="KRA59" s="281"/>
      <c r="KRB59" s="281"/>
      <c r="KRC59" s="282"/>
      <c r="KRD59" s="283"/>
      <c r="KRE59" s="279"/>
      <c r="KRF59" s="280"/>
      <c r="KRG59" s="281"/>
      <c r="KRH59" s="281"/>
      <c r="KRI59" s="282"/>
      <c r="KRJ59" s="283"/>
      <c r="KRK59" s="279"/>
      <c r="KRL59" s="280"/>
      <c r="KRM59" s="281"/>
      <c r="KRN59" s="281"/>
      <c r="KRO59" s="282"/>
      <c r="KRP59" s="283"/>
      <c r="KRQ59" s="279"/>
      <c r="KRR59" s="280"/>
      <c r="KRS59" s="281"/>
      <c r="KRT59" s="281"/>
      <c r="KRU59" s="282"/>
      <c r="KRV59" s="283"/>
      <c r="KRW59" s="279"/>
      <c r="KRX59" s="280"/>
      <c r="KRY59" s="281"/>
      <c r="KRZ59" s="281"/>
      <c r="KSA59" s="282"/>
      <c r="KSB59" s="283"/>
      <c r="KSC59" s="279"/>
      <c r="KSD59" s="280"/>
      <c r="KSE59" s="281"/>
      <c r="KSF59" s="281"/>
      <c r="KSG59" s="282"/>
      <c r="KSH59" s="283"/>
      <c r="KSI59" s="279"/>
      <c r="KSJ59" s="280"/>
      <c r="KSK59" s="281"/>
      <c r="KSL59" s="281"/>
      <c r="KSM59" s="282"/>
      <c r="KSN59" s="283"/>
      <c r="KSO59" s="279"/>
      <c r="KSP59" s="280"/>
      <c r="KSQ59" s="281"/>
      <c r="KSR59" s="281"/>
      <c r="KSS59" s="282"/>
      <c r="KST59" s="283"/>
      <c r="KSU59" s="279"/>
      <c r="KSV59" s="280"/>
      <c r="KSW59" s="281"/>
      <c r="KSX59" s="281"/>
      <c r="KSY59" s="282"/>
      <c r="KSZ59" s="283"/>
      <c r="KTA59" s="279"/>
      <c r="KTB59" s="280"/>
      <c r="KTC59" s="281"/>
      <c r="KTD59" s="281"/>
      <c r="KTE59" s="282"/>
      <c r="KTF59" s="283"/>
      <c r="KTG59" s="279"/>
      <c r="KTH59" s="280"/>
      <c r="KTI59" s="281"/>
      <c r="KTJ59" s="281"/>
      <c r="KTK59" s="282"/>
      <c r="KTL59" s="283"/>
      <c r="KTM59" s="279"/>
      <c r="KTN59" s="280"/>
      <c r="KTO59" s="281"/>
      <c r="KTP59" s="281"/>
      <c r="KTQ59" s="282"/>
      <c r="KTR59" s="283"/>
      <c r="KTS59" s="279"/>
      <c r="KTT59" s="280"/>
      <c r="KTU59" s="281"/>
      <c r="KTV59" s="281"/>
      <c r="KTW59" s="282"/>
      <c r="KTX59" s="283"/>
      <c r="KTY59" s="279"/>
      <c r="KTZ59" s="280"/>
      <c r="KUA59" s="281"/>
      <c r="KUB59" s="281"/>
      <c r="KUC59" s="282"/>
      <c r="KUD59" s="283"/>
      <c r="KUE59" s="279"/>
      <c r="KUF59" s="280"/>
      <c r="KUG59" s="281"/>
      <c r="KUH59" s="281"/>
      <c r="KUI59" s="282"/>
      <c r="KUJ59" s="283"/>
      <c r="KUK59" s="279"/>
      <c r="KUL59" s="280"/>
      <c r="KUM59" s="281"/>
      <c r="KUN59" s="281"/>
      <c r="KUO59" s="282"/>
      <c r="KUP59" s="283"/>
      <c r="KUQ59" s="279"/>
      <c r="KUR59" s="280"/>
      <c r="KUS59" s="281"/>
      <c r="KUT59" s="281"/>
      <c r="KUU59" s="282"/>
      <c r="KUV59" s="283"/>
      <c r="KUW59" s="279"/>
      <c r="KUX59" s="280"/>
      <c r="KUY59" s="281"/>
      <c r="KUZ59" s="281"/>
      <c r="KVA59" s="282"/>
      <c r="KVB59" s="283"/>
      <c r="KVC59" s="279"/>
      <c r="KVD59" s="280"/>
      <c r="KVE59" s="281"/>
      <c r="KVF59" s="281"/>
      <c r="KVG59" s="282"/>
      <c r="KVH59" s="283"/>
      <c r="KVI59" s="279"/>
      <c r="KVJ59" s="280"/>
      <c r="KVK59" s="281"/>
      <c r="KVL59" s="281"/>
      <c r="KVM59" s="282"/>
      <c r="KVN59" s="283"/>
      <c r="KVO59" s="279"/>
      <c r="KVP59" s="280"/>
      <c r="KVQ59" s="281"/>
      <c r="KVR59" s="281"/>
      <c r="KVS59" s="282"/>
      <c r="KVT59" s="283"/>
      <c r="KVU59" s="279"/>
      <c r="KVV59" s="280"/>
      <c r="KVW59" s="281"/>
      <c r="KVX59" s="281"/>
      <c r="KVY59" s="282"/>
      <c r="KVZ59" s="283"/>
      <c r="KWA59" s="279"/>
      <c r="KWB59" s="280"/>
      <c r="KWC59" s="281"/>
      <c r="KWD59" s="281"/>
      <c r="KWE59" s="282"/>
      <c r="KWF59" s="283"/>
      <c r="KWG59" s="279"/>
      <c r="KWH59" s="280"/>
      <c r="KWI59" s="281"/>
      <c r="KWJ59" s="281"/>
      <c r="KWK59" s="282"/>
      <c r="KWL59" s="283"/>
      <c r="KWM59" s="279"/>
      <c r="KWN59" s="280"/>
      <c r="KWO59" s="281"/>
      <c r="KWP59" s="281"/>
      <c r="KWQ59" s="282"/>
      <c r="KWR59" s="283"/>
      <c r="KWS59" s="279"/>
      <c r="KWT59" s="280"/>
      <c r="KWU59" s="281"/>
      <c r="KWV59" s="281"/>
      <c r="KWW59" s="282"/>
      <c r="KWX59" s="283"/>
      <c r="KWY59" s="279"/>
      <c r="KWZ59" s="280"/>
      <c r="KXA59" s="281"/>
      <c r="KXB59" s="281"/>
      <c r="KXC59" s="282"/>
      <c r="KXD59" s="283"/>
      <c r="KXE59" s="279"/>
      <c r="KXF59" s="280"/>
      <c r="KXG59" s="281"/>
      <c r="KXH59" s="281"/>
      <c r="KXI59" s="282"/>
      <c r="KXJ59" s="283"/>
      <c r="KXK59" s="279"/>
      <c r="KXL59" s="280"/>
      <c r="KXM59" s="281"/>
      <c r="KXN59" s="281"/>
      <c r="KXO59" s="282"/>
      <c r="KXP59" s="283"/>
      <c r="KXQ59" s="279"/>
      <c r="KXR59" s="280"/>
      <c r="KXS59" s="281"/>
      <c r="KXT59" s="281"/>
      <c r="KXU59" s="282"/>
      <c r="KXV59" s="283"/>
      <c r="KXW59" s="279"/>
      <c r="KXX59" s="280"/>
      <c r="KXY59" s="281"/>
      <c r="KXZ59" s="281"/>
      <c r="KYA59" s="282"/>
      <c r="KYB59" s="283"/>
      <c r="KYC59" s="279"/>
      <c r="KYD59" s="280"/>
      <c r="KYE59" s="281"/>
      <c r="KYF59" s="281"/>
      <c r="KYG59" s="282"/>
      <c r="KYH59" s="283"/>
      <c r="KYI59" s="279"/>
      <c r="KYJ59" s="280"/>
      <c r="KYK59" s="281"/>
      <c r="KYL59" s="281"/>
      <c r="KYM59" s="282"/>
      <c r="KYN59" s="283"/>
      <c r="KYO59" s="279"/>
      <c r="KYP59" s="280"/>
      <c r="KYQ59" s="281"/>
      <c r="KYR59" s="281"/>
      <c r="KYS59" s="282"/>
      <c r="KYT59" s="283"/>
      <c r="KYU59" s="279"/>
      <c r="KYV59" s="280"/>
      <c r="KYW59" s="281"/>
      <c r="KYX59" s="281"/>
      <c r="KYY59" s="282"/>
      <c r="KYZ59" s="283"/>
      <c r="KZA59" s="279"/>
      <c r="KZB59" s="280"/>
      <c r="KZC59" s="281"/>
      <c r="KZD59" s="281"/>
      <c r="KZE59" s="282"/>
      <c r="KZF59" s="283"/>
      <c r="KZG59" s="279"/>
      <c r="KZH59" s="280"/>
      <c r="KZI59" s="281"/>
      <c r="KZJ59" s="281"/>
      <c r="KZK59" s="282"/>
      <c r="KZL59" s="283"/>
      <c r="KZM59" s="279"/>
      <c r="KZN59" s="280"/>
      <c r="KZO59" s="281"/>
      <c r="KZP59" s="281"/>
      <c r="KZQ59" s="282"/>
      <c r="KZR59" s="283"/>
      <c r="KZS59" s="279"/>
      <c r="KZT59" s="280"/>
      <c r="KZU59" s="281"/>
      <c r="KZV59" s="281"/>
      <c r="KZW59" s="282"/>
      <c r="KZX59" s="283"/>
      <c r="KZY59" s="279"/>
      <c r="KZZ59" s="280"/>
      <c r="LAA59" s="281"/>
      <c r="LAB59" s="281"/>
      <c r="LAC59" s="282"/>
      <c r="LAD59" s="283"/>
      <c r="LAE59" s="279"/>
      <c r="LAF59" s="280"/>
      <c r="LAG59" s="281"/>
      <c r="LAH59" s="281"/>
      <c r="LAI59" s="282"/>
      <c r="LAJ59" s="283"/>
      <c r="LAK59" s="279"/>
      <c r="LAL59" s="280"/>
      <c r="LAM59" s="281"/>
      <c r="LAN59" s="281"/>
      <c r="LAO59" s="282"/>
      <c r="LAP59" s="283"/>
      <c r="LAQ59" s="279"/>
      <c r="LAR59" s="280"/>
      <c r="LAS59" s="281"/>
      <c r="LAT59" s="281"/>
      <c r="LAU59" s="282"/>
      <c r="LAV59" s="283"/>
      <c r="LAW59" s="279"/>
      <c r="LAX59" s="280"/>
      <c r="LAY59" s="281"/>
      <c r="LAZ59" s="281"/>
      <c r="LBA59" s="282"/>
      <c r="LBB59" s="283"/>
      <c r="LBC59" s="279"/>
      <c r="LBD59" s="280"/>
      <c r="LBE59" s="281"/>
      <c r="LBF59" s="281"/>
      <c r="LBG59" s="282"/>
      <c r="LBH59" s="283"/>
      <c r="LBI59" s="279"/>
      <c r="LBJ59" s="280"/>
      <c r="LBK59" s="281"/>
      <c r="LBL59" s="281"/>
      <c r="LBM59" s="282"/>
      <c r="LBN59" s="283"/>
      <c r="LBO59" s="279"/>
      <c r="LBP59" s="280"/>
      <c r="LBQ59" s="281"/>
      <c r="LBR59" s="281"/>
      <c r="LBS59" s="282"/>
      <c r="LBT59" s="283"/>
      <c r="LBU59" s="279"/>
      <c r="LBV59" s="280"/>
      <c r="LBW59" s="281"/>
      <c r="LBX59" s="281"/>
      <c r="LBY59" s="282"/>
      <c r="LBZ59" s="283"/>
      <c r="LCA59" s="279"/>
      <c r="LCB59" s="280"/>
      <c r="LCC59" s="281"/>
      <c r="LCD59" s="281"/>
      <c r="LCE59" s="282"/>
      <c r="LCF59" s="283"/>
      <c r="LCG59" s="279"/>
      <c r="LCH59" s="280"/>
      <c r="LCI59" s="281"/>
      <c r="LCJ59" s="281"/>
      <c r="LCK59" s="282"/>
      <c r="LCL59" s="283"/>
      <c r="LCM59" s="279"/>
      <c r="LCN59" s="280"/>
      <c r="LCO59" s="281"/>
      <c r="LCP59" s="281"/>
      <c r="LCQ59" s="282"/>
      <c r="LCR59" s="283"/>
      <c r="LCS59" s="279"/>
      <c r="LCT59" s="280"/>
      <c r="LCU59" s="281"/>
      <c r="LCV59" s="281"/>
      <c r="LCW59" s="282"/>
      <c r="LCX59" s="283"/>
      <c r="LCY59" s="279"/>
      <c r="LCZ59" s="280"/>
      <c r="LDA59" s="281"/>
      <c r="LDB59" s="281"/>
      <c r="LDC59" s="282"/>
      <c r="LDD59" s="283"/>
      <c r="LDE59" s="279"/>
      <c r="LDF59" s="280"/>
      <c r="LDG59" s="281"/>
      <c r="LDH59" s="281"/>
      <c r="LDI59" s="282"/>
      <c r="LDJ59" s="283"/>
      <c r="LDK59" s="279"/>
      <c r="LDL59" s="280"/>
      <c r="LDM59" s="281"/>
      <c r="LDN59" s="281"/>
      <c r="LDO59" s="282"/>
      <c r="LDP59" s="283"/>
      <c r="LDQ59" s="279"/>
      <c r="LDR59" s="280"/>
      <c r="LDS59" s="281"/>
      <c r="LDT59" s="281"/>
      <c r="LDU59" s="282"/>
      <c r="LDV59" s="283"/>
      <c r="LDW59" s="279"/>
      <c r="LDX59" s="280"/>
      <c r="LDY59" s="281"/>
      <c r="LDZ59" s="281"/>
      <c r="LEA59" s="282"/>
      <c r="LEB59" s="283"/>
      <c r="LEC59" s="279"/>
      <c r="LED59" s="280"/>
      <c r="LEE59" s="281"/>
      <c r="LEF59" s="281"/>
      <c r="LEG59" s="282"/>
      <c r="LEH59" s="283"/>
      <c r="LEI59" s="279"/>
      <c r="LEJ59" s="280"/>
      <c r="LEK59" s="281"/>
      <c r="LEL59" s="281"/>
      <c r="LEM59" s="282"/>
      <c r="LEN59" s="283"/>
      <c r="LEO59" s="279"/>
      <c r="LEP59" s="280"/>
      <c r="LEQ59" s="281"/>
      <c r="LER59" s="281"/>
      <c r="LES59" s="282"/>
      <c r="LET59" s="283"/>
      <c r="LEU59" s="279"/>
      <c r="LEV59" s="280"/>
      <c r="LEW59" s="281"/>
      <c r="LEX59" s="281"/>
      <c r="LEY59" s="282"/>
      <c r="LEZ59" s="283"/>
      <c r="LFA59" s="279"/>
      <c r="LFB59" s="280"/>
      <c r="LFC59" s="281"/>
      <c r="LFD59" s="281"/>
      <c r="LFE59" s="282"/>
      <c r="LFF59" s="283"/>
      <c r="LFG59" s="279"/>
      <c r="LFH59" s="280"/>
      <c r="LFI59" s="281"/>
      <c r="LFJ59" s="281"/>
      <c r="LFK59" s="282"/>
      <c r="LFL59" s="283"/>
      <c r="LFM59" s="279"/>
      <c r="LFN59" s="280"/>
      <c r="LFO59" s="281"/>
      <c r="LFP59" s="281"/>
      <c r="LFQ59" s="282"/>
      <c r="LFR59" s="283"/>
      <c r="LFS59" s="279"/>
      <c r="LFT59" s="280"/>
      <c r="LFU59" s="281"/>
      <c r="LFV59" s="281"/>
      <c r="LFW59" s="282"/>
      <c r="LFX59" s="283"/>
      <c r="LFY59" s="279"/>
      <c r="LFZ59" s="280"/>
      <c r="LGA59" s="281"/>
      <c r="LGB59" s="281"/>
      <c r="LGC59" s="282"/>
      <c r="LGD59" s="283"/>
      <c r="LGE59" s="279"/>
      <c r="LGF59" s="280"/>
      <c r="LGG59" s="281"/>
      <c r="LGH59" s="281"/>
      <c r="LGI59" s="282"/>
      <c r="LGJ59" s="283"/>
      <c r="LGK59" s="279"/>
      <c r="LGL59" s="280"/>
      <c r="LGM59" s="281"/>
      <c r="LGN59" s="281"/>
      <c r="LGO59" s="282"/>
      <c r="LGP59" s="283"/>
      <c r="LGQ59" s="279"/>
      <c r="LGR59" s="280"/>
      <c r="LGS59" s="281"/>
      <c r="LGT59" s="281"/>
      <c r="LGU59" s="282"/>
      <c r="LGV59" s="283"/>
      <c r="LGW59" s="279"/>
      <c r="LGX59" s="280"/>
      <c r="LGY59" s="281"/>
      <c r="LGZ59" s="281"/>
      <c r="LHA59" s="282"/>
      <c r="LHB59" s="283"/>
      <c r="LHC59" s="279"/>
      <c r="LHD59" s="280"/>
      <c r="LHE59" s="281"/>
      <c r="LHF59" s="281"/>
      <c r="LHG59" s="282"/>
      <c r="LHH59" s="283"/>
      <c r="LHI59" s="279"/>
      <c r="LHJ59" s="280"/>
      <c r="LHK59" s="281"/>
      <c r="LHL59" s="281"/>
      <c r="LHM59" s="282"/>
      <c r="LHN59" s="283"/>
      <c r="LHO59" s="279"/>
      <c r="LHP59" s="280"/>
      <c r="LHQ59" s="281"/>
      <c r="LHR59" s="281"/>
      <c r="LHS59" s="282"/>
      <c r="LHT59" s="283"/>
      <c r="LHU59" s="279"/>
      <c r="LHV59" s="280"/>
      <c r="LHW59" s="281"/>
      <c r="LHX59" s="281"/>
      <c r="LHY59" s="282"/>
      <c r="LHZ59" s="283"/>
      <c r="LIA59" s="279"/>
      <c r="LIB59" s="280"/>
      <c r="LIC59" s="281"/>
      <c r="LID59" s="281"/>
      <c r="LIE59" s="282"/>
      <c r="LIF59" s="283"/>
      <c r="LIG59" s="279"/>
      <c r="LIH59" s="280"/>
      <c r="LII59" s="281"/>
      <c r="LIJ59" s="281"/>
      <c r="LIK59" s="282"/>
      <c r="LIL59" s="283"/>
      <c r="LIM59" s="279"/>
      <c r="LIN59" s="280"/>
      <c r="LIO59" s="281"/>
      <c r="LIP59" s="281"/>
      <c r="LIQ59" s="282"/>
      <c r="LIR59" s="283"/>
      <c r="LIS59" s="279"/>
      <c r="LIT59" s="280"/>
      <c r="LIU59" s="281"/>
      <c r="LIV59" s="281"/>
      <c r="LIW59" s="282"/>
      <c r="LIX59" s="283"/>
      <c r="LIY59" s="279"/>
      <c r="LIZ59" s="280"/>
      <c r="LJA59" s="281"/>
      <c r="LJB59" s="281"/>
      <c r="LJC59" s="282"/>
      <c r="LJD59" s="283"/>
      <c r="LJE59" s="279"/>
      <c r="LJF59" s="280"/>
      <c r="LJG59" s="281"/>
      <c r="LJH59" s="281"/>
      <c r="LJI59" s="282"/>
      <c r="LJJ59" s="283"/>
      <c r="LJK59" s="279"/>
      <c r="LJL59" s="280"/>
      <c r="LJM59" s="281"/>
      <c r="LJN59" s="281"/>
      <c r="LJO59" s="282"/>
      <c r="LJP59" s="283"/>
      <c r="LJQ59" s="279"/>
      <c r="LJR59" s="280"/>
      <c r="LJS59" s="281"/>
      <c r="LJT59" s="281"/>
      <c r="LJU59" s="282"/>
      <c r="LJV59" s="283"/>
      <c r="LJW59" s="279"/>
      <c r="LJX59" s="280"/>
      <c r="LJY59" s="281"/>
      <c r="LJZ59" s="281"/>
      <c r="LKA59" s="282"/>
      <c r="LKB59" s="283"/>
      <c r="LKC59" s="279"/>
      <c r="LKD59" s="280"/>
      <c r="LKE59" s="281"/>
      <c r="LKF59" s="281"/>
      <c r="LKG59" s="282"/>
      <c r="LKH59" s="283"/>
      <c r="LKI59" s="279"/>
      <c r="LKJ59" s="280"/>
      <c r="LKK59" s="281"/>
      <c r="LKL59" s="281"/>
      <c r="LKM59" s="282"/>
      <c r="LKN59" s="283"/>
      <c r="LKO59" s="279"/>
      <c r="LKP59" s="280"/>
      <c r="LKQ59" s="281"/>
      <c r="LKR59" s="281"/>
      <c r="LKS59" s="282"/>
      <c r="LKT59" s="283"/>
      <c r="LKU59" s="279"/>
      <c r="LKV59" s="280"/>
      <c r="LKW59" s="281"/>
      <c r="LKX59" s="281"/>
      <c r="LKY59" s="282"/>
      <c r="LKZ59" s="283"/>
      <c r="LLA59" s="279"/>
      <c r="LLB59" s="280"/>
      <c r="LLC59" s="281"/>
      <c r="LLD59" s="281"/>
      <c r="LLE59" s="282"/>
      <c r="LLF59" s="283"/>
      <c r="LLG59" s="279"/>
      <c r="LLH59" s="280"/>
      <c r="LLI59" s="281"/>
      <c r="LLJ59" s="281"/>
      <c r="LLK59" s="282"/>
      <c r="LLL59" s="283"/>
      <c r="LLM59" s="279"/>
      <c r="LLN59" s="280"/>
      <c r="LLO59" s="281"/>
      <c r="LLP59" s="281"/>
      <c r="LLQ59" s="282"/>
      <c r="LLR59" s="283"/>
      <c r="LLS59" s="279"/>
      <c r="LLT59" s="280"/>
      <c r="LLU59" s="281"/>
      <c r="LLV59" s="281"/>
      <c r="LLW59" s="282"/>
      <c r="LLX59" s="283"/>
      <c r="LLY59" s="279"/>
      <c r="LLZ59" s="280"/>
      <c r="LMA59" s="281"/>
      <c r="LMB59" s="281"/>
      <c r="LMC59" s="282"/>
      <c r="LMD59" s="283"/>
      <c r="LME59" s="279"/>
      <c r="LMF59" s="280"/>
      <c r="LMG59" s="281"/>
      <c r="LMH59" s="281"/>
      <c r="LMI59" s="282"/>
      <c r="LMJ59" s="283"/>
      <c r="LMK59" s="279"/>
      <c r="LML59" s="280"/>
      <c r="LMM59" s="281"/>
      <c r="LMN59" s="281"/>
      <c r="LMO59" s="282"/>
      <c r="LMP59" s="283"/>
      <c r="LMQ59" s="279"/>
      <c r="LMR59" s="280"/>
      <c r="LMS59" s="281"/>
      <c r="LMT59" s="281"/>
      <c r="LMU59" s="282"/>
      <c r="LMV59" s="283"/>
      <c r="LMW59" s="279"/>
      <c r="LMX59" s="280"/>
      <c r="LMY59" s="281"/>
      <c r="LMZ59" s="281"/>
      <c r="LNA59" s="282"/>
      <c r="LNB59" s="283"/>
      <c r="LNC59" s="279"/>
      <c r="LND59" s="280"/>
      <c r="LNE59" s="281"/>
      <c r="LNF59" s="281"/>
      <c r="LNG59" s="282"/>
      <c r="LNH59" s="283"/>
      <c r="LNI59" s="279"/>
      <c r="LNJ59" s="280"/>
      <c r="LNK59" s="281"/>
      <c r="LNL59" s="281"/>
      <c r="LNM59" s="282"/>
      <c r="LNN59" s="283"/>
      <c r="LNO59" s="279"/>
      <c r="LNP59" s="280"/>
      <c r="LNQ59" s="281"/>
      <c r="LNR59" s="281"/>
      <c r="LNS59" s="282"/>
      <c r="LNT59" s="283"/>
      <c r="LNU59" s="279"/>
      <c r="LNV59" s="280"/>
      <c r="LNW59" s="281"/>
      <c r="LNX59" s="281"/>
      <c r="LNY59" s="282"/>
      <c r="LNZ59" s="283"/>
      <c r="LOA59" s="279"/>
      <c r="LOB59" s="280"/>
      <c r="LOC59" s="281"/>
      <c r="LOD59" s="281"/>
      <c r="LOE59" s="282"/>
      <c r="LOF59" s="283"/>
      <c r="LOG59" s="279"/>
      <c r="LOH59" s="280"/>
      <c r="LOI59" s="281"/>
      <c r="LOJ59" s="281"/>
      <c r="LOK59" s="282"/>
      <c r="LOL59" s="283"/>
      <c r="LOM59" s="279"/>
      <c r="LON59" s="280"/>
      <c r="LOO59" s="281"/>
      <c r="LOP59" s="281"/>
      <c r="LOQ59" s="282"/>
      <c r="LOR59" s="283"/>
      <c r="LOS59" s="279"/>
      <c r="LOT59" s="280"/>
      <c r="LOU59" s="281"/>
      <c r="LOV59" s="281"/>
      <c r="LOW59" s="282"/>
      <c r="LOX59" s="283"/>
      <c r="LOY59" s="279"/>
      <c r="LOZ59" s="280"/>
      <c r="LPA59" s="281"/>
      <c r="LPB59" s="281"/>
      <c r="LPC59" s="282"/>
      <c r="LPD59" s="283"/>
      <c r="LPE59" s="279"/>
      <c r="LPF59" s="280"/>
      <c r="LPG59" s="281"/>
      <c r="LPH59" s="281"/>
      <c r="LPI59" s="282"/>
      <c r="LPJ59" s="283"/>
      <c r="LPK59" s="279"/>
      <c r="LPL59" s="280"/>
      <c r="LPM59" s="281"/>
      <c r="LPN59" s="281"/>
      <c r="LPO59" s="282"/>
      <c r="LPP59" s="283"/>
      <c r="LPQ59" s="279"/>
      <c r="LPR59" s="280"/>
      <c r="LPS59" s="281"/>
      <c r="LPT59" s="281"/>
      <c r="LPU59" s="282"/>
      <c r="LPV59" s="283"/>
      <c r="LPW59" s="279"/>
      <c r="LPX59" s="280"/>
      <c r="LPY59" s="281"/>
      <c r="LPZ59" s="281"/>
      <c r="LQA59" s="282"/>
      <c r="LQB59" s="283"/>
      <c r="LQC59" s="279"/>
      <c r="LQD59" s="280"/>
      <c r="LQE59" s="281"/>
      <c r="LQF59" s="281"/>
      <c r="LQG59" s="282"/>
      <c r="LQH59" s="283"/>
      <c r="LQI59" s="279"/>
      <c r="LQJ59" s="280"/>
      <c r="LQK59" s="281"/>
      <c r="LQL59" s="281"/>
      <c r="LQM59" s="282"/>
      <c r="LQN59" s="283"/>
      <c r="LQO59" s="279"/>
      <c r="LQP59" s="280"/>
      <c r="LQQ59" s="281"/>
      <c r="LQR59" s="281"/>
      <c r="LQS59" s="282"/>
      <c r="LQT59" s="283"/>
      <c r="LQU59" s="279"/>
      <c r="LQV59" s="280"/>
      <c r="LQW59" s="281"/>
      <c r="LQX59" s="281"/>
      <c r="LQY59" s="282"/>
      <c r="LQZ59" s="283"/>
      <c r="LRA59" s="279"/>
      <c r="LRB59" s="280"/>
      <c r="LRC59" s="281"/>
      <c r="LRD59" s="281"/>
      <c r="LRE59" s="282"/>
      <c r="LRF59" s="283"/>
      <c r="LRG59" s="279"/>
      <c r="LRH59" s="280"/>
      <c r="LRI59" s="281"/>
      <c r="LRJ59" s="281"/>
      <c r="LRK59" s="282"/>
      <c r="LRL59" s="283"/>
      <c r="LRM59" s="279"/>
      <c r="LRN59" s="280"/>
      <c r="LRO59" s="281"/>
      <c r="LRP59" s="281"/>
      <c r="LRQ59" s="282"/>
      <c r="LRR59" s="283"/>
      <c r="LRS59" s="279"/>
      <c r="LRT59" s="280"/>
      <c r="LRU59" s="281"/>
      <c r="LRV59" s="281"/>
      <c r="LRW59" s="282"/>
      <c r="LRX59" s="283"/>
      <c r="LRY59" s="279"/>
      <c r="LRZ59" s="280"/>
      <c r="LSA59" s="281"/>
      <c r="LSB59" s="281"/>
      <c r="LSC59" s="282"/>
      <c r="LSD59" s="283"/>
      <c r="LSE59" s="279"/>
      <c r="LSF59" s="280"/>
      <c r="LSG59" s="281"/>
      <c r="LSH59" s="281"/>
      <c r="LSI59" s="282"/>
      <c r="LSJ59" s="283"/>
      <c r="LSK59" s="279"/>
      <c r="LSL59" s="280"/>
      <c r="LSM59" s="281"/>
      <c r="LSN59" s="281"/>
      <c r="LSO59" s="282"/>
      <c r="LSP59" s="283"/>
      <c r="LSQ59" s="279"/>
      <c r="LSR59" s="280"/>
      <c r="LSS59" s="281"/>
      <c r="LST59" s="281"/>
      <c r="LSU59" s="282"/>
      <c r="LSV59" s="283"/>
      <c r="LSW59" s="279"/>
      <c r="LSX59" s="280"/>
      <c r="LSY59" s="281"/>
      <c r="LSZ59" s="281"/>
      <c r="LTA59" s="282"/>
      <c r="LTB59" s="283"/>
      <c r="LTC59" s="279"/>
      <c r="LTD59" s="280"/>
      <c r="LTE59" s="281"/>
      <c r="LTF59" s="281"/>
      <c r="LTG59" s="282"/>
      <c r="LTH59" s="283"/>
      <c r="LTI59" s="279"/>
      <c r="LTJ59" s="280"/>
      <c r="LTK59" s="281"/>
      <c r="LTL59" s="281"/>
      <c r="LTM59" s="282"/>
      <c r="LTN59" s="283"/>
      <c r="LTO59" s="279"/>
      <c r="LTP59" s="280"/>
      <c r="LTQ59" s="281"/>
      <c r="LTR59" s="281"/>
      <c r="LTS59" s="282"/>
      <c r="LTT59" s="283"/>
      <c r="LTU59" s="279"/>
      <c r="LTV59" s="280"/>
      <c r="LTW59" s="281"/>
      <c r="LTX59" s="281"/>
      <c r="LTY59" s="282"/>
      <c r="LTZ59" s="283"/>
      <c r="LUA59" s="279"/>
      <c r="LUB59" s="280"/>
      <c r="LUC59" s="281"/>
      <c r="LUD59" s="281"/>
      <c r="LUE59" s="282"/>
      <c r="LUF59" s="283"/>
      <c r="LUG59" s="279"/>
      <c r="LUH59" s="280"/>
      <c r="LUI59" s="281"/>
      <c r="LUJ59" s="281"/>
      <c r="LUK59" s="282"/>
      <c r="LUL59" s="283"/>
      <c r="LUM59" s="279"/>
      <c r="LUN59" s="280"/>
      <c r="LUO59" s="281"/>
      <c r="LUP59" s="281"/>
      <c r="LUQ59" s="282"/>
      <c r="LUR59" s="283"/>
      <c r="LUS59" s="279"/>
      <c r="LUT59" s="280"/>
      <c r="LUU59" s="281"/>
      <c r="LUV59" s="281"/>
      <c r="LUW59" s="282"/>
      <c r="LUX59" s="283"/>
      <c r="LUY59" s="279"/>
      <c r="LUZ59" s="280"/>
      <c r="LVA59" s="281"/>
      <c r="LVB59" s="281"/>
      <c r="LVC59" s="282"/>
      <c r="LVD59" s="283"/>
      <c r="LVE59" s="279"/>
      <c r="LVF59" s="280"/>
      <c r="LVG59" s="281"/>
      <c r="LVH59" s="281"/>
      <c r="LVI59" s="282"/>
      <c r="LVJ59" s="283"/>
      <c r="LVK59" s="279"/>
      <c r="LVL59" s="280"/>
      <c r="LVM59" s="281"/>
      <c r="LVN59" s="281"/>
      <c r="LVO59" s="282"/>
      <c r="LVP59" s="283"/>
      <c r="LVQ59" s="279"/>
      <c r="LVR59" s="280"/>
      <c r="LVS59" s="281"/>
      <c r="LVT59" s="281"/>
      <c r="LVU59" s="282"/>
      <c r="LVV59" s="283"/>
      <c r="LVW59" s="279"/>
      <c r="LVX59" s="280"/>
      <c r="LVY59" s="281"/>
      <c r="LVZ59" s="281"/>
      <c r="LWA59" s="282"/>
      <c r="LWB59" s="283"/>
      <c r="LWC59" s="279"/>
      <c r="LWD59" s="280"/>
      <c r="LWE59" s="281"/>
      <c r="LWF59" s="281"/>
      <c r="LWG59" s="282"/>
      <c r="LWH59" s="283"/>
      <c r="LWI59" s="279"/>
      <c r="LWJ59" s="280"/>
      <c r="LWK59" s="281"/>
      <c r="LWL59" s="281"/>
      <c r="LWM59" s="282"/>
      <c r="LWN59" s="283"/>
      <c r="LWO59" s="279"/>
      <c r="LWP59" s="280"/>
      <c r="LWQ59" s="281"/>
      <c r="LWR59" s="281"/>
      <c r="LWS59" s="282"/>
      <c r="LWT59" s="283"/>
      <c r="LWU59" s="279"/>
      <c r="LWV59" s="280"/>
      <c r="LWW59" s="281"/>
      <c r="LWX59" s="281"/>
      <c r="LWY59" s="282"/>
      <c r="LWZ59" s="283"/>
      <c r="LXA59" s="279"/>
      <c r="LXB59" s="280"/>
      <c r="LXC59" s="281"/>
      <c r="LXD59" s="281"/>
      <c r="LXE59" s="282"/>
      <c r="LXF59" s="283"/>
      <c r="LXG59" s="279"/>
      <c r="LXH59" s="280"/>
      <c r="LXI59" s="281"/>
      <c r="LXJ59" s="281"/>
      <c r="LXK59" s="282"/>
      <c r="LXL59" s="283"/>
      <c r="LXM59" s="279"/>
      <c r="LXN59" s="280"/>
      <c r="LXO59" s="281"/>
      <c r="LXP59" s="281"/>
      <c r="LXQ59" s="282"/>
      <c r="LXR59" s="283"/>
      <c r="LXS59" s="279"/>
      <c r="LXT59" s="280"/>
      <c r="LXU59" s="281"/>
      <c r="LXV59" s="281"/>
      <c r="LXW59" s="282"/>
      <c r="LXX59" s="283"/>
      <c r="LXY59" s="279"/>
      <c r="LXZ59" s="280"/>
      <c r="LYA59" s="281"/>
      <c r="LYB59" s="281"/>
      <c r="LYC59" s="282"/>
      <c r="LYD59" s="283"/>
      <c r="LYE59" s="279"/>
      <c r="LYF59" s="280"/>
      <c r="LYG59" s="281"/>
      <c r="LYH59" s="281"/>
      <c r="LYI59" s="282"/>
      <c r="LYJ59" s="283"/>
      <c r="LYK59" s="279"/>
      <c r="LYL59" s="280"/>
      <c r="LYM59" s="281"/>
      <c r="LYN59" s="281"/>
      <c r="LYO59" s="282"/>
      <c r="LYP59" s="283"/>
      <c r="LYQ59" s="279"/>
      <c r="LYR59" s="280"/>
      <c r="LYS59" s="281"/>
      <c r="LYT59" s="281"/>
      <c r="LYU59" s="282"/>
      <c r="LYV59" s="283"/>
      <c r="LYW59" s="279"/>
      <c r="LYX59" s="280"/>
      <c r="LYY59" s="281"/>
      <c r="LYZ59" s="281"/>
      <c r="LZA59" s="282"/>
      <c r="LZB59" s="283"/>
      <c r="LZC59" s="279"/>
      <c r="LZD59" s="280"/>
      <c r="LZE59" s="281"/>
      <c r="LZF59" s="281"/>
      <c r="LZG59" s="282"/>
      <c r="LZH59" s="283"/>
      <c r="LZI59" s="279"/>
      <c r="LZJ59" s="280"/>
      <c r="LZK59" s="281"/>
      <c r="LZL59" s="281"/>
      <c r="LZM59" s="282"/>
      <c r="LZN59" s="283"/>
      <c r="LZO59" s="279"/>
      <c r="LZP59" s="280"/>
      <c r="LZQ59" s="281"/>
      <c r="LZR59" s="281"/>
      <c r="LZS59" s="282"/>
      <c r="LZT59" s="283"/>
      <c r="LZU59" s="279"/>
      <c r="LZV59" s="280"/>
      <c r="LZW59" s="281"/>
      <c r="LZX59" s="281"/>
      <c r="LZY59" s="282"/>
      <c r="LZZ59" s="283"/>
      <c r="MAA59" s="279"/>
      <c r="MAB59" s="280"/>
      <c r="MAC59" s="281"/>
      <c r="MAD59" s="281"/>
      <c r="MAE59" s="282"/>
      <c r="MAF59" s="283"/>
      <c r="MAG59" s="279"/>
      <c r="MAH59" s="280"/>
      <c r="MAI59" s="281"/>
      <c r="MAJ59" s="281"/>
      <c r="MAK59" s="282"/>
      <c r="MAL59" s="283"/>
      <c r="MAM59" s="279"/>
      <c r="MAN59" s="280"/>
      <c r="MAO59" s="281"/>
      <c r="MAP59" s="281"/>
      <c r="MAQ59" s="282"/>
      <c r="MAR59" s="283"/>
      <c r="MAS59" s="279"/>
      <c r="MAT59" s="280"/>
      <c r="MAU59" s="281"/>
      <c r="MAV59" s="281"/>
      <c r="MAW59" s="282"/>
      <c r="MAX59" s="283"/>
      <c r="MAY59" s="279"/>
      <c r="MAZ59" s="280"/>
      <c r="MBA59" s="281"/>
      <c r="MBB59" s="281"/>
      <c r="MBC59" s="282"/>
      <c r="MBD59" s="283"/>
      <c r="MBE59" s="279"/>
      <c r="MBF59" s="280"/>
      <c r="MBG59" s="281"/>
      <c r="MBH59" s="281"/>
      <c r="MBI59" s="282"/>
      <c r="MBJ59" s="283"/>
      <c r="MBK59" s="279"/>
      <c r="MBL59" s="280"/>
      <c r="MBM59" s="281"/>
      <c r="MBN59" s="281"/>
      <c r="MBO59" s="282"/>
      <c r="MBP59" s="283"/>
      <c r="MBQ59" s="279"/>
      <c r="MBR59" s="280"/>
      <c r="MBS59" s="281"/>
      <c r="MBT59" s="281"/>
      <c r="MBU59" s="282"/>
      <c r="MBV59" s="283"/>
      <c r="MBW59" s="279"/>
      <c r="MBX59" s="280"/>
      <c r="MBY59" s="281"/>
      <c r="MBZ59" s="281"/>
      <c r="MCA59" s="282"/>
      <c r="MCB59" s="283"/>
      <c r="MCC59" s="279"/>
      <c r="MCD59" s="280"/>
      <c r="MCE59" s="281"/>
      <c r="MCF59" s="281"/>
      <c r="MCG59" s="282"/>
      <c r="MCH59" s="283"/>
      <c r="MCI59" s="279"/>
      <c r="MCJ59" s="280"/>
      <c r="MCK59" s="281"/>
      <c r="MCL59" s="281"/>
      <c r="MCM59" s="282"/>
      <c r="MCN59" s="283"/>
      <c r="MCO59" s="279"/>
      <c r="MCP59" s="280"/>
      <c r="MCQ59" s="281"/>
      <c r="MCR59" s="281"/>
      <c r="MCS59" s="282"/>
      <c r="MCT59" s="283"/>
      <c r="MCU59" s="279"/>
      <c r="MCV59" s="280"/>
      <c r="MCW59" s="281"/>
      <c r="MCX59" s="281"/>
      <c r="MCY59" s="282"/>
      <c r="MCZ59" s="283"/>
      <c r="MDA59" s="279"/>
      <c r="MDB59" s="280"/>
      <c r="MDC59" s="281"/>
      <c r="MDD59" s="281"/>
      <c r="MDE59" s="282"/>
      <c r="MDF59" s="283"/>
      <c r="MDG59" s="279"/>
      <c r="MDH59" s="280"/>
      <c r="MDI59" s="281"/>
      <c r="MDJ59" s="281"/>
      <c r="MDK59" s="282"/>
      <c r="MDL59" s="283"/>
      <c r="MDM59" s="279"/>
      <c r="MDN59" s="280"/>
      <c r="MDO59" s="281"/>
      <c r="MDP59" s="281"/>
      <c r="MDQ59" s="282"/>
      <c r="MDR59" s="283"/>
      <c r="MDS59" s="279"/>
      <c r="MDT59" s="280"/>
      <c r="MDU59" s="281"/>
      <c r="MDV59" s="281"/>
      <c r="MDW59" s="282"/>
      <c r="MDX59" s="283"/>
      <c r="MDY59" s="279"/>
      <c r="MDZ59" s="280"/>
      <c r="MEA59" s="281"/>
      <c r="MEB59" s="281"/>
      <c r="MEC59" s="282"/>
      <c r="MED59" s="283"/>
      <c r="MEE59" s="279"/>
      <c r="MEF59" s="280"/>
      <c r="MEG59" s="281"/>
      <c r="MEH59" s="281"/>
      <c r="MEI59" s="282"/>
      <c r="MEJ59" s="283"/>
      <c r="MEK59" s="279"/>
      <c r="MEL59" s="280"/>
      <c r="MEM59" s="281"/>
      <c r="MEN59" s="281"/>
      <c r="MEO59" s="282"/>
      <c r="MEP59" s="283"/>
      <c r="MEQ59" s="279"/>
      <c r="MER59" s="280"/>
      <c r="MES59" s="281"/>
      <c r="MET59" s="281"/>
      <c r="MEU59" s="282"/>
      <c r="MEV59" s="283"/>
      <c r="MEW59" s="279"/>
      <c r="MEX59" s="280"/>
      <c r="MEY59" s="281"/>
      <c r="MEZ59" s="281"/>
      <c r="MFA59" s="282"/>
      <c r="MFB59" s="283"/>
      <c r="MFC59" s="279"/>
      <c r="MFD59" s="280"/>
      <c r="MFE59" s="281"/>
      <c r="MFF59" s="281"/>
      <c r="MFG59" s="282"/>
      <c r="MFH59" s="283"/>
      <c r="MFI59" s="279"/>
      <c r="MFJ59" s="280"/>
      <c r="MFK59" s="281"/>
      <c r="MFL59" s="281"/>
      <c r="MFM59" s="282"/>
      <c r="MFN59" s="283"/>
      <c r="MFO59" s="279"/>
      <c r="MFP59" s="280"/>
      <c r="MFQ59" s="281"/>
      <c r="MFR59" s="281"/>
      <c r="MFS59" s="282"/>
      <c r="MFT59" s="283"/>
      <c r="MFU59" s="279"/>
      <c r="MFV59" s="280"/>
      <c r="MFW59" s="281"/>
      <c r="MFX59" s="281"/>
      <c r="MFY59" s="282"/>
      <c r="MFZ59" s="283"/>
      <c r="MGA59" s="279"/>
      <c r="MGB59" s="280"/>
      <c r="MGC59" s="281"/>
      <c r="MGD59" s="281"/>
      <c r="MGE59" s="282"/>
      <c r="MGF59" s="283"/>
      <c r="MGG59" s="279"/>
      <c r="MGH59" s="280"/>
      <c r="MGI59" s="281"/>
      <c r="MGJ59" s="281"/>
      <c r="MGK59" s="282"/>
      <c r="MGL59" s="283"/>
      <c r="MGM59" s="279"/>
      <c r="MGN59" s="280"/>
      <c r="MGO59" s="281"/>
      <c r="MGP59" s="281"/>
      <c r="MGQ59" s="282"/>
      <c r="MGR59" s="283"/>
      <c r="MGS59" s="279"/>
      <c r="MGT59" s="280"/>
      <c r="MGU59" s="281"/>
      <c r="MGV59" s="281"/>
      <c r="MGW59" s="282"/>
      <c r="MGX59" s="283"/>
      <c r="MGY59" s="279"/>
      <c r="MGZ59" s="280"/>
      <c r="MHA59" s="281"/>
      <c r="MHB59" s="281"/>
      <c r="MHC59" s="282"/>
      <c r="MHD59" s="283"/>
      <c r="MHE59" s="279"/>
      <c r="MHF59" s="280"/>
      <c r="MHG59" s="281"/>
      <c r="MHH59" s="281"/>
      <c r="MHI59" s="282"/>
      <c r="MHJ59" s="283"/>
      <c r="MHK59" s="279"/>
      <c r="MHL59" s="280"/>
      <c r="MHM59" s="281"/>
      <c r="MHN59" s="281"/>
      <c r="MHO59" s="282"/>
      <c r="MHP59" s="283"/>
      <c r="MHQ59" s="279"/>
      <c r="MHR59" s="280"/>
      <c r="MHS59" s="281"/>
      <c r="MHT59" s="281"/>
      <c r="MHU59" s="282"/>
      <c r="MHV59" s="283"/>
      <c r="MHW59" s="279"/>
      <c r="MHX59" s="280"/>
      <c r="MHY59" s="281"/>
      <c r="MHZ59" s="281"/>
      <c r="MIA59" s="282"/>
      <c r="MIB59" s="283"/>
      <c r="MIC59" s="279"/>
      <c r="MID59" s="280"/>
      <c r="MIE59" s="281"/>
      <c r="MIF59" s="281"/>
      <c r="MIG59" s="282"/>
      <c r="MIH59" s="283"/>
      <c r="MII59" s="279"/>
      <c r="MIJ59" s="280"/>
      <c r="MIK59" s="281"/>
      <c r="MIL59" s="281"/>
      <c r="MIM59" s="282"/>
      <c r="MIN59" s="283"/>
      <c r="MIO59" s="279"/>
      <c r="MIP59" s="280"/>
      <c r="MIQ59" s="281"/>
      <c r="MIR59" s="281"/>
      <c r="MIS59" s="282"/>
      <c r="MIT59" s="283"/>
      <c r="MIU59" s="279"/>
      <c r="MIV59" s="280"/>
      <c r="MIW59" s="281"/>
      <c r="MIX59" s="281"/>
      <c r="MIY59" s="282"/>
      <c r="MIZ59" s="283"/>
      <c r="MJA59" s="279"/>
      <c r="MJB59" s="280"/>
      <c r="MJC59" s="281"/>
      <c r="MJD59" s="281"/>
      <c r="MJE59" s="282"/>
      <c r="MJF59" s="283"/>
      <c r="MJG59" s="279"/>
      <c r="MJH59" s="280"/>
      <c r="MJI59" s="281"/>
      <c r="MJJ59" s="281"/>
      <c r="MJK59" s="282"/>
      <c r="MJL59" s="283"/>
      <c r="MJM59" s="279"/>
      <c r="MJN59" s="280"/>
      <c r="MJO59" s="281"/>
      <c r="MJP59" s="281"/>
      <c r="MJQ59" s="282"/>
      <c r="MJR59" s="283"/>
      <c r="MJS59" s="279"/>
      <c r="MJT59" s="280"/>
      <c r="MJU59" s="281"/>
      <c r="MJV59" s="281"/>
      <c r="MJW59" s="282"/>
      <c r="MJX59" s="283"/>
      <c r="MJY59" s="279"/>
      <c r="MJZ59" s="280"/>
      <c r="MKA59" s="281"/>
      <c r="MKB59" s="281"/>
      <c r="MKC59" s="282"/>
      <c r="MKD59" s="283"/>
      <c r="MKE59" s="279"/>
      <c r="MKF59" s="280"/>
      <c r="MKG59" s="281"/>
      <c r="MKH59" s="281"/>
      <c r="MKI59" s="282"/>
      <c r="MKJ59" s="283"/>
      <c r="MKK59" s="279"/>
      <c r="MKL59" s="280"/>
      <c r="MKM59" s="281"/>
      <c r="MKN59" s="281"/>
      <c r="MKO59" s="282"/>
      <c r="MKP59" s="283"/>
      <c r="MKQ59" s="279"/>
      <c r="MKR59" s="280"/>
      <c r="MKS59" s="281"/>
      <c r="MKT59" s="281"/>
      <c r="MKU59" s="282"/>
      <c r="MKV59" s="283"/>
      <c r="MKW59" s="279"/>
      <c r="MKX59" s="280"/>
      <c r="MKY59" s="281"/>
      <c r="MKZ59" s="281"/>
      <c r="MLA59" s="282"/>
      <c r="MLB59" s="283"/>
      <c r="MLC59" s="279"/>
      <c r="MLD59" s="280"/>
      <c r="MLE59" s="281"/>
      <c r="MLF59" s="281"/>
      <c r="MLG59" s="282"/>
      <c r="MLH59" s="283"/>
      <c r="MLI59" s="279"/>
      <c r="MLJ59" s="280"/>
      <c r="MLK59" s="281"/>
      <c r="MLL59" s="281"/>
      <c r="MLM59" s="282"/>
      <c r="MLN59" s="283"/>
      <c r="MLO59" s="279"/>
      <c r="MLP59" s="280"/>
      <c r="MLQ59" s="281"/>
      <c r="MLR59" s="281"/>
      <c r="MLS59" s="282"/>
      <c r="MLT59" s="283"/>
      <c r="MLU59" s="279"/>
      <c r="MLV59" s="280"/>
      <c r="MLW59" s="281"/>
      <c r="MLX59" s="281"/>
      <c r="MLY59" s="282"/>
      <c r="MLZ59" s="283"/>
      <c r="MMA59" s="279"/>
      <c r="MMB59" s="280"/>
      <c r="MMC59" s="281"/>
      <c r="MMD59" s="281"/>
      <c r="MME59" s="282"/>
      <c r="MMF59" s="283"/>
      <c r="MMG59" s="279"/>
      <c r="MMH59" s="280"/>
      <c r="MMI59" s="281"/>
      <c r="MMJ59" s="281"/>
      <c r="MMK59" s="282"/>
      <c r="MML59" s="283"/>
      <c r="MMM59" s="279"/>
      <c r="MMN59" s="280"/>
      <c r="MMO59" s="281"/>
      <c r="MMP59" s="281"/>
      <c r="MMQ59" s="282"/>
      <c r="MMR59" s="283"/>
      <c r="MMS59" s="279"/>
      <c r="MMT59" s="280"/>
      <c r="MMU59" s="281"/>
      <c r="MMV59" s="281"/>
      <c r="MMW59" s="282"/>
      <c r="MMX59" s="283"/>
      <c r="MMY59" s="279"/>
      <c r="MMZ59" s="280"/>
      <c r="MNA59" s="281"/>
      <c r="MNB59" s="281"/>
      <c r="MNC59" s="282"/>
      <c r="MND59" s="283"/>
      <c r="MNE59" s="279"/>
      <c r="MNF59" s="280"/>
      <c r="MNG59" s="281"/>
      <c r="MNH59" s="281"/>
      <c r="MNI59" s="282"/>
      <c r="MNJ59" s="283"/>
      <c r="MNK59" s="279"/>
      <c r="MNL59" s="280"/>
      <c r="MNM59" s="281"/>
      <c r="MNN59" s="281"/>
      <c r="MNO59" s="282"/>
      <c r="MNP59" s="283"/>
      <c r="MNQ59" s="279"/>
      <c r="MNR59" s="280"/>
      <c r="MNS59" s="281"/>
      <c r="MNT59" s="281"/>
      <c r="MNU59" s="282"/>
      <c r="MNV59" s="283"/>
      <c r="MNW59" s="279"/>
      <c r="MNX59" s="280"/>
      <c r="MNY59" s="281"/>
      <c r="MNZ59" s="281"/>
      <c r="MOA59" s="282"/>
      <c r="MOB59" s="283"/>
      <c r="MOC59" s="279"/>
      <c r="MOD59" s="280"/>
      <c r="MOE59" s="281"/>
      <c r="MOF59" s="281"/>
      <c r="MOG59" s="282"/>
      <c r="MOH59" s="283"/>
      <c r="MOI59" s="279"/>
      <c r="MOJ59" s="280"/>
      <c r="MOK59" s="281"/>
      <c r="MOL59" s="281"/>
      <c r="MOM59" s="282"/>
      <c r="MON59" s="283"/>
      <c r="MOO59" s="279"/>
      <c r="MOP59" s="280"/>
      <c r="MOQ59" s="281"/>
      <c r="MOR59" s="281"/>
      <c r="MOS59" s="282"/>
      <c r="MOT59" s="283"/>
      <c r="MOU59" s="279"/>
      <c r="MOV59" s="280"/>
      <c r="MOW59" s="281"/>
      <c r="MOX59" s="281"/>
      <c r="MOY59" s="282"/>
      <c r="MOZ59" s="283"/>
      <c r="MPA59" s="279"/>
      <c r="MPB59" s="280"/>
      <c r="MPC59" s="281"/>
      <c r="MPD59" s="281"/>
      <c r="MPE59" s="282"/>
      <c r="MPF59" s="283"/>
      <c r="MPG59" s="279"/>
      <c r="MPH59" s="280"/>
      <c r="MPI59" s="281"/>
      <c r="MPJ59" s="281"/>
      <c r="MPK59" s="282"/>
      <c r="MPL59" s="283"/>
      <c r="MPM59" s="279"/>
      <c r="MPN59" s="280"/>
      <c r="MPO59" s="281"/>
      <c r="MPP59" s="281"/>
      <c r="MPQ59" s="282"/>
      <c r="MPR59" s="283"/>
      <c r="MPS59" s="279"/>
      <c r="MPT59" s="280"/>
      <c r="MPU59" s="281"/>
      <c r="MPV59" s="281"/>
      <c r="MPW59" s="282"/>
      <c r="MPX59" s="283"/>
      <c r="MPY59" s="279"/>
      <c r="MPZ59" s="280"/>
      <c r="MQA59" s="281"/>
      <c r="MQB59" s="281"/>
      <c r="MQC59" s="282"/>
      <c r="MQD59" s="283"/>
      <c r="MQE59" s="279"/>
      <c r="MQF59" s="280"/>
      <c r="MQG59" s="281"/>
      <c r="MQH59" s="281"/>
      <c r="MQI59" s="282"/>
      <c r="MQJ59" s="283"/>
      <c r="MQK59" s="279"/>
      <c r="MQL59" s="280"/>
      <c r="MQM59" s="281"/>
      <c r="MQN59" s="281"/>
      <c r="MQO59" s="282"/>
      <c r="MQP59" s="283"/>
      <c r="MQQ59" s="279"/>
      <c r="MQR59" s="280"/>
      <c r="MQS59" s="281"/>
      <c r="MQT59" s="281"/>
      <c r="MQU59" s="282"/>
      <c r="MQV59" s="283"/>
      <c r="MQW59" s="279"/>
      <c r="MQX59" s="280"/>
      <c r="MQY59" s="281"/>
      <c r="MQZ59" s="281"/>
      <c r="MRA59" s="282"/>
      <c r="MRB59" s="283"/>
      <c r="MRC59" s="279"/>
      <c r="MRD59" s="280"/>
      <c r="MRE59" s="281"/>
      <c r="MRF59" s="281"/>
      <c r="MRG59" s="282"/>
      <c r="MRH59" s="283"/>
      <c r="MRI59" s="279"/>
      <c r="MRJ59" s="280"/>
      <c r="MRK59" s="281"/>
      <c r="MRL59" s="281"/>
      <c r="MRM59" s="282"/>
      <c r="MRN59" s="283"/>
      <c r="MRO59" s="279"/>
      <c r="MRP59" s="280"/>
      <c r="MRQ59" s="281"/>
      <c r="MRR59" s="281"/>
      <c r="MRS59" s="282"/>
      <c r="MRT59" s="283"/>
      <c r="MRU59" s="279"/>
      <c r="MRV59" s="280"/>
      <c r="MRW59" s="281"/>
      <c r="MRX59" s="281"/>
      <c r="MRY59" s="282"/>
      <c r="MRZ59" s="283"/>
      <c r="MSA59" s="279"/>
      <c r="MSB59" s="280"/>
      <c r="MSC59" s="281"/>
      <c r="MSD59" s="281"/>
      <c r="MSE59" s="282"/>
      <c r="MSF59" s="283"/>
      <c r="MSG59" s="279"/>
      <c r="MSH59" s="280"/>
      <c r="MSI59" s="281"/>
      <c r="MSJ59" s="281"/>
      <c r="MSK59" s="282"/>
      <c r="MSL59" s="283"/>
      <c r="MSM59" s="279"/>
      <c r="MSN59" s="280"/>
      <c r="MSO59" s="281"/>
      <c r="MSP59" s="281"/>
      <c r="MSQ59" s="282"/>
      <c r="MSR59" s="283"/>
      <c r="MSS59" s="279"/>
      <c r="MST59" s="280"/>
      <c r="MSU59" s="281"/>
      <c r="MSV59" s="281"/>
      <c r="MSW59" s="282"/>
      <c r="MSX59" s="283"/>
      <c r="MSY59" s="279"/>
      <c r="MSZ59" s="280"/>
      <c r="MTA59" s="281"/>
      <c r="MTB59" s="281"/>
      <c r="MTC59" s="282"/>
      <c r="MTD59" s="283"/>
      <c r="MTE59" s="279"/>
      <c r="MTF59" s="280"/>
      <c r="MTG59" s="281"/>
      <c r="MTH59" s="281"/>
      <c r="MTI59" s="282"/>
      <c r="MTJ59" s="283"/>
      <c r="MTK59" s="279"/>
      <c r="MTL59" s="280"/>
      <c r="MTM59" s="281"/>
      <c r="MTN59" s="281"/>
      <c r="MTO59" s="282"/>
      <c r="MTP59" s="283"/>
      <c r="MTQ59" s="279"/>
      <c r="MTR59" s="280"/>
      <c r="MTS59" s="281"/>
      <c r="MTT59" s="281"/>
      <c r="MTU59" s="282"/>
      <c r="MTV59" s="283"/>
      <c r="MTW59" s="279"/>
      <c r="MTX59" s="280"/>
      <c r="MTY59" s="281"/>
      <c r="MTZ59" s="281"/>
      <c r="MUA59" s="282"/>
      <c r="MUB59" s="283"/>
      <c r="MUC59" s="279"/>
      <c r="MUD59" s="280"/>
      <c r="MUE59" s="281"/>
      <c r="MUF59" s="281"/>
      <c r="MUG59" s="282"/>
      <c r="MUH59" s="283"/>
      <c r="MUI59" s="279"/>
      <c r="MUJ59" s="280"/>
      <c r="MUK59" s="281"/>
      <c r="MUL59" s="281"/>
      <c r="MUM59" s="282"/>
      <c r="MUN59" s="283"/>
      <c r="MUO59" s="279"/>
      <c r="MUP59" s="280"/>
      <c r="MUQ59" s="281"/>
      <c r="MUR59" s="281"/>
      <c r="MUS59" s="282"/>
      <c r="MUT59" s="283"/>
      <c r="MUU59" s="279"/>
      <c r="MUV59" s="280"/>
      <c r="MUW59" s="281"/>
      <c r="MUX59" s="281"/>
      <c r="MUY59" s="282"/>
      <c r="MUZ59" s="283"/>
      <c r="MVA59" s="279"/>
      <c r="MVB59" s="280"/>
      <c r="MVC59" s="281"/>
      <c r="MVD59" s="281"/>
      <c r="MVE59" s="282"/>
      <c r="MVF59" s="283"/>
      <c r="MVG59" s="279"/>
      <c r="MVH59" s="280"/>
      <c r="MVI59" s="281"/>
      <c r="MVJ59" s="281"/>
      <c r="MVK59" s="282"/>
      <c r="MVL59" s="283"/>
      <c r="MVM59" s="279"/>
      <c r="MVN59" s="280"/>
      <c r="MVO59" s="281"/>
      <c r="MVP59" s="281"/>
      <c r="MVQ59" s="282"/>
      <c r="MVR59" s="283"/>
      <c r="MVS59" s="279"/>
      <c r="MVT59" s="280"/>
      <c r="MVU59" s="281"/>
      <c r="MVV59" s="281"/>
      <c r="MVW59" s="282"/>
      <c r="MVX59" s="283"/>
      <c r="MVY59" s="279"/>
      <c r="MVZ59" s="280"/>
      <c r="MWA59" s="281"/>
      <c r="MWB59" s="281"/>
      <c r="MWC59" s="282"/>
      <c r="MWD59" s="283"/>
      <c r="MWE59" s="279"/>
      <c r="MWF59" s="280"/>
      <c r="MWG59" s="281"/>
      <c r="MWH59" s="281"/>
      <c r="MWI59" s="282"/>
      <c r="MWJ59" s="283"/>
      <c r="MWK59" s="279"/>
      <c r="MWL59" s="280"/>
      <c r="MWM59" s="281"/>
      <c r="MWN59" s="281"/>
      <c r="MWO59" s="282"/>
      <c r="MWP59" s="283"/>
      <c r="MWQ59" s="279"/>
      <c r="MWR59" s="280"/>
      <c r="MWS59" s="281"/>
      <c r="MWT59" s="281"/>
      <c r="MWU59" s="282"/>
      <c r="MWV59" s="283"/>
      <c r="MWW59" s="279"/>
      <c r="MWX59" s="280"/>
      <c r="MWY59" s="281"/>
      <c r="MWZ59" s="281"/>
      <c r="MXA59" s="282"/>
      <c r="MXB59" s="283"/>
      <c r="MXC59" s="279"/>
      <c r="MXD59" s="280"/>
      <c r="MXE59" s="281"/>
      <c r="MXF59" s="281"/>
      <c r="MXG59" s="282"/>
      <c r="MXH59" s="283"/>
      <c r="MXI59" s="279"/>
      <c r="MXJ59" s="280"/>
      <c r="MXK59" s="281"/>
      <c r="MXL59" s="281"/>
      <c r="MXM59" s="282"/>
      <c r="MXN59" s="283"/>
      <c r="MXO59" s="279"/>
      <c r="MXP59" s="280"/>
      <c r="MXQ59" s="281"/>
      <c r="MXR59" s="281"/>
      <c r="MXS59" s="282"/>
      <c r="MXT59" s="283"/>
      <c r="MXU59" s="279"/>
      <c r="MXV59" s="280"/>
      <c r="MXW59" s="281"/>
      <c r="MXX59" s="281"/>
      <c r="MXY59" s="282"/>
      <c r="MXZ59" s="283"/>
      <c r="MYA59" s="279"/>
      <c r="MYB59" s="280"/>
      <c r="MYC59" s="281"/>
      <c r="MYD59" s="281"/>
      <c r="MYE59" s="282"/>
      <c r="MYF59" s="283"/>
      <c r="MYG59" s="279"/>
      <c r="MYH59" s="280"/>
      <c r="MYI59" s="281"/>
      <c r="MYJ59" s="281"/>
      <c r="MYK59" s="282"/>
      <c r="MYL59" s="283"/>
      <c r="MYM59" s="279"/>
      <c r="MYN59" s="280"/>
      <c r="MYO59" s="281"/>
      <c r="MYP59" s="281"/>
      <c r="MYQ59" s="282"/>
      <c r="MYR59" s="283"/>
      <c r="MYS59" s="279"/>
      <c r="MYT59" s="280"/>
      <c r="MYU59" s="281"/>
      <c r="MYV59" s="281"/>
      <c r="MYW59" s="282"/>
      <c r="MYX59" s="283"/>
      <c r="MYY59" s="279"/>
      <c r="MYZ59" s="280"/>
      <c r="MZA59" s="281"/>
      <c r="MZB59" s="281"/>
      <c r="MZC59" s="282"/>
      <c r="MZD59" s="283"/>
      <c r="MZE59" s="279"/>
      <c r="MZF59" s="280"/>
      <c r="MZG59" s="281"/>
      <c r="MZH59" s="281"/>
      <c r="MZI59" s="282"/>
      <c r="MZJ59" s="283"/>
      <c r="MZK59" s="279"/>
      <c r="MZL59" s="280"/>
      <c r="MZM59" s="281"/>
      <c r="MZN59" s="281"/>
      <c r="MZO59" s="282"/>
      <c r="MZP59" s="283"/>
      <c r="MZQ59" s="279"/>
      <c r="MZR59" s="280"/>
      <c r="MZS59" s="281"/>
      <c r="MZT59" s="281"/>
      <c r="MZU59" s="282"/>
      <c r="MZV59" s="283"/>
      <c r="MZW59" s="279"/>
      <c r="MZX59" s="280"/>
      <c r="MZY59" s="281"/>
      <c r="MZZ59" s="281"/>
      <c r="NAA59" s="282"/>
      <c r="NAB59" s="283"/>
      <c r="NAC59" s="279"/>
      <c r="NAD59" s="280"/>
      <c r="NAE59" s="281"/>
      <c r="NAF59" s="281"/>
      <c r="NAG59" s="282"/>
      <c r="NAH59" s="283"/>
      <c r="NAI59" s="279"/>
      <c r="NAJ59" s="280"/>
      <c r="NAK59" s="281"/>
      <c r="NAL59" s="281"/>
      <c r="NAM59" s="282"/>
      <c r="NAN59" s="283"/>
      <c r="NAO59" s="279"/>
      <c r="NAP59" s="280"/>
      <c r="NAQ59" s="281"/>
      <c r="NAR59" s="281"/>
      <c r="NAS59" s="282"/>
      <c r="NAT59" s="283"/>
      <c r="NAU59" s="279"/>
      <c r="NAV59" s="280"/>
      <c r="NAW59" s="281"/>
      <c r="NAX59" s="281"/>
      <c r="NAY59" s="282"/>
      <c r="NAZ59" s="283"/>
      <c r="NBA59" s="279"/>
      <c r="NBB59" s="280"/>
      <c r="NBC59" s="281"/>
      <c r="NBD59" s="281"/>
      <c r="NBE59" s="282"/>
      <c r="NBF59" s="283"/>
      <c r="NBG59" s="279"/>
      <c r="NBH59" s="280"/>
      <c r="NBI59" s="281"/>
      <c r="NBJ59" s="281"/>
      <c r="NBK59" s="282"/>
      <c r="NBL59" s="283"/>
      <c r="NBM59" s="279"/>
      <c r="NBN59" s="280"/>
      <c r="NBO59" s="281"/>
      <c r="NBP59" s="281"/>
      <c r="NBQ59" s="282"/>
      <c r="NBR59" s="283"/>
      <c r="NBS59" s="279"/>
      <c r="NBT59" s="280"/>
      <c r="NBU59" s="281"/>
      <c r="NBV59" s="281"/>
      <c r="NBW59" s="282"/>
      <c r="NBX59" s="283"/>
      <c r="NBY59" s="279"/>
      <c r="NBZ59" s="280"/>
      <c r="NCA59" s="281"/>
      <c r="NCB59" s="281"/>
      <c r="NCC59" s="282"/>
      <c r="NCD59" s="283"/>
      <c r="NCE59" s="279"/>
      <c r="NCF59" s="280"/>
      <c r="NCG59" s="281"/>
      <c r="NCH59" s="281"/>
      <c r="NCI59" s="282"/>
      <c r="NCJ59" s="283"/>
      <c r="NCK59" s="279"/>
      <c r="NCL59" s="280"/>
      <c r="NCM59" s="281"/>
      <c r="NCN59" s="281"/>
      <c r="NCO59" s="282"/>
      <c r="NCP59" s="283"/>
      <c r="NCQ59" s="279"/>
      <c r="NCR59" s="280"/>
      <c r="NCS59" s="281"/>
      <c r="NCT59" s="281"/>
      <c r="NCU59" s="282"/>
      <c r="NCV59" s="283"/>
      <c r="NCW59" s="279"/>
      <c r="NCX59" s="280"/>
      <c r="NCY59" s="281"/>
      <c r="NCZ59" s="281"/>
      <c r="NDA59" s="282"/>
      <c r="NDB59" s="283"/>
      <c r="NDC59" s="279"/>
      <c r="NDD59" s="280"/>
      <c r="NDE59" s="281"/>
      <c r="NDF59" s="281"/>
      <c r="NDG59" s="282"/>
      <c r="NDH59" s="283"/>
      <c r="NDI59" s="279"/>
      <c r="NDJ59" s="280"/>
      <c r="NDK59" s="281"/>
      <c r="NDL59" s="281"/>
      <c r="NDM59" s="282"/>
      <c r="NDN59" s="283"/>
      <c r="NDO59" s="279"/>
      <c r="NDP59" s="280"/>
      <c r="NDQ59" s="281"/>
      <c r="NDR59" s="281"/>
      <c r="NDS59" s="282"/>
      <c r="NDT59" s="283"/>
      <c r="NDU59" s="279"/>
      <c r="NDV59" s="280"/>
      <c r="NDW59" s="281"/>
      <c r="NDX59" s="281"/>
      <c r="NDY59" s="282"/>
      <c r="NDZ59" s="283"/>
      <c r="NEA59" s="279"/>
      <c r="NEB59" s="280"/>
      <c r="NEC59" s="281"/>
      <c r="NED59" s="281"/>
      <c r="NEE59" s="282"/>
      <c r="NEF59" s="283"/>
      <c r="NEG59" s="279"/>
      <c r="NEH59" s="280"/>
      <c r="NEI59" s="281"/>
      <c r="NEJ59" s="281"/>
      <c r="NEK59" s="282"/>
      <c r="NEL59" s="283"/>
      <c r="NEM59" s="279"/>
      <c r="NEN59" s="280"/>
      <c r="NEO59" s="281"/>
      <c r="NEP59" s="281"/>
      <c r="NEQ59" s="282"/>
      <c r="NER59" s="283"/>
      <c r="NES59" s="279"/>
      <c r="NET59" s="280"/>
      <c r="NEU59" s="281"/>
      <c r="NEV59" s="281"/>
      <c r="NEW59" s="282"/>
      <c r="NEX59" s="283"/>
      <c r="NEY59" s="279"/>
      <c r="NEZ59" s="280"/>
      <c r="NFA59" s="281"/>
      <c r="NFB59" s="281"/>
      <c r="NFC59" s="282"/>
      <c r="NFD59" s="283"/>
      <c r="NFE59" s="279"/>
      <c r="NFF59" s="280"/>
      <c r="NFG59" s="281"/>
      <c r="NFH59" s="281"/>
      <c r="NFI59" s="282"/>
      <c r="NFJ59" s="283"/>
      <c r="NFK59" s="279"/>
      <c r="NFL59" s="280"/>
      <c r="NFM59" s="281"/>
      <c r="NFN59" s="281"/>
      <c r="NFO59" s="282"/>
      <c r="NFP59" s="283"/>
      <c r="NFQ59" s="279"/>
      <c r="NFR59" s="280"/>
      <c r="NFS59" s="281"/>
      <c r="NFT59" s="281"/>
      <c r="NFU59" s="282"/>
      <c r="NFV59" s="283"/>
      <c r="NFW59" s="279"/>
      <c r="NFX59" s="280"/>
      <c r="NFY59" s="281"/>
      <c r="NFZ59" s="281"/>
      <c r="NGA59" s="282"/>
      <c r="NGB59" s="283"/>
      <c r="NGC59" s="279"/>
      <c r="NGD59" s="280"/>
      <c r="NGE59" s="281"/>
      <c r="NGF59" s="281"/>
      <c r="NGG59" s="282"/>
      <c r="NGH59" s="283"/>
      <c r="NGI59" s="279"/>
      <c r="NGJ59" s="280"/>
      <c r="NGK59" s="281"/>
      <c r="NGL59" s="281"/>
      <c r="NGM59" s="282"/>
      <c r="NGN59" s="283"/>
      <c r="NGO59" s="279"/>
      <c r="NGP59" s="280"/>
      <c r="NGQ59" s="281"/>
      <c r="NGR59" s="281"/>
      <c r="NGS59" s="282"/>
      <c r="NGT59" s="283"/>
      <c r="NGU59" s="279"/>
      <c r="NGV59" s="280"/>
      <c r="NGW59" s="281"/>
      <c r="NGX59" s="281"/>
      <c r="NGY59" s="282"/>
      <c r="NGZ59" s="283"/>
      <c r="NHA59" s="279"/>
      <c r="NHB59" s="280"/>
      <c r="NHC59" s="281"/>
      <c r="NHD59" s="281"/>
      <c r="NHE59" s="282"/>
      <c r="NHF59" s="283"/>
      <c r="NHG59" s="279"/>
      <c r="NHH59" s="280"/>
      <c r="NHI59" s="281"/>
      <c r="NHJ59" s="281"/>
      <c r="NHK59" s="282"/>
      <c r="NHL59" s="283"/>
      <c r="NHM59" s="279"/>
      <c r="NHN59" s="280"/>
      <c r="NHO59" s="281"/>
      <c r="NHP59" s="281"/>
      <c r="NHQ59" s="282"/>
      <c r="NHR59" s="283"/>
      <c r="NHS59" s="279"/>
      <c r="NHT59" s="280"/>
      <c r="NHU59" s="281"/>
      <c r="NHV59" s="281"/>
      <c r="NHW59" s="282"/>
      <c r="NHX59" s="283"/>
      <c r="NHY59" s="279"/>
      <c r="NHZ59" s="280"/>
      <c r="NIA59" s="281"/>
      <c r="NIB59" s="281"/>
      <c r="NIC59" s="282"/>
      <c r="NID59" s="283"/>
      <c r="NIE59" s="279"/>
      <c r="NIF59" s="280"/>
      <c r="NIG59" s="281"/>
      <c r="NIH59" s="281"/>
      <c r="NII59" s="282"/>
      <c r="NIJ59" s="283"/>
      <c r="NIK59" s="279"/>
      <c r="NIL59" s="280"/>
      <c r="NIM59" s="281"/>
      <c r="NIN59" s="281"/>
      <c r="NIO59" s="282"/>
      <c r="NIP59" s="283"/>
      <c r="NIQ59" s="279"/>
      <c r="NIR59" s="280"/>
      <c r="NIS59" s="281"/>
      <c r="NIT59" s="281"/>
      <c r="NIU59" s="282"/>
      <c r="NIV59" s="283"/>
      <c r="NIW59" s="279"/>
      <c r="NIX59" s="280"/>
      <c r="NIY59" s="281"/>
      <c r="NIZ59" s="281"/>
      <c r="NJA59" s="282"/>
      <c r="NJB59" s="283"/>
      <c r="NJC59" s="279"/>
      <c r="NJD59" s="280"/>
      <c r="NJE59" s="281"/>
      <c r="NJF59" s="281"/>
      <c r="NJG59" s="282"/>
      <c r="NJH59" s="283"/>
      <c r="NJI59" s="279"/>
      <c r="NJJ59" s="280"/>
      <c r="NJK59" s="281"/>
      <c r="NJL59" s="281"/>
      <c r="NJM59" s="282"/>
      <c r="NJN59" s="283"/>
      <c r="NJO59" s="279"/>
      <c r="NJP59" s="280"/>
      <c r="NJQ59" s="281"/>
      <c r="NJR59" s="281"/>
      <c r="NJS59" s="282"/>
      <c r="NJT59" s="283"/>
      <c r="NJU59" s="279"/>
      <c r="NJV59" s="280"/>
      <c r="NJW59" s="281"/>
      <c r="NJX59" s="281"/>
      <c r="NJY59" s="282"/>
      <c r="NJZ59" s="283"/>
      <c r="NKA59" s="279"/>
      <c r="NKB59" s="280"/>
      <c r="NKC59" s="281"/>
      <c r="NKD59" s="281"/>
      <c r="NKE59" s="282"/>
      <c r="NKF59" s="283"/>
      <c r="NKG59" s="279"/>
      <c r="NKH59" s="280"/>
      <c r="NKI59" s="281"/>
      <c r="NKJ59" s="281"/>
      <c r="NKK59" s="282"/>
      <c r="NKL59" s="283"/>
      <c r="NKM59" s="279"/>
      <c r="NKN59" s="280"/>
      <c r="NKO59" s="281"/>
      <c r="NKP59" s="281"/>
      <c r="NKQ59" s="282"/>
      <c r="NKR59" s="283"/>
      <c r="NKS59" s="279"/>
      <c r="NKT59" s="280"/>
      <c r="NKU59" s="281"/>
      <c r="NKV59" s="281"/>
      <c r="NKW59" s="282"/>
      <c r="NKX59" s="283"/>
      <c r="NKY59" s="279"/>
      <c r="NKZ59" s="280"/>
      <c r="NLA59" s="281"/>
      <c r="NLB59" s="281"/>
      <c r="NLC59" s="282"/>
      <c r="NLD59" s="283"/>
      <c r="NLE59" s="279"/>
      <c r="NLF59" s="280"/>
      <c r="NLG59" s="281"/>
      <c r="NLH59" s="281"/>
      <c r="NLI59" s="282"/>
      <c r="NLJ59" s="283"/>
      <c r="NLK59" s="279"/>
      <c r="NLL59" s="280"/>
      <c r="NLM59" s="281"/>
      <c r="NLN59" s="281"/>
      <c r="NLO59" s="282"/>
      <c r="NLP59" s="283"/>
      <c r="NLQ59" s="279"/>
      <c r="NLR59" s="280"/>
      <c r="NLS59" s="281"/>
      <c r="NLT59" s="281"/>
      <c r="NLU59" s="282"/>
      <c r="NLV59" s="283"/>
      <c r="NLW59" s="279"/>
      <c r="NLX59" s="280"/>
      <c r="NLY59" s="281"/>
      <c r="NLZ59" s="281"/>
      <c r="NMA59" s="282"/>
      <c r="NMB59" s="283"/>
      <c r="NMC59" s="279"/>
      <c r="NMD59" s="280"/>
      <c r="NME59" s="281"/>
      <c r="NMF59" s="281"/>
      <c r="NMG59" s="282"/>
      <c r="NMH59" s="283"/>
      <c r="NMI59" s="279"/>
      <c r="NMJ59" s="280"/>
      <c r="NMK59" s="281"/>
      <c r="NML59" s="281"/>
      <c r="NMM59" s="282"/>
      <c r="NMN59" s="283"/>
      <c r="NMO59" s="279"/>
      <c r="NMP59" s="280"/>
      <c r="NMQ59" s="281"/>
      <c r="NMR59" s="281"/>
      <c r="NMS59" s="282"/>
      <c r="NMT59" s="283"/>
      <c r="NMU59" s="279"/>
      <c r="NMV59" s="280"/>
      <c r="NMW59" s="281"/>
      <c r="NMX59" s="281"/>
      <c r="NMY59" s="282"/>
      <c r="NMZ59" s="283"/>
      <c r="NNA59" s="279"/>
      <c r="NNB59" s="280"/>
      <c r="NNC59" s="281"/>
      <c r="NND59" s="281"/>
      <c r="NNE59" s="282"/>
      <c r="NNF59" s="283"/>
      <c r="NNG59" s="279"/>
      <c r="NNH59" s="280"/>
      <c r="NNI59" s="281"/>
      <c r="NNJ59" s="281"/>
      <c r="NNK59" s="282"/>
      <c r="NNL59" s="283"/>
      <c r="NNM59" s="279"/>
      <c r="NNN59" s="280"/>
      <c r="NNO59" s="281"/>
      <c r="NNP59" s="281"/>
      <c r="NNQ59" s="282"/>
      <c r="NNR59" s="283"/>
      <c r="NNS59" s="279"/>
      <c r="NNT59" s="280"/>
      <c r="NNU59" s="281"/>
      <c r="NNV59" s="281"/>
      <c r="NNW59" s="282"/>
      <c r="NNX59" s="283"/>
      <c r="NNY59" s="279"/>
      <c r="NNZ59" s="280"/>
      <c r="NOA59" s="281"/>
      <c r="NOB59" s="281"/>
      <c r="NOC59" s="282"/>
      <c r="NOD59" s="283"/>
      <c r="NOE59" s="279"/>
      <c r="NOF59" s="280"/>
      <c r="NOG59" s="281"/>
      <c r="NOH59" s="281"/>
      <c r="NOI59" s="282"/>
      <c r="NOJ59" s="283"/>
      <c r="NOK59" s="279"/>
      <c r="NOL59" s="280"/>
      <c r="NOM59" s="281"/>
      <c r="NON59" s="281"/>
      <c r="NOO59" s="282"/>
      <c r="NOP59" s="283"/>
      <c r="NOQ59" s="279"/>
      <c r="NOR59" s="280"/>
      <c r="NOS59" s="281"/>
      <c r="NOT59" s="281"/>
      <c r="NOU59" s="282"/>
      <c r="NOV59" s="283"/>
      <c r="NOW59" s="279"/>
      <c r="NOX59" s="280"/>
      <c r="NOY59" s="281"/>
      <c r="NOZ59" s="281"/>
      <c r="NPA59" s="282"/>
      <c r="NPB59" s="283"/>
      <c r="NPC59" s="279"/>
      <c r="NPD59" s="280"/>
      <c r="NPE59" s="281"/>
      <c r="NPF59" s="281"/>
      <c r="NPG59" s="282"/>
      <c r="NPH59" s="283"/>
      <c r="NPI59" s="279"/>
      <c r="NPJ59" s="280"/>
      <c r="NPK59" s="281"/>
      <c r="NPL59" s="281"/>
      <c r="NPM59" s="282"/>
      <c r="NPN59" s="283"/>
      <c r="NPO59" s="279"/>
      <c r="NPP59" s="280"/>
      <c r="NPQ59" s="281"/>
      <c r="NPR59" s="281"/>
      <c r="NPS59" s="282"/>
      <c r="NPT59" s="283"/>
      <c r="NPU59" s="279"/>
      <c r="NPV59" s="280"/>
      <c r="NPW59" s="281"/>
      <c r="NPX59" s="281"/>
      <c r="NPY59" s="282"/>
      <c r="NPZ59" s="283"/>
      <c r="NQA59" s="279"/>
      <c r="NQB59" s="280"/>
      <c r="NQC59" s="281"/>
      <c r="NQD59" s="281"/>
      <c r="NQE59" s="282"/>
      <c r="NQF59" s="283"/>
      <c r="NQG59" s="279"/>
      <c r="NQH59" s="280"/>
      <c r="NQI59" s="281"/>
      <c r="NQJ59" s="281"/>
      <c r="NQK59" s="282"/>
      <c r="NQL59" s="283"/>
      <c r="NQM59" s="279"/>
      <c r="NQN59" s="280"/>
      <c r="NQO59" s="281"/>
      <c r="NQP59" s="281"/>
      <c r="NQQ59" s="282"/>
      <c r="NQR59" s="283"/>
      <c r="NQS59" s="279"/>
      <c r="NQT59" s="280"/>
      <c r="NQU59" s="281"/>
      <c r="NQV59" s="281"/>
      <c r="NQW59" s="282"/>
      <c r="NQX59" s="283"/>
      <c r="NQY59" s="279"/>
      <c r="NQZ59" s="280"/>
      <c r="NRA59" s="281"/>
      <c r="NRB59" s="281"/>
      <c r="NRC59" s="282"/>
      <c r="NRD59" s="283"/>
      <c r="NRE59" s="279"/>
      <c r="NRF59" s="280"/>
      <c r="NRG59" s="281"/>
      <c r="NRH59" s="281"/>
      <c r="NRI59" s="282"/>
      <c r="NRJ59" s="283"/>
      <c r="NRK59" s="279"/>
      <c r="NRL59" s="280"/>
      <c r="NRM59" s="281"/>
      <c r="NRN59" s="281"/>
      <c r="NRO59" s="282"/>
      <c r="NRP59" s="283"/>
      <c r="NRQ59" s="279"/>
      <c r="NRR59" s="280"/>
      <c r="NRS59" s="281"/>
      <c r="NRT59" s="281"/>
      <c r="NRU59" s="282"/>
      <c r="NRV59" s="283"/>
      <c r="NRW59" s="279"/>
      <c r="NRX59" s="280"/>
      <c r="NRY59" s="281"/>
      <c r="NRZ59" s="281"/>
      <c r="NSA59" s="282"/>
      <c r="NSB59" s="283"/>
      <c r="NSC59" s="279"/>
      <c r="NSD59" s="280"/>
      <c r="NSE59" s="281"/>
      <c r="NSF59" s="281"/>
      <c r="NSG59" s="282"/>
      <c r="NSH59" s="283"/>
      <c r="NSI59" s="279"/>
      <c r="NSJ59" s="280"/>
      <c r="NSK59" s="281"/>
      <c r="NSL59" s="281"/>
      <c r="NSM59" s="282"/>
      <c r="NSN59" s="283"/>
      <c r="NSO59" s="279"/>
      <c r="NSP59" s="280"/>
      <c r="NSQ59" s="281"/>
      <c r="NSR59" s="281"/>
      <c r="NSS59" s="282"/>
      <c r="NST59" s="283"/>
      <c r="NSU59" s="279"/>
      <c r="NSV59" s="280"/>
      <c r="NSW59" s="281"/>
      <c r="NSX59" s="281"/>
      <c r="NSY59" s="282"/>
      <c r="NSZ59" s="283"/>
      <c r="NTA59" s="279"/>
      <c r="NTB59" s="280"/>
      <c r="NTC59" s="281"/>
      <c r="NTD59" s="281"/>
      <c r="NTE59" s="282"/>
      <c r="NTF59" s="283"/>
      <c r="NTG59" s="279"/>
      <c r="NTH59" s="280"/>
      <c r="NTI59" s="281"/>
      <c r="NTJ59" s="281"/>
      <c r="NTK59" s="282"/>
      <c r="NTL59" s="283"/>
      <c r="NTM59" s="279"/>
      <c r="NTN59" s="280"/>
      <c r="NTO59" s="281"/>
      <c r="NTP59" s="281"/>
      <c r="NTQ59" s="282"/>
      <c r="NTR59" s="283"/>
      <c r="NTS59" s="279"/>
      <c r="NTT59" s="280"/>
      <c r="NTU59" s="281"/>
      <c r="NTV59" s="281"/>
      <c r="NTW59" s="282"/>
      <c r="NTX59" s="283"/>
      <c r="NTY59" s="279"/>
      <c r="NTZ59" s="280"/>
      <c r="NUA59" s="281"/>
      <c r="NUB59" s="281"/>
      <c r="NUC59" s="282"/>
      <c r="NUD59" s="283"/>
      <c r="NUE59" s="279"/>
      <c r="NUF59" s="280"/>
      <c r="NUG59" s="281"/>
      <c r="NUH59" s="281"/>
      <c r="NUI59" s="282"/>
      <c r="NUJ59" s="283"/>
      <c r="NUK59" s="279"/>
      <c r="NUL59" s="280"/>
      <c r="NUM59" s="281"/>
      <c r="NUN59" s="281"/>
      <c r="NUO59" s="282"/>
      <c r="NUP59" s="283"/>
      <c r="NUQ59" s="279"/>
      <c r="NUR59" s="280"/>
      <c r="NUS59" s="281"/>
      <c r="NUT59" s="281"/>
      <c r="NUU59" s="282"/>
      <c r="NUV59" s="283"/>
      <c r="NUW59" s="279"/>
      <c r="NUX59" s="280"/>
      <c r="NUY59" s="281"/>
      <c r="NUZ59" s="281"/>
      <c r="NVA59" s="282"/>
      <c r="NVB59" s="283"/>
      <c r="NVC59" s="279"/>
      <c r="NVD59" s="280"/>
      <c r="NVE59" s="281"/>
      <c r="NVF59" s="281"/>
      <c r="NVG59" s="282"/>
      <c r="NVH59" s="283"/>
      <c r="NVI59" s="279"/>
      <c r="NVJ59" s="280"/>
      <c r="NVK59" s="281"/>
      <c r="NVL59" s="281"/>
      <c r="NVM59" s="282"/>
      <c r="NVN59" s="283"/>
      <c r="NVO59" s="279"/>
      <c r="NVP59" s="280"/>
      <c r="NVQ59" s="281"/>
      <c r="NVR59" s="281"/>
      <c r="NVS59" s="282"/>
      <c r="NVT59" s="283"/>
      <c r="NVU59" s="279"/>
      <c r="NVV59" s="280"/>
      <c r="NVW59" s="281"/>
      <c r="NVX59" s="281"/>
      <c r="NVY59" s="282"/>
      <c r="NVZ59" s="283"/>
      <c r="NWA59" s="279"/>
      <c r="NWB59" s="280"/>
      <c r="NWC59" s="281"/>
      <c r="NWD59" s="281"/>
      <c r="NWE59" s="282"/>
      <c r="NWF59" s="283"/>
      <c r="NWG59" s="279"/>
      <c r="NWH59" s="280"/>
      <c r="NWI59" s="281"/>
      <c r="NWJ59" s="281"/>
      <c r="NWK59" s="282"/>
      <c r="NWL59" s="283"/>
      <c r="NWM59" s="279"/>
      <c r="NWN59" s="280"/>
      <c r="NWO59" s="281"/>
      <c r="NWP59" s="281"/>
      <c r="NWQ59" s="282"/>
      <c r="NWR59" s="283"/>
      <c r="NWS59" s="279"/>
      <c r="NWT59" s="280"/>
      <c r="NWU59" s="281"/>
      <c r="NWV59" s="281"/>
      <c r="NWW59" s="282"/>
      <c r="NWX59" s="283"/>
      <c r="NWY59" s="279"/>
      <c r="NWZ59" s="280"/>
      <c r="NXA59" s="281"/>
      <c r="NXB59" s="281"/>
      <c r="NXC59" s="282"/>
      <c r="NXD59" s="283"/>
      <c r="NXE59" s="279"/>
      <c r="NXF59" s="280"/>
      <c r="NXG59" s="281"/>
      <c r="NXH59" s="281"/>
      <c r="NXI59" s="282"/>
      <c r="NXJ59" s="283"/>
      <c r="NXK59" s="279"/>
      <c r="NXL59" s="280"/>
      <c r="NXM59" s="281"/>
      <c r="NXN59" s="281"/>
      <c r="NXO59" s="282"/>
      <c r="NXP59" s="283"/>
      <c r="NXQ59" s="279"/>
      <c r="NXR59" s="280"/>
      <c r="NXS59" s="281"/>
      <c r="NXT59" s="281"/>
      <c r="NXU59" s="282"/>
      <c r="NXV59" s="283"/>
      <c r="NXW59" s="279"/>
      <c r="NXX59" s="280"/>
      <c r="NXY59" s="281"/>
      <c r="NXZ59" s="281"/>
      <c r="NYA59" s="282"/>
      <c r="NYB59" s="283"/>
      <c r="NYC59" s="279"/>
      <c r="NYD59" s="280"/>
      <c r="NYE59" s="281"/>
      <c r="NYF59" s="281"/>
      <c r="NYG59" s="282"/>
      <c r="NYH59" s="283"/>
      <c r="NYI59" s="279"/>
      <c r="NYJ59" s="280"/>
      <c r="NYK59" s="281"/>
      <c r="NYL59" s="281"/>
      <c r="NYM59" s="282"/>
      <c r="NYN59" s="283"/>
      <c r="NYO59" s="279"/>
      <c r="NYP59" s="280"/>
      <c r="NYQ59" s="281"/>
      <c r="NYR59" s="281"/>
      <c r="NYS59" s="282"/>
      <c r="NYT59" s="283"/>
      <c r="NYU59" s="279"/>
      <c r="NYV59" s="280"/>
      <c r="NYW59" s="281"/>
      <c r="NYX59" s="281"/>
      <c r="NYY59" s="282"/>
      <c r="NYZ59" s="283"/>
      <c r="NZA59" s="279"/>
      <c r="NZB59" s="280"/>
      <c r="NZC59" s="281"/>
      <c r="NZD59" s="281"/>
      <c r="NZE59" s="282"/>
      <c r="NZF59" s="283"/>
      <c r="NZG59" s="279"/>
      <c r="NZH59" s="280"/>
      <c r="NZI59" s="281"/>
      <c r="NZJ59" s="281"/>
      <c r="NZK59" s="282"/>
      <c r="NZL59" s="283"/>
      <c r="NZM59" s="279"/>
      <c r="NZN59" s="280"/>
      <c r="NZO59" s="281"/>
      <c r="NZP59" s="281"/>
      <c r="NZQ59" s="282"/>
      <c r="NZR59" s="283"/>
      <c r="NZS59" s="279"/>
      <c r="NZT59" s="280"/>
      <c r="NZU59" s="281"/>
      <c r="NZV59" s="281"/>
      <c r="NZW59" s="282"/>
      <c r="NZX59" s="283"/>
      <c r="NZY59" s="279"/>
      <c r="NZZ59" s="280"/>
      <c r="OAA59" s="281"/>
      <c r="OAB59" s="281"/>
      <c r="OAC59" s="282"/>
      <c r="OAD59" s="283"/>
      <c r="OAE59" s="279"/>
      <c r="OAF59" s="280"/>
      <c r="OAG59" s="281"/>
      <c r="OAH59" s="281"/>
      <c r="OAI59" s="282"/>
      <c r="OAJ59" s="283"/>
      <c r="OAK59" s="279"/>
      <c r="OAL59" s="280"/>
      <c r="OAM59" s="281"/>
      <c r="OAN59" s="281"/>
      <c r="OAO59" s="282"/>
      <c r="OAP59" s="283"/>
      <c r="OAQ59" s="279"/>
      <c r="OAR59" s="280"/>
      <c r="OAS59" s="281"/>
      <c r="OAT59" s="281"/>
      <c r="OAU59" s="282"/>
      <c r="OAV59" s="283"/>
      <c r="OAW59" s="279"/>
      <c r="OAX59" s="280"/>
      <c r="OAY59" s="281"/>
      <c r="OAZ59" s="281"/>
      <c r="OBA59" s="282"/>
      <c r="OBB59" s="283"/>
      <c r="OBC59" s="279"/>
      <c r="OBD59" s="280"/>
      <c r="OBE59" s="281"/>
      <c r="OBF59" s="281"/>
      <c r="OBG59" s="282"/>
      <c r="OBH59" s="283"/>
      <c r="OBI59" s="279"/>
      <c r="OBJ59" s="280"/>
      <c r="OBK59" s="281"/>
      <c r="OBL59" s="281"/>
      <c r="OBM59" s="282"/>
      <c r="OBN59" s="283"/>
      <c r="OBO59" s="279"/>
      <c r="OBP59" s="280"/>
      <c r="OBQ59" s="281"/>
      <c r="OBR59" s="281"/>
      <c r="OBS59" s="282"/>
      <c r="OBT59" s="283"/>
      <c r="OBU59" s="279"/>
      <c r="OBV59" s="280"/>
      <c r="OBW59" s="281"/>
      <c r="OBX59" s="281"/>
      <c r="OBY59" s="282"/>
      <c r="OBZ59" s="283"/>
      <c r="OCA59" s="279"/>
      <c r="OCB59" s="280"/>
      <c r="OCC59" s="281"/>
      <c r="OCD59" s="281"/>
      <c r="OCE59" s="282"/>
      <c r="OCF59" s="283"/>
      <c r="OCG59" s="279"/>
      <c r="OCH59" s="280"/>
      <c r="OCI59" s="281"/>
      <c r="OCJ59" s="281"/>
      <c r="OCK59" s="282"/>
      <c r="OCL59" s="283"/>
      <c r="OCM59" s="279"/>
      <c r="OCN59" s="280"/>
      <c r="OCO59" s="281"/>
      <c r="OCP59" s="281"/>
      <c r="OCQ59" s="282"/>
      <c r="OCR59" s="283"/>
      <c r="OCS59" s="279"/>
      <c r="OCT59" s="280"/>
      <c r="OCU59" s="281"/>
      <c r="OCV59" s="281"/>
      <c r="OCW59" s="282"/>
      <c r="OCX59" s="283"/>
      <c r="OCY59" s="279"/>
      <c r="OCZ59" s="280"/>
      <c r="ODA59" s="281"/>
      <c r="ODB59" s="281"/>
      <c r="ODC59" s="282"/>
      <c r="ODD59" s="283"/>
      <c r="ODE59" s="279"/>
      <c r="ODF59" s="280"/>
      <c r="ODG59" s="281"/>
      <c r="ODH59" s="281"/>
      <c r="ODI59" s="282"/>
      <c r="ODJ59" s="283"/>
      <c r="ODK59" s="279"/>
      <c r="ODL59" s="280"/>
      <c r="ODM59" s="281"/>
      <c r="ODN59" s="281"/>
      <c r="ODO59" s="282"/>
      <c r="ODP59" s="283"/>
      <c r="ODQ59" s="279"/>
      <c r="ODR59" s="280"/>
      <c r="ODS59" s="281"/>
      <c r="ODT59" s="281"/>
      <c r="ODU59" s="282"/>
      <c r="ODV59" s="283"/>
      <c r="ODW59" s="279"/>
      <c r="ODX59" s="280"/>
      <c r="ODY59" s="281"/>
      <c r="ODZ59" s="281"/>
      <c r="OEA59" s="282"/>
      <c r="OEB59" s="283"/>
      <c r="OEC59" s="279"/>
      <c r="OED59" s="280"/>
      <c r="OEE59" s="281"/>
      <c r="OEF59" s="281"/>
      <c r="OEG59" s="282"/>
      <c r="OEH59" s="283"/>
      <c r="OEI59" s="279"/>
      <c r="OEJ59" s="280"/>
      <c r="OEK59" s="281"/>
      <c r="OEL59" s="281"/>
      <c r="OEM59" s="282"/>
      <c r="OEN59" s="283"/>
      <c r="OEO59" s="279"/>
      <c r="OEP59" s="280"/>
      <c r="OEQ59" s="281"/>
      <c r="OER59" s="281"/>
      <c r="OES59" s="282"/>
      <c r="OET59" s="283"/>
      <c r="OEU59" s="279"/>
      <c r="OEV59" s="280"/>
      <c r="OEW59" s="281"/>
      <c r="OEX59" s="281"/>
      <c r="OEY59" s="282"/>
      <c r="OEZ59" s="283"/>
      <c r="OFA59" s="279"/>
      <c r="OFB59" s="280"/>
      <c r="OFC59" s="281"/>
      <c r="OFD59" s="281"/>
      <c r="OFE59" s="282"/>
      <c r="OFF59" s="283"/>
      <c r="OFG59" s="279"/>
      <c r="OFH59" s="280"/>
      <c r="OFI59" s="281"/>
      <c r="OFJ59" s="281"/>
      <c r="OFK59" s="282"/>
      <c r="OFL59" s="283"/>
      <c r="OFM59" s="279"/>
      <c r="OFN59" s="280"/>
      <c r="OFO59" s="281"/>
      <c r="OFP59" s="281"/>
      <c r="OFQ59" s="282"/>
      <c r="OFR59" s="283"/>
      <c r="OFS59" s="279"/>
      <c r="OFT59" s="280"/>
      <c r="OFU59" s="281"/>
      <c r="OFV59" s="281"/>
      <c r="OFW59" s="282"/>
      <c r="OFX59" s="283"/>
      <c r="OFY59" s="279"/>
      <c r="OFZ59" s="280"/>
      <c r="OGA59" s="281"/>
      <c r="OGB59" s="281"/>
      <c r="OGC59" s="282"/>
      <c r="OGD59" s="283"/>
      <c r="OGE59" s="279"/>
      <c r="OGF59" s="280"/>
      <c r="OGG59" s="281"/>
      <c r="OGH59" s="281"/>
      <c r="OGI59" s="282"/>
      <c r="OGJ59" s="283"/>
      <c r="OGK59" s="279"/>
      <c r="OGL59" s="280"/>
      <c r="OGM59" s="281"/>
      <c r="OGN59" s="281"/>
      <c r="OGO59" s="282"/>
      <c r="OGP59" s="283"/>
      <c r="OGQ59" s="279"/>
      <c r="OGR59" s="280"/>
      <c r="OGS59" s="281"/>
      <c r="OGT59" s="281"/>
      <c r="OGU59" s="282"/>
      <c r="OGV59" s="283"/>
      <c r="OGW59" s="279"/>
      <c r="OGX59" s="280"/>
      <c r="OGY59" s="281"/>
      <c r="OGZ59" s="281"/>
      <c r="OHA59" s="282"/>
      <c r="OHB59" s="283"/>
      <c r="OHC59" s="279"/>
      <c r="OHD59" s="280"/>
      <c r="OHE59" s="281"/>
      <c r="OHF59" s="281"/>
      <c r="OHG59" s="282"/>
      <c r="OHH59" s="283"/>
      <c r="OHI59" s="279"/>
      <c r="OHJ59" s="280"/>
      <c r="OHK59" s="281"/>
      <c r="OHL59" s="281"/>
      <c r="OHM59" s="282"/>
      <c r="OHN59" s="283"/>
      <c r="OHO59" s="279"/>
      <c r="OHP59" s="280"/>
      <c r="OHQ59" s="281"/>
      <c r="OHR59" s="281"/>
      <c r="OHS59" s="282"/>
      <c r="OHT59" s="283"/>
      <c r="OHU59" s="279"/>
      <c r="OHV59" s="280"/>
      <c r="OHW59" s="281"/>
      <c r="OHX59" s="281"/>
      <c r="OHY59" s="282"/>
      <c r="OHZ59" s="283"/>
      <c r="OIA59" s="279"/>
      <c r="OIB59" s="280"/>
      <c r="OIC59" s="281"/>
      <c r="OID59" s="281"/>
      <c r="OIE59" s="282"/>
      <c r="OIF59" s="283"/>
      <c r="OIG59" s="279"/>
      <c r="OIH59" s="280"/>
      <c r="OII59" s="281"/>
      <c r="OIJ59" s="281"/>
      <c r="OIK59" s="282"/>
      <c r="OIL59" s="283"/>
      <c r="OIM59" s="279"/>
      <c r="OIN59" s="280"/>
      <c r="OIO59" s="281"/>
      <c r="OIP59" s="281"/>
      <c r="OIQ59" s="282"/>
      <c r="OIR59" s="283"/>
      <c r="OIS59" s="279"/>
      <c r="OIT59" s="280"/>
      <c r="OIU59" s="281"/>
      <c r="OIV59" s="281"/>
      <c r="OIW59" s="282"/>
      <c r="OIX59" s="283"/>
      <c r="OIY59" s="279"/>
      <c r="OIZ59" s="280"/>
      <c r="OJA59" s="281"/>
      <c r="OJB59" s="281"/>
      <c r="OJC59" s="282"/>
      <c r="OJD59" s="283"/>
      <c r="OJE59" s="279"/>
      <c r="OJF59" s="280"/>
      <c r="OJG59" s="281"/>
      <c r="OJH59" s="281"/>
      <c r="OJI59" s="282"/>
      <c r="OJJ59" s="283"/>
      <c r="OJK59" s="279"/>
      <c r="OJL59" s="280"/>
      <c r="OJM59" s="281"/>
      <c r="OJN59" s="281"/>
      <c r="OJO59" s="282"/>
      <c r="OJP59" s="283"/>
      <c r="OJQ59" s="279"/>
      <c r="OJR59" s="280"/>
      <c r="OJS59" s="281"/>
      <c r="OJT59" s="281"/>
      <c r="OJU59" s="282"/>
      <c r="OJV59" s="283"/>
      <c r="OJW59" s="279"/>
      <c r="OJX59" s="280"/>
      <c r="OJY59" s="281"/>
      <c r="OJZ59" s="281"/>
      <c r="OKA59" s="282"/>
      <c r="OKB59" s="283"/>
      <c r="OKC59" s="279"/>
      <c r="OKD59" s="280"/>
      <c r="OKE59" s="281"/>
      <c r="OKF59" s="281"/>
      <c r="OKG59" s="282"/>
      <c r="OKH59" s="283"/>
      <c r="OKI59" s="279"/>
      <c r="OKJ59" s="280"/>
      <c r="OKK59" s="281"/>
      <c r="OKL59" s="281"/>
      <c r="OKM59" s="282"/>
      <c r="OKN59" s="283"/>
      <c r="OKO59" s="279"/>
      <c r="OKP59" s="280"/>
      <c r="OKQ59" s="281"/>
      <c r="OKR59" s="281"/>
      <c r="OKS59" s="282"/>
      <c r="OKT59" s="283"/>
      <c r="OKU59" s="279"/>
      <c r="OKV59" s="280"/>
      <c r="OKW59" s="281"/>
      <c r="OKX59" s="281"/>
      <c r="OKY59" s="282"/>
      <c r="OKZ59" s="283"/>
      <c r="OLA59" s="279"/>
      <c r="OLB59" s="280"/>
      <c r="OLC59" s="281"/>
      <c r="OLD59" s="281"/>
      <c r="OLE59" s="282"/>
      <c r="OLF59" s="283"/>
      <c r="OLG59" s="279"/>
      <c r="OLH59" s="280"/>
      <c r="OLI59" s="281"/>
      <c r="OLJ59" s="281"/>
      <c r="OLK59" s="282"/>
      <c r="OLL59" s="283"/>
      <c r="OLM59" s="279"/>
      <c r="OLN59" s="280"/>
      <c r="OLO59" s="281"/>
      <c r="OLP59" s="281"/>
      <c r="OLQ59" s="282"/>
      <c r="OLR59" s="283"/>
      <c r="OLS59" s="279"/>
      <c r="OLT59" s="280"/>
      <c r="OLU59" s="281"/>
      <c r="OLV59" s="281"/>
      <c r="OLW59" s="282"/>
      <c r="OLX59" s="283"/>
      <c r="OLY59" s="279"/>
      <c r="OLZ59" s="280"/>
      <c r="OMA59" s="281"/>
      <c r="OMB59" s="281"/>
      <c r="OMC59" s="282"/>
      <c r="OMD59" s="283"/>
      <c r="OME59" s="279"/>
      <c r="OMF59" s="280"/>
      <c r="OMG59" s="281"/>
      <c r="OMH59" s="281"/>
      <c r="OMI59" s="282"/>
      <c r="OMJ59" s="283"/>
      <c r="OMK59" s="279"/>
      <c r="OML59" s="280"/>
      <c r="OMM59" s="281"/>
      <c r="OMN59" s="281"/>
      <c r="OMO59" s="282"/>
      <c r="OMP59" s="283"/>
      <c r="OMQ59" s="279"/>
      <c r="OMR59" s="280"/>
      <c r="OMS59" s="281"/>
      <c r="OMT59" s="281"/>
      <c r="OMU59" s="282"/>
      <c r="OMV59" s="283"/>
      <c r="OMW59" s="279"/>
      <c r="OMX59" s="280"/>
      <c r="OMY59" s="281"/>
      <c r="OMZ59" s="281"/>
      <c r="ONA59" s="282"/>
      <c r="ONB59" s="283"/>
      <c r="ONC59" s="279"/>
      <c r="OND59" s="280"/>
      <c r="ONE59" s="281"/>
      <c r="ONF59" s="281"/>
      <c r="ONG59" s="282"/>
      <c r="ONH59" s="283"/>
      <c r="ONI59" s="279"/>
      <c r="ONJ59" s="280"/>
      <c r="ONK59" s="281"/>
      <c r="ONL59" s="281"/>
      <c r="ONM59" s="282"/>
      <c r="ONN59" s="283"/>
      <c r="ONO59" s="279"/>
      <c r="ONP59" s="280"/>
      <c r="ONQ59" s="281"/>
      <c r="ONR59" s="281"/>
      <c r="ONS59" s="282"/>
      <c r="ONT59" s="283"/>
      <c r="ONU59" s="279"/>
      <c r="ONV59" s="280"/>
      <c r="ONW59" s="281"/>
      <c r="ONX59" s="281"/>
      <c r="ONY59" s="282"/>
      <c r="ONZ59" s="283"/>
      <c r="OOA59" s="279"/>
      <c r="OOB59" s="280"/>
      <c r="OOC59" s="281"/>
      <c r="OOD59" s="281"/>
      <c r="OOE59" s="282"/>
      <c r="OOF59" s="283"/>
      <c r="OOG59" s="279"/>
      <c r="OOH59" s="280"/>
      <c r="OOI59" s="281"/>
      <c r="OOJ59" s="281"/>
      <c r="OOK59" s="282"/>
      <c r="OOL59" s="283"/>
      <c r="OOM59" s="279"/>
      <c r="OON59" s="280"/>
      <c r="OOO59" s="281"/>
      <c r="OOP59" s="281"/>
      <c r="OOQ59" s="282"/>
      <c r="OOR59" s="283"/>
      <c r="OOS59" s="279"/>
      <c r="OOT59" s="280"/>
      <c r="OOU59" s="281"/>
      <c r="OOV59" s="281"/>
      <c r="OOW59" s="282"/>
      <c r="OOX59" s="283"/>
      <c r="OOY59" s="279"/>
      <c r="OOZ59" s="280"/>
      <c r="OPA59" s="281"/>
      <c r="OPB59" s="281"/>
      <c r="OPC59" s="282"/>
      <c r="OPD59" s="283"/>
      <c r="OPE59" s="279"/>
      <c r="OPF59" s="280"/>
      <c r="OPG59" s="281"/>
      <c r="OPH59" s="281"/>
      <c r="OPI59" s="282"/>
      <c r="OPJ59" s="283"/>
      <c r="OPK59" s="279"/>
      <c r="OPL59" s="280"/>
      <c r="OPM59" s="281"/>
      <c r="OPN59" s="281"/>
      <c r="OPO59" s="282"/>
      <c r="OPP59" s="283"/>
      <c r="OPQ59" s="279"/>
      <c r="OPR59" s="280"/>
      <c r="OPS59" s="281"/>
      <c r="OPT59" s="281"/>
      <c r="OPU59" s="282"/>
      <c r="OPV59" s="283"/>
      <c r="OPW59" s="279"/>
      <c r="OPX59" s="280"/>
      <c r="OPY59" s="281"/>
      <c r="OPZ59" s="281"/>
      <c r="OQA59" s="282"/>
      <c r="OQB59" s="283"/>
      <c r="OQC59" s="279"/>
      <c r="OQD59" s="280"/>
      <c r="OQE59" s="281"/>
      <c r="OQF59" s="281"/>
      <c r="OQG59" s="282"/>
      <c r="OQH59" s="283"/>
      <c r="OQI59" s="279"/>
      <c r="OQJ59" s="280"/>
      <c r="OQK59" s="281"/>
      <c r="OQL59" s="281"/>
      <c r="OQM59" s="282"/>
      <c r="OQN59" s="283"/>
      <c r="OQO59" s="279"/>
      <c r="OQP59" s="280"/>
      <c r="OQQ59" s="281"/>
      <c r="OQR59" s="281"/>
      <c r="OQS59" s="282"/>
      <c r="OQT59" s="283"/>
      <c r="OQU59" s="279"/>
      <c r="OQV59" s="280"/>
      <c r="OQW59" s="281"/>
      <c r="OQX59" s="281"/>
      <c r="OQY59" s="282"/>
      <c r="OQZ59" s="283"/>
      <c r="ORA59" s="279"/>
      <c r="ORB59" s="280"/>
      <c r="ORC59" s="281"/>
      <c r="ORD59" s="281"/>
      <c r="ORE59" s="282"/>
      <c r="ORF59" s="283"/>
      <c r="ORG59" s="279"/>
      <c r="ORH59" s="280"/>
      <c r="ORI59" s="281"/>
      <c r="ORJ59" s="281"/>
      <c r="ORK59" s="282"/>
      <c r="ORL59" s="283"/>
      <c r="ORM59" s="279"/>
      <c r="ORN59" s="280"/>
      <c r="ORO59" s="281"/>
      <c r="ORP59" s="281"/>
      <c r="ORQ59" s="282"/>
      <c r="ORR59" s="283"/>
      <c r="ORS59" s="279"/>
      <c r="ORT59" s="280"/>
      <c r="ORU59" s="281"/>
      <c r="ORV59" s="281"/>
      <c r="ORW59" s="282"/>
      <c r="ORX59" s="283"/>
      <c r="ORY59" s="279"/>
      <c r="ORZ59" s="280"/>
      <c r="OSA59" s="281"/>
      <c r="OSB59" s="281"/>
      <c r="OSC59" s="282"/>
      <c r="OSD59" s="283"/>
      <c r="OSE59" s="279"/>
      <c r="OSF59" s="280"/>
      <c r="OSG59" s="281"/>
      <c r="OSH59" s="281"/>
      <c r="OSI59" s="282"/>
      <c r="OSJ59" s="283"/>
      <c r="OSK59" s="279"/>
      <c r="OSL59" s="280"/>
      <c r="OSM59" s="281"/>
      <c r="OSN59" s="281"/>
      <c r="OSO59" s="282"/>
      <c r="OSP59" s="283"/>
      <c r="OSQ59" s="279"/>
      <c r="OSR59" s="280"/>
      <c r="OSS59" s="281"/>
      <c r="OST59" s="281"/>
      <c r="OSU59" s="282"/>
      <c r="OSV59" s="283"/>
      <c r="OSW59" s="279"/>
      <c r="OSX59" s="280"/>
      <c r="OSY59" s="281"/>
      <c r="OSZ59" s="281"/>
      <c r="OTA59" s="282"/>
      <c r="OTB59" s="283"/>
      <c r="OTC59" s="279"/>
      <c r="OTD59" s="280"/>
      <c r="OTE59" s="281"/>
      <c r="OTF59" s="281"/>
      <c r="OTG59" s="282"/>
      <c r="OTH59" s="283"/>
      <c r="OTI59" s="279"/>
      <c r="OTJ59" s="280"/>
      <c r="OTK59" s="281"/>
      <c r="OTL59" s="281"/>
      <c r="OTM59" s="282"/>
      <c r="OTN59" s="283"/>
      <c r="OTO59" s="279"/>
      <c r="OTP59" s="280"/>
      <c r="OTQ59" s="281"/>
      <c r="OTR59" s="281"/>
      <c r="OTS59" s="282"/>
      <c r="OTT59" s="283"/>
      <c r="OTU59" s="279"/>
      <c r="OTV59" s="280"/>
      <c r="OTW59" s="281"/>
      <c r="OTX59" s="281"/>
      <c r="OTY59" s="282"/>
      <c r="OTZ59" s="283"/>
      <c r="OUA59" s="279"/>
      <c r="OUB59" s="280"/>
      <c r="OUC59" s="281"/>
      <c r="OUD59" s="281"/>
      <c r="OUE59" s="282"/>
      <c r="OUF59" s="283"/>
      <c r="OUG59" s="279"/>
      <c r="OUH59" s="280"/>
      <c r="OUI59" s="281"/>
      <c r="OUJ59" s="281"/>
      <c r="OUK59" s="282"/>
      <c r="OUL59" s="283"/>
      <c r="OUM59" s="279"/>
      <c r="OUN59" s="280"/>
      <c r="OUO59" s="281"/>
      <c r="OUP59" s="281"/>
      <c r="OUQ59" s="282"/>
      <c r="OUR59" s="283"/>
      <c r="OUS59" s="279"/>
      <c r="OUT59" s="280"/>
      <c r="OUU59" s="281"/>
      <c r="OUV59" s="281"/>
      <c r="OUW59" s="282"/>
      <c r="OUX59" s="283"/>
      <c r="OUY59" s="279"/>
      <c r="OUZ59" s="280"/>
      <c r="OVA59" s="281"/>
      <c r="OVB59" s="281"/>
      <c r="OVC59" s="282"/>
      <c r="OVD59" s="283"/>
      <c r="OVE59" s="279"/>
      <c r="OVF59" s="280"/>
      <c r="OVG59" s="281"/>
      <c r="OVH59" s="281"/>
      <c r="OVI59" s="282"/>
      <c r="OVJ59" s="283"/>
      <c r="OVK59" s="279"/>
      <c r="OVL59" s="280"/>
      <c r="OVM59" s="281"/>
      <c r="OVN59" s="281"/>
      <c r="OVO59" s="282"/>
      <c r="OVP59" s="283"/>
      <c r="OVQ59" s="279"/>
      <c r="OVR59" s="280"/>
      <c r="OVS59" s="281"/>
      <c r="OVT59" s="281"/>
      <c r="OVU59" s="282"/>
      <c r="OVV59" s="283"/>
      <c r="OVW59" s="279"/>
      <c r="OVX59" s="280"/>
      <c r="OVY59" s="281"/>
      <c r="OVZ59" s="281"/>
      <c r="OWA59" s="282"/>
      <c r="OWB59" s="283"/>
      <c r="OWC59" s="279"/>
      <c r="OWD59" s="280"/>
      <c r="OWE59" s="281"/>
      <c r="OWF59" s="281"/>
      <c r="OWG59" s="282"/>
      <c r="OWH59" s="283"/>
      <c r="OWI59" s="279"/>
      <c r="OWJ59" s="280"/>
      <c r="OWK59" s="281"/>
      <c r="OWL59" s="281"/>
      <c r="OWM59" s="282"/>
      <c r="OWN59" s="283"/>
      <c r="OWO59" s="279"/>
      <c r="OWP59" s="280"/>
      <c r="OWQ59" s="281"/>
      <c r="OWR59" s="281"/>
      <c r="OWS59" s="282"/>
      <c r="OWT59" s="283"/>
      <c r="OWU59" s="279"/>
      <c r="OWV59" s="280"/>
      <c r="OWW59" s="281"/>
      <c r="OWX59" s="281"/>
      <c r="OWY59" s="282"/>
      <c r="OWZ59" s="283"/>
      <c r="OXA59" s="279"/>
      <c r="OXB59" s="280"/>
      <c r="OXC59" s="281"/>
      <c r="OXD59" s="281"/>
      <c r="OXE59" s="282"/>
      <c r="OXF59" s="283"/>
      <c r="OXG59" s="279"/>
      <c r="OXH59" s="280"/>
      <c r="OXI59" s="281"/>
      <c r="OXJ59" s="281"/>
      <c r="OXK59" s="282"/>
      <c r="OXL59" s="283"/>
      <c r="OXM59" s="279"/>
      <c r="OXN59" s="280"/>
      <c r="OXO59" s="281"/>
      <c r="OXP59" s="281"/>
      <c r="OXQ59" s="282"/>
      <c r="OXR59" s="283"/>
      <c r="OXS59" s="279"/>
      <c r="OXT59" s="280"/>
      <c r="OXU59" s="281"/>
      <c r="OXV59" s="281"/>
      <c r="OXW59" s="282"/>
      <c r="OXX59" s="283"/>
      <c r="OXY59" s="279"/>
      <c r="OXZ59" s="280"/>
      <c r="OYA59" s="281"/>
      <c r="OYB59" s="281"/>
      <c r="OYC59" s="282"/>
      <c r="OYD59" s="283"/>
      <c r="OYE59" s="279"/>
      <c r="OYF59" s="280"/>
      <c r="OYG59" s="281"/>
      <c r="OYH59" s="281"/>
      <c r="OYI59" s="282"/>
      <c r="OYJ59" s="283"/>
      <c r="OYK59" s="279"/>
      <c r="OYL59" s="280"/>
      <c r="OYM59" s="281"/>
      <c r="OYN59" s="281"/>
      <c r="OYO59" s="282"/>
      <c r="OYP59" s="283"/>
      <c r="OYQ59" s="279"/>
      <c r="OYR59" s="280"/>
      <c r="OYS59" s="281"/>
      <c r="OYT59" s="281"/>
      <c r="OYU59" s="282"/>
      <c r="OYV59" s="283"/>
      <c r="OYW59" s="279"/>
      <c r="OYX59" s="280"/>
      <c r="OYY59" s="281"/>
      <c r="OYZ59" s="281"/>
      <c r="OZA59" s="282"/>
      <c r="OZB59" s="283"/>
      <c r="OZC59" s="279"/>
      <c r="OZD59" s="280"/>
      <c r="OZE59" s="281"/>
      <c r="OZF59" s="281"/>
      <c r="OZG59" s="282"/>
      <c r="OZH59" s="283"/>
      <c r="OZI59" s="279"/>
      <c r="OZJ59" s="280"/>
      <c r="OZK59" s="281"/>
      <c r="OZL59" s="281"/>
      <c r="OZM59" s="282"/>
      <c r="OZN59" s="283"/>
      <c r="OZO59" s="279"/>
      <c r="OZP59" s="280"/>
      <c r="OZQ59" s="281"/>
      <c r="OZR59" s="281"/>
      <c r="OZS59" s="282"/>
      <c r="OZT59" s="283"/>
      <c r="OZU59" s="279"/>
      <c r="OZV59" s="280"/>
      <c r="OZW59" s="281"/>
      <c r="OZX59" s="281"/>
      <c r="OZY59" s="282"/>
      <c r="OZZ59" s="283"/>
      <c r="PAA59" s="279"/>
      <c r="PAB59" s="280"/>
      <c r="PAC59" s="281"/>
      <c r="PAD59" s="281"/>
      <c r="PAE59" s="282"/>
      <c r="PAF59" s="283"/>
      <c r="PAG59" s="279"/>
      <c r="PAH59" s="280"/>
      <c r="PAI59" s="281"/>
      <c r="PAJ59" s="281"/>
      <c r="PAK59" s="282"/>
      <c r="PAL59" s="283"/>
      <c r="PAM59" s="279"/>
      <c r="PAN59" s="280"/>
      <c r="PAO59" s="281"/>
      <c r="PAP59" s="281"/>
      <c r="PAQ59" s="282"/>
      <c r="PAR59" s="283"/>
      <c r="PAS59" s="279"/>
      <c r="PAT59" s="280"/>
      <c r="PAU59" s="281"/>
      <c r="PAV59" s="281"/>
      <c r="PAW59" s="282"/>
      <c r="PAX59" s="283"/>
      <c r="PAY59" s="279"/>
      <c r="PAZ59" s="280"/>
      <c r="PBA59" s="281"/>
      <c r="PBB59" s="281"/>
      <c r="PBC59" s="282"/>
      <c r="PBD59" s="283"/>
      <c r="PBE59" s="279"/>
      <c r="PBF59" s="280"/>
      <c r="PBG59" s="281"/>
      <c r="PBH59" s="281"/>
      <c r="PBI59" s="282"/>
      <c r="PBJ59" s="283"/>
      <c r="PBK59" s="279"/>
      <c r="PBL59" s="280"/>
      <c r="PBM59" s="281"/>
      <c r="PBN59" s="281"/>
      <c r="PBO59" s="282"/>
      <c r="PBP59" s="283"/>
      <c r="PBQ59" s="279"/>
      <c r="PBR59" s="280"/>
      <c r="PBS59" s="281"/>
      <c r="PBT59" s="281"/>
      <c r="PBU59" s="282"/>
      <c r="PBV59" s="283"/>
      <c r="PBW59" s="279"/>
      <c r="PBX59" s="280"/>
      <c r="PBY59" s="281"/>
      <c r="PBZ59" s="281"/>
      <c r="PCA59" s="282"/>
      <c r="PCB59" s="283"/>
      <c r="PCC59" s="279"/>
      <c r="PCD59" s="280"/>
      <c r="PCE59" s="281"/>
      <c r="PCF59" s="281"/>
      <c r="PCG59" s="282"/>
      <c r="PCH59" s="283"/>
      <c r="PCI59" s="279"/>
      <c r="PCJ59" s="280"/>
      <c r="PCK59" s="281"/>
      <c r="PCL59" s="281"/>
      <c r="PCM59" s="282"/>
      <c r="PCN59" s="283"/>
      <c r="PCO59" s="279"/>
      <c r="PCP59" s="280"/>
      <c r="PCQ59" s="281"/>
      <c r="PCR59" s="281"/>
      <c r="PCS59" s="282"/>
      <c r="PCT59" s="283"/>
      <c r="PCU59" s="279"/>
      <c r="PCV59" s="280"/>
      <c r="PCW59" s="281"/>
      <c r="PCX59" s="281"/>
      <c r="PCY59" s="282"/>
      <c r="PCZ59" s="283"/>
      <c r="PDA59" s="279"/>
      <c r="PDB59" s="280"/>
      <c r="PDC59" s="281"/>
      <c r="PDD59" s="281"/>
      <c r="PDE59" s="282"/>
      <c r="PDF59" s="283"/>
      <c r="PDG59" s="279"/>
      <c r="PDH59" s="280"/>
      <c r="PDI59" s="281"/>
      <c r="PDJ59" s="281"/>
      <c r="PDK59" s="282"/>
      <c r="PDL59" s="283"/>
      <c r="PDM59" s="279"/>
      <c r="PDN59" s="280"/>
      <c r="PDO59" s="281"/>
      <c r="PDP59" s="281"/>
      <c r="PDQ59" s="282"/>
      <c r="PDR59" s="283"/>
      <c r="PDS59" s="279"/>
      <c r="PDT59" s="280"/>
      <c r="PDU59" s="281"/>
      <c r="PDV59" s="281"/>
      <c r="PDW59" s="282"/>
      <c r="PDX59" s="283"/>
      <c r="PDY59" s="279"/>
      <c r="PDZ59" s="280"/>
      <c r="PEA59" s="281"/>
      <c r="PEB59" s="281"/>
      <c r="PEC59" s="282"/>
      <c r="PED59" s="283"/>
      <c r="PEE59" s="279"/>
      <c r="PEF59" s="280"/>
      <c r="PEG59" s="281"/>
      <c r="PEH59" s="281"/>
      <c r="PEI59" s="282"/>
      <c r="PEJ59" s="283"/>
      <c r="PEK59" s="279"/>
      <c r="PEL59" s="280"/>
      <c r="PEM59" s="281"/>
      <c r="PEN59" s="281"/>
      <c r="PEO59" s="282"/>
      <c r="PEP59" s="283"/>
      <c r="PEQ59" s="279"/>
      <c r="PER59" s="280"/>
      <c r="PES59" s="281"/>
      <c r="PET59" s="281"/>
      <c r="PEU59" s="282"/>
      <c r="PEV59" s="283"/>
      <c r="PEW59" s="279"/>
      <c r="PEX59" s="280"/>
      <c r="PEY59" s="281"/>
      <c r="PEZ59" s="281"/>
      <c r="PFA59" s="282"/>
      <c r="PFB59" s="283"/>
      <c r="PFC59" s="279"/>
      <c r="PFD59" s="280"/>
      <c r="PFE59" s="281"/>
      <c r="PFF59" s="281"/>
      <c r="PFG59" s="282"/>
      <c r="PFH59" s="283"/>
      <c r="PFI59" s="279"/>
      <c r="PFJ59" s="280"/>
      <c r="PFK59" s="281"/>
      <c r="PFL59" s="281"/>
      <c r="PFM59" s="282"/>
      <c r="PFN59" s="283"/>
      <c r="PFO59" s="279"/>
      <c r="PFP59" s="280"/>
      <c r="PFQ59" s="281"/>
      <c r="PFR59" s="281"/>
      <c r="PFS59" s="282"/>
      <c r="PFT59" s="283"/>
      <c r="PFU59" s="279"/>
      <c r="PFV59" s="280"/>
      <c r="PFW59" s="281"/>
      <c r="PFX59" s="281"/>
      <c r="PFY59" s="282"/>
      <c r="PFZ59" s="283"/>
      <c r="PGA59" s="279"/>
      <c r="PGB59" s="280"/>
      <c r="PGC59" s="281"/>
      <c r="PGD59" s="281"/>
      <c r="PGE59" s="282"/>
      <c r="PGF59" s="283"/>
      <c r="PGG59" s="279"/>
      <c r="PGH59" s="280"/>
      <c r="PGI59" s="281"/>
      <c r="PGJ59" s="281"/>
      <c r="PGK59" s="282"/>
      <c r="PGL59" s="283"/>
      <c r="PGM59" s="279"/>
      <c r="PGN59" s="280"/>
      <c r="PGO59" s="281"/>
      <c r="PGP59" s="281"/>
      <c r="PGQ59" s="282"/>
      <c r="PGR59" s="283"/>
      <c r="PGS59" s="279"/>
      <c r="PGT59" s="280"/>
      <c r="PGU59" s="281"/>
      <c r="PGV59" s="281"/>
      <c r="PGW59" s="282"/>
      <c r="PGX59" s="283"/>
      <c r="PGY59" s="279"/>
      <c r="PGZ59" s="280"/>
      <c r="PHA59" s="281"/>
      <c r="PHB59" s="281"/>
      <c r="PHC59" s="282"/>
      <c r="PHD59" s="283"/>
      <c r="PHE59" s="279"/>
      <c r="PHF59" s="280"/>
      <c r="PHG59" s="281"/>
      <c r="PHH59" s="281"/>
      <c r="PHI59" s="282"/>
      <c r="PHJ59" s="283"/>
      <c r="PHK59" s="279"/>
      <c r="PHL59" s="280"/>
      <c r="PHM59" s="281"/>
      <c r="PHN59" s="281"/>
      <c r="PHO59" s="282"/>
      <c r="PHP59" s="283"/>
      <c r="PHQ59" s="279"/>
      <c r="PHR59" s="280"/>
      <c r="PHS59" s="281"/>
      <c r="PHT59" s="281"/>
      <c r="PHU59" s="282"/>
      <c r="PHV59" s="283"/>
      <c r="PHW59" s="279"/>
      <c r="PHX59" s="280"/>
      <c r="PHY59" s="281"/>
      <c r="PHZ59" s="281"/>
      <c r="PIA59" s="282"/>
      <c r="PIB59" s="283"/>
      <c r="PIC59" s="279"/>
      <c r="PID59" s="280"/>
      <c r="PIE59" s="281"/>
      <c r="PIF59" s="281"/>
      <c r="PIG59" s="282"/>
      <c r="PIH59" s="283"/>
      <c r="PII59" s="279"/>
      <c r="PIJ59" s="280"/>
      <c r="PIK59" s="281"/>
      <c r="PIL59" s="281"/>
      <c r="PIM59" s="282"/>
      <c r="PIN59" s="283"/>
      <c r="PIO59" s="279"/>
      <c r="PIP59" s="280"/>
      <c r="PIQ59" s="281"/>
      <c r="PIR59" s="281"/>
      <c r="PIS59" s="282"/>
      <c r="PIT59" s="283"/>
      <c r="PIU59" s="279"/>
      <c r="PIV59" s="280"/>
      <c r="PIW59" s="281"/>
      <c r="PIX59" s="281"/>
      <c r="PIY59" s="282"/>
      <c r="PIZ59" s="283"/>
      <c r="PJA59" s="279"/>
      <c r="PJB59" s="280"/>
      <c r="PJC59" s="281"/>
      <c r="PJD59" s="281"/>
      <c r="PJE59" s="282"/>
      <c r="PJF59" s="283"/>
      <c r="PJG59" s="279"/>
      <c r="PJH59" s="280"/>
      <c r="PJI59" s="281"/>
      <c r="PJJ59" s="281"/>
      <c r="PJK59" s="282"/>
      <c r="PJL59" s="283"/>
      <c r="PJM59" s="279"/>
      <c r="PJN59" s="280"/>
      <c r="PJO59" s="281"/>
      <c r="PJP59" s="281"/>
      <c r="PJQ59" s="282"/>
      <c r="PJR59" s="283"/>
      <c r="PJS59" s="279"/>
      <c r="PJT59" s="280"/>
      <c r="PJU59" s="281"/>
      <c r="PJV59" s="281"/>
      <c r="PJW59" s="282"/>
      <c r="PJX59" s="283"/>
      <c r="PJY59" s="279"/>
      <c r="PJZ59" s="280"/>
      <c r="PKA59" s="281"/>
      <c r="PKB59" s="281"/>
      <c r="PKC59" s="282"/>
      <c r="PKD59" s="283"/>
      <c r="PKE59" s="279"/>
      <c r="PKF59" s="280"/>
      <c r="PKG59" s="281"/>
      <c r="PKH59" s="281"/>
      <c r="PKI59" s="282"/>
      <c r="PKJ59" s="283"/>
      <c r="PKK59" s="279"/>
      <c r="PKL59" s="280"/>
      <c r="PKM59" s="281"/>
      <c r="PKN59" s="281"/>
      <c r="PKO59" s="282"/>
      <c r="PKP59" s="283"/>
      <c r="PKQ59" s="279"/>
      <c r="PKR59" s="280"/>
      <c r="PKS59" s="281"/>
      <c r="PKT59" s="281"/>
      <c r="PKU59" s="282"/>
      <c r="PKV59" s="283"/>
      <c r="PKW59" s="279"/>
      <c r="PKX59" s="280"/>
      <c r="PKY59" s="281"/>
      <c r="PKZ59" s="281"/>
      <c r="PLA59" s="282"/>
      <c r="PLB59" s="283"/>
      <c r="PLC59" s="279"/>
      <c r="PLD59" s="280"/>
      <c r="PLE59" s="281"/>
      <c r="PLF59" s="281"/>
      <c r="PLG59" s="282"/>
      <c r="PLH59" s="283"/>
      <c r="PLI59" s="279"/>
      <c r="PLJ59" s="280"/>
      <c r="PLK59" s="281"/>
      <c r="PLL59" s="281"/>
      <c r="PLM59" s="282"/>
      <c r="PLN59" s="283"/>
      <c r="PLO59" s="279"/>
      <c r="PLP59" s="280"/>
      <c r="PLQ59" s="281"/>
      <c r="PLR59" s="281"/>
      <c r="PLS59" s="282"/>
      <c r="PLT59" s="283"/>
      <c r="PLU59" s="279"/>
      <c r="PLV59" s="280"/>
      <c r="PLW59" s="281"/>
      <c r="PLX59" s="281"/>
      <c r="PLY59" s="282"/>
      <c r="PLZ59" s="283"/>
      <c r="PMA59" s="279"/>
      <c r="PMB59" s="280"/>
      <c r="PMC59" s="281"/>
      <c r="PMD59" s="281"/>
      <c r="PME59" s="282"/>
      <c r="PMF59" s="283"/>
      <c r="PMG59" s="279"/>
      <c r="PMH59" s="280"/>
      <c r="PMI59" s="281"/>
      <c r="PMJ59" s="281"/>
      <c r="PMK59" s="282"/>
      <c r="PML59" s="283"/>
      <c r="PMM59" s="279"/>
      <c r="PMN59" s="280"/>
      <c r="PMO59" s="281"/>
      <c r="PMP59" s="281"/>
      <c r="PMQ59" s="282"/>
      <c r="PMR59" s="283"/>
      <c r="PMS59" s="279"/>
      <c r="PMT59" s="280"/>
      <c r="PMU59" s="281"/>
      <c r="PMV59" s="281"/>
      <c r="PMW59" s="282"/>
      <c r="PMX59" s="283"/>
      <c r="PMY59" s="279"/>
      <c r="PMZ59" s="280"/>
      <c r="PNA59" s="281"/>
      <c r="PNB59" s="281"/>
      <c r="PNC59" s="282"/>
      <c r="PND59" s="283"/>
      <c r="PNE59" s="279"/>
      <c r="PNF59" s="280"/>
      <c r="PNG59" s="281"/>
      <c r="PNH59" s="281"/>
      <c r="PNI59" s="282"/>
      <c r="PNJ59" s="283"/>
      <c r="PNK59" s="279"/>
      <c r="PNL59" s="280"/>
      <c r="PNM59" s="281"/>
      <c r="PNN59" s="281"/>
      <c r="PNO59" s="282"/>
      <c r="PNP59" s="283"/>
      <c r="PNQ59" s="279"/>
      <c r="PNR59" s="280"/>
      <c r="PNS59" s="281"/>
      <c r="PNT59" s="281"/>
      <c r="PNU59" s="282"/>
      <c r="PNV59" s="283"/>
      <c r="PNW59" s="279"/>
      <c r="PNX59" s="280"/>
      <c r="PNY59" s="281"/>
      <c r="PNZ59" s="281"/>
      <c r="POA59" s="282"/>
      <c r="POB59" s="283"/>
      <c r="POC59" s="279"/>
      <c r="POD59" s="280"/>
      <c r="POE59" s="281"/>
      <c r="POF59" s="281"/>
      <c r="POG59" s="282"/>
      <c r="POH59" s="283"/>
      <c r="POI59" s="279"/>
      <c r="POJ59" s="280"/>
      <c r="POK59" s="281"/>
      <c r="POL59" s="281"/>
      <c r="POM59" s="282"/>
      <c r="PON59" s="283"/>
      <c r="POO59" s="279"/>
      <c r="POP59" s="280"/>
      <c r="POQ59" s="281"/>
      <c r="POR59" s="281"/>
      <c r="POS59" s="282"/>
      <c r="POT59" s="283"/>
      <c r="POU59" s="279"/>
      <c r="POV59" s="280"/>
      <c r="POW59" s="281"/>
      <c r="POX59" s="281"/>
      <c r="POY59" s="282"/>
      <c r="POZ59" s="283"/>
      <c r="PPA59" s="279"/>
      <c r="PPB59" s="280"/>
      <c r="PPC59" s="281"/>
      <c r="PPD59" s="281"/>
      <c r="PPE59" s="282"/>
      <c r="PPF59" s="283"/>
      <c r="PPG59" s="279"/>
      <c r="PPH59" s="280"/>
      <c r="PPI59" s="281"/>
      <c r="PPJ59" s="281"/>
      <c r="PPK59" s="282"/>
      <c r="PPL59" s="283"/>
      <c r="PPM59" s="279"/>
      <c r="PPN59" s="280"/>
      <c r="PPO59" s="281"/>
      <c r="PPP59" s="281"/>
      <c r="PPQ59" s="282"/>
      <c r="PPR59" s="283"/>
      <c r="PPS59" s="279"/>
      <c r="PPT59" s="280"/>
      <c r="PPU59" s="281"/>
      <c r="PPV59" s="281"/>
      <c r="PPW59" s="282"/>
      <c r="PPX59" s="283"/>
      <c r="PPY59" s="279"/>
      <c r="PPZ59" s="280"/>
      <c r="PQA59" s="281"/>
      <c r="PQB59" s="281"/>
      <c r="PQC59" s="282"/>
      <c r="PQD59" s="283"/>
      <c r="PQE59" s="279"/>
      <c r="PQF59" s="280"/>
      <c r="PQG59" s="281"/>
      <c r="PQH59" s="281"/>
      <c r="PQI59" s="282"/>
      <c r="PQJ59" s="283"/>
      <c r="PQK59" s="279"/>
      <c r="PQL59" s="280"/>
      <c r="PQM59" s="281"/>
      <c r="PQN59" s="281"/>
      <c r="PQO59" s="282"/>
      <c r="PQP59" s="283"/>
      <c r="PQQ59" s="279"/>
      <c r="PQR59" s="280"/>
      <c r="PQS59" s="281"/>
      <c r="PQT59" s="281"/>
      <c r="PQU59" s="282"/>
      <c r="PQV59" s="283"/>
      <c r="PQW59" s="279"/>
      <c r="PQX59" s="280"/>
      <c r="PQY59" s="281"/>
      <c r="PQZ59" s="281"/>
      <c r="PRA59" s="282"/>
      <c r="PRB59" s="283"/>
      <c r="PRC59" s="279"/>
      <c r="PRD59" s="280"/>
      <c r="PRE59" s="281"/>
      <c r="PRF59" s="281"/>
      <c r="PRG59" s="282"/>
      <c r="PRH59" s="283"/>
      <c r="PRI59" s="279"/>
      <c r="PRJ59" s="280"/>
      <c r="PRK59" s="281"/>
      <c r="PRL59" s="281"/>
      <c r="PRM59" s="282"/>
      <c r="PRN59" s="283"/>
      <c r="PRO59" s="279"/>
      <c r="PRP59" s="280"/>
      <c r="PRQ59" s="281"/>
      <c r="PRR59" s="281"/>
      <c r="PRS59" s="282"/>
      <c r="PRT59" s="283"/>
      <c r="PRU59" s="279"/>
      <c r="PRV59" s="280"/>
      <c r="PRW59" s="281"/>
      <c r="PRX59" s="281"/>
      <c r="PRY59" s="282"/>
      <c r="PRZ59" s="283"/>
      <c r="PSA59" s="279"/>
      <c r="PSB59" s="280"/>
      <c r="PSC59" s="281"/>
      <c r="PSD59" s="281"/>
      <c r="PSE59" s="282"/>
      <c r="PSF59" s="283"/>
      <c r="PSG59" s="279"/>
      <c r="PSH59" s="280"/>
      <c r="PSI59" s="281"/>
      <c r="PSJ59" s="281"/>
      <c r="PSK59" s="282"/>
      <c r="PSL59" s="283"/>
      <c r="PSM59" s="279"/>
      <c r="PSN59" s="280"/>
      <c r="PSO59" s="281"/>
      <c r="PSP59" s="281"/>
      <c r="PSQ59" s="282"/>
      <c r="PSR59" s="283"/>
      <c r="PSS59" s="279"/>
      <c r="PST59" s="280"/>
      <c r="PSU59" s="281"/>
      <c r="PSV59" s="281"/>
      <c r="PSW59" s="282"/>
      <c r="PSX59" s="283"/>
      <c r="PSY59" s="279"/>
      <c r="PSZ59" s="280"/>
      <c r="PTA59" s="281"/>
      <c r="PTB59" s="281"/>
      <c r="PTC59" s="282"/>
      <c r="PTD59" s="283"/>
      <c r="PTE59" s="279"/>
      <c r="PTF59" s="280"/>
      <c r="PTG59" s="281"/>
      <c r="PTH59" s="281"/>
      <c r="PTI59" s="282"/>
      <c r="PTJ59" s="283"/>
      <c r="PTK59" s="279"/>
      <c r="PTL59" s="280"/>
      <c r="PTM59" s="281"/>
      <c r="PTN59" s="281"/>
      <c r="PTO59" s="282"/>
      <c r="PTP59" s="283"/>
      <c r="PTQ59" s="279"/>
      <c r="PTR59" s="280"/>
      <c r="PTS59" s="281"/>
      <c r="PTT59" s="281"/>
      <c r="PTU59" s="282"/>
      <c r="PTV59" s="283"/>
      <c r="PTW59" s="279"/>
      <c r="PTX59" s="280"/>
      <c r="PTY59" s="281"/>
      <c r="PTZ59" s="281"/>
      <c r="PUA59" s="282"/>
      <c r="PUB59" s="283"/>
      <c r="PUC59" s="279"/>
      <c r="PUD59" s="280"/>
      <c r="PUE59" s="281"/>
      <c r="PUF59" s="281"/>
      <c r="PUG59" s="282"/>
      <c r="PUH59" s="283"/>
      <c r="PUI59" s="279"/>
      <c r="PUJ59" s="280"/>
      <c r="PUK59" s="281"/>
      <c r="PUL59" s="281"/>
      <c r="PUM59" s="282"/>
      <c r="PUN59" s="283"/>
      <c r="PUO59" s="279"/>
      <c r="PUP59" s="280"/>
      <c r="PUQ59" s="281"/>
      <c r="PUR59" s="281"/>
      <c r="PUS59" s="282"/>
      <c r="PUT59" s="283"/>
      <c r="PUU59" s="279"/>
      <c r="PUV59" s="280"/>
      <c r="PUW59" s="281"/>
      <c r="PUX59" s="281"/>
      <c r="PUY59" s="282"/>
      <c r="PUZ59" s="283"/>
      <c r="PVA59" s="279"/>
      <c r="PVB59" s="280"/>
      <c r="PVC59" s="281"/>
      <c r="PVD59" s="281"/>
      <c r="PVE59" s="282"/>
      <c r="PVF59" s="283"/>
      <c r="PVG59" s="279"/>
      <c r="PVH59" s="280"/>
      <c r="PVI59" s="281"/>
      <c r="PVJ59" s="281"/>
      <c r="PVK59" s="282"/>
      <c r="PVL59" s="283"/>
      <c r="PVM59" s="279"/>
      <c r="PVN59" s="280"/>
      <c r="PVO59" s="281"/>
      <c r="PVP59" s="281"/>
      <c r="PVQ59" s="282"/>
      <c r="PVR59" s="283"/>
      <c r="PVS59" s="279"/>
      <c r="PVT59" s="280"/>
      <c r="PVU59" s="281"/>
      <c r="PVV59" s="281"/>
      <c r="PVW59" s="282"/>
      <c r="PVX59" s="283"/>
      <c r="PVY59" s="279"/>
      <c r="PVZ59" s="280"/>
      <c r="PWA59" s="281"/>
      <c r="PWB59" s="281"/>
      <c r="PWC59" s="282"/>
      <c r="PWD59" s="283"/>
      <c r="PWE59" s="279"/>
      <c r="PWF59" s="280"/>
      <c r="PWG59" s="281"/>
      <c r="PWH59" s="281"/>
      <c r="PWI59" s="282"/>
      <c r="PWJ59" s="283"/>
      <c r="PWK59" s="279"/>
      <c r="PWL59" s="280"/>
      <c r="PWM59" s="281"/>
      <c r="PWN59" s="281"/>
      <c r="PWO59" s="282"/>
      <c r="PWP59" s="283"/>
      <c r="PWQ59" s="279"/>
      <c r="PWR59" s="280"/>
      <c r="PWS59" s="281"/>
      <c r="PWT59" s="281"/>
      <c r="PWU59" s="282"/>
      <c r="PWV59" s="283"/>
      <c r="PWW59" s="279"/>
      <c r="PWX59" s="280"/>
      <c r="PWY59" s="281"/>
      <c r="PWZ59" s="281"/>
      <c r="PXA59" s="282"/>
      <c r="PXB59" s="283"/>
      <c r="PXC59" s="279"/>
      <c r="PXD59" s="280"/>
      <c r="PXE59" s="281"/>
      <c r="PXF59" s="281"/>
      <c r="PXG59" s="282"/>
      <c r="PXH59" s="283"/>
      <c r="PXI59" s="279"/>
      <c r="PXJ59" s="280"/>
      <c r="PXK59" s="281"/>
      <c r="PXL59" s="281"/>
      <c r="PXM59" s="282"/>
      <c r="PXN59" s="283"/>
      <c r="PXO59" s="279"/>
      <c r="PXP59" s="280"/>
      <c r="PXQ59" s="281"/>
      <c r="PXR59" s="281"/>
      <c r="PXS59" s="282"/>
      <c r="PXT59" s="283"/>
      <c r="PXU59" s="279"/>
      <c r="PXV59" s="280"/>
      <c r="PXW59" s="281"/>
      <c r="PXX59" s="281"/>
      <c r="PXY59" s="282"/>
      <c r="PXZ59" s="283"/>
      <c r="PYA59" s="279"/>
      <c r="PYB59" s="280"/>
      <c r="PYC59" s="281"/>
      <c r="PYD59" s="281"/>
      <c r="PYE59" s="282"/>
      <c r="PYF59" s="283"/>
      <c r="PYG59" s="279"/>
      <c r="PYH59" s="280"/>
      <c r="PYI59" s="281"/>
      <c r="PYJ59" s="281"/>
      <c r="PYK59" s="282"/>
      <c r="PYL59" s="283"/>
      <c r="PYM59" s="279"/>
      <c r="PYN59" s="280"/>
      <c r="PYO59" s="281"/>
      <c r="PYP59" s="281"/>
      <c r="PYQ59" s="282"/>
      <c r="PYR59" s="283"/>
      <c r="PYS59" s="279"/>
      <c r="PYT59" s="280"/>
      <c r="PYU59" s="281"/>
      <c r="PYV59" s="281"/>
      <c r="PYW59" s="282"/>
      <c r="PYX59" s="283"/>
      <c r="PYY59" s="279"/>
      <c r="PYZ59" s="280"/>
      <c r="PZA59" s="281"/>
      <c r="PZB59" s="281"/>
      <c r="PZC59" s="282"/>
      <c r="PZD59" s="283"/>
      <c r="PZE59" s="279"/>
      <c r="PZF59" s="280"/>
      <c r="PZG59" s="281"/>
      <c r="PZH59" s="281"/>
      <c r="PZI59" s="282"/>
      <c r="PZJ59" s="283"/>
      <c r="PZK59" s="279"/>
      <c r="PZL59" s="280"/>
      <c r="PZM59" s="281"/>
      <c r="PZN59" s="281"/>
      <c r="PZO59" s="282"/>
      <c r="PZP59" s="283"/>
      <c r="PZQ59" s="279"/>
      <c r="PZR59" s="280"/>
      <c r="PZS59" s="281"/>
      <c r="PZT59" s="281"/>
      <c r="PZU59" s="282"/>
      <c r="PZV59" s="283"/>
      <c r="PZW59" s="279"/>
      <c r="PZX59" s="280"/>
      <c r="PZY59" s="281"/>
      <c r="PZZ59" s="281"/>
      <c r="QAA59" s="282"/>
      <c r="QAB59" s="283"/>
      <c r="QAC59" s="279"/>
      <c r="QAD59" s="280"/>
      <c r="QAE59" s="281"/>
      <c r="QAF59" s="281"/>
      <c r="QAG59" s="282"/>
      <c r="QAH59" s="283"/>
      <c r="QAI59" s="279"/>
      <c r="QAJ59" s="280"/>
      <c r="QAK59" s="281"/>
      <c r="QAL59" s="281"/>
      <c r="QAM59" s="282"/>
      <c r="QAN59" s="283"/>
      <c r="QAO59" s="279"/>
      <c r="QAP59" s="280"/>
      <c r="QAQ59" s="281"/>
      <c r="QAR59" s="281"/>
      <c r="QAS59" s="282"/>
      <c r="QAT59" s="283"/>
      <c r="QAU59" s="279"/>
      <c r="QAV59" s="280"/>
      <c r="QAW59" s="281"/>
      <c r="QAX59" s="281"/>
      <c r="QAY59" s="282"/>
      <c r="QAZ59" s="283"/>
      <c r="QBA59" s="279"/>
      <c r="QBB59" s="280"/>
      <c r="QBC59" s="281"/>
      <c r="QBD59" s="281"/>
      <c r="QBE59" s="282"/>
      <c r="QBF59" s="283"/>
      <c r="QBG59" s="279"/>
      <c r="QBH59" s="280"/>
      <c r="QBI59" s="281"/>
      <c r="QBJ59" s="281"/>
      <c r="QBK59" s="282"/>
      <c r="QBL59" s="283"/>
      <c r="QBM59" s="279"/>
      <c r="QBN59" s="280"/>
      <c r="QBO59" s="281"/>
      <c r="QBP59" s="281"/>
      <c r="QBQ59" s="282"/>
      <c r="QBR59" s="283"/>
      <c r="QBS59" s="279"/>
      <c r="QBT59" s="280"/>
      <c r="QBU59" s="281"/>
      <c r="QBV59" s="281"/>
      <c r="QBW59" s="282"/>
      <c r="QBX59" s="283"/>
      <c r="QBY59" s="279"/>
      <c r="QBZ59" s="280"/>
      <c r="QCA59" s="281"/>
      <c r="QCB59" s="281"/>
      <c r="QCC59" s="282"/>
      <c r="QCD59" s="283"/>
      <c r="QCE59" s="279"/>
      <c r="QCF59" s="280"/>
      <c r="QCG59" s="281"/>
      <c r="QCH59" s="281"/>
      <c r="QCI59" s="282"/>
      <c r="QCJ59" s="283"/>
      <c r="QCK59" s="279"/>
      <c r="QCL59" s="280"/>
      <c r="QCM59" s="281"/>
      <c r="QCN59" s="281"/>
      <c r="QCO59" s="282"/>
      <c r="QCP59" s="283"/>
      <c r="QCQ59" s="279"/>
      <c r="QCR59" s="280"/>
      <c r="QCS59" s="281"/>
      <c r="QCT59" s="281"/>
      <c r="QCU59" s="282"/>
      <c r="QCV59" s="283"/>
      <c r="QCW59" s="279"/>
      <c r="QCX59" s="280"/>
      <c r="QCY59" s="281"/>
      <c r="QCZ59" s="281"/>
      <c r="QDA59" s="282"/>
      <c r="QDB59" s="283"/>
      <c r="QDC59" s="279"/>
      <c r="QDD59" s="280"/>
      <c r="QDE59" s="281"/>
      <c r="QDF59" s="281"/>
      <c r="QDG59" s="282"/>
      <c r="QDH59" s="283"/>
      <c r="QDI59" s="279"/>
      <c r="QDJ59" s="280"/>
      <c r="QDK59" s="281"/>
      <c r="QDL59" s="281"/>
      <c r="QDM59" s="282"/>
      <c r="QDN59" s="283"/>
      <c r="QDO59" s="279"/>
      <c r="QDP59" s="280"/>
      <c r="QDQ59" s="281"/>
      <c r="QDR59" s="281"/>
      <c r="QDS59" s="282"/>
      <c r="QDT59" s="283"/>
      <c r="QDU59" s="279"/>
      <c r="QDV59" s="280"/>
      <c r="QDW59" s="281"/>
      <c r="QDX59" s="281"/>
      <c r="QDY59" s="282"/>
      <c r="QDZ59" s="283"/>
      <c r="QEA59" s="279"/>
      <c r="QEB59" s="280"/>
      <c r="QEC59" s="281"/>
      <c r="QED59" s="281"/>
      <c r="QEE59" s="282"/>
      <c r="QEF59" s="283"/>
      <c r="QEG59" s="279"/>
      <c r="QEH59" s="280"/>
      <c r="QEI59" s="281"/>
      <c r="QEJ59" s="281"/>
      <c r="QEK59" s="282"/>
      <c r="QEL59" s="283"/>
      <c r="QEM59" s="279"/>
      <c r="QEN59" s="280"/>
      <c r="QEO59" s="281"/>
      <c r="QEP59" s="281"/>
      <c r="QEQ59" s="282"/>
      <c r="QER59" s="283"/>
      <c r="QES59" s="279"/>
      <c r="QET59" s="280"/>
      <c r="QEU59" s="281"/>
      <c r="QEV59" s="281"/>
      <c r="QEW59" s="282"/>
      <c r="QEX59" s="283"/>
      <c r="QEY59" s="279"/>
      <c r="QEZ59" s="280"/>
      <c r="QFA59" s="281"/>
      <c r="QFB59" s="281"/>
      <c r="QFC59" s="282"/>
      <c r="QFD59" s="283"/>
      <c r="QFE59" s="279"/>
      <c r="QFF59" s="280"/>
      <c r="QFG59" s="281"/>
      <c r="QFH59" s="281"/>
      <c r="QFI59" s="282"/>
      <c r="QFJ59" s="283"/>
      <c r="QFK59" s="279"/>
      <c r="QFL59" s="280"/>
      <c r="QFM59" s="281"/>
      <c r="QFN59" s="281"/>
      <c r="QFO59" s="282"/>
      <c r="QFP59" s="283"/>
      <c r="QFQ59" s="279"/>
      <c r="QFR59" s="280"/>
      <c r="QFS59" s="281"/>
      <c r="QFT59" s="281"/>
      <c r="QFU59" s="282"/>
      <c r="QFV59" s="283"/>
      <c r="QFW59" s="279"/>
      <c r="QFX59" s="280"/>
      <c r="QFY59" s="281"/>
      <c r="QFZ59" s="281"/>
      <c r="QGA59" s="282"/>
      <c r="QGB59" s="283"/>
      <c r="QGC59" s="279"/>
      <c r="QGD59" s="280"/>
      <c r="QGE59" s="281"/>
      <c r="QGF59" s="281"/>
      <c r="QGG59" s="282"/>
      <c r="QGH59" s="283"/>
      <c r="QGI59" s="279"/>
      <c r="QGJ59" s="280"/>
      <c r="QGK59" s="281"/>
      <c r="QGL59" s="281"/>
      <c r="QGM59" s="282"/>
      <c r="QGN59" s="283"/>
      <c r="QGO59" s="279"/>
      <c r="QGP59" s="280"/>
      <c r="QGQ59" s="281"/>
      <c r="QGR59" s="281"/>
      <c r="QGS59" s="282"/>
      <c r="QGT59" s="283"/>
      <c r="QGU59" s="279"/>
      <c r="QGV59" s="280"/>
      <c r="QGW59" s="281"/>
      <c r="QGX59" s="281"/>
      <c r="QGY59" s="282"/>
      <c r="QGZ59" s="283"/>
      <c r="QHA59" s="279"/>
      <c r="QHB59" s="280"/>
      <c r="QHC59" s="281"/>
      <c r="QHD59" s="281"/>
      <c r="QHE59" s="282"/>
      <c r="QHF59" s="283"/>
      <c r="QHG59" s="279"/>
      <c r="QHH59" s="280"/>
      <c r="QHI59" s="281"/>
      <c r="QHJ59" s="281"/>
      <c r="QHK59" s="282"/>
      <c r="QHL59" s="283"/>
      <c r="QHM59" s="279"/>
      <c r="QHN59" s="280"/>
      <c r="QHO59" s="281"/>
      <c r="QHP59" s="281"/>
      <c r="QHQ59" s="282"/>
      <c r="QHR59" s="283"/>
      <c r="QHS59" s="279"/>
      <c r="QHT59" s="280"/>
      <c r="QHU59" s="281"/>
      <c r="QHV59" s="281"/>
      <c r="QHW59" s="282"/>
      <c r="QHX59" s="283"/>
      <c r="QHY59" s="279"/>
      <c r="QHZ59" s="280"/>
      <c r="QIA59" s="281"/>
      <c r="QIB59" s="281"/>
      <c r="QIC59" s="282"/>
      <c r="QID59" s="283"/>
      <c r="QIE59" s="279"/>
      <c r="QIF59" s="280"/>
      <c r="QIG59" s="281"/>
      <c r="QIH59" s="281"/>
      <c r="QII59" s="282"/>
      <c r="QIJ59" s="283"/>
      <c r="QIK59" s="279"/>
      <c r="QIL59" s="280"/>
      <c r="QIM59" s="281"/>
      <c r="QIN59" s="281"/>
      <c r="QIO59" s="282"/>
      <c r="QIP59" s="283"/>
      <c r="QIQ59" s="279"/>
      <c r="QIR59" s="280"/>
      <c r="QIS59" s="281"/>
      <c r="QIT59" s="281"/>
      <c r="QIU59" s="282"/>
      <c r="QIV59" s="283"/>
      <c r="QIW59" s="279"/>
      <c r="QIX59" s="280"/>
      <c r="QIY59" s="281"/>
      <c r="QIZ59" s="281"/>
      <c r="QJA59" s="282"/>
      <c r="QJB59" s="283"/>
      <c r="QJC59" s="279"/>
      <c r="QJD59" s="280"/>
      <c r="QJE59" s="281"/>
      <c r="QJF59" s="281"/>
      <c r="QJG59" s="282"/>
      <c r="QJH59" s="283"/>
      <c r="QJI59" s="279"/>
      <c r="QJJ59" s="280"/>
      <c r="QJK59" s="281"/>
      <c r="QJL59" s="281"/>
      <c r="QJM59" s="282"/>
      <c r="QJN59" s="283"/>
      <c r="QJO59" s="279"/>
      <c r="QJP59" s="280"/>
      <c r="QJQ59" s="281"/>
      <c r="QJR59" s="281"/>
      <c r="QJS59" s="282"/>
      <c r="QJT59" s="283"/>
      <c r="QJU59" s="279"/>
      <c r="QJV59" s="280"/>
      <c r="QJW59" s="281"/>
      <c r="QJX59" s="281"/>
      <c r="QJY59" s="282"/>
      <c r="QJZ59" s="283"/>
      <c r="QKA59" s="279"/>
      <c r="QKB59" s="280"/>
      <c r="QKC59" s="281"/>
      <c r="QKD59" s="281"/>
      <c r="QKE59" s="282"/>
      <c r="QKF59" s="283"/>
      <c r="QKG59" s="279"/>
      <c r="QKH59" s="280"/>
      <c r="QKI59" s="281"/>
      <c r="QKJ59" s="281"/>
      <c r="QKK59" s="282"/>
      <c r="QKL59" s="283"/>
      <c r="QKM59" s="279"/>
      <c r="QKN59" s="280"/>
      <c r="QKO59" s="281"/>
      <c r="QKP59" s="281"/>
      <c r="QKQ59" s="282"/>
      <c r="QKR59" s="283"/>
      <c r="QKS59" s="279"/>
      <c r="QKT59" s="280"/>
      <c r="QKU59" s="281"/>
      <c r="QKV59" s="281"/>
      <c r="QKW59" s="282"/>
      <c r="QKX59" s="283"/>
      <c r="QKY59" s="279"/>
      <c r="QKZ59" s="280"/>
      <c r="QLA59" s="281"/>
      <c r="QLB59" s="281"/>
      <c r="QLC59" s="282"/>
      <c r="QLD59" s="283"/>
      <c r="QLE59" s="279"/>
      <c r="QLF59" s="280"/>
      <c r="QLG59" s="281"/>
      <c r="QLH59" s="281"/>
      <c r="QLI59" s="282"/>
      <c r="QLJ59" s="283"/>
      <c r="QLK59" s="279"/>
      <c r="QLL59" s="280"/>
      <c r="QLM59" s="281"/>
      <c r="QLN59" s="281"/>
      <c r="QLO59" s="282"/>
      <c r="QLP59" s="283"/>
      <c r="QLQ59" s="279"/>
      <c r="QLR59" s="280"/>
      <c r="QLS59" s="281"/>
      <c r="QLT59" s="281"/>
      <c r="QLU59" s="282"/>
      <c r="QLV59" s="283"/>
      <c r="QLW59" s="279"/>
      <c r="QLX59" s="280"/>
      <c r="QLY59" s="281"/>
      <c r="QLZ59" s="281"/>
      <c r="QMA59" s="282"/>
      <c r="QMB59" s="283"/>
      <c r="QMC59" s="279"/>
      <c r="QMD59" s="280"/>
      <c r="QME59" s="281"/>
      <c r="QMF59" s="281"/>
      <c r="QMG59" s="282"/>
      <c r="QMH59" s="283"/>
      <c r="QMI59" s="279"/>
      <c r="QMJ59" s="280"/>
      <c r="QMK59" s="281"/>
      <c r="QML59" s="281"/>
      <c r="QMM59" s="282"/>
      <c r="QMN59" s="283"/>
      <c r="QMO59" s="279"/>
      <c r="QMP59" s="280"/>
      <c r="QMQ59" s="281"/>
      <c r="QMR59" s="281"/>
      <c r="QMS59" s="282"/>
      <c r="QMT59" s="283"/>
      <c r="QMU59" s="279"/>
      <c r="QMV59" s="280"/>
      <c r="QMW59" s="281"/>
      <c r="QMX59" s="281"/>
      <c r="QMY59" s="282"/>
      <c r="QMZ59" s="283"/>
      <c r="QNA59" s="279"/>
      <c r="QNB59" s="280"/>
      <c r="QNC59" s="281"/>
      <c r="QND59" s="281"/>
      <c r="QNE59" s="282"/>
      <c r="QNF59" s="283"/>
      <c r="QNG59" s="279"/>
      <c r="QNH59" s="280"/>
      <c r="QNI59" s="281"/>
      <c r="QNJ59" s="281"/>
      <c r="QNK59" s="282"/>
      <c r="QNL59" s="283"/>
      <c r="QNM59" s="279"/>
      <c r="QNN59" s="280"/>
      <c r="QNO59" s="281"/>
      <c r="QNP59" s="281"/>
      <c r="QNQ59" s="282"/>
      <c r="QNR59" s="283"/>
      <c r="QNS59" s="279"/>
      <c r="QNT59" s="280"/>
      <c r="QNU59" s="281"/>
      <c r="QNV59" s="281"/>
      <c r="QNW59" s="282"/>
      <c r="QNX59" s="283"/>
      <c r="QNY59" s="279"/>
      <c r="QNZ59" s="280"/>
      <c r="QOA59" s="281"/>
      <c r="QOB59" s="281"/>
      <c r="QOC59" s="282"/>
      <c r="QOD59" s="283"/>
      <c r="QOE59" s="279"/>
      <c r="QOF59" s="280"/>
      <c r="QOG59" s="281"/>
      <c r="QOH59" s="281"/>
      <c r="QOI59" s="282"/>
      <c r="QOJ59" s="283"/>
      <c r="QOK59" s="279"/>
      <c r="QOL59" s="280"/>
      <c r="QOM59" s="281"/>
      <c r="QON59" s="281"/>
      <c r="QOO59" s="282"/>
      <c r="QOP59" s="283"/>
      <c r="QOQ59" s="279"/>
      <c r="QOR59" s="280"/>
      <c r="QOS59" s="281"/>
      <c r="QOT59" s="281"/>
      <c r="QOU59" s="282"/>
      <c r="QOV59" s="283"/>
      <c r="QOW59" s="279"/>
      <c r="QOX59" s="280"/>
      <c r="QOY59" s="281"/>
      <c r="QOZ59" s="281"/>
      <c r="QPA59" s="282"/>
      <c r="QPB59" s="283"/>
      <c r="QPC59" s="279"/>
      <c r="QPD59" s="280"/>
      <c r="QPE59" s="281"/>
      <c r="QPF59" s="281"/>
      <c r="QPG59" s="282"/>
      <c r="QPH59" s="283"/>
      <c r="QPI59" s="279"/>
      <c r="QPJ59" s="280"/>
      <c r="QPK59" s="281"/>
      <c r="QPL59" s="281"/>
      <c r="QPM59" s="282"/>
      <c r="QPN59" s="283"/>
      <c r="QPO59" s="279"/>
      <c r="QPP59" s="280"/>
      <c r="QPQ59" s="281"/>
      <c r="QPR59" s="281"/>
      <c r="QPS59" s="282"/>
      <c r="QPT59" s="283"/>
      <c r="QPU59" s="279"/>
      <c r="QPV59" s="280"/>
      <c r="QPW59" s="281"/>
      <c r="QPX59" s="281"/>
      <c r="QPY59" s="282"/>
      <c r="QPZ59" s="283"/>
      <c r="QQA59" s="279"/>
      <c r="QQB59" s="280"/>
      <c r="QQC59" s="281"/>
      <c r="QQD59" s="281"/>
      <c r="QQE59" s="282"/>
      <c r="QQF59" s="283"/>
      <c r="QQG59" s="279"/>
      <c r="QQH59" s="280"/>
      <c r="QQI59" s="281"/>
      <c r="QQJ59" s="281"/>
      <c r="QQK59" s="282"/>
      <c r="QQL59" s="283"/>
      <c r="QQM59" s="279"/>
      <c r="QQN59" s="280"/>
      <c r="QQO59" s="281"/>
      <c r="QQP59" s="281"/>
      <c r="QQQ59" s="282"/>
      <c r="QQR59" s="283"/>
      <c r="QQS59" s="279"/>
      <c r="QQT59" s="280"/>
      <c r="QQU59" s="281"/>
      <c r="QQV59" s="281"/>
      <c r="QQW59" s="282"/>
      <c r="QQX59" s="283"/>
      <c r="QQY59" s="279"/>
      <c r="QQZ59" s="280"/>
      <c r="QRA59" s="281"/>
      <c r="QRB59" s="281"/>
      <c r="QRC59" s="282"/>
      <c r="QRD59" s="283"/>
      <c r="QRE59" s="279"/>
      <c r="QRF59" s="280"/>
      <c r="QRG59" s="281"/>
      <c r="QRH59" s="281"/>
      <c r="QRI59" s="282"/>
      <c r="QRJ59" s="283"/>
      <c r="QRK59" s="279"/>
      <c r="QRL59" s="280"/>
      <c r="QRM59" s="281"/>
      <c r="QRN59" s="281"/>
      <c r="QRO59" s="282"/>
      <c r="QRP59" s="283"/>
      <c r="QRQ59" s="279"/>
      <c r="QRR59" s="280"/>
      <c r="QRS59" s="281"/>
      <c r="QRT59" s="281"/>
      <c r="QRU59" s="282"/>
      <c r="QRV59" s="283"/>
      <c r="QRW59" s="279"/>
      <c r="QRX59" s="280"/>
      <c r="QRY59" s="281"/>
      <c r="QRZ59" s="281"/>
      <c r="QSA59" s="282"/>
      <c r="QSB59" s="283"/>
      <c r="QSC59" s="279"/>
      <c r="QSD59" s="280"/>
      <c r="QSE59" s="281"/>
      <c r="QSF59" s="281"/>
      <c r="QSG59" s="282"/>
      <c r="QSH59" s="283"/>
      <c r="QSI59" s="279"/>
      <c r="QSJ59" s="280"/>
      <c r="QSK59" s="281"/>
      <c r="QSL59" s="281"/>
      <c r="QSM59" s="282"/>
      <c r="QSN59" s="283"/>
      <c r="QSO59" s="279"/>
      <c r="QSP59" s="280"/>
      <c r="QSQ59" s="281"/>
      <c r="QSR59" s="281"/>
      <c r="QSS59" s="282"/>
      <c r="QST59" s="283"/>
      <c r="QSU59" s="279"/>
      <c r="QSV59" s="280"/>
      <c r="QSW59" s="281"/>
      <c r="QSX59" s="281"/>
      <c r="QSY59" s="282"/>
      <c r="QSZ59" s="283"/>
      <c r="QTA59" s="279"/>
      <c r="QTB59" s="280"/>
      <c r="QTC59" s="281"/>
      <c r="QTD59" s="281"/>
      <c r="QTE59" s="282"/>
      <c r="QTF59" s="283"/>
      <c r="QTG59" s="279"/>
      <c r="QTH59" s="280"/>
      <c r="QTI59" s="281"/>
      <c r="QTJ59" s="281"/>
      <c r="QTK59" s="282"/>
      <c r="QTL59" s="283"/>
      <c r="QTM59" s="279"/>
      <c r="QTN59" s="280"/>
      <c r="QTO59" s="281"/>
      <c r="QTP59" s="281"/>
      <c r="QTQ59" s="282"/>
      <c r="QTR59" s="283"/>
      <c r="QTS59" s="279"/>
      <c r="QTT59" s="280"/>
      <c r="QTU59" s="281"/>
      <c r="QTV59" s="281"/>
      <c r="QTW59" s="282"/>
      <c r="QTX59" s="283"/>
      <c r="QTY59" s="279"/>
      <c r="QTZ59" s="280"/>
      <c r="QUA59" s="281"/>
      <c r="QUB59" s="281"/>
      <c r="QUC59" s="282"/>
      <c r="QUD59" s="283"/>
      <c r="QUE59" s="279"/>
      <c r="QUF59" s="280"/>
      <c r="QUG59" s="281"/>
      <c r="QUH59" s="281"/>
      <c r="QUI59" s="282"/>
      <c r="QUJ59" s="283"/>
      <c r="QUK59" s="279"/>
      <c r="QUL59" s="280"/>
      <c r="QUM59" s="281"/>
      <c r="QUN59" s="281"/>
      <c r="QUO59" s="282"/>
      <c r="QUP59" s="283"/>
      <c r="QUQ59" s="279"/>
      <c r="QUR59" s="280"/>
      <c r="QUS59" s="281"/>
      <c r="QUT59" s="281"/>
      <c r="QUU59" s="282"/>
      <c r="QUV59" s="283"/>
      <c r="QUW59" s="279"/>
      <c r="QUX59" s="280"/>
      <c r="QUY59" s="281"/>
      <c r="QUZ59" s="281"/>
      <c r="QVA59" s="282"/>
      <c r="QVB59" s="283"/>
      <c r="QVC59" s="279"/>
      <c r="QVD59" s="280"/>
      <c r="QVE59" s="281"/>
      <c r="QVF59" s="281"/>
      <c r="QVG59" s="282"/>
      <c r="QVH59" s="283"/>
      <c r="QVI59" s="279"/>
      <c r="QVJ59" s="280"/>
      <c r="QVK59" s="281"/>
      <c r="QVL59" s="281"/>
      <c r="QVM59" s="282"/>
      <c r="QVN59" s="283"/>
      <c r="QVO59" s="279"/>
      <c r="QVP59" s="280"/>
      <c r="QVQ59" s="281"/>
      <c r="QVR59" s="281"/>
      <c r="QVS59" s="282"/>
      <c r="QVT59" s="283"/>
      <c r="QVU59" s="279"/>
      <c r="QVV59" s="280"/>
      <c r="QVW59" s="281"/>
      <c r="QVX59" s="281"/>
      <c r="QVY59" s="282"/>
      <c r="QVZ59" s="283"/>
      <c r="QWA59" s="279"/>
      <c r="QWB59" s="280"/>
      <c r="QWC59" s="281"/>
      <c r="QWD59" s="281"/>
      <c r="QWE59" s="282"/>
      <c r="QWF59" s="283"/>
      <c r="QWG59" s="279"/>
      <c r="QWH59" s="280"/>
      <c r="QWI59" s="281"/>
      <c r="QWJ59" s="281"/>
      <c r="QWK59" s="282"/>
      <c r="QWL59" s="283"/>
      <c r="QWM59" s="279"/>
      <c r="QWN59" s="280"/>
      <c r="QWO59" s="281"/>
      <c r="QWP59" s="281"/>
      <c r="QWQ59" s="282"/>
      <c r="QWR59" s="283"/>
      <c r="QWS59" s="279"/>
      <c r="QWT59" s="280"/>
      <c r="QWU59" s="281"/>
      <c r="QWV59" s="281"/>
      <c r="QWW59" s="282"/>
      <c r="QWX59" s="283"/>
      <c r="QWY59" s="279"/>
      <c r="QWZ59" s="280"/>
      <c r="QXA59" s="281"/>
      <c r="QXB59" s="281"/>
      <c r="QXC59" s="282"/>
      <c r="QXD59" s="283"/>
      <c r="QXE59" s="279"/>
      <c r="QXF59" s="280"/>
      <c r="QXG59" s="281"/>
      <c r="QXH59" s="281"/>
      <c r="QXI59" s="282"/>
      <c r="QXJ59" s="283"/>
      <c r="QXK59" s="279"/>
      <c r="QXL59" s="280"/>
      <c r="QXM59" s="281"/>
      <c r="QXN59" s="281"/>
      <c r="QXO59" s="282"/>
      <c r="QXP59" s="283"/>
      <c r="QXQ59" s="279"/>
      <c r="QXR59" s="280"/>
      <c r="QXS59" s="281"/>
      <c r="QXT59" s="281"/>
      <c r="QXU59" s="282"/>
      <c r="QXV59" s="283"/>
      <c r="QXW59" s="279"/>
      <c r="QXX59" s="280"/>
      <c r="QXY59" s="281"/>
      <c r="QXZ59" s="281"/>
      <c r="QYA59" s="282"/>
      <c r="QYB59" s="283"/>
      <c r="QYC59" s="279"/>
      <c r="QYD59" s="280"/>
      <c r="QYE59" s="281"/>
      <c r="QYF59" s="281"/>
      <c r="QYG59" s="282"/>
      <c r="QYH59" s="283"/>
      <c r="QYI59" s="279"/>
      <c r="QYJ59" s="280"/>
      <c r="QYK59" s="281"/>
      <c r="QYL59" s="281"/>
      <c r="QYM59" s="282"/>
      <c r="QYN59" s="283"/>
      <c r="QYO59" s="279"/>
      <c r="QYP59" s="280"/>
      <c r="QYQ59" s="281"/>
      <c r="QYR59" s="281"/>
      <c r="QYS59" s="282"/>
      <c r="QYT59" s="283"/>
      <c r="QYU59" s="279"/>
      <c r="QYV59" s="280"/>
      <c r="QYW59" s="281"/>
      <c r="QYX59" s="281"/>
      <c r="QYY59" s="282"/>
      <c r="QYZ59" s="283"/>
      <c r="QZA59" s="279"/>
      <c r="QZB59" s="280"/>
      <c r="QZC59" s="281"/>
      <c r="QZD59" s="281"/>
      <c r="QZE59" s="282"/>
      <c r="QZF59" s="283"/>
      <c r="QZG59" s="279"/>
      <c r="QZH59" s="280"/>
      <c r="QZI59" s="281"/>
      <c r="QZJ59" s="281"/>
      <c r="QZK59" s="282"/>
      <c r="QZL59" s="283"/>
      <c r="QZM59" s="279"/>
      <c r="QZN59" s="280"/>
      <c r="QZO59" s="281"/>
      <c r="QZP59" s="281"/>
      <c r="QZQ59" s="282"/>
      <c r="QZR59" s="283"/>
      <c r="QZS59" s="279"/>
      <c r="QZT59" s="280"/>
      <c r="QZU59" s="281"/>
      <c r="QZV59" s="281"/>
      <c r="QZW59" s="282"/>
      <c r="QZX59" s="283"/>
      <c r="QZY59" s="279"/>
      <c r="QZZ59" s="280"/>
      <c r="RAA59" s="281"/>
      <c r="RAB59" s="281"/>
      <c r="RAC59" s="282"/>
      <c r="RAD59" s="283"/>
      <c r="RAE59" s="279"/>
      <c r="RAF59" s="280"/>
      <c r="RAG59" s="281"/>
      <c r="RAH59" s="281"/>
      <c r="RAI59" s="282"/>
      <c r="RAJ59" s="283"/>
      <c r="RAK59" s="279"/>
      <c r="RAL59" s="280"/>
      <c r="RAM59" s="281"/>
      <c r="RAN59" s="281"/>
      <c r="RAO59" s="282"/>
      <c r="RAP59" s="283"/>
      <c r="RAQ59" s="279"/>
      <c r="RAR59" s="280"/>
      <c r="RAS59" s="281"/>
      <c r="RAT59" s="281"/>
      <c r="RAU59" s="282"/>
      <c r="RAV59" s="283"/>
      <c r="RAW59" s="279"/>
      <c r="RAX59" s="280"/>
      <c r="RAY59" s="281"/>
      <c r="RAZ59" s="281"/>
      <c r="RBA59" s="282"/>
      <c r="RBB59" s="283"/>
      <c r="RBC59" s="279"/>
      <c r="RBD59" s="280"/>
      <c r="RBE59" s="281"/>
      <c r="RBF59" s="281"/>
      <c r="RBG59" s="282"/>
      <c r="RBH59" s="283"/>
      <c r="RBI59" s="279"/>
      <c r="RBJ59" s="280"/>
      <c r="RBK59" s="281"/>
      <c r="RBL59" s="281"/>
      <c r="RBM59" s="282"/>
      <c r="RBN59" s="283"/>
      <c r="RBO59" s="279"/>
      <c r="RBP59" s="280"/>
      <c r="RBQ59" s="281"/>
      <c r="RBR59" s="281"/>
      <c r="RBS59" s="282"/>
      <c r="RBT59" s="283"/>
      <c r="RBU59" s="279"/>
      <c r="RBV59" s="280"/>
      <c r="RBW59" s="281"/>
      <c r="RBX59" s="281"/>
      <c r="RBY59" s="282"/>
      <c r="RBZ59" s="283"/>
      <c r="RCA59" s="279"/>
      <c r="RCB59" s="280"/>
      <c r="RCC59" s="281"/>
      <c r="RCD59" s="281"/>
      <c r="RCE59" s="282"/>
      <c r="RCF59" s="283"/>
      <c r="RCG59" s="279"/>
      <c r="RCH59" s="280"/>
      <c r="RCI59" s="281"/>
      <c r="RCJ59" s="281"/>
      <c r="RCK59" s="282"/>
      <c r="RCL59" s="283"/>
      <c r="RCM59" s="279"/>
      <c r="RCN59" s="280"/>
      <c r="RCO59" s="281"/>
      <c r="RCP59" s="281"/>
      <c r="RCQ59" s="282"/>
      <c r="RCR59" s="283"/>
      <c r="RCS59" s="279"/>
      <c r="RCT59" s="280"/>
      <c r="RCU59" s="281"/>
      <c r="RCV59" s="281"/>
      <c r="RCW59" s="282"/>
      <c r="RCX59" s="283"/>
      <c r="RCY59" s="279"/>
      <c r="RCZ59" s="280"/>
      <c r="RDA59" s="281"/>
      <c r="RDB59" s="281"/>
      <c r="RDC59" s="282"/>
      <c r="RDD59" s="283"/>
      <c r="RDE59" s="279"/>
      <c r="RDF59" s="280"/>
      <c r="RDG59" s="281"/>
      <c r="RDH59" s="281"/>
      <c r="RDI59" s="282"/>
      <c r="RDJ59" s="283"/>
      <c r="RDK59" s="279"/>
      <c r="RDL59" s="280"/>
      <c r="RDM59" s="281"/>
      <c r="RDN59" s="281"/>
      <c r="RDO59" s="282"/>
      <c r="RDP59" s="283"/>
      <c r="RDQ59" s="279"/>
      <c r="RDR59" s="280"/>
      <c r="RDS59" s="281"/>
      <c r="RDT59" s="281"/>
      <c r="RDU59" s="282"/>
      <c r="RDV59" s="283"/>
      <c r="RDW59" s="279"/>
      <c r="RDX59" s="280"/>
      <c r="RDY59" s="281"/>
      <c r="RDZ59" s="281"/>
      <c r="REA59" s="282"/>
      <c r="REB59" s="283"/>
      <c r="REC59" s="279"/>
      <c r="RED59" s="280"/>
      <c r="REE59" s="281"/>
      <c r="REF59" s="281"/>
      <c r="REG59" s="282"/>
      <c r="REH59" s="283"/>
      <c r="REI59" s="279"/>
      <c r="REJ59" s="280"/>
      <c r="REK59" s="281"/>
      <c r="REL59" s="281"/>
      <c r="REM59" s="282"/>
      <c r="REN59" s="283"/>
      <c r="REO59" s="279"/>
      <c r="REP59" s="280"/>
      <c r="REQ59" s="281"/>
      <c r="RER59" s="281"/>
      <c r="RES59" s="282"/>
      <c r="RET59" s="283"/>
      <c r="REU59" s="279"/>
      <c r="REV59" s="280"/>
      <c r="REW59" s="281"/>
      <c r="REX59" s="281"/>
      <c r="REY59" s="282"/>
      <c r="REZ59" s="283"/>
      <c r="RFA59" s="279"/>
      <c r="RFB59" s="280"/>
      <c r="RFC59" s="281"/>
      <c r="RFD59" s="281"/>
      <c r="RFE59" s="282"/>
      <c r="RFF59" s="283"/>
      <c r="RFG59" s="279"/>
      <c r="RFH59" s="280"/>
      <c r="RFI59" s="281"/>
      <c r="RFJ59" s="281"/>
      <c r="RFK59" s="282"/>
      <c r="RFL59" s="283"/>
      <c r="RFM59" s="279"/>
      <c r="RFN59" s="280"/>
      <c r="RFO59" s="281"/>
      <c r="RFP59" s="281"/>
      <c r="RFQ59" s="282"/>
      <c r="RFR59" s="283"/>
      <c r="RFS59" s="279"/>
      <c r="RFT59" s="280"/>
      <c r="RFU59" s="281"/>
      <c r="RFV59" s="281"/>
      <c r="RFW59" s="282"/>
      <c r="RFX59" s="283"/>
      <c r="RFY59" s="279"/>
      <c r="RFZ59" s="280"/>
      <c r="RGA59" s="281"/>
      <c r="RGB59" s="281"/>
      <c r="RGC59" s="282"/>
      <c r="RGD59" s="283"/>
      <c r="RGE59" s="279"/>
      <c r="RGF59" s="280"/>
      <c r="RGG59" s="281"/>
      <c r="RGH59" s="281"/>
      <c r="RGI59" s="282"/>
      <c r="RGJ59" s="283"/>
      <c r="RGK59" s="279"/>
      <c r="RGL59" s="280"/>
      <c r="RGM59" s="281"/>
      <c r="RGN59" s="281"/>
      <c r="RGO59" s="282"/>
      <c r="RGP59" s="283"/>
      <c r="RGQ59" s="279"/>
      <c r="RGR59" s="280"/>
      <c r="RGS59" s="281"/>
      <c r="RGT59" s="281"/>
      <c r="RGU59" s="282"/>
      <c r="RGV59" s="283"/>
      <c r="RGW59" s="279"/>
      <c r="RGX59" s="280"/>
      <c r="RGY59" s="281"/>
      <c r="RGZ59" s="281"/>
      <c r="RHA59" s="282"/>
      <c r="RHB59" s="283"/>
      <c r="RHC59" s="279"/>
      <c r="RHD59" s="280"/>
      <c r="RHE59" s="281"/>
      <c r="RHF59" s="281"/>
      <c r="RHG59" s="282"/>
      <c r="RHH59" s="283"/>
      <c r="RHI59" s="279"/>
      <c r="RHJ59" s="280"/>
      <c r="RHK59" s="281"/>
      <c r="RHL59" s="281"/>
      <c r="RHM59" s="282"/>
      <c r="RHN59" s="283"/>
      <c r="RHO59" s="279"/>
      <c r="RHP59" s="280"/>
      <c r="RHQ59" s="281"/>
      <c r="RHR59" s="281"/>
      <c r="RHS59" s="282"/>
      <c r="RHT59" s="283"/>
      <c r="RHU59" s="279"/>
      <c r="RHV59" s="280"/>
      <c r="RHW59" s="281"/>
      <c r="RHX59" s="281"/>
      <c r="RHY59" s="282"/>
      <c r="RHZ59" s="283"/>
      <c r="RIA59" s="279"/>
      <c r="RIB59" s="280"/>
      <c r="RIC59" s="281"/>
      <c r="RID59" s="281"/>
      <c r="RIE59" s="282"/>
      <c r="RIF59" s="283"/>
      <c r="RIG59" s="279"/>
      <c r="RIH59" s="280"/>
      <c r="RII59" s="281"/>
      <c r="RIJ59" s="281"/>
      <c r="RIK59" s="282"/>
      <c r="RIL59" s="283"/>
      <c r="RIM59" s="279"/>
      <c r="RIN59" s="280"/>
      <c r="RIO59" s="281"/>
      <c r="RIP59" s="281"/>
      <c r="RIQ59" s="282"/>
      <c r="RIR59" s="283"/>
      <c r="RIS59" s="279"/>
      <c r="RIT59" s="280"/>
      <c r="RIU59" s="281"/>
      <c r="RIV59" s="281"/>
      <c r="RIW59" s="282"/>
      <c r="RIX59" s="283"/>
      <c r="RIY59" s="279"/>
      <c r="RIZ59" s="280"/>
      <c r="RJA59" s="281"/>
      <c r="RJB59" s="281"/>
      <c r="RJC59" s="282"/>
      <c r="RJD59" s="283"/>
      <c r="RJE59" s="279"/>
      <c r="RJF59" s="280"/>
      <c r="RJG59" s="281"/>
      <c r="RJH59" s="281"/>
      <c r="RJI59" s="282"/>
      <c r="RJJ59" s="283"/>
      <c r="RJK59" s="279"/>
      <c r="RJL59" s="280"/>
      <c r="RJM59" s="281"/>
      <c r="RJN59" s="281"/>
      <c r="RJO59" s="282"/>
      <c r="RJP59" s="283"/>
      <c r="RJQ59" s="279"/>
      <c r="RJR59" s="280"/>
      <c r="RJS59" s="281"/>
      <c r="RJT59" s="281"/>
      <c r="RJU59" s="282"/>
      <c r="RJV59" s="283"/>
      <c r="RJW59" s="279"/>
      <c r="RJX59" s="280"/>
      <c r="RJY59" s="281"/>
      <c r="RJZ59" s="281"/>
      <c r="RKA59" s="282"/>
      <c r="RKB59" s="283"/>
      <c r="RKC59" s="279"/>
      <c r="RKD59" s="280"/>
      <c r="RKE59" s="281"/>
      <c r="RKF59" s="281"/>
      <c r="RKG59" s="282"/>
      <c r="RKH59" s="283"/>
      <c r="RKI59" s="279"/>
      <c r="RKJ59" s="280"/>
      <c r="RKK59" s="281"/>
      <c r="RKL59" s="281"/>
      <c r="RKM59" s="282"/>
      <c r="RKN59" s="283"/>
      <c r="RKO59" s="279"/>
      <c r="RKP59" s="280"/>
      <c r="RKQ59" s="281"/>
      <c r="RKR59" s="281"/>
      <c r="RKS59" s="282"/>
      <c r="RKT59" s="283"/>
      <c r="RKU59" s="279"/>
      <c r="RKV59" s="280"/>
      <c r="RKW59" s="281"/>
      <c r="RKX59" s="281"/>
      <c r="RKY59" s="282"/>
      <c r="RKZ59" s="283"/>
      <c r="RLA59" s="279"/>
      <c r="RLB59" s="280"/>
      <c r="RLC59" s="281"/>
      <c r="RLD59" s="281"/>
      <c r="RLE59" s="282"/>
      <c r="RLF59" s="283"/>
      <c r="RLG59" s="279"/>
      <c r="RLH59" s="280"/>
      <c r="RLI59" s="281"/>
      <c r="RLJ59" s="281"/>
      <c r="RLK59" s="282"/>
      <c r="RLL59" s="283"/>
      <c r="RLM59" s="279"/>
      <c r="RLN59" s="280"/>
      <c r="RLO59" s="281"/>
      <c r="RLP59" s="281"/>
      <c r="RLQ59" s="282"/>
      <c r="RLR59" s="283"/>
      <c r="RLS59" s="279"/>
      <c r="RLT59" s="280"/>
      <c r="RLU59" s="281"/>
      <c r="RLV59" s="281"/>
      <c r="RLW59" s="282"/>
      <c r="RLX59" s="283"/>
      <c r="RLY59" s="279"/>
      <c r="RLZ59" s="280"/>
      <c r="RMA59" s="281"/>
      <c r="RMB59" s="281"/>
      <c r="RMC59" s="282"/>
      <c r="RMD59" s="283"/>
      <c r="RME59" s="279"/>
      <c r="RMF59" s="280"/>
      <c r="RMG59" s="281"/>
      <c r="RMH59" s="281"/>
      <c r="RMI59" s="282"/>
      <c r="RMJ59" s="283"/>
      <c r="RMK59" s="279"/>
      <c r="RML59" s="280"/>
      <c r="RMM59" s="281"/>
      <c r="RMN59" s="281"/>
      <c r="RMO59" s="282"/>
      <c r="RMP59" s="283"/>
      <c r="RMQ59" s="279"/>
      <c r="RMR59" s="280"/>
      <c r="RMS59" s="281"/>
      <c r="RMT59" s="281"/>
      <c r="RMU59" s="282"/>
      <c r="RMV59" s="283"/>
      <c r="RMW59" s="279"/>
      <c r="RMX59" s="280"/>
      <c r="RMY59" s="281"/>
      <c r="RMZ59" s="281"/>
      <c r="RNA59" s="282"/>
      <c r="RNB59" s="283"/>
      <c r="RNC59" s="279"/>
      <c r="RND59" s="280"/>
      <c r="RNE59" s="281"/>
      <c r="RNF59" s="281"/>
      <c r="RNG59" s="282"/>
      <c r="RNH59" s="283"/>
      <c r="RNI59" s="279"/>
      <c r="RNJ59" s="280"/>
      <c r="RNK59" s="281"/>
      <c r="RNL59" s="281"/>
      <c r="RNM59" s="282"/>
      <c r="RNN59" s="283"/>
      <c r="RNO59" s="279"/>
      <c r="RNP59" s="280"/>
      <c r="RNQ59" s="281"/>
      <c r="RNR59" s="281"/>
      <c r="RNS59" s="282"/>
      <c r="RNT59" s="283"/>
      <c r="RNU59" s="279"/>
      <c r="RNV59" s="280"/>
      <c r="RNW59" s="281"/>
      <c r="RNX59" s="281"/>
      <c r="RNY59" s="282"/>
      <c r="RNZ59" s="283"/>
      <c r="ROA59" s="279"/>
      <c r="ROB59" s="280"/>
      <c r="ROC59" s="281"/>
      <c r="ROD59" s="281"/>
      <c r="ROE59" s="282"/>
      <c r="ROF59" s="283"/>
      <c r="ROG59" s="279"/>
      <c r="ROH59" s="280"/>
      <c r="ROI59" s="281"/>
      <c r="ROJ59" s="281"/>
      <c r="ROK59" s="282"/>
      <c r="ROL59" s="283"/>
      <c r="ROM59" s="279"/>
      <c r="RON59" s="280"/>
      <c r="ROO59" s="281"/>
      <c r="ROP59" s="281"/>
      <c r="ROQ59" s="282"/>
      <c r="ROR59" s="283"/>
      <c r="ROS59" s="279"/>
      <c r="ROT59" s="280"/>
      <c r="ROU59" s="281"/>
      <c r="ROV59" s="281"/>
      <c r="ROW59" s="282"/>
      <c r="ROX59" s="283"/>
      <c r="ROY59" s="279"/>
      <c r="ROZ59" s="280"/>
      <c r="RPA59" s="281"/>
      <c r="RPB59" s="281"/>
      <c r="RPC59" s="282"/>
      <c r="RPD59" s="283"/>
      <c r="RPE59" s="279"/>
      <c r="RPF59" s="280"/>
      <c r="RPG59" s="281"/>
      <c r="RPH59" s="281"/>
      <c r="RPI59" s="282"/>
      <c r="RPJ59" s="283"/>
      <c r="RPK59" s="279"/>
      <c r="RPL59" s="280"/>
      <c r="RPM59" s="281"/>
      <c r="RPN59" s="281"/>
      <c r="RPO59" s="282"/>
      <c r="RPP59" s="283"/>
      <c r="RPQ59" s="279"/>
      <c r="RPR59" s="280"/>
      <c r="RPS59" s="281"/>
      <c r="RPT59" s="281"/>
      <c r="RPU59" s="282"/>
      <c r="RPV59" s="283"/>
      <c r="RPW59" s="279"/>
      <c r="RPX59" s="280"/>
      <c r="RPY59" s="281"/>
      <c r="RPZ59" s="281"/>
      <c r="RQA59" s="282"/>
      <c r="RQB59" s="283"/>
      <c r="RQC59" s="279"/>
      <c r="RQD59" s="280"/>
      <c r="RQE59" s="281"/>
      <c r="RQF59" s="281"/>
      <c r="RQG59" s="282"/>
      <c r="RQH59" s="283"/>
      <c r="RQI59" s="279"/>
      <c r="RQJ59" s="280"/>
      <c r="RQK59" s="281"/>
      <c r="RQL59" s="281"/>
      <c r="RQM59" s="282"/>
      <c r="RQN59" s="283"/>
      <c r="RQO59" s="279"/>
      <c r="RQP59" s="280"/>
      <c r="RQQ59" s="281"/>
      <c r="RQR59" s="281"/>
      <c r="RQS59" s="282"/>
      <c r="RQT59" s="283"/>
      <c r="RQU59" s="279"/>
      <c r="RQV59" s="280"/>
      <c r="RQW59" s="281"/>
      <c r="RQX59" s="281"/>
      <c r="RQY59" s="282"/>
      <c r="RQZ59" s="283"/>
      <c r="RRA59" s="279"/>
      <c r="RRB59" s="280"/>
      <c r="RRC59" s="281"/>
      <c r="RRD59" s="281"/>
      <c r="RRE59" s="282"/>
      <c r="RRF59" s="283"/>
      <c r="RRG59" s="279"/>
      <c r="RRH59" s="280"/>
      <c r="RRI59" s="281"/>
      <c r="RRJ59" s="281"/>
      <c r="RRK59" s="282"/>
      <c r="RRL59" s="283"/>
      <c r="RRM59" s="279"/>
      <c r="RRN59" s="280"/>
      <c r="RRO59" s="281"/>
      <c r="RRP59" s="281"/>
      <c r="RRQ59" s="282"/>
      <c r="RRR59" s="283"/>
      <c r="RRS59" s="279"/>
      <c r="RRT59" s="280"/>
      <c r="RRU59" s="281"/>
      <c r="RRV59" s="281"/>
      <c r="RRW59" s="282"/>
      <c r="RRX59" s="283"/>
      <c r="RRY59" s="279"/>
      <c r="RRZ59" s="280"/>
      <c r="RSA59" s="281"/>
      <c r="RSB59" s="281"/>
      <c r="RSC59" s="282"/>
      <c r="RSD59" s="283"/>
      <c r="RSE59" s="279"/>
      <c r="RSF59" s="280"/>
      <c r="RSG59" s="281"/>
      <c r="RSH59" s="281"/>
      <c r="RSI59" s="282"/>
      <c r="RSJ59" s="283"/>
      <c r="RSK59" s="279"/>
      <c r="RSL59" s="280"/>
      <c r="RSM59" s="281"/>
      <c r="RSN59" s="281"/>
      <c r="RSO59" s="282"/>
      <c r="RSP59" s="283"/>
      <c r="RSQ59" s="279"/>
      <c r="RSR59" s="280"/>
      <c r="RSS59" s="281"/>
      <c r="RST59" s="281"/>
      <c r="RSU59" s="282"/>
      <c r="RSV59" s="283"/>
      <c r="RSW59" s="279"/>
      <c r="RSX59" s="280"/>
      <c r="RSY59" s="281"/>
      <c r="RSZ59" s="281"/>
      <c r="RTA59" s="282"/>
      <c r="RTB59" s="283"/>
      <c r="RTC59" s="279"/>
      <c r="RTD59" s="280"/>
      <c r="RTE59" s="281"/>
      <c r="RTF59" s="281"/>
      <c r="RTG59" s="282"/>
      <c r="RTH59" s="283"/>
      <c r="RTI59" s="279"/>
      <c r="RTJ59" s="280"/>
      <c r="RTK59" s="281"/>
      <c r="RTL59" s="281"/>
      <c r="RTM59" s="282"/>
      <c r="RTN59" s="283"/>
      <c r="RTO59" s="279"/>
      <c r="RTP59" s="280"/>
      <c r="RTQ59" s="281"/>
      <c r="RTR59" s="281"/>
      <c r="RTS59" s="282"/>
      <c r="RTT59" s="283"/>
      <c r="RTU59" s="279"/>
      <c r="RTV59" s="280"/>
      <c r="RTW59" s="281"/>
      <c r="RTX59" s="281"/>
      <c r="RTY59" s="282"/>
      <c r="RTZ59" s="283"/>
      <c r="RUA59" s="279"/>
      <c r="RUB59" s="280"/>
      <c r="RUC59" s="281"/>
      <c r="RUD59" s="281"/>
      <c r="RUE59" s="282"/>
      <c r="RUF59" s="283"/>
      <c r="RUG59" s="279"/>
      <c r="RUH59" s="280"/>
      <c r="RUI59" s="281"/>
      <c r="RUJ59" s="281"/>
      <c r="RUK59" s="282"/>
      <c r="RUL59" s="283"/>
      <c r="RUM59" s="279"/>
      <c r="RUN59" s="280"/>
      <c r="RUO59" s="281"/>
      <c r="RUP59" s="281"/>
      <c r="RUQ59" s="282"/>
      <c r="RUR59" s="283"/>
      <c r="RUS59" s="279"/>
      <c r="RUT59" s="280"/>
      <c r="RUU59" s="281"/>
      <c r="RUV59" s="281"/>
      <c r="RUW59" s="282"/>
      <c r="RUX59" s="283"/>
      <c r="RUY59" s="279"/>
      <c r="RUZ59" s="280"/>
      <c r="RVA59" s="281"/>
      <c r="RVB59" s="281"/>
      <c r="RVC59" s="282"/>
      <c r="RVD59" s="283"/>
      <c r="RVE59" s="279"/>
      <c r="RVF59" s="280"/>
      <c r="RVG59" s="281"/>
      <c r="RVH59" s="281"/>
      <c r="RVI59" s="282"/>
      <c r="RVJ59" s="283"/>
      <c r="RVK59" s="279"/>
      <c r="RVL59" s="280"/>
      <c r="RVM59" s="281"/>
      <c r="RVN59" s="281"/>
      <c r="RVO59" s="282"/>
      <c r="RVP59" s="283"/>
      <c r="RVQ59" s="279"/>
      <c r="RVR59" s="280"/>
      <c r="RVS59" s="281"/>
      <c r="RVT59" s="281"/>
      <c r="RVU59" s="282"/>
      <c r="RVV59" s="283"/>
      <c r="RVW59" s="279"/>
      <c r="RVX59" s="280"/>
      <c r="RVY59" s="281"/>
      <c r="RVZ59" s="281"/>
      <c r="RWA59" s="282"/>
      <c r="RWB59" s="283"/>
      <c r="RWC59" s="279"/>
      <c r="RWD59" s="280"/>
      <c r="RWE59" s="281"/>
      <c r="RWF59" s="281"/>
      <c r="RWG59" s="282"/>
      <c r="RWH59" s="283"/>
      <c r="RWI59" s="279"/>
      <c r="RWJ59" s="280"/>
      <c r="RWK59" s="281"/>
      <c r="RWL59" s="281"/>
      <c r="RWM59" s="282"/>
      <c r="RWN59" s="283"/>
      <c r="RWO59" s="279"/>
      <c r="RWP59" s="280"/>
      <c r="RWQ59" s="281"/>
      <c r="RWR59" s="281"/>
      <c r="RWS59" s="282"/>
      <c r="RWT59" s="283"/>
      <c r="RWU59" s="279"/>
      <c r="RWV59" s="280"/>
      <c r="RWW59" s="281"/>
      <c r="RWX59" s="281"/>
      <c r="RWY59" s="282"/>
      <c r="RWZ59" s="283"/>
      <c r="RXA59" s="279"/>
      <c r="RXB59" s="280"/>
      <c r="RXC59" s="281"/>
      <c r="RXD59" s="281"/>
      <c r="RXE59" s="282"/>
      <c r="RXF59" s="283"/>
      <c r="RXG59" s="279"/>
      <c r="RXH59" s="280"/>
      <c r="RXI59" s="281"/>
      <c r="RXJ59" s="281"/>
      <c r="RXK59" s="282"/>
      <c r="RXL59" s="283"/>
      <c r="RXM59" s="279"/>
      <c r="RXN59" s="280"/>
      <c r="RXO59" s="281"/>
      <c r="RXP59" s="281"/>
      <c r="RXQ59" s="282"/>
      <c r="RXR59" s="283"/>
      <c r="RXS59" s="279"/>
      <c r="RXT59" s="280"/>
      <c r="RXU59" s="281"/>
      <c r="RXV59" s="281"/>
      <c r="RXW59" s="282"/>
      <c r="RXX59" s="283"/>
      <c r="RXY59" s="279"/>
      <c r="RXZ59" s="280"/>
      <c r="RYA59" s="281"/>
      <c r="RYB59" s="281"/>
      <c r="RYC59" s="282"/>
      <c r="RYD59" s="283"/>
      <c r="RYE59" s="279"/>
      <c r="RYF59" s="280"/>
      <c r="RYG59" s="281"/>
      <c r="RYH59" s="281"/>
      <c r="RYI59" s="282"/>
      <c r="RYJ59" s="283"/>
      <c r="RYK59" s="279"/>
      <c r="RYL59" s="280"/>
      <c r="RYM59" s="281"/>
      <c r="RYN59" s="281"/>
      <c r="RYO59" s="282"/>
      <c r="RYP59" s="283"/>
      <c r="RYQ59" s="279"/>
      <c r="RYR59" s="280"/>
      <c r="RYS59" s="281"/>
      <c r="RYT59" s="281"/>
      <c r="RYU59" s="282"/>
      <c r="RYV59" s="283"/>
      <c r="RYW59" s="279"/>
      <c r="RYX59" s="280"/>
      <c r="RYY59" s="281"/>
      <c r="RYZ59" s="281"/>
      <c r="RZA59" s="282"/>
      <c r="RZB59" s="283"/>
      <c r="RZC59" s="279"/>
      <c r="RZD59" s="280"/>
      <c r="RZE59" s="281"/>
      <c r="RZF59" s="281"/>
      <c r="RZG59" s="282"/>
      <c r="RZH59" s="283"/>
      <c r="RZI59" s="279"/>
      <c r="RZJ59" s="280"/>
      <c r="RZK59" s="281"/>
      <c r="RZL59" s="281"/>
      <c r="RZM59" s="282"/>
      <c r="RZN59" s="283"/>
      <c r="RZO59" s="279"/>
      <c r="RZP59" s="280"/>
      <c r="RZQ59" s="281"/>
      <c r="RZR59" s="281"/>
      <c r="RZS59" s="282"/>
      <c r="RZT59" s="283"/>
      <c r="RZU59" s="279"/>
      <c r="RZV59" s="280"/>
      <c r="RZW59" s="281"/>
      <c r="RZX59" s="281"/>
      <c r="RZY59" s="282"/>
      <c r="RZZ59" s="283"/>
      <c r="SAA59" s="279"/>
      <c r="SAB59" s="280"/>
      <c r="SAC59" s="281"/>
      <c r="SAD59" s="281"/>
      <c r="SAE59" s="282"/>
      <c r="SAF59" s="283"/>
      <c r="SAG59" s="279"/>
      <c r="SAH59" s="280"/>
      <c r="SAI59" s="281"/>
      <c r="SAJ59" s="281"/>
      <c r="SAK59" s="282"/>
      <c r="SAL59" s="283"/>
      <c r="SAM59" s="279"/>
      <c r="SAN59" s="280"/>
      <c r="SAO59" s="281"/>
      <c r="SAP59" s="281"/>
      <c r="SAQ59" s="282"/>
      <c r="SAR59" s="283"/>
      <c r="SAS59" s="279"/>
      <c r="SAT59" s="280"/>
      <c r="SAU59" s="281"/>
      <c r="SAV59" s="281"/>
      <c r="SAW59" s="282"/>
      <c r="SAX59" s="283"/>
      <c r="SAY59" s="279"/>
      <c r="SAZ59" s="280"/>
      <c r="SBA59" s="281"/>
      <c r="SBB59" s="281"/>
      <c r="SBC59" s="282"/>
      <c r="SBD59" s="283"/>
      <c r="SBE59" s="279"/>
      <c r="SBF59" s="280"/>
      <c r="SBG59" s="281"/>
      <c r="SBH59" s="281"/>
      <c r="SBI59" s="282"/>
      <c r="SBJ59" s="283"/>
      <c r="SBK59" s="279"/>
      <c r="SBL59" s="280"/>
      <c r="SBM59" s="281"/>
      <c r="SBN59" s="281"/>
      <c r="SBO59" s="282"/>
      <c r="SBP59" s="283"/>
      <c r="SBQ59" s="279"/>
      <c r="SBR59" s="280"/>
      <c r="SBS59" s="281"/>
      <c r="SBT59" s="281"/>
      <c r="SBU59" s="282"/>
      <c r="SBV59" s="283"/>
      <c r="SBW59" s="279"/>
      <c r="SBX59" s="280"/>
      <c r="SBY59" s="281"/>
      <c r="SBZ59" s="281"/>
      <c r="SCA59" s="282"/>
      <c r="SCB59" s="283"/>
      <c r="SCC59" s="279"/>
      <c r="SCD59" s="280"/>
      <c r="SCE59" s="281"/>
      <c r="SCF59" s="281"/>
      <c r="SCG59" s="282"/>
      <c r="SCH59" s="283"/>
      <c r="SCI59" s="279"/>
      <c r="SCJ59" s="280"/>
      <c r="SCK59" s="281"/>
      <c r="SCL59" s="281"/>
      <c r="SCM59" s="282"/>
      <c r="SCN59" s="283"/>
      <c r="SCO59" s="279"/>
      <c r="SCP59" s="280"/>
      <c r="SCQ59" s="281"/>
      <c r="SCR59" s="281"/>
      <c r="SCS59" s="282"/>
      <c r="SCT59" s="283"/>
      <c r="SCU59" s="279"/>
      <c r="SCV59" s="280"/>
      <c r="SCW59" s="281"/>
      <c r="SCX59" s="281"/>
      <c r="SCY59" s="282"/>
      <c r="SCZ59" s="283"/>
      <c r="SDA59" s="279"/>
      <c r="SDB59" s="280"/>
      <c r="SDC59" s="281"/>
      <c r="SDD59" s="281"/>
      <c r="SDE59" s="282"/>
      <c r="SDF59" s="283"/>
      <c r="SDG59" s="279"/>
      <c r="SDH59" s="280"/>
      <c r="SDI59" s="281"/>
      <c r="SDJ59" s="281"/>
      <c r="SDK59" s="282"/>
      <c r="SDL59" s="283"/>
      <c r="SDM59" s="279"/>
      <c r="SDN59" s="280"/>
      <c r="SDO59" s="281"/>
      <c r="SDP59" s="281"/>
      <c r="SDQ59" s="282"/>
      <c r="SDR59" s="283"/>
      <c r="SDS59" s="279"/>
      <c r="SDT59" s="280"/>
      <c r="SDU59" s="281"/>
      <c r="SDV59" s="281"/>
      <c r="SDW59" s="282"/>
      <c r="SDX59" s="283"/>
      <c r="SDY59" s="279"/>
      <c r="SDZ59" s="280"/>
      <c r="SEA59" s="281"/>
      <c r="SEB59" s="281"/>
      <c r="SEC59" s="282"/>
      <c r="SED59" s="283"/>
      <c r="SEE59" s="279"/>
      <c r="SEF59" s="280"/>
      <c r="SEG59" s="281"/>
      <c r="SEH59" s="281"/>
      <c r="SEI59" s="282"/>
      <c r="SEJ59" s="283"/>
      <c r="SEK59" s="279"/>
      <c r="SEL59" s="280"/>
      <c r="SEM59" s="281"/>
      <c r="SEN59" s="281"/>
      <c r="SEO59" s="282"/>
      <c r="SEP59" s="283"/>
      <c r="SEQ59" s="279"/>
      <c r="SER59" s="280"/>
      <c r="SES59" s="281"/>
      <c r="SET59" s="281"/>
      <c r="SEU59" s="282"/>
      <c r="SEV59" s="283"/>
      <c r="SEW59" s="279"/>
      <c r="SEX59" s="280"/>
      <c r="SEY59" s="281"/>
      <c r="SEZ59" s="281"/>
      <c r="SFA59" s="282"/>
      <c r="SFB59" s="283"/>
      <c r="SFC59" s="279"/>
      <c r="SFD59" s="280"/>
      <c r="SFE59" s="281"/>
      <c r="SFF59" s="281"/>
      <c r="SFG59" s="282"/>
      <c r="SFH59" s="283"/>
      <c r="SFI59" s="279"/>
      <c r="SFJ59" s="280"/>
      <c r="SFK59" s="281"/>
      <c r="SFL59" s="281"/>
      <c r="SFM59" s="282"/>
      <c r="SFN59" s="283"/>
      <c r="SFO59" s="279"/>
      <c r="SFP59" s="280"/>
      <c r="SFQ59" s="281"/>
      <c r="SFR59" s="281"/>
      <c r="SFS59" s="282"/>
      <c r="SFT59" s="283"/>
      <c r="SFU59" s="279"/>
      <c r="SFV59" s="280"/>
      <c r="SFW59" s="281"/>
      <c r="SFX59" s="281"/>
      <c r="SFY59" s="282"/>
      <c r="SFZ59" s="283"/>
      <c r="SGA59" s="279"/>
      <c r="SGB59" s="280"/>
      <c r="SGC59" s="281"/>
      <c r="SGD59" s="281"/>
      <c r="SGE59" s="282"/>
      <c r="SGF59" s="283"/>
      <c r="SGG59" s="279"/>
      <c r="SGH59" s="280"/>
      <c r="SGI59" s="281"/>
      <c r="SGJ59" s="281"/>
      <c r="SGK59" s="282"/>
      <c r="SGL59" s="283"/>
      <c r="SGM59" s="279"/>
      <c r="SGN59" s="280"/>
      <c r="SGO59" s="281"/>
      <c r="SGP59" s="281"/>
      <c r="SGQ59" s="282"/>
      <c r="SGR59" s="283"/>
      <c r="SGS59" s="279"/>
      <c r="SGT59" s="280"/>
      <c r="SGU59" s="281"/>
      <c r="SGV59" s="281"/>
      <c r="SGW59" s="282"/>
      <c r="SGX59" s="283"/>
      <c r="SGY59" s="279"/>
      <c r="SGZ59" s="280"/>
      <c r="SHA59" s="281"/>
      <c r="SHB59" s="281"/>
      <c r="SHC59" s="282"/>
      <c r="SHD59" s="283"/>
      <c r="SHE59" s="279"/>
      <c r="SHF59" s="280"/>
      <c r="SHG59" s="281"/>
      <c r="SHH59" s="281"/>
      <c r="SHI59" s="282"/>
      <c r="SHJ59" s="283"/>
      <c r="SHK59" s="279"/>
      <c r="SHL59" s="280"/>
      <c r="SHM59" s="281"/>
      <c r="SHN59" s="281"/>
      <c r="SHO59" s="282"/>
      <c r="SHP59" s="283"/>
      <c r="SHQ59" s="279"/>
      <c r="SHR59" s="280"/>
      <c r="SHS59" s="281"/>
      <c r="SHT59" s="281"/>
      <c r="SHU59" s="282"/>
      <c r="SHV59" s="283"/>
      <c r="SHW59" s="279"/>
      <c r="SHX59" s="280"/>
      <c r="SHY59" s="281"/>
      <c r="SHZ59" s="281"/>
      <c r="SIA59" s="282"/>
      <c r="SIB59" s="283"/>
      <c r="SIC59" s="279"/>
      <c r="SID59" s="280"/>
      <c r="SIE59" s="281"/>
      <c r="SIF59" s="281"/>
      <c r="SIG59" s="282"/>
      <c r="SIH59" s="283"/>
      <c r="SII59" s="279"/>
      <c r="SIJ59" s="280"/>
      <c r="SIK59" s="281"/>
      <c r="SIL59" s="281"/>
      <c r="SIM59" s="282"/>
      <c r="SIN59" s="283"/>
      <c r="SIO59" s="279"/>
      <c r="SIP59" s="280"/>
      <c r="SIQ59" s="281"/>
      <c r="SIR59" s="281"/>
      <c r="SIS59" s="282"/>
      <c r="SIT59" s="283"/>
      <c r="SIU59" s="279"/>
      <c r="SIV59" s="280"/>
      <c r="SIW59" s="281"/>
      <c r="SIX59" s="281"/>
      <c r="SIY59" s="282"/>
      <c r="SIZ59" s="283"/>
      <c r="SJA59" s="279"/>
      <c r="SJB59" s="280"/>
      <c r="SJC59" s="281"/>
      <c r="SJD59" s="281"/>
      <c r="SJE59" s="282"/>
      <c r="SJF59" s="283"/>
      <c r="SJG59" s="279"/>
      <c r="SJH59" s="280"/>
      <c r="SJI59" s="281"/>
      <c r="SJJ59" s="281"/>
      <c r="SJK59" s="282"/>
      <c r="SJL59" s="283"/>
      <c r="SJM59" s="279"/>
      <c r="SJN59" s="280"/>
      <c r="SJO59" s="281"/>
      <c r="SJP59" s="281"/>
      <c r="SJQ59" s="282"/>
      <c r="SJR59" s="283"/>
      <c r="SJS59" s="279"/>
      <c r="SJT59" s="280"/>
      <c r="SJU59" s="281"/>
      <c r="SJV59" s="281"/>
      <c r="SJW59" s="282"/>
      <c r="SJX59" s="283"/>
      <c r="SJY59" s="279"/>
      <c r="SJZ59" s="280"/>
      <c r="SKA59" s="281"/>
      <c r="SKB59" s="281"/>
      <c r="SKC59" s="282"/>
      <c r="SKD59" s="283"/>
      <c r="SKE59" s="279"/>
      <c r="SKF59" s="280"/>
      <c r="SKG59" s="281"/>
      <c r="SKH59" s="281"/>
      <c r="SKI59" s="282"/>
      <c r="SKJ59" s="283"/>
      <c r="SKK59" s="279"/>
      <c r="SKL59" s="280"/>
      <c r="SKM59" s="281"/>
      <c r="SKN59" s="281"/>
      <c r="SKO59" s="282"/>
      <c r="SKP59" s="283"/>
      <c r="SKQ59" s="279"/>
      <c r="SKR59" s="280"/>
      <c r="SKS59" s="281"/>
      <c r="SKT59" s="281"/>
      <c r="SKU59" s="282"/>
      <c r="SKV59" s="283"/>
      <c r="SKW59" s="279"/>
      <c r="SKX59" s="280"/>
      <c r="SKY59" s="281"/>
      <c r="SKZ59" s="281"/>
      <c r="SLA59" s="282"/>
      <c r="SLB59" s="283"/>
      <c r="SLC59" s="279"/>
      <c r="SLD59" s="280"/>
      <c r="SLE59" s="281"/>
      <c r="SLF59" s="281"/>
      <c r="SLG59" s="282"/>
      <c r="SLH59" s="283"/>
      <c r="SLI59" s="279"/>
      <c r="SLJ59" s="280"/>
      <c r="SLK59" s="281"/>
      <c r="SLL59" s="281"/>
      <c r="SLM59" s="282"/>
      <c r="SLN59" s="283"/>
      <c r="SLO59" s="279"/>
      <c r="SLP59" s="280"/>
      <c r="SLQ59" s="281"/>
      <c r="SLR59" s="281"/>
      <c r="SLS59" s="282"/>
      <c r="SLT59" s="283"/>
      <c r="SLU59" s="279"/>
      <c r="SLV59" s="280"/>
      <c r="SLW59" s="281"/>
      <c r="SLX59" s="281"/>
      <c r="SLY59" s="282"/>
      <c r="SLZ59" s="283"/>
      <c r="SMA59" s="279"/>
      <c r="SMB59" s="280"/>
      <c r="SMC59" s="281"/>
      <c r="SMD59" s="281"/>
      <c r="SME59" s="282"/>
      <c r="SMF59" s="283"/>
      <c r="SMG59" s="279"/>
      <c r="SMH59" s="280"/>
      <c r="SMI59" s="281"/>
      <c r="SMJ59" s="281"/>
      <c r="SMK59" s="282"/>
      <c r="SML59" s="283"/>
      <c r="SMM59" s="279"/>
      <c r="SMN59" s="280"/>
      <c r="SMO59" s="281"/>
      <c r="SMP59" s="281"/>
      <c r="SMQ59" s="282"/>
      <c r="SMR59" s="283"/>
      <c r="SMS59" s="279"/>
      <c r="SMT59" s="280"/>
      <c r="SMU59" s="281"/>
      <c r="SMV59" s="281"/>
      <c r="SMW59" s="282"/>
      <c r="SMX59" s="283"/>
      <c r="SMY59" s="279"/>
      <c r="SMZ59" s="280"/>
      <c r="SNA59" s="281"/>
      <c r="SNB59" s="281"/>
      <c r="SNC59" s="282"/>
      <c r="SND59" s="283"/>
      <c r="SNE59" s="279"/>
      <c r="SNF59" s="280"/>
      <c r="SNG59" s="281"/>
      <c r="SNH59" s="281"/>
      <c r="SNI59" s="282"/>
      <c r="SNJ59" s="283"/>
      <c r="SNK59" s="279"/>
      <c r="SNL59" s="280"/>
      <c r="SNM59" s="281"/>
      <c r="SNN59" s="281"/>
      <c r="SNO59" s="282"/>
      <c r="SNP59" s="283"/>
      <c r="SNQ59" s="279"/>
      <c r="SNR59" s="280"/>
      <c r="SNS59" s="281"/>
      <c r="SNT59" s="281"/>
      <c r="SNU59" s="282"/>
      <c r="SNV59" s="283"/>
      <c r="SNW59" s="279"/>
      <c r="SNX59" s="280"/>
      <c r="SNY59" s="281"/>
      <c r="SNZ59" s="281"/>
      <c r="SOA59" s="282"/>
      <c r="SOB59" s="283"/>
      <c r="SOC59" s="279"/>
      <c r="SOD59" s="280"/>
      <c r="SOE59" s="281"/>
      <c r="SOF59" s="281"/>
      <c r="SOG59" s="282"/>
      <c r="SOH59" s="283"/>
      <c r="SOI59" s="279"/>
      <c r="SOJ59" s="280"/>
      <c r="SOK59" s="281"/>
      <c r="SOL59" s="281"/>
      <c r="SOM59" s="282"/>
      <c r="SON59" s="283"/>
      <c r="SOO59" s="279"/>
      <c r="SOP59" s="280"/>
      <c r="SOQ59" s="281"/>
      <c r="SOR59" s="281"/>
      <c r="SOS59" s="282"/>
      <c r="SOT59" s="283"/>
      <c r="SOU59" s="279"/>
      <c r="SOV59" s="280"/>
      <c r="SOW59" s="281"/>
      <c r="SOX59" s="281"/>
      <c r="SOY59" s="282"/>
      <c r="SOZ59" s="283"/>
      <c r="SPA59" s="279"/>
      <c r="SPB59" s="280"/>
      <c r="SPC59" s="281"/>
      <c r="SPD59" s="281"/>
      <c r="SPE59" s="282"/>
      <c r="SPF59" s="283"/>
      <c r="SPG59" s="279"/>
      <c r="SPH59" s="280"/>
      <c r="SPI59" s="281"/>
      <c r="SPJ59" s="281"/>
      <c r="SPK59" s="282"/>
      <c r="SPL59" s="283"/>
      <c r="SPM59" s="279"/>
      <c r="SPN59" s="280"/>
      <c r="SPO59" s="281"/>
      <c r="SPP59" s="281"/>
      <c r="SPQ59" s="282"/>
      <c r="SPR59" s="283"/>
      <c r="SPS59" s="279"/>
      <c r="SPT59" s="280"/>
      <c r="SPU59" s="281"/>
      <c r="SPV59" s="281"/>
      <c r="SPW59" s="282"/>
      <c r="SPX59" s="283"/>
      <c r="SPY59" s="279"/>
      <c r="SPZ59" s="280"/>
      <c r="SQA59" s="281"/>
      <c r="SQB59" s="281"/>
      <c r="SQC59" s="282"/>
      <c r="SQD59" s="283"/>
      <c r="SQE59" s="279"/>
      <c r="SQF59" s="280"/>
      <c r="SQG59" s="281"/>
      <c r="SQH59" s="281"/>
      <c r="SQI59" s="282"/>
      <c r="SQJ59" s="283"/>
      <c r="SQK59" s="279"/>
      <c r="SQL59" s="280"/>
      <c r="SQM59" s="281"/>
      <c r="SQN59" s="281"/>
      <c r="SQO59" s="282"/>
      <c r="SQP59" s="283"/>
      <c r="SQQ59" s="279"/>
      <c r="SQR59" s="280"/>
      <c r="SQS59" s="281"/>
      <c r="SQT59" s="281"/>
      <c r="SQU59" s="282"/>
      <c r="SQV59" s="283"/>
      <c r="SQW59" s="279"/>
      <c r="SQX59" s="280"/>
      <c r="SQY59" s="281"/>
      <c r="SQZ59" s="281"/>
      <c r="SRA59" s="282"/>
      <c r="SRB59" s="283"/>
      <c r="SRC59" s="279"/>
      <c r="SRD59" s="280"/>
      <c r="SRE59" s="281"/>
      <c r="SRF59" s="281"/>
      <c r="SRG59" s="282"/>
      <c r="SRH59" s="283"/>
      <c r="SRI59" s="279"/>
      <c r="SRJ59" s="280"/>
      <c r="SRK59" s="281"/>
      <c r="SRL59" s="281"/>
      <c r="SRM59" s="282"/>
      <c r="SRN59" s="283"/>
      <c r="SRO59" s="279"/>
      <c r="SRP59" s="280"/>
      <c r="SRQ59" s="281"/>
      <c r="SRR59" s="281"/>
      <c r="SRS59" s="282"/>
      <c r="SRT59" s="283"/>
      <c r="SRU59" s="279"/>
      <c r="SRV59" s="280"/>
      <c r="SRW59" s="281"/>
      <c r="SRX59" s="281"/>
      <c r="SRY59" s="282"/>
      <c r="SRZ59" s="283"/>
      <c r="SSA59" s="279"/>
      <c r="SSB59" s="280"/>
      <c r="SSC59" s="281"/>
      <c r="SSD59" s="281"/>
      <c r="SSE59" s="282"/>
      <c r="SSF59" s="283"/>
      <c r="SSG59" s="279"/>
      <c r="SSH59" s="280"/>
      <c r="SSI59" s="281"/>
      <c r="SSJ59" s="281"/>
      <c r="SSK59" s="282"/>
      <c r="SSL59" s="283"/>
      <c r="SSM59" s="279"/>
      <c r="SSN59" s="280"/>
      <c r="SSO59" s="281"/>
      <c r="SSP59" s="281"/>
      <c r="SSQ59" s="282"/>
      <c r="SSR59" s="283"/>
      <c r="SSS59" s="279"/>
      <c r="SST59" s="280"/>
      <c r="SSU59" s="281"/>
      <c r="SSV59" s="281"/>
      <c r="SSW59" s="282"/>
      <c r="SSX59" s="283"/>
      <c r="SSY59" s="279"/>
      <c r="SSZ59" s="280"/>
      <c r="STA59" s="281"/>
      <c r="STB59" s="281"/>
      <c r="STC59" s="282"/>
      <c r="STD59" s="283"/>
      <c r="STE59" s="279"/>
      <c r="STF59" s="280"/>
      <c r="STG59" s="281"/>
      <c r="STH59" s="281"/>
      <c r="STI59" s="282"/>
      <c r="STJ59" s="283"/>
      <c r="STK59" s="279"/>
      <c r="STL59" s="280"/>
      <c r="STM59" s="281"/>
      <c r="STN59" s="281"/>
      <c r="STO59" s="282"/>
      <c r="STP59" s="283"/>
      <c r="STQ59" s="279"/>
      <c r="STR59" s="280"/>
      <c r="STS59" s="281"/>
      <c r="STT59" s="281"/>
      <c r="STU59" s="282"/>
      <c r="STV59" s="283"/>
      <c r="STW59" s="279"/>
      <c r="STX59" s="280"/>
      <c r="STY59" s="281"/>
      <c r="STZ59" s="281"/>
      <c r="SUA59" s="282"/>
      <c r="SUB59" s="283"/>
      <c r="SUC59" s="279"/>
      <c r="SUD59" s="280"/>
      <c r="SUE59" s="281"/>
      <c r="SUF59" s="281"/>
      <c r="SUG59" s="282"/>
      <c r="SUH59" s="283"/>
      <c r="SUI59" s="279"/>
      <c r="SUJ59" s="280"/>
      <c r="SUK59" s="281"/>
      <c r="SUL59" s="281"/>
      <c r="SUM59" s="282"/>
      <c r="SUN59" s="283"/>
      <c r="SUO59" s="279"/>
      <c r="SUP59" s="280"/>
      <c r="SUQ59" s="281"/>
      <c r="SUR59" s="281"/>
      <c r="SUS59" s="282"/>
      <c r="SUT59" s="283"/>
      <c r="SUU59" s="279"/>
      <c r="SUV59" s="280"/>
      <c r="SUW59" s="281"/>
      <c r="SUX59" s="281"/>
      <c r="SUY59" s="282"/>
      <c r="SUZ59" s="283"/>
      <c r="SVA59" s="279"/>
      <c r="SVB59" s="280"/>
      <c r="SVC59" s="281"/>
      <c r="SVD59" s="281"/>
      <c r="SVE59" s="282"/>
      <c r="SVF59" s="283"/>
      <c r="SVG59" s="279"/>
      <c r="SVH59" s="280"/>
      <c r="SVI59" s="281"/>
      <c r="SVJ59" s="281"/>
      <c r="SVK59" s="282"/>
      <c r="SVL59" s="283"/>
      <c r="SVM59" s="279"/>
      <c r="SVN59" s="280"/>
      <c r="SVO59" s="281"/>
      <c r="SVP59" s="281"/>
      <c r="SVQ59" s="282"/>
      <c r="SVR59" s="283"/>
      <c r="SVS59" s="279"/>
      <c r="SVT59" s="280"/>
      <c r="SVU59" s="281"/>
      <c r="SVV59" s="281"/>
      <c r="SVW59" s="282"/>
      <c r="SVX59" s="283"/>
      <c r="SVY59" s="279"/>
      <c r="SVZ59" s="280"/>
      <c r="SWA59" s="281"/>
      <c r="SWB59" s="281"/>
      <c r="SWC59" s="282"/>
      <c r="SWD59" s="283"/>
      <c r="SWE59" s="279"/>
      <c r="SWF59" s="280"/>
      <c r="SWG59" s="281"/>
      <c r="SWH59" s="281"/>
      <c r="SWI59" s="282"/>
      <c r="SWJ59" s="283"/>
      <c r="SWK59" s="279"/>
      <c r="SWL59" s="280"/>
      <c r="SWM59" s="281"/>
      <c r="SWN59" s="281"/>
      <c r="SWO59" s="282"/>
      <c r="SWP59" s="283"/>
      <c r="SWQ59" s="279"/>
      <c r="SWR59" s="280"/>
      <c r="SWS59" s="281"/>
      <c r="SWT59" s="281"/>
      <c r="SWU59" s="282"/>
      <c r="SWV59" s="283"/>
      <c r="SWW59" s="279"/>
      <c r="SWX59" s="280"/>
      <c r="SWY59" s="281"/>
      <c r="SWZ59" s="281"/>
      <c r="SXA59" s="282"/>
      <c r="SXB59" s="283"/>
      <c r="SXC59" s="279"/>
      <c r="SXD59" s="280"/>
      <c r="SXE59" s="281"/>
      <c r="SXF59" s="281"/>
      <c r="SXG59" s="282"/>
      <c r="SXH59" s="283"/>
      <c r="SXI59" s="279"/>
      <c r="SXJ59" s="280"/>
      <c r="SXK59" s="281"/>
      <c r="SXL59" s="281"/>
      <c r="SXM59" s="282"/>
      <c r="SXN59" s="283"/>
      <c r="SXO59" s="279"/>
      <c r="SXP59" s="280"/>
      <c r="SXQ59" s="281"/>
      <c r="SXR59" s="281"/>
      <c r="SXS59" s="282"/>
      <c r="SXT59" s="283"/>
      <c r="SXU59" s="279"/>
      <c r="SXV59" s="280"/>
      <c r="SXW59" s="281"/>
      <c r="SXX59" s="281"/>
      <c r="SXY59" s="282"/>
      <c r="SXZ59" s="283"/>
      <c r="SYA59" s="279"/>
      <c r="SYB59" s="280"/>
      <c r="SYC59" s="281"/>
      <c r="SYD59" s="281"/>
      <c r="SYE59" s="282"/>
      <c r="SYF59" s="283"/>
      <c r="SYG59" s="279"/>
      <c r="SYH59" s="280"/>
      <c r="SYI59" s="281"/>
      <c r="SYJ59" s="281"/>
      <c r="SYK59" s="282"/>
      <c r="SYL59" s="283"/>
      <c r="SYM59" s="279"/>
      <c r="SYN59" s="280"/>
      <c r="SYO59" s="281"/>
      <c r="SYP59" s="281"/>
      <c r="SYQ59" s="282"/>
      <c r="SYR59" s="283"/>
      <c r="SYS59" s="279"/>
      <c r="SYT59" s="280"/>
      <c r="SYU59" s="281"/>
      <c r="SYV59" s="281"/>
      <c r="SYW59" s="282"/>
      <c r="SYX59" s="283"/>
      <c r="SYY59" s="279"/>
      <c r="SYZ59" s="280"/>
      <c r="SZA59" s="281"/>
      <c r="SZB59" s="281"/>
      <c r="SZC59" s="282"/>
      <c r="SZD59" s="283"/>
      <c r="SZE59" s="279"/>
      <c r="SZF59" s="280"/>
      <c r="SZG59" s="281"/>
      <c r="SZH59" s="281"/>
      <c r="SZI59" s="282"/>
      <c r="SZJ59" s="283"/>
      <c r="SZK59" s="279"/>
      <c r="SZL59" s="280"/>
      <c r="SZM59" s="281"/>
      <c r="SZN59" s="281"/>
      <c r="SZO59" s="282"/>
      <c r="SZP59" s="283"/>
      <c r="SZQ59" s="279"/>
      <c r="SZR59" s="280"/>
      <c r="SZS59" s="281"/>
      <c r="SZT59" s="281"/>
      <c r="SZU59" s="282"/>
      <c r="SZV59" s="283"/>
      <c r="SZW59" s="279"/>
      <c r="SZX59" s="280"/>
      <c r="SZY59" s="281"/>
      <c r="SZZ59" s="281"/>
      <c r="TAA59" s="282"/>
      <c r="TAB59" s="283"/>
      <c r="TAC59" s="279"/>
      <c r="TAD59" s="280"/>
      <c r="TAE59" s="281"/>
      <c r="TAF59" s="281"/>
      <c r="TAG59" s="282"/>
      <c r="TAH59" s="283"/>
      <c r="TAI59" s="279"/>
      <c r="TAJ59" s="280"/>
      <c r="TAK59" s="281"/>
      <c r="TAL59" s="281"/>
      <c r="TAM59" s="282"/>
      <c r="TAN59" s="283"/>
      <c r="TAO59" s="279"/>
      <c r="TAP59" s="280"/>
      <c r="TAQ59" s="281"/>
      <c r="TAR59" s="281"/>
      <c r="TAS59" s="282"/>
      <c r="TAT59" s="283"/>
      <c r="TAU59" s="279"/>
      <c r="TAV59" s="280"/>
      <c r="TAW59" s="281"/>
      <c r="TAX59" s="281"/>
      <c r="TAY59" s="282"/>
      <c r="TAZ59" s="283"/>
      <c r="TBA59" s="279"/>
      <c r="TBB59" s="280"/>
      <c r="TBC59" s="281"/>
      <c r="TBD59" s="281"/>
      <c r="TBE59" s="282"/>
      <c r="TBF59" s="283"/>
      <c r="TBG59" s="279"/>
      <c r="TBH59" s="280"/>
      <c r="TBI59" s="281"/>
      <c r="TBJ59" s="281"/>
      <c r="TBK59" s="282"/>
      <c r="TBL59" s="283"/>
      <c r="TBM59" s="279"/>
      <c r="TBN59" s="280"/>
      <c r="TBO59" s="281"/>
      <c r="TBP59" s="281"/>
      <c r="TBQ59" s="282"/>
      <c r="TBR59" s="283"/>
      <c r="TBS59" s="279"/>
      <c r="TBT59" s="280"/>
      <c r="TBU59" s="281"/>
      <c r="TBV59" s="281"/>
      <c r="TBW59" s="282"/>
      <c r="TBX59" s="283"/>
      <c r="TBY59" s="279"/>
      <c r="TBZ59" s="280"/>
      <c r="TCA59" s="281"/>
      <c r="TCB59" s="281"/>
      <c r="TCC59" s="282"/>
      <c r="TCD59" s="283"/>
      <c r="TCE59" s="279"/>
      <c r="TCF59" s="280"/>
      <c r="TCG59" s="281"/>
      <c r="TCH59" s="281"/>
      <c r="TCI59" s="282"/>
      <c r="TCJ59" s="283"/>
      <c r="TCK59" s="279"/>
      <c r="TCL59" s="280"/>
      <c r="TCM59" s="281"/>
      <c r="TCN59" s="281"/>
      <c r="TCO59" s="282"/>
      <c r="TCP59" s="283"/>
      <c r="TCQ59" s="279"/>
      <c r="TCR59" s="280"/>
      <c r="TCS59" s="281"/>
      <c r="TCT59" s="281"/>
      <c r="TCU59" s="282"/>
      <c r="TCV59" s="283"/>
      <c r="TCW59" s="279"/>
      <c r="TCX59" s="280"/>
      <c r="TCY59" s="281"/>
      <c r="TCZ59" s="281"/>
      <c r="TDA59" s="282"/>
      <c r="TDB59" s="283"/>
      <c r="TDC59" s="279"/>
      <c r="TDD59" s="280"/>
      <c r="TDE59" s="281"/>
      <c r="TDF59" s="281"/>
      <c r="TDG59" s="282"/>
      <c r="TDH59" s="283"/>
      <c r="TDI59" s="279"/>
      <c r="TDJ59" s="280"/>
      <c r="TDK59" s="281"/>
      <c r="TDL59" s="281"/>
      <c r="TDM59" s="282"/>
      <c r="TDN59" s="283"/>
      <c r="TDO59" s="279"/>
      <c r="TDP59" s="280"/>
      <c r="TDQ59" s="281"/>
      <c r="TDR59" s="281"/>
      <c r="TDS59" s="282"/>
      <c r="TDT59" s="283"/>
      <c r="TDU59" s="279"/>
      <c r="TDV59" s="280"/>
      <c r="TDW59" s="281"/>
      <c r="TDX59" s="281"/>
      <c r="TDY59" s="282"/>
      <c r="TDZ59" s="283"/>
      <c r="TEA59" s="279"/>
      <c r="TEB59" s="280"/>
      <c r="TEC59" s="281"/>
      <c r="TED59" s="281"/>
      <c r="TEE59" s="282"/>
      <c r="TEF59" s="283"/>
      <c r="TEG59" s="279"/>
      <c r="TEH59" s="280"/>
      <c r="TEI59" s="281"/>
      <c r="TEJ59" s="281"/>
      <c r="TEK59" s="282"/>
      <c r="TEL59" s="283"/>
      <c r="TEM59" s="279"/>
      <c r="TEN59" s="280"/>
      <c r="TEO59" s="281"/>
      <c r="TEP59" s="281"/>
      <c r="TEQ59" s="282"/>
      <c r="TER59" s="283"/>
      <c r="TES59" s="279"/>
      <c r="TET59" s="280"/>
      <c r="TEU59" s="281"/>
      <c r="TEV59" s="281"/>
      <c r="TEW59" s="282"/>
      <c r="TEX59" s="283"/>
      <c r="TEY59" s="279"/>
      <c r="TEZ59" s="280"/>
      <c r="TFA59" s="281"/>
      <c r="TFB59" s="281"/>
      <c r="TFC59" s="282"/>
      <c r="TFD59" s="283"/>
      <c r="TFE59" s="279"/>
      <c r="TFF59" s="280"/>
      <c r="TFG59" s="281"/>
      <c r="TFH59" s="281"/>
      <c r="TFI59" s="282"/>
      <c r="TFJ59" s="283"/>
      <c r="TFK59" s="279"/>
      <c r="TFL59" s="280"/>
      <c r="TFM59" s="281"/>
      <c r="TFN59" s="281"/>
      <c r="TFO59" s="282"/>
      <c r="TFP59" s="283"/>
      <c r="TFQ59" s="279"/>
      <c r="TFR59" s="280"/>
      <c r="TFS59" s="281"/>
      <c r="TFT59" s="281"/>
      <c r="TFU59" s="282"/>
      <c r="TFV59" s="283"/>
      <c r="TFW59" s="279"/>
      <c r="TFX59" s="280"/>
      <c r="TFY59" s="281"/>
      <c r="TFZ59" s="281"/>
      <c r="TGA59" s="282"/>
      <c r="TGB59" s="283"/>
      <c r="TGC59" s="279"/>
      <c r="TGD59" s="280"/>
      <c r="TGE59" s="281"/>
      <c r="TGF59" s="281"/>
      <c r="TGG59" s="282"/>
      <c r="TGH59" s="283"/>
      <c r="TGI59" s="279"/>
      <c r="TGJ59" s="280"/>
      <c r="TGK59" s="281"/>
      <c r="TGL59" s="281"/>
      <c r="TGM59" s="282"/>
      <c r="TGN59" s="283"/>
      <c r="TGO59" s="279"/>
      <c r="TGP59" s="280"/>
      <c r="TGQ59" s="281"/>
      <c r="TGR59" s="281"/>
      <c r="TGS59" s="282"/>
      <c r="TGT59" s="283"/>
      <c r="TGU59" s="279"/>
      <c r="TGV59" s="280"/>
      <c r="TGW59" s="281"/>
      <c r="TGX59" s="281"/>
      <c r="TGY59" s="282"/>
      <c r="TGZ59" s="283"/>
      <c r="THA59" s="279"/>
      <c r="THB59" s="280"/>
      <c r="THC59" s="281"/>
      <c r="THD59" s="281"/>
      <c r="THE59" s="282"/>
      <c r="THF59" s="283"/>
      <c r="THG59" s="279"/>
      <c r="THH59" s="280"/>
      <c r="THI59" s="281"/>
      <c r="THJ59" s="281"/>
      <c r="THK59" s="282"/>
      <c r="THL59" s="283"/>
      <c r="THM59" s="279"/>
      <c r="THN59" s="280"/>
      <c r="THO59" s="281"/>
      <c r="THP59" s="281"/>
      <c r="THQ59" s="282"/>
      <c r="THR59" s="283"/>
      <c r="THS59" s="279"/>
      <c r="THT59" s="280"/>
      <c r="THU59" s="281"/>
      <c r="THV59" s="281"/>
      <c r="THW59" s="282"/>
      <c r="THX59" s="283"/>
      <c r="THY59" s="279"/>
      <c r="THZ59" s="280"/>
      <c r="TIA59" s="281"/>
      <c r="TIB59" s="281"/>
      <c r="TIC59" s="282"/>
      <c r="TID59" s="283"/>
      <c r="TIE59" s="279"/>
      <c r="TIF59" s="280"/>
      <c r="TIG59" s="281"/>
      <c r="TIH59" s="281"/>
      <c r="TII59" s="282"/>
      <c r="TIJ59" s="283"/>
      <c r="TIK59" s="279"/>
      <c r="TIL59" s="280"/>
      <c r="TIM59" s="281"/>
      <c r="TIN59" s="281"/>
      <c r="TIO59" s="282"/>
      <c r="TIP59" s="283"/>
      <c r="TIQ59" s="279"/>
      <c r="TIR59" s="280"/>
      <c r="TIS59" s="281"/>
      <c r="TIT59" s="281"/>
      <c r="TIU59" s="282"/>
      <c r="TIV59" s="283"/>
      <c r="TIW59" s="279"/>
      <c r="TIX59" s="280"/>
      <c r="TIY59" s="281"/>
      <c r="TIZ59" s="281"/>
      <c r="TJA59" s="282"/>
      <c r="TJB59" s="283"/>
      <c r="TJC59" s="279"/>
      <c r="TJD59" s="280"/>
      <c r="TJE59" s="281"/>
      <c r="TJF59" s="281"/>
      <c r="TJG59" s="282"/>
      <c r="TJH59" s="283"/>
      <c r="TJI59" s="279"/>
      <c r="TJJ59" s="280"/>
      <c r="TJK59" s="281"/>
      <c r="TJL59" s="281"/>
      <c r="TJM59" s="282"/>
      <c r="TJN59" s="283"/>
      <c r="TJO59" s="279"/>
      <c r="TJP59" s="280"/>
      <c r="TJQ59" s="281"/>
      <c r="TJR59" s="281"/>
      <c r="TJS59" s="282"/>
      <c r="TJT59" s="283"/>
      <c r="TJU59" s="279"/>
      <c r="TJV59" s="280"/>
      <c r="TJW59" s="281"/>
      <c r="TJX59" s="281"/>
      <c r="TJY59" s="282"/>
      <c r="TJZ59" s="283"/>
      <c r="TKA59" s="279"/>
      <c r="TKB59" s="280"/>
      <c r="TKC59" s="281"/>
      <c r="TKD59" s="281"/>
      <c r="TKE59" s="282"/>
      <c r="TKF59" s="283"/>
      <c r="TKG59" s="279"/>
      <c r="TKH59" s="280"/>
      <c r="TKI59" s="281"/>
      <c r="TKJ59" s="281"/>
      <c r="TKK59" s="282"/>
      <c r="TKL59" s="283"/>
      <c r="TKM59" s="279"/>
      <c r="TKN59" s="280"/>
      <c r="TKO59" s="281"/>
      <c r="TKP59" s="281"/>
      <c r="TKQ59" s="282"/>
      <c r="TKR59" s="283"/>
      <c r="TKS59" s="279"/>
      <c r="TKT59" s="280"/>
      <c r="TKU59" s="281"/>
      <c r="TKV59" s="281"/>
      <c r="TKW59" s="282"/>
      <c r="TKX59" s="283"/>
      <c r="TKY59" s="279"/>
      <c r="TKZ59" s="280"/>
      <c r="TLA59" s="281"/>
      <c r="TLB59" s="281"/>
      <c r="TLC59" s="282"/>
      <c r="TLD59" s="283"/>
      <c r="TLE59" s="279"/>
      <c r="TLF59" s="280"/>
      <c r="TLG59" s="281"/>
      <c r="TLH59" s="281"/>
      <c r="TLI59" s="282"/>
      <c r="TLJ59" s="283"/>
      <c r="TLK59" s="279"/>
      <c r="TLL59" s="280"/>
      <c r="TLM59" s="281"/>
      <c r="TLN59" s="281"/>
      <c r="TLO59" s="282"/>
      <c r="TLP59" s="283"/>
      <c r="TLQ59" s="279"/>
      <c r="TLR59" s="280"/>
      <c r="TLS59" s="281"/>
      <c r="TLT59" s="281"/>
      <c r="TLU59" s="282"/>
      <c r="TLV59" s="283"/>
      <c r="TLW59" s="279"/>
      <c r="TLX59" s="280"/>
      <c r="TLY59" s="281"/>
      <c r="TLZ59" s="281"/>
      <c r="TMA59" s="282"/>
      <c r="TMB59" s="283"/>
      <c r="TMC59" s="279"/>
      <c r="TMD59" s="280"/>
      <c r="TME59" s="281"/>
      <c r="TMF59" s="281"/>
      <c r="TMG59" s="282"/>
      <c r="TMH59" s="283"/>
      <c r="TMI59" s="279"/>
      <c r="TMJ59" s="280"/>
      <c r="TMK59" s="281"/>
      <c r="TML59" s="281"/>
      <c r="TMM59" s="282"/>
      <c r="TMN59" s="283"/>
      <c r="TMO59" s="279"/>
      <c r="TMP59" s="280"/>
      <c r="TMQ59" s="281"/>
      <c r="TMR59" s="281"/>
      <c r="TMS59" s="282"/>
      <c r="TMT59" s="283"/>
      <c r="TMU59" s="279"/>
      <c r="TMV59" s="280"/>
      <c r="TMW59" s="281"/>
      <c r="TMX59" s="281"/>
      <c r="TMY59" s="282"/>
      <c r="TMZ59" s="283"/>
      <c r="TNA59" s="279"/>
      <c r="TNB59" s="280"/>
      <c r="TNC59" s="281"/>
      <c r="TND59" s="281"/>
      <c r="TNE59" s="282"/>
      <c r="TNF59" s="283"/>
      <c r="TNG59" s="279"/>
      <c r="TNH59" s="280"/>
      <c r="TNI59" s="281"/>
      <c r="TNJ59" s="281"/>
      <c r="TNK59" s="282"/>
      <c r="TNL59" s="283"/>
      <c r="TNM59" s="279"/>
      <c r="TNN59" s="280"/>
      <c r="TNO59" s="281"/>
      <c r="TNP59" s="281"/>
      <c r="TNQ59" s="282"/>
      <c r="TNR59" s="283"/>
      <c r="TNS59" s="279"/>
      <c r="TNT59" s="280"/>
      <c r="TNU59" s="281"/>
      <c r="TNV59" s="281"/>
      <c r="TNW59" s="282"/>
      <c r="TNX59" s="283"/>
      <c r="TNY59" s="279"/>
      <c r="TNZ59" s="280"/>
      <c r="TOA59" s="281"/>
      <c r="TOB59" s="281"/>
      <c r="TOC59" s="282"/>
      <c r="TOD59" s="283"/>
      <c r="TOE59" s="279"/>
      <c r="TOF59" s="280"/>
      <c r="TOG59" s="281"/>
      <c r="TOH59" s="281"/>
      <c r="TOI59" s="282"/>
      <c r="TOJ59" s="283"/>
      <c r="TOK59" s="279"/>
      <c r="TOL59" s="280"/>
      <c r="TOM59" s="281"/>
      <c r="TON59" s="281"/>
      <c r="TOO59" s="282"/>
      <c r="TOP59" s="283"/>
      <c r="TOQ59" s="279"/>
      <c r="TOR59" s="280"/>
      <c r="TOS59" s="281"/>
      <c r="TOT59" s="281"/>
      <c r="TOU59" s="282"/>
      <c r="TOV59" s="283"/>
      <c r="TOW59" s="279"/>
      <c r="TOX59" s="280"/>
      <c r="TOY59" s="281"/>
      <c r="TOZ59" s="281"/>
      <c r="TPA59" s="282"/>
      <c r="TPB59" s="283"/>
      <c r="TPC59" s="279"/>
      <c r="TPD59" s="280"/>
      <c r="TPE59" s="281"/>
      <c r="TPF59" s="281"/>
      <c r="TPG59" s="282"/>
      <c r="TPH59" s="283"/>
      <c r="TPI59" s="279"/>
      <c r="TPJ59" s="280"/>
      <c r="TPK59" s="281"/>
      <c r="TPL59" s="281"/>
      <c r="TPM59" s="282"/>
      <c r="TPN59" s="283"/>
      <c r="TPO59" s="279"/>
      <c r="TPP59" s="280"/>
      <c r="TPQ59" s="281"/>
      <c r="TPR59" s="281"/>
      <c r="TPS59" s="282"/>
      <c r="TPT59" s="283"/>
      <c r="TPU59" s="279"/>
      <c r="TPV59" s="280"/>
      <c r="TPW59" s="281"/>
      <c r="TPX59" s="281"/>
      <c r="TPY59" s="282"/>
      <c r="TPZ59" s="283"/>
      <c r="TQA59" s="279"/>
      <c r="TQB59" s="280"/>
      <c r="TQC59" s="281"/>
      <c r="TQD59" s="281"/>
      <c r="TQE59" s="282"/>
      <c r="TQF59" s="283"/>
      <c r="TQG59" s="279"/>
      <c r="TQH59" s="280"/>
      <c r="TQI59" s="281"/>
      <c r="TQJ59" s="281"/>
      <c r="TQK59" s="282"/>
      <c r="TQL59" s="283"/>
      <c r="TQM59" s="279"/>
      <c r="TQN59" s="280"/>
      <c r="TQO59" s="281"/>
      <c r="TQP59" s="281"/>
      <c r="TQQ59" s="282"/>
      <c r="TQR59" s="283"/>
      <c r="TQS59" s="279"/>
      <c r="TQT59" s="280"/>
      <c r="TQU59" s="281"/>
      <c r="TQV59" s="281"/>
      <c r="TQW59" s="282"/>
      <c r="TQX59" s="283"/>
      <c r="TQY59" s="279"/>
      <c r="TQZ59" s="280"/>
      <c r="TRA59" s="281"/>
      <c r="TRB59" s="281"/>
      <c r="TRC59" s="282"/>
      <c r="TRD59" s="283"/>
      <c r="TRE59" s="279"/>
      <c r="TRF59" s="280"/>
      <c r="TRG59" s="281"/>
      <c r="TRH59" s="281"/>
      <c r="TRI59" s="282"/>
      <c r="TRJ59" s="283"/>
      <c r="TRK59" s="279"/>
      <c r="TRL59" s="280"/>
      <c r="TRM59" s="281"/>
      <c r="TRN59" s="281"/>
      <c r="TRO59" s="282"/>
      <c r="TRP59" s="283"/>
      <c r="TRQ59" s="279"/>
      <c r="TRR59" s="280"/>
      <c r="TRS59" s="281"/>
      <c r="TRT59" s="281"/>
      <c r="TRU59" s="282"/>
      <c r="TRV59" s="283"/>
      <c r="TRW59" s="279"/>
      <c r="TRX59" s="280"/>
      <c r="TRY59" s="281"/>
      <c r="TRZ59" s="281"/>
      <c r="TSA59" s="282"/>
      <c r="TSB59" s="283"/>
      <c r="TSC59" s="279"/>
      <c r="TSD59" s="280"/>
      <c r="TSE59" s="281"/>
      <c r="TSF59" s="281"/>
      <c r="TSG59" s="282"/>
      <c r="TSH59" s="283"/>
      <c r="TSI59" s="279"/>
      <c r="TSJ59" s="280"/>
      <c r="TSK59" s="281"/>
      <c r="TSL59" s="281"/>
      <c r="TSM59" s="282"/>
      <c r="TSN59" s="283"/>
      <c r="TSO59" s="279"/>
      <c r="TSP59" s="280"/>
      <c r="TSQ59" s="281"/>
      <c r="TSR59" s="281"/>
      <c r="TSS59" s="282"/>
      <c r="TST59" s="283"/>
      <c r="TSU59" s="279"/>
      <c r="TSV59" s="280"/>
      <c r="TSW59" s="281"/>
      <c r="TSX59" s="281"/>
      <c r="TSY59" s="282"/>
      <c r="TSZ59" s="283"/>
      <c r="TTA59" s="279"/>
      <c r="TTB59" s="280"/>
      <c r="TTC59" s="281"/>
      <c r="TTD59" s="281"/>
      <c r="TTE59" s="282"/>
      <c r="TTF59" s="283"/>
      <c r="TTG59" s="279"/>
      <c r="TTH59" s="280"/>
      <c r="TTI59" s="281"/>
      <c r="TTJ59" s="281"/>
      <c r="TTK59" s="282"/>
      <c r="TTL59" s="283"/>
      <c r="TTM59" s="279"/>
      <c r="TTN59" s="280"/>
      <c r="TTO59" s="281"/>
      <c r="TTP59" s="281"/>
      <c r="TTQ59" s="282"/>
      <c r="TTR59" s="283"/>
      <c r="TTS59" s="279"/>
      <c r="TTT59" s="280"/>
      <c r="TTU59" s="281"/>
      <c r="TTV59" s="281"/>
      <c r="TTW59" s="282"/>
      <c r="TTX59" s="283"/>
      <c r="TTY59" s="279"/>
      <c r="TTZ59" s="280"/>
      <c r="TUA59" s="281"/>
      <c r="TUB59" s="281"/>
      <c r="TUC59" s="282"/>
      <c r="TUD59" s="283"/>
      <c r="TUE59" s="279"/>
      <c r="TUF59" s="280"/>
      <c r="TUG59" s="281"/>
      <c r="TUH59" s="281"/>
      <c r="TUI59" s="282"/>
      <c r="TUJ59" s="283"/>
      <c r="TUK59" s="279"/>
      <c r="TUL59" s="280"/>
      <c r="TUM59" s="281"/>
      <c r="TUN59" s="281"/>
      <c r="TUO59" s="282"/>
      <c r="TUP59" s="283"/>
      <c r="TUQ59" s="279"/>
      <c r="TUR59" s="280"/>
      <c r="TUS59" s="281"/>
      <c r="TUT59" s="281"/>
      <c r="TUU59" s="282"/>
      <c r="TUV59" s="283"/>
      <c r="TUW59" s="279"/>
      <c r="TUX59" s="280"/>
      <c r="TUY59" s="281"/>
      <c r="TUZ59" s="281"/>
      <c r="TVA59" s="282"/>
      <c r="TVB59" s="283"/>
      <c r="TVC59" s="279"/>
      <c r="TVD59" s="280"/>
      <c r="TVE59" s="281"/>
      <c r="TVF59" s="281"/>
      <c r="TVG59" s="282"/>
      <c r="TVH59" s="283"/>
      <c r="TVI59" s="279"/>
      <c r="TVJ59" s="280"/>
      <c r="TVK59" s="281"/>
      <c r="TVL59" s="281"/>
      <c r="TVM59" s="282"/>
      <c r="TVN59" s="283"/>
      <c r="TVO59" s="279"/>
      <c r="TVP59" s="280"/>
      <c r="TVQ59" s="281"/>
      <c r="TVR59" s="281"/>
      <c r="TVS59" s="282"/>
      <c r="TVT59" s="283"/>
      <c r="TVU59" s="279"/>
      <c r="TVV59" s="280"/>
      <c r="TVW59" s="281"/>
      <c r="TVX59" s="281"/>
      <c r="TVY59" s="282"/>
      <c r="TVZ59" s="283"/>
      <c r="TWA59" s="279"/>
      <c r="TWB59" s="280"/>
      <c r="TWC59" s="281"/>
      <c r="TWD59" s="281"/>
      <c r="TWE59" s="282"/>
      <c r="TWF59" s="283"/>
      <c r="TWG59" s="279"/>
      <c r="TWH59" s="280"/>
      <c r="TWI59" s="281"/>
      <c r="TWJ59" s="281"/>
      <c r="TWK59" s="282"/>
      <c r="TWL59" s="283"/>
      <c r="TWM59" s="279"/>
      <c r="TWN59" s="280"/>
      <c r="TWO59" s="281"/>
      <c r="TWP59" s="281"/>
      <c r="TWQ59" s="282"/>
      <c r="TWR59" s="283"/>
      <c r="TWS59" s="279"/>
      <c r="TWT59" s="280"/>
      <c r="TWU59" s="281"/>
      <c r="TWV59" s="281"/>
      <c r="TWW59" s="282"/>
      <c r="TWX59" s="283"/>
      <c r="TWY59" s="279"/>
      <c r="TWZ59" s="280"/>
      <c r="TXA59" s="281"/>
      <c r="TXB59" s="281"/>
      <c r="TXC59" s="282"/>
      <c r="TXD59" s="283"/>
      <c r="TXE59" s="279"/>
      <c r="TXF59" s="280"/>
      <c r="TXG59" s="281"/>
      <c r="TXH59" s="281"/>
      <c r="TXI59" s="282"/>
      <c r="TXJ59" s="283"/>
      <c r="TXK59" s="279"/>
      <c r="TXL59" s="280"/>
      <c r="TXM59" s="281"/>
      <c r="TXN59" s="281"/>
      <c r="TXO59" s="282"/>
      <c r="TXP59" s="283"/>
      <c r="TXQ59" s="279"/>
      <c r="TXR59" s="280"/>
      <c r="TXS59" s="281"/>
      <c r="TXT59" s="281"/>
      <c r="TXU59" s="282"/>
      <c r="TXV59" s="283"/>
      <c r="TXW59" s="279"/>
      <c r="TXX59" s="280"/>
      <c r="TXY59" s="281"/>
      <c r="TXZ59" s="281"/>
      <c r="TYA59" s="282"/>
      <c r="TYB59" s="283"/>
      <c r="TYC59" s="279"/>
      <c r="TYD59" s="280"/>
      <c r="TYE59" s="281"/>
      <c r="TYF59" s="281"/>
      <c r="TYG59" s="282"/>
      <c r="TYH59" s="283"/>
      <c r="TYI59" s="279"/>
      <c r="TYJ59" s="280"/>
      <c r="TYK59" s="281"/>
      <c r="TYL59" s="281"/>
      <c r="TYM59" s="282"/>
      <c r="TYN59" s="283"/>
      <c r="TYO59" s="279"/>
      <c r="TYP59" s="280"/>
      <c r="TYQ59" s="281"/>
      <c r="TYR59" s="281"/>
      <c r="TYS59" s="282"/>
      <c r="TYT59" s="283"/>
      <c r="TYU59" s="279"/>
      <c r="TYV59" s="280"/>
      <c r="TYW59" s="281"/>
      <c r="TYX59" s="281"/>
      <c r="TYY59" s="282"/>
      <c r="TYZ59" s="283"/>
      <c r="TZA59" s="279"/>
      <c r="TZB59" s="280"/>
      <c r="TZC59" s="281"/>
      <c r="TZD59" s="281"/>
      <c r="TZE59" s="282"/>
      <c r="TZF59" s="283"/>
      <c r="TZG59" s="279"/>
      <c r="TZH59" s="280"/>
      <c r="TZI59" s="281"/>
      <c r="TZJ59" s="281"/>
      <c r="TZK59" s="282"/>
      <c r="TZL59" s="283"/>
      <c r="TZM59" s="279"/>
      <c r="TZN59" s="280"/>
      <c r="TZO59" s="281"/>
      <c r="TZP59" s="281"/>
      <c r="TZQ59" s="282"/>
      <c r="TZR59" s="283"/>
      <c r="TZS59" s="279"/>
      <c r="TZT59" s="280"/>
      <c r="TZU59" s="281"/>
      <c r="TZV59" s="281"/>
      <c r="TZW59" s="282"/>
      <c r="TZX59" s="283"/>
      <c r="TZY59" s="279"/>
      <c r="TZZ59" s="280"/>
      <c r="UAA59" s="281"/>
      <c r="UAB59" s="281"/>
      <c r="UAC59" s="282"/>
      <c r="UAD59" s="283"/>
      <c r="UAE59" s="279"/>
      <c r="UAF59" s="280"/>
      <c r="UAG59" s="281"/>
      <c r="UAH59" s="281"/>
      <c r="UAI59" s="282"/>
      <c r="UAJ59" s="283"/>
      <c r="UAK59" s="279"/>
      <c r="UAL59" s="280"/>
      <c r="UAM59" s="281"/>
      <c r="UAN59" s="281"/>
      <c r="UAO59" s="282"/>
      <c r="UAP59" s="283"/>
      <c r="UAQ59" s="279"/>
      <c r="UAR59" s="280"/>
      <c r="UAS59" s="281"/>
      <c r="UAT59" s="281"/>
      <c r="UAU59" s="282"/>
      <c r="UAV59" s="283"/>
      <c r="UAW59" s="279"/>
      <c r="UAX59" s="280"/>
      <c r="UAY59" s="281"/>
      <c r="UAZ59" s="281"/>
      <c r="UBA59" s="282"/>
      <c r="UBB59" s="283"/>
      <c r="UBC59" s="279"/>
      <c r="UBD59" s="280"/>
      <c r="UBE59" s="281"/>
      <c r="UBF59" s="281"/>
      <c r="UBG59" s="282"/>
      <c r="UBH59" s="283"/>
      <c r="UBI59" s="279"/>
      <c r="UBJ59" s="280"/>
      <c r="UBK59" s="281"/>
      <c r="UBL59" s="281"/>
      <c r="UBM59" s="282"/>
      <c r="UBN59" s="283"/>
      <c r="UBO59" s="279"/>
      <c r="UBP59" s="280"/>
      <c r="UBQ59" s="281"/>
      <c r="UBR59" s="281"/>
      <c r="UBS59" s="282"/>
      <c r="UBT59" s="283"/>
      <c r="UBU59" s="279"/>
      <c r="UBV59" s="280"/>
      <c r="UBW59" s="281"/>
      <c r="UBX59" s="281"/>
      <c r="UBY59" s="282"/>
      <c r="UBZ59" s="283"/>
      <c r="UCA59" s="279"/>
      <c r="UCB59" s="280"/>
      <c r="UCC59" s="281"/>
      <c r="UCD59" s="281"/>
      <c r="UCE59" s="282"/>
      <c r="UCF59" s="283"/>
      <c r="UCG59" s="279"/>
      <c r="UCH59" s="280"/>
      <c r="UCI59" s="281"/>
      <c r="UCJ59" s="281"/>
      <c r="UCK59" s="282"/>
      <c r="UCL59" s="283"/>
      <c r="UCM59" s="279"/>
      <c r="UCN59" s="280"/>
      <c r="UCO59" s="281"/>
      <c r="UCP59" s="281"/>
      <c r="UCQ59" s="282"/>
      <c r="UCR59" s="283"/>
      <c r="UCS59" s="279"/>
      <c r="UCT59" s="280"/>
      <c r="UCU59" s="281"/>
      <c r="UCV59" s="281"/>
      <c r="UCW59" s="282"/>
      <c r="UCX59" s="283"/>
      <c r="UCY59" s="279"/>
      <c r="UCZ59" s="280"/>
      <c r="UDA59" s="281"/>
      <c r="UDB59" s="281"/>
      <c r="UDC59" s="282"/>
      <c r="UDD59" s="283"/>
      <c r="UDE59" s="279"/>
      <c r="UDF59" s="280"/>
      <c r="UDG59" s="281"/>
      <c r="UDH59" s="281"/>
      <c r="UDI59" s="282"/>
      <c r="UDJ59" s="283"/>
      <c r="UDK59" s="279"/>
      <c r="UDL59" s="280"/>
      <c r="UDM59" s="281"/>
      <c r="UDN59" s="281"/>
      <c r="UDO59" s="282"/>
      <c r="UDP59" s="283"/>
      <c r="UDQ59" s="279"/>
      <c r="UDR59" s="280"/>
      <c r="UDS59" s="281"/>
      <c r="UDT59" s="281"/>
      <c r="UDU59" s="282"/>
      <c r="UDV59" s="283"/>
      <c r="UDW59" s="279"/>
      <c r="UDX59" s="280"/>
      <c r="UDY59" s="281"/>
      <c r="UDZ59" s="281"/>
      <c r="UEA59" s="282"/>
      <c r="UEB59" s="283"/>
      <c r="UEC59" s="279"/>
      <c r="UED59" s="280"/>
      <c r="UEE59" s="281"/>
      <c r="UEF59" s="281"/>
      <c r="UEG59" s="282"/>
      <c r="UEH59" s="283"/>
      <c r="UEI59" s="279"/>
      <c r="UEJ59" s="280"/>
      <c r="UEK59" s="281"/>
      <c r="UEL59" s="281"/>
      <c r="UEM59" s="282"/>
      <c r="UEN59" s="283"/>
      <c r="UEO59" s="279"/>
      <c r="UEP59" s="280"/>
      <c r="UEQ59" s="281"/>
      <c r="UER59" s="281"/>
      <c r="UES59" s="282"/>
      <c r="UET59" s="283"/>
      <c r="UEU59" s="279"/>
      <c r="UEV59" s="280"/>
      <c r="UEW59" s="281"/>
      <c r="UEX59" s="281"/>
      <c r="UEY59" s="282"/>
      <c r="UEZ59" s="283"/>
      <c r="UFA59" s="279"/>
      <c r="UFB59" s="280"/>
      <c r="UFC59" s="281"/>
      <c r="UFD59" s="281"/>
      <c r="UFE59" s="282"/>
      <c r="UFF59" s="283"/>
      <c r="UFG59" s="279"/>
      <c r="UFH59" s="280"/>
      <c r="UFI59" s="281"/>
      <c r="UFJ59" s="281"/>
      <c r="UFK59" s="282"/>
      <c r="UFL59" s="283"/>
      <c r="UFM59" s="279"/>
      <c r="UFN59" s="280"/>
      <c r="UFO59" s="281"/>
      <c r="UFP59" s="281"/>
      <c r="UFQ59" s="282"/>
      <c r="UFR59" s="283"/>
      <c r="UFS59" s="279"/>
      <c r="UFT59" s="280"/>
      <c r="UFU59" s="281"/>
      <c r="UFV59" s="281"/>
      <c r="UFW59" s="282"/>
      <c r="UFX59" s="283"/>
      <c r="UFY59" s="279"/>
      <c r="UFZ59" s="280"/>
      <c r="UGA59" s="281"/>
      <c r="UGB59" s="281"/>
      <c r="UGC59" s="282"/>
      <c r="UGD59" s="283"/>
      <c r="UGE59" s="279"/>
      <c r="UGF59" s="280"/>
      <c r="UGG59" s="281"/>
      <c r="UGH59" s="281"/>
      <c r="UGI59" s="282"/>
      <c r="UGJ59" s="283"/>
      <c r="UGK59" s="279"/>
      <c r="UGL59" s="280"/>
      <c r="UGM59" s="281"/>
      <c r="UGN59" s="281"/>
      <c r="UGO59" s="282"/>
      <c r="UGP59" s="283"/>
      <c r="UGQ59" s="279"/>
      <c r="UGR59" s="280"/>
      <c r="UGS59" s="281"/>
      <c r="UGT59" s="281"/>
      <c r="UGU59" s="282"/>
      <c r="UGV59" s="283"/>
      <c r="UGW59" s="279"/>
      <c r="UGX59" s="280"/>
      <c r="UGY59" s="281"/>
      <c r="UGZ59" s="281"/>
      <c r="UHA59" s="282"/>
      <c r="UHB59" s="283"/>
      <c r="UHC59" s="279"/>
      <c r="UHD59" s="280"/>
      <c r="UHE59" s="281"/>
      <c r="UHF59" s="281"/>
      <c r="UHG59" s="282"/>
      <c r="UHH59" s="283"/>
      <c r="UHI59" s="279"/>
      <c r="UHJ59" s="280"/>
      <c r="UHK59" s="281"/>
      <c r="UHL59" s="281"/>
      <c r="UHM59" s="282"/>
      <c r="UHN59" s="283"/>
      <c r="UHO59" s="279"/>
      <c r="UHP59" s="280"/>
      <c r="UHQ59" s="281"/>
      <c r="UHR59" s="281"/>
      <c r="UHS59" s="282"/>
      <c r="UHT59" s="283"/>
      <c r="UHU59" s="279"/>
      <c r="UHV59" s="280"/>
      <c r="UHW59" s="281"/>
      <c r="UHX59" s="281"/>
      <c r="UHY59" s="282"/>
      <c r="UHZ59" s="283"/>
      <c r="UIA59" s="279"/>
      <c r="UIB59" s="280"/>
      <c r="UIC59" s="281"/>
      <c r="UID59" s="281"/>
      <c r="UIE59" s="282"/>
      <c r="UIF59" s="283"/>
      <c r="UIG59" s="279"/>
      <c r="UIH59" s="280"/>
      <c r="UII59" s="281"/>
      <c r="UIJ59" s="281"/>
      <c r="UIK59" s="282"/>
      <c r="UIL59" s="283"/>
      <c r="UIM59" s="279"/>
      <c r="UIN59" s="280"/>
      <c r="UIO59" s="281"/>
      <c r="UIP59" s="281"/>
      <c r="UIQ59" s="282"/>
      <c r="UIR59" s="283"/>
      <c r="UIS59" s="279"/>
      <c r="UIT59" s="280"/>
      <c r="UIU59" s="281"/>
      <c r="UIV59" s="281"/>
      <c r="UIW59" s="282"/>
      <c r="UIX59" s="283"/>
      <c r="UIY59" s="279"/>
      <c r="UIZ59" s="280"/>
      <c r="UJA59" s="281"/>
      <c r="UJB59" s="281"/>
      <c r="UJC59" s="282"/>
      <c r="UJD59" s="283"/>
      <c r="UJE59" s="279"/>
      <c r="UJF59" s="280"/>
      <c r="UJG59" s="281"/>
      <c r="UJH59" s="281"/>
      <c r="UJI59" s="282"/>
      <c r="UJJ59" s="283"/>
      <c r="UJK59" s="279"/>
      <c r="UJL59" s="280"/>
      <c r="UJM59" s="281"/>
      <c r="UJN59" s="281"/>
      <c r="UJO59" s="282"/>
      <c r="UJP59" s="283"/>
      <c r="UJQ59" s="279"/>
      <c r="UJR59" s="280"/>
      <c r="UJS59" s="281"/>
      <c r="UJT59" s="281"/>
      <c r="UJU59" s="282"/>
      <c r="UJV59" s="283"/>
      <c r="UJW59" s="279"/>
      <c r="UJX59" s="280"/>
      <c r="UJY59" s="281"/>
      <c r="UJZ59" s="281"/>
      <c r="UKA59" s="282"/>
      <c r="UKB59" s="283"/>
      <c r="UKC59" s="279"/>
      <c r="UKD59" s="280"/>
      <c r="UKE59" s="281"/>
      <c r="UKF59" s="281"/>
      <c r="UKG59" s="282"/>
      <c r="UKH59" s="283"/>
      <c r="UKI59" s="279"/>
      <c r="UKJ59" s="280"/>
      <c r="UKK59" s="281"/>
      <c r="UKL59" s="281"/>
      <c r="UKM59" s="282"/>
      <c r="UKN59" s="283"/>
      <c r="UKO59" s="279"/>
      <c r="UKP59" s="280"/>
      <c r="UKQ59" s="281"/>
      <c r="UKR59" s="281"/>
      <c r="UKS59" s="282"/>
      <c r="UKT59" s="283"/>
      <c r="UKU59" s="279"/>
      <c r="UKV59" s="280"/>
      <c r="UKW59" s="281"/>
      <c r="UKX59" s="281"/>
      <c r="UKY59" s="282"/>
      <c r="UKZ59" s="283"/>
      <c r="ULA59" s="279"/>
      <c r="ULB59" s="280"/>
      <c r="ULC59" s="281"/>
      <c r="ULD59" s="281"/>
      <c r="ULE59" s="282"/>
      <c r="ULF59" s="283"/>
      <c r="ULG59" s="279"/>
      <c r="ULH59" s="280"/>
      <c r="ULI59" s="281"/>
      <c r="ULJ59" s="281"/>
      <c r="ULK59" s="282"/>
      <c r="ULL59" s="283"/>
      <c r="ULM59" s="279"/>
      <c r="ULN59" s="280"/>
      <c r="ULO59" s="281"/>
      <c r="ULP59" s="281"/>
      <c r="ULQ59" s="282"/>
      <c r="ULR59" s="283"/>
      <c r="ULS59" s="279"/>
      <c r="ULT59" s="280"/>
      <c r="ULU59" s="281"/>
      <c r="ULV59" s="281"/>
      <c r="ULW59" s="282"/>
      <c r="ULX59" s="283"/>
      <c r="ULY59" s="279"/>
      <c r="ULZ59" s="280"/>
      <c r="UMA59" s="281"/>
      <c r="UMB59" s="281"/>
      <c r="UMC59" s="282"/>
      <c r="UMD59" s="283"/>
      <c r="UME59" s="279"/>
      <c r="UMF59" s="280"/>
      <c r="UMG59" s="281"/>
      <c r="UMH59" s="281"/>
      <c r="UMI59" s="282"/>
      <c r="UMJ59" s="283"/>
      <c r="UMK59" s="279"/>
      <c r="UML59" s="280"/>
      <c r="UMM59" s="281"/>
      <c r="UMN59" s="281"/>
      <c r="UMO59" s="282"/>
      <c r="UMP59" s="283"/>
      <c r="UMQ59" s="279"/>
      <c r="UMR59" s="280"/>
      <c r="UMS59" s="281"/>
      <c r="UMT59" s="281"/>
      <c r="UMU59" s="282"/>
      <c r="UMV59" s="283"/>
      <c r="UMW59" s="279"/>
      <c r="UMX59" s="280"/>
      <c r="UMY59" s="281"/>
      <c r="UMZ59" s="281"/>
      <c r="UNA59" s="282"/>
      <c r="UNB59" s="283"/>
      <c r="UNC59" s="279"/>
      <c r="UND59" s="280"/>
      <c r="UNE59" s="281"/>
      <c r="UNF59" s="281"/>
      <c r="UNG59" s="282"/>
      <c r="UNH59" s="283"/>
      <c r="UNI59" s="279"/>
      <c r="UNJ59" s="280"/>
      <c r="UNK59" s="281"/>
      <c r="UNL59" s="281"/>
      <c r="UNM59" s="282"/>
      <c r="UNN59" s="283"/>
      <c r="UNO59" s="279"/>
      <c r="UNP59" s="280"/>
      <c r="UNQ59" s="281"/>
      <c r="UNR59" s="281"/>
      <c r="UNS59" s="282"/>
      <c r="UNT59" s="283"/>
      <c r="UNU59" s="279"/>
      <c r="UNV59" s="280"/>
      <c r="UNW59" s="281"/>
      <c r="UNX59" s="281"/>
      <c r="UNY59" s="282"/>
      <c r="UNZ59" s="283"/>
      <c r="UOA59" s="279"/>
      <c r="UOB59" s="280"/>
      <c r="UOC59" s="281"/>
      <c r="UOD59" s="281"/>
      <c r="UOE59" s="282"/>
      <c r="UOF59" s="283"/>
      <c r="UOG59" s="279"/>
      <c r="UOH59" s="280"/>
      <c r="UOI59" s="281"/>
      <c r="UOJ59" s="281"/>
      <c r="UOK59" s="282"/>
      <c r="UOL59" s="283"/>
      <c r="UOM59" s="279"/>
      <c r="UON59" s="280"/>
      <c r="UOO59" s="281"/>
      <c r="UOP59" s="281"/>
      <c r="UOQ59" s="282"/>
      <c r="UOR59" s="283"/>
      <c r="UOS59" s="279"/>
      <c r="UOT59" s="280"/>
      <c r="UOU59" s="281"/>
      <c r="UOV59" s="281"/>
      <c r="UOW59" s="282"/>
      <c r="UOX59" s="283"/>
      <c r="UOY59" s="279"/>
      <c r="UOZ59" s="280"/>
      <c r="UPA59" s="281"/>
      <c r="UPB59" s="281"/>
      <c r="UPC59" s="282"/>
      <c r="UPD59" s="283"/>
      <c r="UPE59" s="279"/>
      <c r="UPF59" s="280"/>
      <c r="UPG59" s="281"/>
      <c r="UPH59" s="281"/>
      <c r="UPI59" s="282"/>
      <c r="UPJ59" s="283"/>
      <c r="UPK59" s="279"/>
      <c r="UPL59" s="280"/>
      <c r="UPM59" s="281"/>
      <c r="UPN59" s="281"/>
      <c r="UPO59" s="282"/>
      <c r="UPP59" s="283"/>
      <c r="UPQ59" s="279"/>
      <c r="UPR59" s="280"/>
      <c r="UPS59" s="281"/>
      <c r="UPT59" s="281"/>
      <c r="UPU59" s="282"/>
      <c r="UPV59" s="283"/>
      <c r="UPW59" s="279"/>
      <c r="UPX59" s="280"/>
      <c r="UPY59" s="281"/>
      <c r="UPZ59" s="281"/>
      <c r="UQA59" s="282"/>
      <c r="UQB59" s="283"/>
      <c r="UQC59" s="279"/>
      <c r="UQD59" s="280"/>
      <c r="UQE59" s="281"/>
      <c r="UQF59" s="281"/>
      <c r="UQG59" s="282"/>
      <c r="UQH59" s="283"/>
      <c r="UQI59" s="279"/>
      <c r="UQJ59" s="280"/>
      <c r="UQK59" s="281"/>
      <c r="UQL59" s="281"/>
      <c r="UQM59" s="282"/>
      <c r="UQN59" s="283"/>
      <c r="UQO59" s="279"/>
      <c r="UQP59" s="280"/>
      <c r="UQQ59" s="281"/>
      <c r="UQR59" s="281"/>
      <c r="UQS59" s="282"/>
      <c r="UQT59" s="283"/>
      <c r="UQU59" s="279"/>
      <c r="UQV59" s="280"/>
      <c r="UQW59" s="281"/>
      <c r="UQX59" s="281"/>
      <c r="UQY59" s="282"/>
      <c r="UQZ59" s="283"/>
      <c r="URA59" s="279"/>
      <c r="URB59" s="280"/>
      <c r="URC59" s="281"/>
      <c r="URD59" s="281"/>
      <c r="URE59" s="282"/>
      <c r="URF59" s="283"/>
      <c r="URG59" s="279"/>
      <c r="URH59" s="280"/>
      <c r="URI59" s="281"/>
      <c r="URJ59" s="281"/>
      <c r="URK59" s="282"/>
      <c r="URL59" s="283"/>
      <c r="URM59" s="279"/>
      <c r="URN59" s="280"/>
      <c r="URO59" s="281"/>
      <c r="URP59" s="281"/>
      <c r="URQ59" s="282"/>
      <c r="URR59" s="283"/>
      <c r="URS59" s="279"/>
      <c r="URT59" s="280"/>
      <c r="URU59" s="281"/>
      <c r="URV59" s="281"/>
      <c r="URW59" s="282"/>
      <c r="URX59" s="283"/>
      <c r="URY59" s="279"/>
      <c r="URZ59" s="280"/>
      <c r="USA59" s="281"/>
      <c r="USB59" s="281"/>
      <c r="USC59" s="282"/>
      <c r="USD59" s="283"/>
      <c r="USE59" s="279"/>
      <c r="USF59" s="280"/>
      <c r="USG59" s="281"/>
      <c r="USH59" s="281"/>
      <c r="USI59" s="282"/>
      <c r="USJ59" s="283"/>
      <c r="USK59" s="279"/>
      <c r="USL59" s="280"/>
      <c r="USM59" s="281"/>
      <c r="USN59" s="281"/>
      <c r="USO59" s="282"/>
      <c r="USP59" s="283"/>
      <c r="USQ59" s="279"/>
      <c r="USR59" s="280"/>
      <c r="USS59" s="281"/>
      <c r="UST59" s="281"/>
      <c r="USU59" s="282"/>
      <c r="USV59" s="283"/>
      <c r="USW59" s="279"/>
      <c r="USX59" s="280"/>
      <c r="USY59" s="281"/>
      <c r="USZ59" s="281"/>
      <c r="UTA59" s="282"/>
      <c r="UTB59" s="283"/>
      <c r="UTC59" s="279"/>
      <c r="UTD59" s="280"/>
      <c r="UTE59" s="281"/>
      <c r="UTF59" s="281"/>
      <c r="UTG59" s="282"/>
      <c r="UTH59" s="283"/>
      <c r="UTI59" s="279"/>
      <c r="UTJ59" s="280"/>
      <c r="UTK59" s="281"/>
      <c r="UTL59" s="281"/>
      <c r="UTM59" s="282"/>
      <c r="UTN59" s="283"/>
      <c r="UTO59" s="279"/>
      <c r="UTP59" s="280"/>
      <c r="UTQ59" s="281"/>
      <c r="UTR59" s="281"/>
      <c r="UTS59" s="282"/>
      <c r="UTT59" s="283"/>
      <c r="UTU59" s="279"/>
      <c r="UTV59" s="280"/>
      <c r="UTW59" s="281"/>
      <c r="UTX59" s="281"/>
      <c r="UTY59" s="282"/>
      <c r="UTZ59" s="283"/>
      <c r="UUA59" s="279"/>
      <c r="UUB59" s="280"/>
      <c r="UUC59" s="281"/>
      <c r="UUD59" s="281"/>
      <c r="UUE59" s="282"/>
      <c r="UUF59" s="283"/>
      <c r="UUG59" s="279"/>
      <c r="UUH59" s="280"/>
      <c r="UUI59" s="281"/>
      <c r="UUJ59" s="281"/>
      <c r="UUK59" s="282"/>
      <c r="UUL59" s="283"/>
      <c r="UUM59" s="279"/>
      <c r="UUN59" s="280"/>
      <c r="UUO59" s="281"/>
      <c r="UUP59" s="281"/>
      <c r="UUQ59" s="282"/>
      <c r="UUR59" s="283"/>
      <c r="UUS59" s="279"/>
      <c r="UUT59" s="280"/>
      <c r="UUU59" s="281"/>
      <c r="UUV59" s="281"/>
      <c r="UUW59" s="282"/>
      <c r="UUX59" s="283"/>
      <c r="UUY59" s="279"/>
      <c r="UUZ59" s="280"/>
      <c r="UVA59" s="281"/>
      <c r="UVB59" s="281"/>
      <c r="UVC59" s="282"/>
      <c r="UVD59" s="283"/>
      <c r="UVE59" s="279"/>
      <c r="UVF59" s="280"/>
      <c r="UVG59" s="281"/>
      <c r="UVH59" s="281"/>
      <c r="UVI59" s="282"/>
      <c r="UVJ59" s="283"/>
      <c r="UVK59" s="279"/>
      <c r="UVL59" s="280"/>
      <c r="UVM59" s="281"/>
      <c r="UVN59" s="281"/>
      <c r="UVO59" s="282"/>
      <c r="UVP59" s="283"/>
      <c r="UVQ59" s="279"/>
      <c r="UVR59" s="280"/>
      <c r="UVS59" s="281"/>
      <c r="UVT59" s="281"/>
      <c r="UVU59" s="282"/>
      <c r="UVV59" s="283"/>
      <c r="UVW59" s="279"/>
      <c r="UVX59" s="280"/>
      <c r="UVY59" s="281"/>
      <c r="UVZ59" s="281"/>
      <c r="UWA59" s="282"/>
      <c r="UWB59" s="283"/>
      <c r="UWC59" s="279"/>
      <c r="UWD59" s="280"/>
      <c r="UWE59" s="281"/>
      <c r="UWF59" s="281"/>
      <c r="UWG59" s="282"/>
      <c r="UWH59" s="283"/>
      <c r="UWI59" s="279"/>
      <c r="UWJ59" s="280"/>
      <c r="UWK59" s="281"/>
      <c r="UWL59" s="281"/>
      <c r="UWM59" s="282"/>
      <c r="UWN59" s="283"/>
      <c r="UWO59" s="279"/>
      <c r="UWP59" s="280"/>
      <c r="UWQ59" s="281"/>
      <c r="UWR59" s="281"/>
      <c r="UWS59" s="282"/>
      <c r="UWT59" s="283"/>
      <c r="UWU59" s="279"/>
      <c r="UWV59" s="280"/>
      <c r="UWW59" s="281"/>
      <c r="UWX59" s="281"/>
      <c r="UWY59" s="282"/>
      <c r="UWZ59" s="283"/>
      <c r="UXA59" s="279"/>
      <c r="UXB59" s="280"/>
      <c r="UXC59" s="281"/>
      <c r="UXD59" s="281"/>
      <c r="UXE59" s="282"/>
      <c r="UXF59" s="283"/>
      <c r="UXG59" s="279"/>
      <c r="UXH59" s="280"/>
      <c r="UXI59" s="281"/>
      <c r="UXJ59" s="281"/>
      <c r="UXK59" s="282"/>
      <c r="UXL59" s="283"/>
      <c r="UXM59" s="279"/>
      <c r="UXN59" s="280"/>
      <c r="UXO59" s="281"/>
      <c r="UXP59" s="281"/>
      <c r="UXQ59" s="282"/>
      <c r="UXR59" s="283"/>
      <c r="UXS59" s="279"/>
      <c r="UXT59" s="280"/>
      <c r="UXU59" s="281"/>
      <c r="UXV59" s="281"/>
      <c r="UXW59" s="282"/>
      <c r="UXX59" s="283"/>
      <c r="UXY59" s="279"/>
      <c r="UXZ59" s="280"/>
      <c r="UYA59" s="281"/>
      <c r="UYB59" s="281"/>
      <c r="UYC59" s="282"/>
      <c r="UYD59" s="283"/>
      <c r="UYE59" s="279"/>
      <c r="UYF59" s="280"/>
      <c r="UYG59" s="281"/>
      <c r="UYH59" s="281"/>
      <c r="UYI59" s="282"/>
      <c r="UYJ59" s="283"/>
      <c r="UYK59" s="279"/>
      <c r="UYL59" s="280"/>
      <c r="UYM59" s="281"/>
      <c r="UYN59" s="281"/>
      <c r="UYO59" s="282"/>
      <c r="UYP59" s="283"/>
      <c r="UYQ59" s="279"/>
      <c r="UYR59" s="280"/>
      <c r="UYS59" s="281"/>
      <c r="UYT59" s="281"/>
      <c r="UYU59" s="282"/>
      <c r="UYV59" s="283"/>
      <c r="UYW59" s="279"/>
      <c r="UYX59" s="280"/>
      <c r="UYY59" s="281"/>
      <c r="UYZ59" s="281"/>
      <c r="UZA59" s="282"/>
      <c r="UZB59" s="283"/>
      <c r="UZC59" s="279"/>
      <c r="UZD59" s="280"/>
      <c r="UZE59" s="281"/>
      <c r="UZF59" s="281"/>
      <c r="UZG59" s="282"/>
      <c r="UZH59" s="283"/>
      <c r="UZI59" s="279"/>
      <c r="UZJ59" s="280"/>
      <c r="UZK59" s="281"/>
      <c r="UZL59" s="281"/>
      <c r="UZM59" s="282"/>
      <c r="UZN59" s="283"/>
      <c r="UZO59" s="279"/>
      <c r="UZP59" s="280"/>
      <c r="UZQ59" s="281"/>
      <c r="UZR59" s="281"/>
      <c r="UZS59" s="282"/>
      <c r="UZT59" s="283"/>
      <c r="UZU59" s="279"/>
      <c r="UZV59" s="280"/>
      <c r="UZW59" s="281"/>
      <c r="UZX59" s="281"/>
      <c r="UZY59" s="282"/>
      <c r="UZZ59" s="283"/>
      <c r="VAA59" s="279"/>
      <c r="VAB59" s="280"/>
      <c r="VAC59" s="281"/>
      <c r="VAD59" s="281"/>
      <c r="VAE59" s="282"/>
      <c r="VAF59" s="283"/>
      <c r="VAG59" s="279"/>
      <c r="VAH59" s="280"/>
      <c r="VAI59" s="281"/>
      <c r="VAJ59" s="281"/>
      <c r="VAK59" s="282"/>
      <c r="VAL59" s="283"/>
      <c r="VAM59" s="279"/>
      <c r="VAN59" s="280"/>
      <c r="VAO59" s="281"/>
      <c r="VAP59" s="281"/>
      <c r="VAQ59" s="282"/>
      <c r="VAR59" s="283"/>
      <c r="VAS59" s="279"/>
      <c r="VAT59" s="280"/>
      <c r="VAU59" s="281"/>
      <c r="VAV59" s="281"/>
      <c r="VAW59" s="282"/>
      <c r="VAX59" s="283"/>
      <c r="VAY59" s="279"/>
      <c r="VAZ59" s="280"/>
      <c r="VBA59" s="281"/>
      <c r="VBB59" s="281"/>
      <c r="VBC59" s="282"/>
      <c r="VBD59" s="283"/>
      <c r="VBE59" s="279"/>
      <c r="VBF59" s="280"/>
      <c r="VBG59" s="281"/>
      <c r="VBH59" s="281"/>
      <c r="VBI59" s="282"/>
      <c r="VBJ59" s="283"/>
      <c r="VBK59" s="279"/>
      <c r="VBL59" s="280"/>
      <c r="VBM59" s="281"/>
      <c r="VBN59" s="281"/>
      <c r="VBO59" s="282"/>
      <c r="VBP59" s="283"/>
      <c r="VBQ59" s="279"/>
      <c r="VBR59" s="280"/>
      <c r="VBS59" s="281"/>
      <c r="VBT59" s="281"/>
      <c r="VBU59" s="282"/>
      <c r="VBV59" s="283"/>
      <c r="VBW59" s="279"/>
      <c r="VBX59" s="280"/>
      <c r="VBY59" s="281"/>
      <c r="VBZ59" s="281"/>
      <c r="VCA59" s="282"/>
      <c r="VCB59" s="283"/>
      <c r="VCC59" s="279"/>
      <c r="VCD59" s="280"/>
      <c r="VCE59" s="281"/>
      <c r="VCF59" s="281"/>
      <c r="VCG59" s="282"/>
      <c r="VCH59" s="283"/>
      <c r="VCI59" s="279"/>
      <c r="VCJ59" s="280"/>
      <c r="VCK59" s="281"/>
      <c r="VCL59" s="281"/>
      <c r="VCM59" s="282"/>
      <c r="VCN59" s="283"/>
      <c r="VCO59" s="279"/>
      <c r="VCP59" s="280"/>
      <c r="VCQ59" s="281"/>
      <c r="VCR59" s="281"/>
      <c r="VCS59" s="282"/>
      <c r="VCT59" s="283"/>
      <c r="VCU59" s="279"/>
      <c r="VCV59" s="280"/>
      <c r="VCW59" s="281"/>
      <c r="VCX59" s="281"/>
      <c r="VCY59" s="282"/>
      <c r="VCZ59" s="283"/>
      <c r="VDA59" s="279"/>
      <c r="VDB59" s="280"/>
      <c r="VDC59" s="281"/>
      <c r="VDD59" s="281"/>
      <c r="VDE59" s="282"/>
      <c r="VDF59" s="283"/>
      <c r="VDG59" s="279"/>
      <c r="VDH59" s="280"/>
      <c r="VDI59" s="281"/>
      <c r="VDJ59" s="281"/>
      <c r="VDK59" s="282"/>
      <c r="VDL59" s="283"/>
      <c r="VDM59" s="279"/>
      <c r="VDN59" s="280"/>
      <c r="VDO59" s="281"/>
      <c r="VDP59" s="281"/>
      <c r="VDQ59" s="282"/>
      <c r="VDR59" s="283"/>
      <c r="VDS59" s="279"/>
      <c r="VDT59" s="280"/>
      <c r="VDU59" s="281"/>
      <c r="VDV59" s="281"/>
      <c r="VDW59" s="282"/>
      <c r="VDX59" s="283"/>
      <c r="VDY59" s="279"/>
      <c r="VDZ59" s="280"/>
      <c r="VEA59" s="281"/>
      <c r="VEB59" s="281"/>
      <c r="VEC59" s="282"/>
      <c r="VED59" s="283"/>
      <c r="VEE59" s="279"/>
      <c r="VEF59" s="280"/>
      <c r="VEG59" s="281"/>
      <c r="VEH59" s="281"/>
      <c r="VEI59" s="282"/>
      <c r="VEJ59" s="283"/>
      <c r="VEK59" s="279"/>
      <c r="VEL59" s="280"/>
      <c r="VEM59" s="281"/>
      <c r="VEN59" s="281"/>
      <c r="VEO59" s="282"/>
      <c r="VEP59" s="283"/>
      <c r="VEQ59" s="279"/>
      <c r="VER59" s="280"/>
      <c r="VES59" s="281"/>
      <c r="VET59" s="281"/>
      <c r="VEU59" s="282"/>
      <c r="VEV59" s="283"/>
      <c r="VEW59" s="279"/>
      <c r="VEX59" s="280"/>
      <c r="VEY59" s="281"/>
      <c r="VEZ59" s="281"/>
      <c r="VFA59" s="282"/>
      <c r="VFB59" s="283"/>
      <c r="VFC59" s="279"/>
      <c r="VFD59" s="280"/>
      <c r="VFE59" s="281"/>
      <c r="VFF59" s="281"/>
      <c r="VFG59" s="282"/>
      <c r="VFH59" s="283"/>
      <c r="VFI59" s="279"/>
      <c r="VFJ59" s="280"/>
      <c r="VFK59" s="281"/>
      <c r="VFL59" s="281"/>
      <c r="VFM59" s="282"/>
      <c r="VFN59" s="283"/>
      <c r="VFO59" s="279"/>
      <c r="VFP59" s="280"/>
      <c r="VFQ59" s="281"/>
      <c r="VFR59" s="281"/>
      <c r="VFS59" s="282"/>
      <c r="VFT59" s="283"/>
      <c r="VFU59" s="279"/>
      <c r="VFV59" s="280"/>
      <c r="VFW59" s="281"/>
      <c r="VFX59" s="281"/>
      <c r="VFY59" s="282"/>
      <c r="VFZ59" s="283"/>
      <c r="VGA59" s="279"/>
      <c r="VGB59" s="280"/>
      <c r="VGC59" s="281"/>
      <c r="VGD59" s="281"/>
      <c r="VGE59" s="282"/>
      <c r="VGF59" s="283"/>
      <c r="VGG59" s="279"/>
      <c r="VGH59" s="280"/>
      <c r="VGI59" s="281"/>
      <c r="VGJ59" s="281"/>
      <c r="VGK59" s="282"/>
      <c r="VGL59" s="283"/>
      <c r="VGM59" s="279"/>
      <c r="VGN59" s="280"/>
      <c r="VGO59" s="281"/>
      <c r="VGP59" s="281"/>
      <c r="VGQ59" s="282"/>
      <c r="VGR59" s="283"/>
      <c r="VGS59" s="279"/>
      <c r="VGT59" s="280"/>
      <c r="VGU59" s="281"/>
      <c r="VGV59" s="281"/>
      <c r="VGW59" s="282"/>
      <c r="VGX59" s="283"/>
      <c r="VGY59" s="279"/>
      <c r="VGZ59" s="280"/>
      <c r="VHA59" s="281"/>
      <c r="VHB59" s="281"/>
      <c r="VHC59" s="282"/>
      <c r="VHD59" s="283"/>
      <c r="VHE59" s="279"/>
      <c r="VHF59" s="280"/>
      <c r="VHG59" s="281"/>
      <c r="VHH59" s="281"/>
      <c r="VHI59" s="282"/>
      <c r="VHJ59" s="283"/>
      <c r="VHK59" s="279"/>
      <c r="VHL59" s="280"/>
      <c r="VHM59" s="281"/>
      <c r="VHN59" s="281"/>
      <c r="VHO59" s="282"/>
      <c r="VHP59" s="283"/>
      <c r="VHQ59" s="279"/>
      <c r="VHR59" s="280"/>
      <c r="VHS59" s="281"/>
      <c r="VHT59" s="281"/>
      <c r="VHU59" s="282"/>
      <c r="VHV59" s="283"/>
      <c r="VHW59" s="279"/>
      <c r="VHX59" s="280"/>
      <c r="VHY59" s="281"/>
      <c r="VHZ59" s="281"/>
      <c r="VIA59" s="282"/>
      <c r="VIB59" s="283"/>
      <c r="VIC59" s="279"/>
      <c r="VID59" s="280"/>
      <c r="VIE59" s="281"/>
      <c r="VIF59" s="281"/>
      <c r="VIG59" s="282"/>
      <c r="VIH59" s="283"/>
      <c r="VII59" s="279"/>
      <c r="VIJ59" s="280"/>
      <c r="VIK59" s="281"/>
      <c r="VIL59" s="281"/>
      <c r="VIM59" s="282"/>
      <c r="VIN59" s="283"/>
      <c r="VIO59" s="279"/>
      <c r="VIP59" s="280"/>
      <c r="VIQ59" s="281"/>
      <c r="VIR59" s="281"/>
      <c r="VIS59" s="282"/>
      <c r="VIT59" s="283"/>
      <c r="VIU59" s="279"/>
      <c r="VIV59" s="280"/>
      <c r="VIW59" s="281"/>
      <c r="VIX59" s="281"/>
      <c r="VIY59" s="282"/>
      <c r="VIZ59" s="283"/>
      <c r="VJA59" s="279"/>
      <c r="VJB59" s="280"/>
      <c r="VJC59" s="281"/>
      <c r="VJD59" s="281"/>
      <c r="VJE59" s="282"/>
      <c r="VJF59" s="283"/>
      <c r="VJG59" s="279"/>
      <c r="VJH59" s="280"/>
      <c r="VJI59" s="281"/>
      <c r="VJJ59" s="281"/>
      <c r="VJK59" s="282"/>
      <c r="VJL59" s="283"/>
      <c r="VJM59" s="279"/>
      <c r="VJN59" s="280"/>
      <c r="VJO59" s="281"/>
      <c r="VJP59" s="281"/>
      <c r="VJQ59" s="282"/>
      <c r="VJR59" s="283"/>
      <c r="VJS59" s="279"/>
      <c r="VJT59" s="280"/>
      <c r="VJU59" s="281"/>
      <c r="VJV59" s="281"/>
      <c r="VJW59" s="282"/>
      <c r="VJX59" s="283"/>
      <c r="VJY59" s="279"/>
      <c r="VJZ59" s="280"/>
      <c r="VKA59" s="281"/>
      <c r="VKB59" s="281"/>
      <c r="VKC59" s="282"/>
      <c r="VKD59" s="283"/>
      <c r="VKE59" s="279"/>
      <c r="VKF59" s="280"/>
      <c r="VKG59" s="281"/>
      <c r="VKH59" s="281"/>
      <c r="VKI59" s="282"/>
      <c r="VKJ59" s="283"/>
      <c r="VKK59" s="279"/>
      <c r="VKL59" s="280"/>
      <c r="VKM59" s="281"/>
      <c r="VKN59" s="281"/>
      <c r="VKO59" s="282"/>
      <c r="VKP59" s="283"/>
      <c r="VKQ59" s="279"/>
      <c r="VKR59" s="280"/>
      <c r="VKS59" s="281"/>
      <c r="VKT59" s="281"/>
      <c r="VKU59" s="282"/>
      <c r="VKV59" s="283"/>
      <c r="VKW59" s="279"/>
      <c r="VKX59" s="280"/>
      <c r="VKY59" s="281"/>
      <c r="VKZ59" s="281"/>
      <c r="VLA59" s="282"/>
      <c r="VLB59" s="283"/>
      <c r="VLC59" s="279"/>
      <c r="VLD59" s="280"/>
      <c r="VLE59" s="281"/>
      <c r="VLF59" s="281"/>
      <c r="VLG59" s="282"/>
      <c r="VLH59" s="283"/>
      <c r="VLI59" s="279"/>
      <c r="VLJ59" s="280"/>
      <c r="VLK59" s="281"/>
      <c r="VLL59" s="281"/>
      <c r="VLM59" s="282"/>
      <c r="VLN59" s="283"/>
      <c r="VLO59" s="279"/>
      <c r="VLP59" s="280"/>
      <c r="VLQ59" s="281"/>
      <c r="VLR59" s="281"/>
      <c r="VLS59" s="282"/>
      <c r="VLT59" s="283"/>
      <c r="VLU59" s="279"/>
      <c r="VLV59" s="280"/>
      <c r="VLW59" s="281"/>
      <c r="VLX59" s="281"/>
      <c r="VLY59" s="282"/>
      <c r="VLZ59" s="283"/>
      <c r="VMA59" s="279"/>
      <c r="VMB59" s="280"/>
      <c r="VMC59" s="281"/>
      <c r="VMD59" s="281"/>
      <c r="VME59" s="282"/>
      <c r="VMF59" s="283"/>
      <c r="VMG59" s="279"/>
      <c r="VMH59" s="280"/>
      <c r="VMI59" s="281"/>
      <c r="VMJ59" s="281"/>
      <c r="VMK59" s="282"/>
      <c r="VML59" s="283"/>
      <c r="VMM59" s="279"/>
      <c r="VMN59" s="280"/>
      <c r="VMO59" s="281"/>
      <c r="VMP59" s="281"/>
      <c r="VMQ59" s="282"/>
      <c r="VMR59" s="283"/>
      <c r="VMS59" s="279"/>
      <c r="VMT59" s="280"/>
      <c r="VMU59" s="281"/>
      <c r="VMV59" s="281"/>
      <c r="VMW59" s="282"/>
      <c r="VMX59" s="283"/>
      <c r="VMY59" s="279"/>
      <c r="VMZ59" s="280"/>
      <c r="VNA59" s="281"/>
      <c r="VNB59" s="281"/>
      <c r="VNC59" s="282"/>
      <c r="VND59" s="283"/>
      <c r="VNE59" s="279"/>
      <c r="VNF59" s="280"/>
      <c r="VNG59" s="281"/>
      <c r="VNH59" s="281"/>
      <c r="VNI59" s="282"/>
      <c r="VNJ59" s="283"/>
      <c r="VNK59" s="279"/>
      <c r="VNL59" s="280"/>
      <c r="VNM59" s="281"/>
      <c r="VNN59" s="281"/>
      <c r="VNO59" s="282"/>
      <c r="VNP59" s="283"/>
      <c r="VNQ59" s="279"/>
      <c r="VNR59" s="280"/>
      <c r="VNS59" s="281"/>
      <c r="VNT59" s="281"/>
      <c r="VNU59" s="282"/>
      <c r="VNV59" s="283"/>
      <c r="VNW59" s="279"/>
      <c r="VNX59" s="280"/>
      <c r="VNY59" s="281"/>
      <c r="VNZ59" s="281"/>
      <c r="VOA59" s="282"/>
      <c r="VOB59" s="283"/>
      <c r="VOC59" s="279"/>
      <c r="VOD59" s="280"/>
      <c r="VOE59" s="281"/>
      <c r="VOF59" s="281"/>
      <c r="VOG59" s="282"/>
      <c r="VOH59" s="283"/>
      <c r="VOI59" s="279"/>
      <c r="VOJ59" s="280"/>
      <c r="VOK59" s="281"/>
      <c r="VOL59" s="281"/>
      <c r="VOM59" s="282"/>
      <c r="VON59" s="283"/>
      <c r="VOO59" s="279"/>
      <c r="VOP59" s="280"/>
      <c r="VOQ59" s="281"/>
      <c r="VOR59" s="281"/>
      <c r="VOS59" s="282"/>
      <c r="VOT59" s="283"/>
      <c r="VOU59" s="279"/>
      <c r="VOV59" s="280"/>
      <c r="VOW59" s="281"/>
      <c r="VOX59" s="281"/>
      <c r="VOY59" s="282"/>
      <c r="VOZ59" s="283"/>
      <c r="VPA59" s="279"/>
      <c r="VPB59" s="280"/>
      <c r="VPC59" s="281"/>
      <c r="VPD59" s="281"/>
      <c r="VPE59" s="282"/>
      <c r="VPF59" s="283"/>
      <c r="VPG59" s="279"/>
      <c r="VPH59" s="280"/>
      <c r="VPI59" s="281"/>
      <c r="VPJ59" s="281"/>
      <c r="VPK59" s="282"/>
      <c r="VPL59" s="283"/>
      <c r="VPM59" s="279"/>
      <c r="VPN59" s="280"/>
      <c r="VPO59" s="281"/>
      <c r="VPP59" s="281"/>
      <c r="VPQ59" s="282"/>
      <c r="VPR59" s="283"/>
      <c r="VPS59" s="279"/>
      <c r="VPT59" s="280"/>
      <c r="VPU59" s="281"/>
      <c r="VPV59" s="281"/>
      <c r="VPW59" s="282"/>
      <c r="VPX59" s="283"/>
      <c r="VPY59" s="279"/>
      <c r="VPZ59" s="280"/>
      <c r="VQA59" s="281"/>
      <c r="VQB59" s="281"/>
      <c r="VQC59" s="282"/>
      <c r="VQD59" s="283"/>
      <c r="VQE59" s="279"/>
      <c r="VQF59" s="280"/>
      <c r="VQG59" s="281"/>
      <c r="VQH59" s="281"/>
      <c r="VQI59" s="282"/>
      <c r="VQJ59" s="283"/>
      <c r="VQK59" s="279"/>
      <c r="VQL59" s="280"/>
      <c r="VQM59" s="281"/>
      <c r="VQN59" s="281"/>
      <c r="VQO59" s="282"/>
      <c r="VQP59" s="283"/>
      <c r="VQQ59" s="279"/>
      <c r="VQR59" s="280"/>
      <c r="VQS59" s="281"/>
      <c r="VQT59" s="281"/>
      <c r="VQU59" s="282"/>
      <c r="VQV59" s="283"/>
      <c r="VQW59" s="279"/>
      <c r="VQX59" s="280"/>
      <c r="VQY59" s="281"/>
      <c r="VQZ59" s="281"/>
      <c r="VRA59" s="282"/>
      <c r="VRB59" s="283"/>
      <c r="VRC59" s="279"/>
      <c r="VRD59" s="280"/>
      <c r="VRE59" s="281"/>
      <c r="VRF59" s="281"/>
      <c r="VRG59" s="282"/>
      <c r="VRH59" s="283"/>
      <c r="VRI59" s="279"/>
      <c r="VRJ59" s="280"/>
      <c r="VRK59" s="281"/>
      <c r="VRL59" s="281"/>
      <c r="VRM59" s="282"/>
      <c r="VRN59" s="283"/>
      <c r="VRO59" s="279"/>
      <c r="VRP59" s="280"/>
      <c r="VRQ59" s="281"/>
      <c r="VRR59" s="281"/>
      <c r="VRS59" s="282"/>
      <c r="VRT59" s="283"/>
      <c r="VRU59" s="279"/>
      <c r="VRV59" s="280"/>
      <c r="VRW59" s="281"/>
      <c r="VRX59" s="281"/>
      <c r="VRY59" s="282"/>
      <c r="VRZ59" s="283"/>
      <c r="VSA59" s="279"/>
      <c r="VSB59" s="280"/>
      <c r="VSC59" s="281"/>
      <c r="VSD59" s="281"/>
      <c r="VSE59" s="282"/>
      <c r="VSF59" s="283"/>
      <c r="VSG59" s="279"/>
      <c r="VSH59" s="280"/>
      <c r="VSI59" s="281"/>
      <c r="VSJ59" s="281"/>
      <c r="VSK59" s="282"/>
      <c r="VSL59" s="283"/>
      <c r="VSM59" s="279"/>
      <c r="VSN59" s="280"/>
      <c r="VSO59" s="281"/>
      <c r="VSP59" s="281"/>
      <c r="VSQ59" s="282"/>
      <c r="VSR59" s="283"/>
      <c r="VSS59" s="279"/>
      <c r="VST59" s="280"/>
      <c r="VSU59" s="281"/>
      <c r="VSV59" s="281"/>
      <c r="VSW59" s="282"/>
      <c r="VSX59" s="283"/>
      <c r="VSY59" s="279"/>
      <c r="VSZ59" s="280"/>
      <c r="VTA59" s="281"/>
      <c r="VTB59" s="281"/>
      <c r="VTC59" s="282"/>
      <c r="VTD59" s="283"/>
      <c r="VTE59" s="279"/>
      <c r="VTF59" s="280"/>
      <c r="VTG59" s="281"/>
      <c r="VTH59" s="281"/>
      <c r="VTI59" s="282"/>
      <c r="VTJ59" s="283"/>
      <c r="VTK59" s="279"/>
      <c r="VTL59" s="280"/>
      <c r="VTM59" s="281"/>
      <c r="VTN59" s="281"/>
      <c r="VTO59" s="282"/>
      <c r="VTP59" s="283"/>
      <c r="VTQ59" s="279"/>
      <c r="VTR59" s="280"/>
      <c r="VTS59" s="281"/>
      <c r="VTT59" s="281"/>
      <c r="VTU59" s="282"/>
      <c r="VTV59" s="283"/>
      <c r="VTW59" s="279"/>
      <c r="VTX59" s="280"/>
      <c r="VTY59" s="281"/>
      <c r="VTZ59" s="281"/>
      <c r="VUA59" s="282"/>
      <c r="VUB59" s="283"/>
      <c r="VUC59" s="279"/>
      <c r="VUD59" s="280"/>
      <c r="VUE59" s="281"/>
      <c r="VUF59" s="281"/>
      <c r="VUG59" s="282"/>
      <c r="VUH59" s="283"/>
      <c r="VUI59" s="279"/>
      <c r="VUJ59" s="280"/>
      <c r="VUK59" s="281"/>
      <c r="VUL59" s="281"/>
      <c r="VUM59" s="282"/>
      <c r="VUN59" s="283"/>
      <c r="VUO59" s="279"/>
      <c r="VUP59" s="280"/>
      <c r="VUQ59" s="281"/>
      <c r="VUR59" s="281"/>
      <c r="VUS59" s="282"/>
      <c r="VUT59" s="283"/>
      <c r="VUU59" s="279"/>
      <c r="VUV59" s="280"/>
      <c r="VUW59" s="281"/>
      <c r="VUX59" s="281"/>
      <c r="VUY59" s="282"/>
      <c r="VUZ59" s="283"/>
      <c r="VVA59" s="279"/>
      <c r="VVB59" s="280"/>
      <c r="VVC59" s="281"/>
      <c r="VVD59" s="281"/>
      <c r="VVE59" s="282"/>
      <c r="VVF59" s="283"/>
      <c r="VVG59" s="279"/>
      <c r="VVH59" s="280"/>
      <c r="VVI59" s="281"/>
      <c r="VVJ59" s="281"/>
      <c r="VVK59" s="282"/>
      <c r="VVL59" s="283"/>
      <c r="VVM59" s="279"/>
      <c r="VVN59" s="280"/>
      <c r="VVO59" s="281"/>
      <c r="VVP59" s="281"/>
      <c r="VVQ59" s="282"/>
      <c r="VVR59" s="283"/>
      <c r="VVS59" s="279"/>
      <c r="VVT59" s="280"/>
      <c r="VVU59" s="281"/>
      <c r="VVV59" s="281"/>
      <c r="VVW59" s="282"/>
      <c r="VVX59" s="283"/>
      <c r="VVY59" s="279"/>
      <c r="VVZ59" s="280"/>
      <c r="VWA59" s="281"/>
      <c r="VWB59" s="281"/>
      <c r="VWC59" s="282"/>
      <c r="VWD59" s="283"/>
      <c r="VWE59" s="279"/>
      <c r="VWF59" s="280"/>
      <c r="VWG59" s="281"/>
      <c r="VWH59" s="281"/>
      <c r="VWI59" s="282"/>
      <c r="VWJ59" s="283"/>
      <c r="VWK59" s="279"/>
      <c r="VWL59" s="280"/>
      <c r="VWM59" s="281"/>
      <c r="VWN59" s="281"/>
      <c r="VWO59" s="282"/>
      <c r="VWP59" s="283"/>
      <c r="VWQ59" s="279"/>
      <c r="VWR59" s="280"/>
      <c r="VWS59" s="281"/>
      <c r="VWT59" s="281"/>
      <c r="VWU59" s="282"/>
      <c r="VWV59" s="283"/>
      <c r="VWW59" s="279"/>
      <c r="VWX59" s="280"/>
      <c r="VWY59" s="281"/>
      <c r="VWZ59" s="281"/>
      <c r="VXA59" s="282"/>
      <c r="VXB59" s="283"/>
      <c r="VXC59" s="279"/>
      <c r="VXD59" s="280"/>
      <c r="VXE59" s="281"/>
      <c r="VXF59" s="281"/>
      <c r="VXG59" s="282"/>
      <c r="VXH59" s="283"/>
      <c r="VXI59" s="279"/>
      <c r="VXJ59" s="280"/>
      <c r="VXK59" s="281"/>
      <c r="VXL59" s="281"/>
      <c r="VXM59" s="282"/>
      <c r="VXN59" s="283"/>
      <c r="VXO59" s="279"/>
      <c r="VXP59" s="280"/>
      <c r="VXQ59" s="281"/>
      <c r="VXR59" s="281"/>
      <c r="VXS59" s="282"/>
      <c r="VXT59" s="283"/>
      <c r="VXU59" s="279"/>
      <c r="VXV59" s="280"/>
      <c r="VXW59" s="281"/>
      <c r="VXX59" s="281"/>
      <c r="VXY59" s="282"/>
      <c r="VXZ59" s="283"/>
      <c r="VYA59" s="279"/>
      <c r="VYB59" s="280"/>
      <c r="VYC59" s="281"/>
      <c r="VYD59" s="281"/>
      <c r="VYE59" s="282"/>
      <c r="VYF59" s="283"/>
      <c r="VYG59" s="279"/>
      <c r="VYH59" s="280"/>
      <c r="VYI59" s="281"/>
      <c r="VYJ59" s="281"/>
      <c r="VYK59" s="282"/>
      <c r="VYL59" s="283"/>
      <c r="VYM59" s="279"/>
      <c r="VYN59" s="280"/>
      <c r="VYO59" s="281"/>
      <c r="VYP59" s="281"/>
      <c r="VYQ59" s="282"/>
      <c r="VYR59" s="283"/>
      <c r="VYS59" s="279"/>
      <c r="VYT59" s="280"/>
      <c r="VYU59" s="281"/>
      <c r="VYV59" s="281"/>
      <c r="VYW59" s="282"/>
      <c r="VYX59" s="283"/>
      <c r="VYY59" s="279"/>
      <c r="VYZ59" s="280"/>
      <c r="VZA59" s="281"/>
      <c r="VZB59" s="281"/>
      <c r="VZC59" s="282"/>
      <c r="VZD59" s="283"/>
      <c r="VZE59" s="279"/>
      <c r="VZF59" s="280"/>
      <c r="VZG59" s="281"/>
      <c r="VZH59" s="281"/>
      <c r="VZI59" s="282"/>
      <c r="VZJ59" s="283"/>
      <c r="VZK59" s="279"/>
      <c r="VZL59" s="280"/>
      <c r="VZM59" s="281"/>
      <c r="VZN59" s="281"/>
      <c r="VZO59" s="282"/>
      <c r="VZP59" s="283"/>
      <c r="VZQ59" s="279"/>
      <c r="VZR59" s="280"/>
      <c r="VZS59" s="281"/>
      <c r="VZT59" s="281"/>
      <c r="VZU59" s="282"/>
      <c r="VZV59" s="283"/>
      <c r="VZW59" s="279"/>
      <c r="VZX59" s="280"/>
      <c r="VZY59" s="281"/>
      <c r="VZZ59" s="281"/>
      <c r="WAA59" s="282"/>
      <c r="WAB59" s="283"/>
      <c r="WAC59" s="279"/>
      <c r="WAD59" s="280"/>
      <c r="WAE59" s="281"/>
      <c r="WAF59" s="281"/>
      <c r="WAG59" s="282"/>
      <c r="WAH59" s="283"/>
      <c r="WAI59" s="279"/>
      <c r="WAJ59" s="280"/>
      <c r="WAK59" s="281"/>
      <c r="WAL59" s="281"/>
      <c r="WAM59" s="282"/>
      <c r="WAN59" s="283"/>
      <c r="WAO59" s="279"/>
      <c r="WAP59" s="280"/>
      <c r="WAQ59" s="281"/>
      <c r="WAR59" s="281"/>
      <c r="WAS59" s="282"/>
      <c r="WAT59" s="283"/>
      <c r="WAU59" s="279"/>
      <c r="WAV59" s="280"/>
      <c r="WAW59" s="281"/>
      <c r="WAX59" s="281"/>
      <c r="WAY59" s="282"/>
      <c r="WAZ59" s="283"/>
      <c r="WBA59" s="279"/>
      <c r="WBB59" s="280"/>
      <c r="WBC59" s="281"/>
      <c r="WBD59" s="281"/>
      <c r="WBE59" s="282"/>
      <c r="WBF59" s="283"/>
      <c r="WBG59" s="279"/>
      <c r="WBH59" s="280"/>
      <c r="WBI59" s="281"/>
      <c r="WBJ59" s="281"/>
      <c r="WBK59" s="282"/>
      <c r="WBL59" s="283"/>
      <c r="WBM59" s="279"/>
      <c r="WBN59" s="280"/>
      <c r="WBO59" s="281"/>
      <c r="WBP59" s="281"/>
      <c r="WBQ59" s="282"/>
      <c r="WBR59" s="283"/>
      <c r="WBS59" s="279"/>
      <c r="WBT59" s="280"/>
      <c r="WBU59" s="281"/>
      <c r="WBV59" s="281"/>
      <c r="WBW59" s="282"/>
      <c r="WBX59" s="283"/>
      <c r="WBY59" s="279"/>
      <c r="WBZ59" s="280"/>
      <c r="WCA59" s="281"/>
      <c r="WCB59" s="281"/>
      <c r="WCC59" s="282"/>
      <c r="WCD59" s="283"/>
      <c r="WCE59" s="279"/>
      <c r="WCF59" s="280"/>
      <c r="WCG59" s="281"/>
      <c r="WCH59" s="281"/>
      <c r="WCI59" s="282"/>
      <c r="WCJ59" s="283"/>
      <c r="WCK59" s="279"/>
      <c r="WCL59" s="280"/>
      <c r="WCM59" s="281"/>
      <c r="WCN59" s="281"/>
      <c r="WCO59" s="282"/>
      <c r="WCP59" s="283"/>
      <c r="WCQ59" s="279"/>
      <c r="WCR59" s="280"/>
      <c r="WCS59" s="281"/>
      <c r="WCT59" s="281"/>
      <c r="WCU59" s="282"/>
      <c r="WCV59" s="283"/>
      <c r="WCW59" s="279"/>
      <c r="WCX59" s="280"/>
      <c r="WCY59" s="281"/>
      <c r="WCZ59" s="281"/>
      <c r="WDA59" s="282"/>
      <c r="WDB59" s="283"/>
      <c r="WDC59" s="279"/>
      <c r="WDD59" s="280"/>
      <c r="WDE59" s="281"/>
      <c r="WDF59" s="281"/>
      <c r="WDG59" s="282"/>
      <c r="WDH59" s="283"/>
      <c r="WDI59" s="279"/>
      <c r="WDJ59" s="280"/>
      <c r="WDK59" s="281"/>
      <c r="WDL59" s="281"/>
      <c r="WDM59" s="282"/>
      <c r="WDN59" s="283"/>
      <c r="WDO59" s="279"/>
      <c r="WDP59" s="280"/>
      <c r="WDQ59" s="281"/>
      <c r="WDR59" s="281"/>
      <c r="WDS59" s="282"/>
      <c r="WDT59" s="283"/>
      <c r="WDU59" s="279"/>
      <c r="WDV59" s="280"/>
      <c r="WDW59" s="281"/>
      <c r="WDX59" s="281"/>
      <c r="WDY59" s="282"/>
      <c r="WDZ59" s="283"/>
      <c r="WEA59" s="279"/>
      <c r="WEB59" s="280"/>
      <c r="WEC59" s="281"/>
      <c r="WED59" s="281"/>
      <c r="WEE59" s="282"/>
      <c r="WEF59" s="283"/>
      <c r="WEG59" s="279"/>
      <c r="WEH59" s="280"/>
      <c r="WEI59" s="281"/>
      <c r="WEJ59" s="281"/>
      <c r="WEK59" s="282"/>
      <c r="WEL59" s="283"/>
      <c r="WEM59" s="279"/>
      <c r="WEN59" s="280"/>
      <c r="WEO59" s="281"/>
      <c r="WEP59" s="281"/>
      <c r="WEQ59" s="282"/>
      <c r="WER59" s="283"/>
      <c r="WES59" s="279"/>
      <c r="WET59" s="280"/>
      <c r="WEU59" s="281"/>
      <c r="WEV59" s="281"/>
      <c r="WEW59" s="282"/>
      <c r="WEX59" s="283"/>
      <c r="WEY59" s="279"/>
      <c r="WEZ59" s="280"/>
      <c r="WFA59" s="281"/>
      <c r="WFB59" s="281"/>
      <c r="WFC59" s="282"/>
      <c r="WFD59" s="283"/>
      <c r="WFE59" s="279"/>
      <c r="WFF59" s="280"/>
      <c r="WFG59" s="281"/>
      <c r="WFH59" s="281"/>
      <c r="WFI59" s="282"/>
      <c r="WFJ59" s="283"/>
      <c r="WFK59" s="279"/>
      <c r="WFL59" s="280"/>
      <c r="WFM59" s="281"/>
      <c r="WFN59" s="281"/>
      <c r="WFO59" s="282"/>
      <c r="WFP59" s="283"/>
      <c r="WFQ59" s="279"/>
      <c r="WFR59" s="280"/>
      <c r="WFS59" s="281"/>
      <c r="WFT59" s="281"/>
      <c r="WFU59" s="282"/>
      <c r="WFV59" s="283"/>
      <c r="WFW59" s="279"/>
      <c r="WFX59" s="280"/>
      <c r="WFY59" s="281"/>
      <c r="WFZ59" s="281"/>
      <c r="WGA59" s="282"/>
      <c r="WGB59" s="283"/>
      <c r="WGC59" s="279"/>
      <c r="WGD59" s="280"/>
      <c r="WGE59" s="281"/>
      <c r="WGF59" s="281"/>
      <c r="WGG59" s="282"/>
      <c r="WGH59" s="283"/>
      <c r="WGI59" s="279"/>
      <c r="WGJ59" s="280"/>
      <c r="WGK59" s="281"/>
      <c r="WGL59" s="281"/>
      <c r="WGM59" s="282"/>
      <c r="WGN59" s="283"/>
      <c r="WGO59" s="279"/>
      <c r="WGP59" s="280"/>
      <c r="WGQ59" s="281"/>
      <c r="WGR59" s="281"/>
      <c r="WGS59" s="282"/>
      <c r="WGT59" s="283"/>
      <c r="WGU59" s="279"/>
      <c r="WGV59" s="280"/>
      <c r="WGW59" s="281"/>
      <c r="WGX59" s="281"/>
      <c r="WGY59" s="282"/>
      <c r="WGZ59" s="283"/>
      <c r="WHA59" s="279"/>
      <c r="WHB59" s="280"/>
      <c r="WHC59" s="281"/>
      <c r="WHD59" s="281"/>
      <c r="WHE59" s="282"/>
      <c r="WHF59" s="283"/>
      <c r="WHG59" s="279"/>
      <c r="WHH59" s="280"/>
      <c r="WHI59" s="281"/>
      <c r="WHJ59" s="281"/>
      <c r="WHK59" s="282"/>
      <c r="WHL59" s="283"/>
      <c r="WHM59" s="279"/>
      <c r="WHN59" s="280"/>
      <c r="WHO59" s="281"/>
      <c r="WHP59" s="281"/>
      <c r="WHQ59" s="282"/>
      <c r="WHR59" s="283"/>
      <c r="WHS59" s="279"/>
      <c r="WHT59" s="280"/>
      <c r="WHU59" s="281"/>
      <c r="WHV59" s="281"/>
      <c r="WHW59" s="282"/>
      <c r="WHX59" s="283"/>
      <c r="WHY59" s="279"/>
      <c r="WHZ59" s="280"/>
      <c r="WIA59" s="281"/>
      <c r="WIB59" s="281"/>
      <c r="WIC59" s="282"/>
      <c r="WID59" s="283"/>
      <c r="WIE59" s="279"/>
      <c r="WIF59" s="280"/>
      <c r="WIG59" s="281"/>
      <c r="WIH59" s="281"/>
      <c r="WII59" s="282"/>
      <c r="WIJ59" s="283"/>
      <c r="WIK59" s="279"/>
      <c r="WIL59" s="280"/>
      <c r="WIM59" s="281"/>
      <c r="WIN59" s="281"/>
      <c r="WIO59" s="282"/>
      <c r="WIP59" s="283"/>
      <c r="WIQ59" s="279"/>
      <c r="WIR59" s="280"/>
      <c r="WIS59" s="281"/>
      <c r="WIT59" s="281"/>
      <c r="WIU59" s="282"/>
      <c r="WIV59" s="283"/>
      <c r="WIW59" s="279"/>
      <c r="WIX59" s="280"/>
      <c r="WIY59" s="281"/>
      <c r="WIZ59" s="281"/>
      <c r="WJA59" s="282"/>
      <c r="WJB59" s="283"/>
      <c r="WJC59" s="279"/>
      <c r="WJD59" s="280"/>
      <c r="WJE59" s="281"/>
      <c r="WJF59" s="281"/>
      <c r="WJG59" s="282"/>
      <c r="WJH59" s="283"/>
      <c r="WJI59" s="279"/>
      <c r="WJJ59" s="280"/>
      <c r="WJK59" s="281"/>
      <c r="WJL59" s="281"/>
      <c r="WJM59" s="282"/>
      <c r="WJN59" s="283"/>
      <c r="WJO59" s="279"/>
      <c r="WJP59" s="280"/>
      <c r="WJQ59" s="281"/>
      <c r="WJR59" s="281"/>
      <c r="WJS59" s="282"/>
      <c r="WJT59" s="283"/>
      <c r="WJU59" s="279"/>
      <c r="WJV59" s="280"/>
      <c r="WJW59" s="281"/>
      <c r="WJX59" s="281"/>
      <c r="WJY59" s="282"/>
      <c r="WJZ59" s="283"/>
      <c r="WKA59" s="279"/>
      <c r="WKB59" s="280"/>
      <c r="WKC59" s="281"/>
      <c r="WKD59" s="281"/>
      <c r="WKE59" s="282"/>
      <c r="WKF59" s="283"/>
      <c r="WKG59" s="279"/>
      <c r="WKH59" s="280"/>
      <c r="WKI59" s="281"/>
      <c r="WKJ59" s="281"/>
      <c r="WKK59" s="282"/>
      <c r="WKL59" s="283"/>
      <c r="WKM59" s="279"/>
      <c r="WKN59" s="280"/>
      <c r="WKO59" s="281"/>
      <c r="WKP59" s="281"/>
      <c r="WKQ59" s="282"/>
      <c r="WKR59" s="283"/>
      <c r="WKS59" s="279"/>
      <c r="WKT59" s="280"/>
      <c r="WKU59" s="281"/>
      <c r="WKV59" s="281"/>
      <c r="WKW59" s="282"/>
      <c r="WKX59" s="283"/>
      <c r="WKY59" s="279"/>
      <c r="WKZ59" s="280"/>
      <c r="WLA59" s="281"/>
      <c r="WLB59" s="281"/>
      <c r="WLC59" s="282"/>
      <c r="WLD59" s="283"/>
      <c r="WLE59" s="279"/>
      <c r="WLF59" s="280"/>
      <c r="WLG59" s="281"/>
      <c r="WLH59" s="281"/>
      <c r="WLI59" s="282"/>
      <c r="WLJ59" s="283"/>
      <c r="WLK59" s="279"/>
      <c r="WLL59" s="280"/>
      <c r="WLM59" s="281"/>
      <c r="WLN59" s="281"/>
      <c r="WLO59" s="282"/>
      <c r="WLP59" s="283"/>
      <c r="WLQ59" s="279"/>
      <c r="WLR59" s="280"/>
      <c r="WLS59" s="281"/>
      <c r="WLT59" s="281"/>
      <c r="WLU59" s="282"/>
      <c r="WLV59" s="283"/>
      <c r="WLW59" s="279"/>
      <c r="WLX59" s="280"/>
      <c r="WLY59" s="281"/>
      <c r="WLZ59" s="281"/>
      <c r="WMA59" s="282"/>
      <c r="WMB59" s="283"/>
      <c r="WMC59" s="279"/>
      <c r="WMD59" s="280"/>
      <c r="WME59" s="281"/>
      <c r="WMF59" s="281"/>
      <c r="WMG59" s="282"/>
      <c r="WMH59" s="283"/>
      <c r="WMI59" s="279"/>
      <c r="WMJ59" s="280"/>
      <c r="WMK59" s="281"/>
      <c r="WML59" s="281"/>
      <c r="WMM59" s="282"/>
      <c r="WMN59" s="283"/>
      <c r="WMO59" s="279"/>
      <c r="WMP59" s="280"/>
      <c r="WMQ59" s="281"/>
      <c r="WMR59" s="281"/>
      <c r="WMS59" s="282"/>
      <c r="WMT59" s="283"/>
      <c r="WMU59" s="279"/>
      <c r="WMV59" s="280"/>
      <c r="WMW59" s="281"/>
      <c r="WMX59" s="281"/>
      <c r="WMY59" s="282"/>
      <c r="WMZ59" s="283"/>
      <c r="WNA59" s="279"/>
      <c r="WNB59" s="280"/>
      <c r="WNC59" s="281"/>
      <c r="WND59" s="281"/>
      <c r="WNE59" s="282"/>
      <c r="WNF59" s="283"/>
      <c r="WNG59" s="279"/>
      <c r="WNH59" s="280"/>
      <c r="WNI59" s="281"/>
      <c r="WNJ59" s="281"/>
      <c r="WNK59" s="282"/>
      <c r="WNL59" s="283"/>
      <c r="WNM59" s="279"/>
      <c r="WNN59" s="280"/>
      <c r="WNO59" s="281"/>
      <c r="WNP59" s="281"/>
      <c r="WNQ59" s="282"/>
      <c r="WNR59" s="283"/>
      <c r="WNS59" s="279"/>
      <c r="WNT59" s="280"/>
      <c r="WNU59" s="281"/>
      <c r="WNV59" s="281"/>
      <c r="WNW59" s="282"/>
      <c r="WNX59" s="283"/>
      <c r="WNY59" s="279"/>
      <c r="WNZ59" s="280"/>
      <c r="WOA59" s="281"/>
      <c r="WOB59" s="281"/>
      <c r="WOC59" s="282"/>
      <c r="WOD59" s="283"/>
      <c r="WOE59" s="279"/>
      <c r="WOF59" s="280"/>
      <c r="WOG59" s="281"/>
      <c r="WOH59" s="281"/>
      <c r="WOI59" s="282"/>
      <c r="WOJ59" s="283"/>
      <c r="WOK59" s="279"/>
      <c r="WOL59" s="280"/>
      <c r="WOM59" s="281"/>
      <c r="WON59" s="281"/>
      <c r="WOO59" s="282"/>
      <c r="WOP59" s="283"/>
      <c r="WOQ59" s="279"/>
      <c r="WOR59" s="280"/>
      <c r="WOS59" s="281"/>
      <c r="WOT59" s="281"/>
      <c r="WOU59" s="282"/>
      <c r="WOV59" s="283"/>
      <c r="WOW59" s="279"/>
      <c r="WOX59" s="280"/>
      <c r="WOY59" s="281"/>
      <c r="WOZ59" s="281"/>
      <c r="WPA59" s="282"/>
      <c r="WPB59" s="283"/>
      <c r="WPC59" s="279"/>
      <c r="WPD59" s="280"/>
      <c r="WPE59" s="281"/>
      <c r="WPF59" s="281"/>
      <c r="WPG59" s="282"/>
      <c r="WPH59" s="283"/>
      <c r="WPI59" s="279"/>
      <c r="WPJ59" s="280"/>
      <c r="WPK59" s="281"/>
      <c r="WPL59" s="281"/>
      <c r="WPM59" s="282"/>
      <c r="WPN59" s="283"/>
      <c r="WPO59" s="279"/>
      <c r="WPP59" s="280"/>
      <c r="WPQ59" s="281"/>
      <c r="WPR59" s="281"/>
      <c r="WPS59" s="282"/>
      <c r="WPT59" s="283"/>
      <c r="WPU59" s="279"/>
      <c r="WPV59" s="280"/>
      <c r="WPW59" s="281"/>
      <c r="WPX59" s="281"/>
      <c r="WPY59" s="282"/>
      <c r="WPZ59" s="283"/>
      <c r="WQA59" s="279"/>
      <c r="WQB59" s="280"/>
      <c r="WQC59" s="281"/>
      <c r="WQD59" s="281"/>
      <c r="WQE59" s="282"/>
      <c r="WQF59" s="283"/>
      <c r="WQG59" s="279"/>
      <c r="WQH59" s="280"/>
      <c r="WQI59" s="281"/>
      <c r="WQJ59" s="281"/>
      <c r="WQK59" s="282"/>
      <c r="WQL59" s="283"/>
      <c r="WQM59" s="279"/>
      <c r="WQN59" s="280"/>
      <c r="WQO59" s="281"/>
      <c r="WQP59" s="281"/>
      <c r="WQQ59" s="282"/>
      <c r="WQR59" s="283"/>
      <c r="WQS59" s="279"/>
      <c r="WQT59" s="280"/>
      <c r="WQU59" s="281"/>
      <c r="WQV59" s="281"/>
      <c r="WQW59" s="282"/>
      <c r="WQX59" s="283"/>
      <c r="WQY59" s="279"/>
      <c r="WQZ59" s="280"/>
      <c r="WRA59" s="281"/>
      <c r="WRB59" s="281"/>
      <c r="WRC59" s="282"/>
      <c r="WRD59" s="283"/>
      <c r="WRE59" s="279"/>
      <c r="WRF59" s="280"/>
      <c r="WRG59" s="281"/>
      <c r="WRH59" s="281"/>
      <c r="WRI59" s="282"/>
      <c r="WRJ59" s="283"/>
      <c r="WRK59" s="279"/>
      <c r="WRL59" s="280"/>
      <c r="WRM59" s="281"/>
      <c r="WRN59" s="281"/>
      <c r="WRO59" s="282"/>
      <c r="WRP59" s="283"/>
      <c r="WRQ59" s="279"/>
      <c r="WRR59" s="280"/>
      <c r="WRS59" s="281"/>
      <c r="WRT59" s="281"/>
      <c r="WRU59" s="282"/>
      <c r="WRV59" s="283"/>
      <c r="WRW59" s="279"/>
      <c r="WRX59" s="280"/>
      <c r="WRY59" s="281"/>
      <c r="WRZ59" s="281"/>
      <c r="WSA59" s="282"/>
      <c r="WSB59" s="283"/>
      <c r="WSC59" s="279"/>
      <c r="WSD59" s="280"/>
      <c r="WSE59" s="281"/>
      <c r="WSF59" s="281"/>
      <c r="WSG59" s="282"/>
      <c r="WSH59" s="283"/>
      <c r="WSI59" s="279"/>
      <c r="WSJ59" s="280"/>
      <c r="WSK59" s="281"/>
      <c r="WSL59" s="281"/>
      <c r="WSM59" s="282"/>
      <c r="WSN59" s="283"/>
      <c r="WSO59" s="279"/>
      <c r="WSP59" s="280"/>
      <c r="WSQ59" s="281"/>
      <c r="WSR59" s="281"/>
      <c r="WSS59" s="282"/>
      <c r="WST59" s="283"/>
      <c r="WSU59" s="279"/>
      <c r="WSV59" s="280"/>
      <c r="WSW59" s="281"/>
      <c r="WSX59" s="281"/>
      <c r="WSY59" s="282"/>
      <c r="WSZ59" s="283"/>
      <c r="WTA59" s="279"/>
      <c r="WTB59" s="280"/>
      <c r="WTC59" s="281"/>
      <c r="WTD59" s="281"/>
      <c r="WTE59" s="282"/>
      <c r="WTF59" s="283"/>
      <c r="WTG59" s="279"/>
      <c r="WTH59" s="280"/>
      <c r="WTI59" s="281"/>
      <c r="WTJ59" s="281"/>
      <c r="WTK59" s="282"/>
      <c r="WTL59" s="283"/>
      <c r="WTM59" s="279"/>
      <c r="WTN59" s="280"/>
      <c r="WTO59" s="281"/>
      <c r="WTP59" s="281"/>
      <c r="WTQ59" s="282"/>
      <c r="WTR59" s="283"/>
      <c r="WTS59" s="279"/>
      <c r="WTT59" s="280"/>
      <c r="WTU59" s="281"/>
      <c r="WTV59" s="281"/>
      <c r="WTW59" s="282"/>
      <c r="WTX59" s="283"/>
      <c r="WTY59" s="279"/>
      <c r="WTZ59" s="280"/>
      <c r="WUA59" s="281"/>
      <c r="WUB59" s="281"/>
      <c r="WUC59" s="282"/>
      <c r="WUD59" s="283"/>
      <c r="WUE59" s="279"/>
      <c r="WUF59" s="280"/>
      <c r="WUG59" s="281"/>
      <c r="WUH59" s="281"/>
      <c r="WUI59" s="282"/>
      <c r="WUJ59" s="283"/>
      <c r="WUK59" s="279"/>
      <c r="WUL59" s="280"/>
      <c r="WUM59" s="281"/>
      <c r="WUN59" s="281"/>
      <c r="WUO59" s="282"/>
      <c r="WUP59" s="283"/>
      <c r="WUQ59" s="279"/>
      <c r="WUR59" s="280"/>
      <c r="WUS59" s="281"/>
      <c r="WUT59" s="281"/>
      <c r="WUU59" s="282"/>
      <c r="WUV59" s="283"/>
      <c r="WUW59" s="279"/>
      <c r="WUX59" s="280"/>
      <c r="WUY59" s="281"/>
      <c r="WUZ59" s="281"/>
      <c r="WVA59" s="282"/>
      <c r="WVB59" s="283"/>
      <c r="WVC59" s="279"/>
      <c r="WVD59" s="280"/>
      <c r="WVE59" s="281"/>
      <c r="WVF59" s="281"/>
      <c r="WVG59" s="282"/>
      <c r="WVH59" s="283"/>
      <c r="WVI59" s="279"/>
      <c r="WVJ59" s="280"/>
      <c r="WVK59" s="281"/>
      <c r="WVL59" s="281"/>
      <c r="WVM59" s="282"/>
      <c r="WVN59" s="283"/>
      <c r="WVO59" s="279"/>
      <c r="WVP59" s="280"/>
      <c r="WVQ59" s="281"/>
      <c r="WVR59" s="281"/>
      <c r="WVS59" s="282"/>
      <c r="WVT59" s="283"/>
      <c r="WVU59" s="279"/>
      <c r="WVV59" s="280"/>
      <c r="WVW59" s="281"/>
      <c r="WVX59" s="281"/>
      <c r="WVY59" s="282"/>
      <c r="WVZ59" s="283"/>
      <c r="WWA59" s="279"/>
      <c r="WWB59" s="280"/>
      <c r="WWC59" s="281"/>
      <c r="WWD59" s="281"/>
      <c r="WWE59" s="282"/>
      <c r="WWF59" s="283"/>
      <c r="WWG59" s="279"/>
      <c r="WWH59" s="280"/>
      <c r="WWI59" s="281"/>
      <c r="WWJ59" s="281"/>
      <c r="WWK59" s="282"/>
      <c r="WWL59" s="283"/>
      <c r="WWM59" s="279"/>
      <c r="WWN59" s="280"/>
      <c r="WWO59" s="281"/>
      <c r="WWP59" s="281"/>
      <c r="WWQ59" s="282"/>
      <c r="WWR59" s="283"/>
      <c r="WWS59" s="279"/>
      <c r="WWT59" s="280"/>
      <c r="WWU59" s="281"/>
      <c r="WWV59" s="281"/>
      <c r="WWW59" s="282"/>
      <c r="WWX59" s="283"/>
      <c r="WWY59" s="279"/>
      <c r="WWZ59" s="280"/>
      <c r="WXA59" s="281"/>
      <c r="WXB59" s="281"/>
      <c r="WXC59" s="282"/>
      <c r="WXD59" s="283"/>
      <c r="WXE59" s="279"/>
      <c r="WXF59" s="280"/>
      <c r="WXG59" s="281"/>
      <c r="WXH59" s="281"/>
      <c r="WXI59" s="282"/>
      <c r="WXJ59" s="283"/>
      <c r="WXK59" s="279"/>
      <c r="WXL59" s="280"/>
      <c r="WXM59" s="281"/>
      <c r="WXN59" s="281"/>
      <c r="WXO59" s="282"/>
      <c r="WXP59" s="283"/>
      <c r="WXQ59" s="279"/>
      <c r="WXR59" s="280"/>
      <c r="WXS59" s="281"/>
      <c r="WXT59" s="281"/>
      <c r="WXU59" s="282"/>
      <c r="WXV59" s="283"/>
      <c r="WXW59" s="279"/>
      <c r="WXX59" s="280"/>
      <c r="WXY59" s="281"/>
      <c r="WXZ59" s="281"/>
      <c r="WYA59" s="282"/>
      <c r="WYB59" s="283"/>
      <c r="WYC59" s="279"/>
      <c r="WYD59" s="280"/>
      <c r="WYE59" s="281"/>
      <c r="WYF59" s="281"/>
      <c r="WYG59" s="282"/>
      <c r="WYH59" s="283"/>
      <c r="WYI59" s="279"/>
      <c r="WYJ59" s="280"/>
      <c r="WYK59" s="281"/>
      <c r="WYL59" s="281"/>
      <c r="WYM59" s="282"/>
      <c r="WYN59" s="283"/>
      <c r="WYO59" s="279"/>
      <c r="WYP59" s="280"/>
      <c r="WYQ59" s="281"/>
      <c r="WYR59" s="281"/>
      <c r="WYS59" s="282"/>
      <c r="WYT59" s="283"/>
      <c r="WYU59" s="279"/>
      <c r="WYV59" s="280"/>
      <c r="WYW59" s="281"/>
      <c r="WYX59" s="281"/>
      <c r="WYY59" s="282"/>
      <c r="WYZ59" s="283"/>
      <c r="WZA59" s="279"/>
      <c r="WZB59" s="280"/>
      <c r="WZC59" s="281"/>
      <c r="WZD59" s="281"/>
      <c r="WZE59" s="282"/>
      <c r="WZF59" s="283"/>
      <c r="WZG59" s="279"/>
      <c r="WZH59" s="280"/>
      <c r="WZI59" s="281"/>
      <c r="WZJ59" s="281"/>
      <c r="WZK59" s="282"/>
      <c r="WZL59" s="283"/>
      <c r="WZM59" s="279"/>
      <c r="WZN59" s="280"/>
      <c r="WZO59" s="281"/>
      <c r="WZP59" s="281"/>
      <c r="WZQ59" s="282"/>
      <c r="WZR59" s="283"/>
      <c r="WZS59" s="279"/>
      <c r="WZT59" s="280"/>
      <c r="WZU59" s="281"/>
      <c r="WZV59" s="281"/>
      <c r="WZW59" s="282"/>
      <c r="WZX59" s="283"/>
      <c r="WZY59" s="279"/>
      <c r="WZZ59" s="280"/>
      <c r="XAA59" s="281"/>
      <c r="XAB59" s="281"/>
      <c r="XAC59" s="282"/>
      <c r="XAD59" s="283"/>
      <c r="XAE59" s="279"/>
      <c r="XAF59" s="280"/>
      <c r="XAG59" s="281"/>
      <c r="XAH59" s="281"/>
      <c r="XAI59" s="282"/>
      <c r="XAJ59" s="283"/>
      <c r="XAK59" s="279"/>
      <c r="XAL59" s="280"/>
      <c r="XAM59" s="281"/>
      <c r="XAN59" s="281"/>
      <c r="XAO59" s="282"/>
      <c r="XAP59" s="283"/>
      <c r="XAQ59" s="279"/>
      <c r="XAR59" s="280"/>
      <c r="XAS59" s="281"/>
      <c r="XAT59" s="281"/>
      <c r="XAU59" s="282"/>
      <c r="XAV59" s="283"/>
      <c r="XAW59" s="279"/>
      <c r="XAX59" s="280"/>
      <c r="XAY59" s="281"/>
      <c r="XAZ59" s="281"/>
      <c r="XBA59" s="282"/>
      <c r="XBB59" s="283"/>
      <c r="XBC59" s="279"/>
      <c r="XBD59" s="280"/>
      <c r="XBE59" s="281"/>
      <c r="XBF59" s="281"/>
      <c r="XBG59" s="282"/>
      <c r="XBH59" s="283"/>
      <c r="XBI59" s="279"/>
      <c r="XBJ59" s="280"/>
      <c r="XBK59" s="281"/>
      <c r="XBL59" s="281"/>
      <c r="XBM59" s="282"/>
      <c r="XBN59" s="283"/>
      <c r="XBO59" s="279"/>
      <c r="XBP59" s="280"/>
      <c r="XBQ59" s="281"/>
      <c r="XBR59" s="281"/>
      <c r="XBS59" s="282"/>
      <c r="XBT59" s="283"/>
      <c r="XBU59" s="279"/>
      <c r="XBV59" s="280"/>
      <c r="XBW59" s="281"/>
      <c r="XBX59" s="281"/>
      <c r="XBY59" s="282"/>
      <c r="XBZ59" s="283"/>
      <c r="XCA59" s="279"/>
      <c r="XCB59" s="280"/>
      <c r="XCC59" s="281"/>
      <c r="XCD59" s="281"/>
      <c r="XCE59" s="282"/>
      <c r="XCF59" s="283"/>
      <c r="XCG59" s="279"/>
      <c r="XCH59" s="280"/>
      <c r="XCI59" s="281"/>
      <c r="XCJ59" s="281"/>
      <c r="XCK59" s="282"/>
      <c r="XCL59" s="283"/>
      <c r="XCM59" s="279"/>
      <c r="XCN59" s="280"/>
      <c r="XCO59" s="281"/>
      <c r="XCP59" s="281"/>
      <c r="XCQ59" s="282"/>
      <c r="XCR59" s="283"/>
      <c r="XCS59" s="279"/>
      <c r="XCT59" s="280"/>
      <c r="XCU59" s="281"/>
      <c r="XCV59" s="281"/>
      <c r="XCW59" s="282"/>
      <c r="XCX59" s="283"/>
      <c r="XCY59" s="279"/>
      <c r="XCZ59" s="280"/>
      <c r="XDA59" s="281"/>
      <c r="XDB59" s="281"/>
      <c r="XDC59" s="282"/>
      <c r="XDD59" s="283"/>
      <c r="XDE59" s="279"/>
      <c r="XDF59" s="280"/>
      <c r="XDG59" s="281"/>
      <c r="XDH59" s="281"/>
      <c r="XDI59" s="282"/>
      <c r="XDJ59" s="283"/>
      <c r="XDK59" s="279"/>
      <c r="XDL59" s="280"/>
      <c r="XDM59" s="281"/>
      <c r="XDN59" s="281"/>
      <c r="XDO59" s="282"/>
      <c r="XDP59" s="283"/>
      <c r="XDQ59" s="279"/>
      <c r="XDR59" s="280"/>
      <c r="XDS59" s="281"/>
      <c r="XDT59" s="281"/>
      <c r="XDU59" s="282"/>
      <c r="XDV59" s="283"/>
      <c r="XDW59" s="279"/>
      <c r="XDX59" s="280"/>
      <c r="XDY59" s="281"/>
      <c r="XDZ59" s="281"/>
      <c r="XEA59" s="282"/>
      <c r="XEB59" s="283"/>
      <c r="XEC59" s="279"/>
      <c r="XED59" s="280"/>
      <c r="XEE59" s="281"/>
      <c r="XEF59" s="281"/>
      <c r="XEG59" s="282"/>
      <c r="XEH59" s="283"/>
      <c r="XEI59" s="279"/>
      <c r="XEJ59" s="280"/>
      <c r="XEK59" s="281"/>
      <c r="XEL59" s="281"/>
      <c r="XEM59" s="282"/>
      <c r="XEN59" s="283"/>
      <c r="XEO59" s="279"/>
      <c r="XEP59" s="280"/>
      <c r="XEQ59" s="281"/>
      <c r="XER59" s="281"/>
      <c r="XES59" s="282"/>
      <c r="XET59" s="283"/>
      <c r="XEU59" s="279"/>
      <c r="XEV59" s="280"/>
      <c r="XEW59" s="281"/>
      <c r="XEX59" s="281"/>
      <c r="XEY59" s="282"/>
      <c r="XEZ59" s="283"/>
      <c r="XFA59" s="279"/>
      <c r="XFB59" s="280"/>
      <c r="XFC59" s="281"/>
      <c r="XFD59" s="281"/>
    </row>
    <row r="60" spans="1:16384" s="1" customFormat="1" ht="5.95" customHeight="1" thickBot="1">
      <c r="A60" s="8"/>
      <c r="B60" s="11"/>
      <c r="C60" s="11"/>
      <c r="D60" s="9"/>
      <c r="E60" s="9"/>
      <c r="F60" s="10"/>
    </row>
    <row r="61" spans="1:16384" s="57" customFormat="1" ht="18.2" thickBot="1">
      <c r="A61" s="241" t="s">
        <v>208</v>
      </c>
      <c r="B61" s="242" t="s">
        <v>85</v>
      </c>
      <c r="C61" s="243"/>
      <c r="D61" s="243"/>
      <c r="E61" s="244"/>
      <c r="F61" s="910">
        <f>IF(SUM(F57:F59)&gt;0,SUM(F57:F59),"")</f>
        <v>0.25</v>
      </c>
    </row>
    <row r="62" spans="1:16384" s="1" customFormat="1" ht="9.1" customHeight="1">
      <c r="A62" s="14"/>
      <c r="B62" s="14"/>
      <c r="C62" s="71"/>
      <c r="D62" s="72"/>
      <c r="E62" s="34"/>
      <c r="F62" s="14"/>
    </row>
  </sheetData>
  <pageMargins left="0.94488188976377963" right="0.39370078740157483" top="0.39370078740157483" bottom="0.47244094488188981" header="0.39370078740157483" footer="0.31496062992125984"/>
  <pageSetup paperSize="9" orientation="portrait" r:id="rId1"/>
  <headerFooter>
    <oddFooter>&amp;R&amp;8
&amp;"Arial,Bold"&amp;A&amp;"Arial,Regular"; list &amp;P./&amp;N.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58"/>
  <sheetViews>
    <sheetView view="pageBreakPreview" topLeftCell="A40" zoomScale="80" zoomScaleNormal="90" zoomScaleSheetLayoutView="80" workbookViewId="0">
      <selection activeCell="I39" sqref="I39"/>
    </sheetView>
  </sheetViews>
  <sheetFormatPr defaultColWidth="9.109375" defaultRowHeight="15.05"/>
  <cols>
    <col min="1" max="1" width="8" style="474" customWidth="1"/>
    <col min="2" max="2" width="23" style="474" customWidth="1"/>
    <col min="3" max="6" width="9.109375" style="474"/>
    <col min="7" max="7" width="10.33203125" style="474" customWidth="1"/>
    <col min="8" max="16384" width="9.109375" style="474"/>
  </cols>
  <sheetData>
    <row r="1" spans="1:16">
      <c r="A1" s="383"/>
      <c r="B1" s="383"/>
      <c r="C1" s="383"/>
      <c r="D1" s="383"/>
      <c r="E1" s="383"/>
      <c r="F1" s="383"/>
      <c r="G1" s="383"/>
      <c r="H1" s="383"/>
    </row>
    <row r="2" spans="1:16">
      <c r="A2" s="383"/>
      <c r="B2" s="383"/>
      <c r="C2" s="383"/>
      <c r="D2" s="383"/>
      <c r="E2" s="383"/>
      <c r="F2" s="383"/>
      <c r="G2" s="383"/>
      <c r="H2" s="383"/>
    </row>
    <row r="3" spans="1:16" ht="16.45" customHeight="1">
      <c r="A3" s="508"/>
      <c r="B3" s="509"/>
      <c r="C3" s="510"/>
      <c r="D3" s="511"/>
      <c r="E3" s="512"/>
      <c r="F3" s="512"/>
      <c r="G3" s="513"/>
      <c r="H3" s="383"/>
    </row>
    <row r="4" spans="1:16">
      <c r="A4" s="508"/>
      <c r="B4" s="480"/>
      <c r="C4" s="510"/>
      <c r="D4" s="511"/>
      <c r="E4" s="512"/>
      <c r="F4" s="512"/>
      <c r="G4" s="513"/>
      <c r="H4" s="383"/>
    </row>
    <row r="5" spans="1:16" ht="18.8" customHeight="1">
      <c r="A5" s="508"/>
      <c r="B5" s="514"/>
      <c r="C5" s="510"/>
      <c r="D5" s="511"/>
      <c r="E5" s="512"/>
      <c r="F5" s="512"/>
      <c r="G5" s="513"/>
      <c r="H5" s="383"/>
    </row>
    <row r="6" spans="1:16" ht="16.45" customHeight="1">
      <c r="A6" s="508"/>
      <c r="B6" s="514"/>
      <c r="C6" s="510"/>
      <c r="D6" s="511"/>
      <c r="E6" s="512"/>
      <c r="F6" s="512"/>
      <c r="G6" s="513"/>
      <c r="H6" s="383"/>
    </row>
    <row r="7" spans="1:16" ht="16.45" customHeight="1">
      <c r="A7" s="508"/>
      <c r="B7" s="514"/>
      <c r="C7" s="510"/>
      <c r="D7" s="511"/>
      <c r="E7" s="512"/>
      <c r="F7" s="512"/>
      <c r="G7" s="513"/>
      <c r="H7" s="383"/>
    </row>
    <row r="8" spans="1:16" ht="16.45" customHeight="1">
      <c r="A8" s="508"/>
      <c r="B8" s="514"/>
      <c r="C8" s="510"/>
      <c r="D8" s="511"/>
      <c r="E8" s="512"/>
      <c r="F8" s="512"/>
      <c r="G8" s="513"/>
      <c r="H8" s="383"/>
    </row>
    <row r="9" spans="1:16" ht="15.85" customHeight="1">
      <c r="A9" s="508"/>
      <c r="B9" s="515" t="s">
        <v>1187</v>
      </c>
      <c r="C9" s="510"/>
      <c r="D9" s="510"/>
      <c r="E9" s="510"/>
      <c r="F9" s="516"/>
      <c r="G9" s="510"/>
      <c r="H9" s="383"/>
      <c r="P9" s="484"/>
    </row>
    <row r="10" spans="1:16" ht="30.05" customHeight="1">
      <c r="A10" s="508"/>
      <c r="B10" s="482" t="s">
        <v>56</v>
      </c>
      <c r="C10" s="1123" t="s">
        <v>1259</v>
      </c>
      <c r="D10" s="1123"/>
      <c r="E10" s="1123"/>
      <c r="F10" s="1123"/>
      <c r="G10" s="1123"/>
      <c r="H10" s="383"/>
      <c r="P10" s="484"/>
    </row>
    <row r="11" spans="1:16" ht="30.7" customHeight="1">
      <c r="A11" s="508"/>
      <c r="B11" s="510"/>
      <c r="C11" s="1123" t="s">
        <v>1258</v>
      </c>
      <c r="D11" s="1123"/>
      <c r="E11" s="1123"/>
      <c r="F11" s="1123"/>
      <c r="G11" s="1123"/>
      <c r="H11" s="383"/>
    </row>
    <row r="12" spans="1:16">
      <c r="A12" s="508"/>
      <c r="B12" s="510"/>
      <c r="C12" s="1114" t="s">
        <v>1260</v>
      </c>
      <c r="D12" s="1114"/>
      <c r="E12" s="1114"/>
      <c r="F12" s="1114"/>
      <c r="G12" s="1114"/>
      <c r="H12" s="383"/>
    </row>
    <row r="13" spans="1:16">
      <c r="A13" s="508"/>
      <c r="B13" s="487"/>
      <c r="C13" s="517"/>
      <c r="D13" s="517"/>
      <c r="E13" s="517"/>
      <c r="F13" s="518"/>
      <c r="G13" s="517"/>
      <c r="H13" s="383"/>
    </row>
    <row r="14" spans="1:16" ht="15.05" customHeight="1">
      <c r="A14" s="508"/>
      <c r="B14" s="482" t="s">
        <v>55</v>
      </c>
      <c r="C14" s="1124" t="s">
        <v>1266</v>
      </c>
      <c r="D14" s="1124"/>
      <c r="E14" s="1124"/>
      <c r="F14" s="1124"/>
      <c r="G14" s="1124"/>
      <c r="H14" s="383"/>
    </row>
    <row r="15" spans="1:16">
      <c r="A15" s="508"/>
      <c r="B15" s="487"/>
      <c r="C15" s="1124"/>
      <c r="D15" s="1124"/>
      <c r="E15" s="1124"/>
      <c r="F15" s="1124"/>
      <c r="G15" s="1124"/>
      <c r="H15" s="383"/>
    </row>
    <row r="16" spans="1:16">
      <c r="A16" s="508"/>
      <c r="B16" s="487"/>
      <c r="C16" s="1124"/>
      <c r="D16" s="1124"/>
      <c r="E16" s="1124"/>
      <c r="F16" s="1124"/>
      <c r="G16" s="1124"/>
      <c r="H16" s="383"/>
    </row>
    <row r="17" spans="1:8" ht="15.05" customHeight="1">
      <c r="A17" s="508"/>
      <c r="B17" s="487"/>
      <c r="C17" s="519"/>
      <c r="D17" s="520"/>
      <c r="E17" s="520"/>
      <c r="F17" s="520"/>
      <c r="G17" s="520"/>
      <c r="H17" s="383"/>
    </row>
    <row r="18" spans="1:8" ht="15.05" customHeight="1">
      <c r="A18" s="508"/>
      <c r="B18" s="482" t="s">
        <v>57</v>
      </c>
      <c r="C18" s="1122" t="s">
        <v>1188</v>
      </c>
      <c r="D18" s="1122"/>
      <c r="E18" s="1122"/>
      <c r="F18" s="1122"/>
      <c r="G18" s="1122"/>
      <c r="H18" s="383"/>
    </row>
    <row r="19" spans="1:8">
      <c r="A19" s="508"/>
      <c r="B19" s="487"/>
      <c r="C19" s="1122"/>
      <c r="D19" s="1122"/>
      <c r="E19" s="1122"/>
      <c r="F19" s="1122"/>
      <c r="G19" s="1122"/>
      <c r="H19" s="383"/>
    </row>
    <row r="20" spans="1:8">
      <c r="A20" s="508"/>
      <c r="B20" s="510"/>
      <c r="C20" s="1128"/>
      <c r="D20" s="1128"/>
      <c r="E20" s="1128"/>
      <c r="F20" s="1128"/>
      <c r="G20" s="1128"/>
      <c r="H20" s="383"/>
    </row>
    <row r="21" spans="1:8">
      <c r="A21" s="508"/>
      <c r="B21" s="510"/>
      <c r="C21" s="521"/>
      <c r="D21" s="521"/>
      <c r="E21" s="521"/>
      <c r="F21" s="521"/>
      <c r="G21" s="521"/>
      <c r="H21" s="383"/>
    </row>
    <row r="22" spans="1:8" ht="15.05" customHeight="1">
      <c r="A22" s="508"/>
      <c r="B22" s="510"/>
      <c r="C22" s="521"/>
      <c r="D22" s="521"/>
      <c r="E22" s="521"/>
      <c r="F22" s="521"/>
      <c r="G22" s="521"/>
      <c r="H22" s="383"/>
    </row>
    <row r="23" spans="1:8">
      <c r="A23" s="508"/>
      <c r="B23" s="510"/>
      <c r="C23" s="521"/>
      <c r="D23" s="521"/>
      <c r="E23" s="521"/>
      <c r="F23" s="521"/>
      <c r="G23" s="521"/>
      <c r="H23" s="383"/>
    </row>
    <row r="24" spans="1:8" ht="26.3">
      <c r="A24" s="530"/>
      <c r="B24" s="586" t="s">
        <v>1267</v>
      </c>
      <c r="C24" s="530"/>
      <c r="D24" s="530"/>
      <c r="E24" s="530"/>
      <c r="F24" s="530"/>
      <c r="G24" s="530"/>
      <c r="H24" s="383"/>
    </row>
    <row r="25" spans="1:8" ht="40.549999999999997" customHeight="1">
      <c r="A25" s="508"/>
      <c r="B25" s="1130" t="s">
        <v>1189</v>
      </c>
      <c r="C25" s="1131"/>
      <c r="D25" s="1131"/>
      <c r="E25" s="1131"/>
      <c r="F25" s="1131"/>
      <c r="G25" s="1131"/>
      <c r="H25" s="383"/>
    </row>
    <row r="26" spans="1:8" ht="40.549999999999997" customHeight="1">
      <c r="A26" s="508"/>
      <c r="B26" s="1126" t="s">
        <v>336</v>
      </c>
      <c r="C26" s="1127"/>
      <c r="D26" s="1127"/>
      <c r="E26" s="1127"/>
      <c r="F26" s="1127"/>
      <c r="G26" s="1127"/>
      <c r="H26" s="383"/>
    </row>
    <row r="27" spans="1:8" ht="40.549999999999997" customHeight="1">
      <c r="A27" s="508"/>
      <c r="B27" s="1125" t="s">
        <v>324</v>
      </c>
      <c r="C27" s="1125"/>
      <c r="D27" s="1125"/>
      <c r="E27" s="1125"/>
      <c r="F27" s="1125"/>
      <c r="G27" s="1125"/>
      <c r="H27" s="383"/>
    </row>
    <row r="28" spans="1:8">
      <c r="A28" s="508"/>
      <c r="G28" s="510"/>
      <c r="H28" s="383"/>
    </row>
    <row r="29" spans="1:8" ht="45.1" customHeight="1">
      <c r="A29" s="76" t="s">
        <v>72</v>
      </c>
      <c r="B29" s="1125" t="s">
        <v>252</v>
      </c>
      <c r="C29" s="1125"/>
      <c r="D29" s="1125"/>
      <c r="E29" s="1125"/>
      <c r="F29" s="1125"/>
      <c r="G29" s="1125"/>
      <c r="H29" s="383"/>
    </row>
    <row r="30" spans="1:8" ht="98.3" customHeight="1">
      <c r="A30" s="76" t="s">
        <v>72</v>
      </c>
      <c r="B30" s="1125" t="s">
        <v>332</v>
      </c>
      <c r="C30" s="1125"/>
      <c r="D30" s="1125"/>
      <c r="E30" s="1125"/>
      <c r="F30" s="1125"/>
      <c r="G30" s="1125"/>
      <c r="H30" s="383"/>
    </row>
    <row r="31" spans="1:8">
      <c r="A31" s="508"/>
      <c r="B31" s="510"/>
      <c r="C31" s="510"/>
      <c r="D31" s="510"/>
      <c r="E31" s="510"/>
      <c r="F31" s="516"/>
      <c r="G31" s="510"/>
      <c r="H31" s="383"/>
    </row>
    <row r="32" spans="1:8">
      <c r="H32" s="383"/>
    </row>
    <row r="33" spans="1:8" ht="18.2">
      <c r="A33" s="1129"/>
      <c r="B33" s="1129"/>
      <c r="C33" s="1129"/>
      <c r="D33" s="1129"/>
      <c r="E33" s="1129"/>
      <c r="F33" s="1129"/>
      <c r="G33" s="1129"/>
      <c r="H33" s="1129"/>
    </row>
    <row r="34" spans="1:8" ht="18.2">
      <c r="A34" s="522"/>
      <c r="B34" s="522"/>
      <c r="C34" s="522"/>
      <c r="D34" s="522"/>
      <c r="E34" s="522"/>
      <c r="F34" s="522"/>
      <c r="G34" s="522"/>
      <c r="H34" s="522"/>
    </row>
    <row r="35" spans="1:8" ht="18.2">
      <c r="A35" s="522"/>
      <c r="B35" s="522"/>
      <c r="C35" s="522"/>
      <c r="D35" s="522"/>
      <c r="E35" s="522"/>
      <c r="F35" s="522"/>
      <c r="G35" s="522"/>
      <c r="H35" s="522"/>
    </row>
    <row r="36" spans="1:8" ht="18.2">
      <c r="A36" s="522"/>
      <c r="B36" s="522"/>
      <c r="C36" s="522"/>
      <c r="D36" s="522"/>
      <c r="E36" s="522"/>
      <c r="F36" s="522"/>
      <c r="G36" s="522"/>
      <c r="H36" s="522"/>
    </row>
    <row r="37" spans="1:8" ht="18.2">
      <c r="A37" s="522"/>
      <c r="B37" s="522"/>
      <c r="C37" s="522"/>
      <c r="D37" s="522"/>
      <c r="E37" s="522"/>
      <c r="F37" s="522"/>
      <c r="G37" s="522"/>
      <c r="H37" s="522"/>
    </row>
    <row r="38" spans="1:8" ht="18.2">
      <c r="A38" s="522"/>
      <c r="B38" s="522"/>
      <c r="C38" s="522"/>
      <c r="D38" s="522"/>
      <c r="E38" s="522"/>
      <c r="F38" s="522"/>
      <c r="G38" s="522"/>
      <c r="H38" s="522"/>
    </row>
    <row r="39" spans="1:8" ht="18.2">
      <c r="A39" s="522"/>
      <c r="B39" s="522"/>
      <c r="C39" s="522"/>
      <c r="D39" s="522"/>
      <c r="E39" s="522"/>
      <c r="F39" s="522"/>
      <c r="G39" s="522"/>
      <c r="H39" s="522"/>
    </row>
    <row r="40" spans="1:8" ht="18.2">
      <c r="A40" s="522"/>
      <c r="B40" s="522"/>
      <c r="C40" s="522"/>
      <c r="D40" s="522"/>
      <c r="E40" s="522"/>
      <c r="F40" s="522"/>
      <c r="G40" s="522"/>
      <c r="H40" s="522"/>
    </row>
    <row r="41" spans="1:8" ht="18.2">
      <c r="A41" s="522"/>
      <c r="B41" s="522"/>
      <c r="C41" s="522"/>
      <c r="D41" s="522"/>
      <c r="E41" s="522"/>
      <c r="F41" s="522"/>
      <c r="G41" s="522"/>
      <c r="H41" s="522"/>
    </row>
    <row r="42" spans="1:8" ht="18.2">
      <c r="A42" s="522"/>
      <c r="B42" s="522"/>
      <c r="C42" s="522"/>
      <c r="D42" s="522"/>
      <c r="E42" s="522"/>
      <c r="F42" s="522"/>
      <c r="G42" s="522"/>
      <c r="H42" s="522"/>
    </row>
    <row r="43" spans="1:8">
      <c r="A43" s="508"/>
      <c r="B43" s="510"/>
      <c r="C43" s="510"/>
      <c r="D43" s="510"/>
      <c r="E43" s="510"/>
      <c r="F43" s="516"/>
      <c r="G43" s="510"/>
      <c r="H43" s="383"/>
    </row>
    <row r="44" spans="1:8">
      <c r="A44" s="508"/>
      <c r="B44" s="510"/>
      <c r="C44" s="510"/>
      <c r="D44" s="510"/>
      <c r="E44" s="510"/>
      <c r="F44" s="516"/>
      <c r="G44" s="510"/>
      <c r="H44" s="383"/>
    </row>
    <row r="45" spans="1:8">
      <c r="A45" s="508"/>
      <c r="B45" s="510"/>
      <c r="C45" s="510"/>
      <c r="D45" s="510"/>
      <c r="E45" s="510"/>
      <c r="F45" s="516"/>
      <c r="G45" s="510"/>
      <c r="H45" s="383"/>
    </row>
    <row r="46" spans="1:8">
      <c r="A46" s="508"/>
      <c r="B46" s="510"/>
      <c r="C46" s="510"/>
      <c r="D46" s="510"/>
      <c r="E46" s="510"/>
      <c r="F46" s="516"/>
      <c r="G46" s="510"/>
      <c r="H46" s="383"/>
    </row>
    <row r="47" spans="1:8">
      <c r="A47" s="508"/>
      <c r="B47" s="523"/>
      <c r="C47" s="513"/>
      <c r="D47" s="524"/>
      <c r="E47" s="512"/>
      <c r="F47" s="512"/>
      <c r="G47" s="513"/>
      <c r="H47" s="383"/>
    </row>
    <row r="48" spans="1:8">
      <c r="A48" s="508"/>
      <c r="B48" s="510"/>
      <c r="C48" s="510"/>
      <c r="D48" s="510"/>
      <c r="E48" s="510"/>
      <c r="F48" s="516"/>
      <c r="G48" s="510"/>
      <c r="H48" s="383"/>
    </row>
    <row r="49" spans="1:8" ht="15.65">
      <c r="A49" s="508"/>
      <c r="B49" s="476"/>
      <c r="C49" s="476"/>
      <c r="D49" s="476"/>
      <c r="E49" s="476"/>
      <c r="F49" s="493"/>
      <c r="G49" s="476"/>
      <c r="H49" s="383"/>
    </row>
    <row r="50" spans="1:8" ht="15.65">
      <c r="A50" s="508"/>
      <c r="B50" s="476"/>
      <c r="C50" s="476"/>
      <c r="D50" s="476"/>
      <c r="E50" s="476"/>
      <c r="F50" s="493"/>
      <c r="G50" s="476"/>
      <c r="H50" s="383"/>
    </row>
    <row r="51" spans="1:8" ht="15.65">
      <c r="A51" s="508"/>
      <c r="B51" s="525"/>
      <c r="C51" s="476"/>
      <c r="D51" s="476"/>
      <c r="E51" s="476"/>
      <c r="F51" s="493"/>
      <c r="G51" s="526"/>
      <c r="H51" s="527"/>
    </row>
    <row r="52" spans="1:8" ht="15.65">
      <c r="A52" s="508"/>
      <c r="B52" s="528"/>
      <c r="C52" s="476"/>
      <c r="D52" s="476"/>
      <c r="E52" s="476"/>
      <c r="F52" s="493"/>
      <c r="G52" s="529"/>
      <c r="H52" s="527"/>
    </row>
    <row r="53" spans="1:8" ht="15.65">
      <c r="A53" s="508"/>
      <c r="B53" s="476"/>
      <c r="C53" s="476"/>
      <c r="D53" s="476"/>
      <c r="E53" s="476"/>
      <c r="F53" s="493"/>
      <c r="G53" s="476"/>
      <c r="H53" s="383"/>
    </row>
    <row r="54" spans="1:8" ht="15.65">
      <c r="A54" s="508"/>
      <c r="B54" s="476"/>
      <c r="C54" s="383"/>
      <c r="D54" s="476"/>
      <c r="E54" s="476"/>
      <c r="F54" s="493"/>
      <c r="G54" s="383"/>
      <c r="H54" s="383"/>
    </row>
    <row r="55" spans="1:8" ht="15.65">
      <c r="A55" s="508"/>
      <c r="B55" s="476"/>
      <c r="C55" s="476"/>
      <c r="D55" s="476"/>
      <c r="E55" s="476"/>
      <c r="F55" s="493"/>
      <c r="G55" s="476"/>
      <c r="H55" s="383"/>
    </row>
    <row r="56" spans="1:8" ht="15.65">
      <c r="A56" s="508"/>
      <c r="B56" s="525"/>
      <c r="C56" s="476"/>
      <c r="D56" s="476"/>
      <c r="E56" s="476"/>
      <c r="F56" s="493"/>
      <c r="G56" s="476"/>
      <c r="H56" s="383"/>
    </row>
    <row r="57" spans="1:8" ht="15.65">
      <c r="A57" s="508"/>
      <c r="B57" s="528"/>
      <c r="C57" s="510"/>
      <c r="D57" s="511"/>
      <c r="E57" s="512"/>
      <c r="F57" s="512"/>
      <c r="G57" s="513"/>
      <c r="H57" s="383"/>
    </row>
    <row r="58" spans="1:8">
      <c r="A58" s="383"/>
      <c r="B58" s="383"/>
      <c r="C58" s="383"/>
      <c r="D58" s="383"/>
      <c r="E58" s="383"/>
      <c r="F58" s="383"/>
      <c r="G58" s="383"/>
      <c r="H58" s="383"/>
    </row>
  </sheetData>
  <mergeCells count="12">
    <mergeCell ref="B30:G30"/>
    <mergeCell ref="B26:G26"/>
    <mergeCell ref="B27:G27"/>
    <mergeCell ref="C20:G20"/>
    <mergeCell ref="A33:H33"/>
    <mergeCell ref="B25:G25"/>
    <mergeCell ref="B29:G29"/>
    <mergeCell ref="C18:G19"/>
    <mergeCell ref="C10:G10"/>
    <mergeCell ref="C11:G11"/>
    <mergeCell ref="C12:G12"/>
    <mergeCell ref="C14:G1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P58"/>
  <sheetViews>
    <sheetView view="pageBreakPreview" zoomScale="80" zoomScaleNormal="90" zoomScaleSheetLayoutView="80" workbookViewId="0">
      <selection activeCell="M27" sqref="M27"/>
    </sheetView>
  </sheetViews>
  <sheetFormatPr defaultColWidth="9.109375" defaultRowHeight="15.05"/>
  <cols>
    <col min="1" max="1" width="8" style="474" customWidth="1"/>
    <col min="2" max="2" width="23" style="474" customWidth="1"/>
    <col min="3" max="6" width="9.109375" style="474"/>
    <col min="7" max="7" width="10.33203125" style="474" customWidth="1"/>
    <col min="8" max="16384" width="9.109375" style="474"/>
  </cols>
  <sheetData>
    <row r="1" spans="1:16">
      <c r="A1" s="383"/>
      <c r="B1" s="383"/>
      <c r="C1" s="383"/>
      <c r="D1" s="383"/>
      <c r="E1" s="383"/>
      <c r="F1" s="383"/>
      <c r="G1" s="383"/>
      <c r="H1" s="383"/>
    </row>
    <row r="2" spans="1:16">
      <c r="A2" s="383"/>
      <c r="B2" s="383"/>
      <c r="C2" s="383"/>
      <c r="D2" s="383"/>
      <c r="E2" s="383"/>
      <c r="F2" s="383"/>
      <c r="G2" s="383"/>
      <c r="H2" s="383"/>
    </row>
    <row r="3" spans="1:16" ht="16.45" customHeight="1">
      <c r="A3" s="508"/>
      <c r="B3" s="509"/>
      <c r="C3" s="510"/>
      <c r="D3" s="511"/>
      <c r="E3" s="512"/>
      <c r="F3" s="512"/>
      <c r="G3" s="513"/>
      <c r="H3" s="383"/>
    </row>
    <row r="4" spans="1:16">
      <c r="A4" s="508"/>
      <c r="B4" s="480"/>
      <c r="C4" s="510"/>
      <c r="D4" s="511"/>
      <c r="E4" s="512"/>
      <c r="F4" s="512"/>
      <c r="G4" s="513"/>
      <c r="H4" s="383"/>
    </row>
    <row r="5" spans="1:16" ht="18.8" customHeight="1">
      <c r="A5" s="508"/>
      <c r="B5" s="514"/>
      <c r="C5" s="510"/>
      <c r="D5" s="511"/>
      <c r="E5" s="512"/>
      <c r="F5" s="512"/>
      <c r="G5" s="513"/>
      <c r="H5" s="383"/>
    </row>
    <row r="6" spans="1:16" ht="16.45" customHeight="1">
      <c r="A6" s="508"/>
      <c r="B6" s="514"/>
      <c r="C6" s="510"/>
      <c r="D6" s="511"/>
      <c r="E6" s="512"/>
      <c r="F6" s="512"/>
      <c r="G6" s="513"/>
      <c r="H6" s="383"/>
    </row>
    <row r="7" spans="1:16" ht="16.45" customHeight="1">
      <c r="A7" s="508"/>
      <c r="B7" s="514"/>
      <c r="C7" s="510"/>
      <c r="D7" s="511"/>
      <c r="E7" s="512"/>
      <c r="F7" s="512"/>
      <c r="G7" s="513"/>
      <c r="H7" s="383"/>
    </row>
    <row r="8" spans="1:16" ht="16.45" customHeight="1">
      <c r="A8" s="508"/>
      <c r="B8" s="514"/>
      <c r="C8" s="510"/>
      <c r="D8" s="511"/>
      <c r="E8" s="512"/>
      <c r="F8" s="512"/>
      <c r="G8" s="513"/>
      <c r="H8" s="383"/>
    </row>
    <row r="9" spans="1:16" ht="15.85" customHeight="1">
      <c r="A9" s="508"/>
      <c r="B9" s="515" t="s">
        <v>1187</v>
      </c>
      <c r="C9" s="510"/>
      <c r="D9" s="510"/>
      <c r="E9" s="510"/>
      <c r="F9" s="516"/>
      <c r="G9" s="510"/>
      <c r="H9" s="383"/>
      <c r="P9" s="484"/>
    </row>
    <row r="10" spans="1:16" ht="30.05" customHeight="1">
      <c r="A10" s="508"/>
      <c r="B10" s="482" t="s">
        <v>56</v>
      </c>
      <c r="C10" s="1123" t="s">
        <v>1259</v>
      </c>
      <c r="D10" s="1123"/>
      <c r="E10" s="1123"/>
      <c r="F10" s="1123"/>
      <c r="G10" s="1123"/>
      <c r="H10" s="383"/>
      <c r="P10" s="484"/>
    </row>
    <row r="11" spans="1:16" ht="30.7" customHeight="1">
      <c r="A11" s="508"/>
      <c r="B11" s="510"/>
      <c r="C11" s="1123" t="s">
        <v>1258</v>
      </c>
      <c r="D11" s="1123"/>
      <c r="E11" s="1123"/>
      <c r="F11" s="1123"/>
      <c r="G11" s="1123"/>
      <c r="H11" s="383"/>
    </row>
    <row r="12" spans="1:16">
      <c r="A12" s="508"/>
      <c r="B12" s="510"/>
      <c r="C12" s="1114" t="s">
        <v>1260</v>
      </c>
      <c r="D12" s="1114"/>
      <c r="E12" s="1114"/>
      <c r="F12" s="1114"/>
      <c r="G12" s="1114"/>
      <c r="H12" s="383"/>
    </row>
    <row r="13" spans="1:16">
      <c r="A13" s="508"/>
      <c r="B13" s="487"/>
      <c r="C13" s="517"/>
      <c r="D13" s="517"/>
      <c r="E13" s="517"/>
      <c r="F13" s="518"/>
      <c r="G13" s="517"/>
      <c r="H13" s="383"/>
    </row>
    <row r="14" spans="1:16" ht="15.05" customHeight="1">
      <c r="A14" s="508"/>
      <c r="B14" s="482" t="s">
        <v>55</v>
      </c>
      <c r="C14" s="1124" t="s">
        <v>1266</v>
      </c>
      <c r="D14" s="1124"/>
      <c r="E14" s="1124"/>
      <c r="F14" s="1124"/>
      <c r="G14" s="1124"/>
      <c r="H14" s="383"/>
    </row>
    <row r="15" spans="1:16">
      <c r="A15" s="508"/>
      <c r="B15" s="487"/>
      <c r="C15" s="1124"/>
      <c r="D15" s="1124"/>
      <c r="E15" s="1124"/>
      <c r="F15" s="1124"/>
      <c r="G15" s="1124"/>
      <c r="H15" s="383"/>
    </row>
    <row r="16" spans="1:16">
      <c r="A16" s="508"/>
      <c r="B16" s="487"/>
      <c r="C16" s="1124"/>
      <c r="D16" s="1124"/>
      <c r="E16" s="1124"/>
      <c r="F16" s="1124"/>
      <c r="G16" s="1124"/>
      <c r="H16" s="383"/>
    </row>
    <row r="17" spans="1:8" ht="15.05" customHeight="1">
      <c r="A17" s="508"/>
      <c r="B17" s="487"/>
      <c r="C17" s="519"/>
      <c r="D17" s="520"/>
      <c r="E17" s="520"/>
      <c r="F17" s="520"/>
      <c r="G17" s="520"/>
      <c r="H17" s="383"/>
    </row>
    <row r="18" spans="1:8" ht="15.05" customHeight="1">
      <c r="A18" s="508"/>
      <c r="B18" s="482" t="s">
        <v>57</v>
      </c>
      <c r="C18" s="1122" t="s">
        <v>1188</v>
      </c>
      <c r="D18" s="1122"/>
      <c r="E18" s="1122"/>
      <c r="F18" s="1122"/>
      <c r="G18" s="1122"/>
      <c r="H18" s="383"/>
    </row>
    <row r="19" spans="1:8">
      <c r="A19" s="508"/>
      <c r="B19" s="487"/>
      <c r="C19" s="1122"/>
      <c r="D19" s="1122"/>
      <c r="E19" s="1122"/>
      <c r="F19" s="1122"/>
      <c r="G19" s="1122"/>
      <c r="H19" s="383"/>
    </row>
    <row r="20" spans="1:8">
      <c r="A20" s="508"/>
      <c r="B20" s="510"/>
      <c r="C20" s="1128"/>
      <c r="D20" s="1128"/>
      <c r="E20" s="1128"/>
      <c r="F20" s="1128"/>
      <c r="G20" s="1128"/>
      <c r="H20" s="383"/>
    </row>
    <row r="21" spans="1:8">
      <c r="A21" s="508"/>
      <c r="B21" s="510"/>
      <c r="C21" s="521"/>
      <c r="D21" s="521"/>
      <c r="E21" s="521"/>
      <c r="F21" s="521"/>
      <c r="G21" s="521"/>
      <c r="H21" s="383"/>
    </row>
    <row r="22" spans="1:8" ht="15.05" customHeight="1">
      <c r="A22" s="508"/>
      <c r="B22" s="510"/>
      <c r="C22" s="521"/>
      <c r="D22" s="521"/>
      <c r="E22" s="521"/>
      <c r="F22" s="521"/>
      <c r="G22" s="521"/>
      <c r="H22" s="383"/>
    </row>
    <row r="23" spans="1:8">
      <c r="A23" s="508"/>
      <c r="B23" s="510"/>
      <c r="C23" s="521"/>
      <c r="D23" s="521"/>
      <c r="E23" s="521"/>
      <c r="F23" s="521"/>
      <c r="G23" s="521"/>
      <c r="H23" s="383"/>
    </row>
    <row r="24" spans="1:8" ht="26.3">
      <c r="A24" s="530"/>
      <c r="B24" s="1136" t="s">
        <v>1884</v>
      </c>
      <c r="C24" s="1136"/>
      <c r="D24" s="1136"/>
      <c r="E24" s="1136"/>
      <c r="F24" s="1136"/>
      <c r="G24" s="1136"/>
      <c r="H24" s="383"/>
    </row>
    <row r="25" spans="1:8" ht="40.549999999999997" customHeight="1">
      <c r="A25" s="508"/>
      <c r="B25" s="1130" t="s">
        <v>1885</v>
      </c>
      <c r="C25" s="1131"/>
      <c r="D25" s="1131"/>
      <c r="E25" s="1131"/>
      <c r="F25" s="1131"/>
      <c r="G25" s="1131"/>
      <c r="H25" s="383"/>
    </row>
    <row r="26" spans="1:8" ht="26.3">
      <c r="A26" s="508"/>
      <c r="B26" s="661"/>
      <c r="C26" s="662"/>
      <c r="D26" s="662"/>
      <c r="E26" s="662"/>
      <c r="F26" s="662"/>
      <c r="G26" s="662"/>
      <c r="H26" s="383"/>
    </row>
    <row r="27" spans="1:8">
      <c r="A27" s="508"/>
      <c r="B27" s="660"/>
      <c r="C27" s="660"/>
      <c r="D27" s="660"/>
      <c r="E27" s="660"/>
      <c r="F27" s="660"/>
      <c r="G27" s="660"/>
      <c r="H27" s="383"/>
    </row>
    <row r="28" spans="1:8">
      <c r="A28" s="508"/>
      <c r="G28" s="510"/>
      <c r="H28" s="383"/>
    </row>
    <row r="29" spans="1:8">
      <c r="A29" s="76"/>
      <c r="B29" s="660"/>
      <c r="C29" s="660"/>
      <c r="D29" s="660"/>
      <c r="E29" s="660"/>
      <c r="F29" s="660"/>
      <c r="G29" s="660"/>
      <c r="H29" s="383"/>
    </row>
    <row r="30" spans="1:8">
      <c r="A30" s="76"/>
      <c r="B30" s="660"/>
      <c r="C30" s="660"/>
      <c r="D30" s="660"/>
      <c r="E30" s="660"/>
      <c r="F30" s="660"/>
      <c r="G30" s="660"/>
      <c r="H30" s="383"/>
    </row>
    <row r="31" spans="1:8">
      <c r="A31" s="508"/>
      <c r="B31" s="510"/>
      <c r="C31" s="510"/>
      <c r="D31" s="510"/>
      <c r="E31" s="510"/>
      <c r="F31" s="516"/>
      <c r="G31" s="510"/>
      <c r="H31" s="383"/>
    </row>
    <row r="32" spans="1:8">
      <c r="H32" s="383"/>
    </row>
    <row r="33" spans="1:8" ht="18.2">
      <c r="A33" s="1129"/>
      <c r="B33" s="1129"/>
      <c r="C33" s="1129"/>
      <c r="D33" s="1129"/>
      <c r="E33" s="1129"/>
      <c r="F33" s="1129"/>
      <c r="G33" s="1129"/>
      <c r="H33" s="1129"/>
    </row>
    <row r="34" spans="1:8" ht="18.2">
      <c r="A34" s="522"/>
      <c r="B34" s="522"/>
      <c r="C34" s="522"/>
      <c r="D34" s="522"/>
      <c r="E34" s="522"/>
      <c r="F34" s="522"/>
      <c r="G34" s="522"/>
      <c r="H34" s="522"/>
    </row>
    <row r="35" spans="1:8" ht="18.2">
      <c r="A35" s="522"/>
      <c r="B35" s="522"/>
      <c r="C35" s="522"/>
      <c r="D35" s="522"/>
      <c r="E35" s="522"/>
      <c r="F35" s="522"/>
      <c r="G35" s="522"/>
      <c r="H35" s="522"/>
    </row>
    <row r="36" spans="1:8" ht="18.2">
      <c r="A36" s="522"/>
      <c r="B36" s="522"/>
      <c r="C36" s="522"/>
      <c r="D36" s="522"/>
      <c r="E36" s="522"/>
      <c r="F36" s="522"/>
      <c r="G36" s="522"/>
      <c r="H36" s="522"/>
    </row>
    <row r="37" spans="1:8" ht="18.2">
      <c r="A37" s="522"/>
      <c r="B37" s="522"/>
      <c r="C37" s="522"/>
      <c r="D37" s="522"/>
      <c r="E37" s="522"/>
      <c r="F37" s="522"/>
      <c r="G37" s="522"/>
      <c r="H37" s="522"/>
    </row>
    <row r="38" spans="1:8" ht="18.2">
      <c r="A38" s="522"/>
      <c r="B38" s="522"/>
      <c r="C38" s="522"/>
      <c r="D38" s="522"/>
      <c r="E38" s="522"/>
      <c r="F38" s="522"/>
      <c r="G38" s="522"/>
      <c r="H38" s="522"/>
    </row>
    <row r="39" spans="1:8" ht="18.2">
      <c r="A39" s="522"/>
      <c r="B39" s="522"/>
      <c r="C39" s="522"/>
      <c r="D39" s="522"/>
      <c r="E39" s="522"/>
      <c r="F39" s="522"/>
      <c r="G39" s="522"/>
      <c r="H39" s="522"/>
    </row>
    <row r="40" spans="1:8" ht="18.2">
      <c r="A40" s="522"/>
      <c r="B40" s="522"/>
      <c r="C40" s="522"/>
      <c r="D40" s="522"/>
      <c r="E40" s="522"/>
      <c r="F40" s="522"/>
      <c r="G40" s="522"/>
      <c r="H40" s="522"/>
    </row>
    <row r="41" spans="1:8" ht="18.2">
      <c r="A41" s="522"/>
      <c r="B41" s="522"/>
      <c r="C41" s="522"/>
      <c r="D41" s="522"/>
      <c r="E41" s="522"/>
      <c r="F41" s="522"/>
      <c r="G41" s="522"/>
      <c r="H41" s="522"/>
    </row>
    <row r="42" spans="1:8" ht="18.2">
      <c r="A42" s="522"/>
      <c r="B42" s="522"/>
      <c r="C42" s="522"/>
      <c r="D42" s="522"/>
      <c r="E42" s="522"/>
      <c r="F42" s="522"/>
      <c r="G42" s="522"/>
      <c r="H42" s="522"/>
    </row>
    <row r="43" spans="1:8">
      <c r="A43" s="508"/>
      <c r="B43" s="510"/>
      <c r="C43" s="510"/>
      <c r="D43" s="510"/>
      <c r="E43" s="510"/>
      <c r="F43" s="516"/>
      <c r="G43" s="510"/>
      <c r="H43" s="383"/>
    </row>
    <row r="44" spans="1:8">
      <c r="A44" s="508"/>
      <c r="B44" s="510"/>
      <c r="C44" s="510"/>
      <c r="D44" s="510"/>
      <c r="E44" s="510"/>
      <c r="F44" s="516"/>
      <c r="G44" s="510"/>
      <c r="H44" s="383"/>
    </row>
    <row r="45" spans="1:8">
      <c r="A45" s="508"/>
      <c r="B45" s="510"/>
      <c r="C45" s="510"/>
      <c r="D45" s="510"/>
      <c r="E45" s="510"/>
      <c r="F45" s="516"/>
      <c r="G45" s="510"/>
      <c r="H45" s="383"/>
    </row>
    <row r="46" spans="1:8">
      <c r="A46" s="508"/>
      <c r="B46" s="510"/>
      <c r="C46" s="510"/>
      <c r="D46" s="510"/>
      <c r="E46" s="510"/>
      <c r="F46" s="516"/>
      <c r="G46" s="510"/>
      <c r="H46" s="383"/>
    </row>
    <row r="47" spans="1:8">
      <c r="A47" s="508"/>
      <c r="B47" s="523"/>
      <c r="C47" s="513"/>
      <c r="D47" s="524"/>
      <c r="E47" s="512"/>
      <c r="F47" s="512"/>
      <c r="G47" s="513"/>
      <c r="H47" s="383"/>
    </row>
    <row r="48" spans="1:8">
      <c r="A48" s="508"/>
      <c r="B48" s="510"/>
      <c r="C48" s="510"/>
      <c r="D48" s="510"/>
      <c r="E48" s="510"/>
      <c r="F48" s="516"/>
      <c r="G48" s="510"/>
      <c r="H48" s="383"/>
    </row>
    <row r="49" spans="1:8" ht="15.65">
      <c r="A49" s="508"/>
      <c r="B49" s="476"/>
      <c r="C49" s="476"/>
      <c r="D49" s="476"/>
      <c r="E49" s="476"/>
      <c r="F49" s="493"/>
      <c r="G49" s="476"/>
      <c r="H49" s="383"/>
    </row>
    <row r="50" spans="1:8" ht="15.65">
      <c r="A50" s="508"/>
      <c r="B50" s="476"/>
      <c r="C50" s="476"/>
      <c r="D50" s="476"/>
      <c r="E50" s="476"/>
      <c r="F50" s="493"/>
      <c r="G50" s="476"/>
      <c r="H50" s="383"/>
    </row>
    <row r="51" spans="1:8" ht="15.65">
      <c r="A51" s="508"/>
      <c r="B51" s="525"/>
      <c r="C51" s="476"/>
      <c r="D51" s="476"/>
      <c r="E51" s="476"/>
      <c r="F51" s="493"/>
      <c r="G51" s="526"/>
      <c r="H51" s="527"/>
    </row>
    <row r="52" spans="1:8" ht="15.65">
      <c r="A52" s="508"/>
      <c r="B52" s="528"/>
      <c r="C52" s="476"/>
      <c r="D52" s="476"/>
      <c r="E52" s="476"/>
      <c r="F52" s="493"/>
      <c r="G52" s="529"/>
      <c r="H52" s="527"/>
    </row>
    <row r="53" spans="1:8" ht="15.65">
      <c r="A53" s="508"/>
      <c r="B53" s="476"/>
      <c r="C53" s="476"/>
      <c r="D53" s="476"/>
      <c r="E53" s="476"/>
      <c r="F53" s="493"/>
      <c r="G53" s="476"/>
      <c r="H53" s="383"/>
    </row>
    <row r="54" spans="1:8" ht="15.65">
      <c r="A54" s="508"/>
      <c r="B54" s="476"/>
      <c r="C54" s="383"/>
      <c r="D54" s="476"/>
      <c r="E54" s="476"/>
      <c r="F54" s="493"/>
      <c r="G54" s="383"/>
      <c r="H54" s="383"/>
    </row>
    <row r="55" spans="1:8" ht="15.65">
      <c r="A55" s="508"/>
      <c r="B55" s="476"/>
      <c r="C55" s="476"/>
      <c r="D55" s="476"/>
      <c r="E55" s="476"/>
      <c r="F55" s="493"/>
      <c r="G55" s="476"/>
      <c r="H55" s="383"/>
    </row>
    <row r="56" spans="1:8" ht="15.65">
      <c r="A56" s="508"/>
      <c r="B56" s="525"/>
      <c r="C56" s="476"/>
      <c r="D56" s="476"/>
      <c r="E56" s="476"/>
      <c r="F56" s="493"/>
      <c r="G56" s="476"/>
      <c r="H56" s="383"/>
    </row>
    <row r="57" spans="1:8" ht="15.65">
      <c r="A57" s="508"/>
      <c r="B57" s="528"/>
      <c r="C57" s="510"/>
      <c r="D57" s="511"/>
      <c r="E57" s="512"/>
      <c r="F57" s="512"/>
      <c r="G57" s="513"/>
      <c r="H57" s="383"/>
    </row>
    <row r="58" spans="1:8">
      <c r="A58" s="383"/>
      <c r="B58" s="383"/>
      <c r="C58" s="383"/>
      <c r="D58" s="383"/>
      <c r="E58" s="383"/>
      <c r="F58" s="383"/>
      <c r="G58" s="383"/>
      <c r="H58" s="383"/>
    </row>
  </sheetData>
  <mergeCells count="9">
    <mergeCell ref="B24:G24"/>
    <mergeCell ref="B25:G25"/>
    <mergeCell ref="A33:H33"/>
    <mergeCell ref="C10:G10"/>
    <mergeCell ref="C11:G11"/>
    <mergeCell ref="C12:G12"/>
    <mergeCell ref="C14:G16"/>
    <mergeCell ref="C18:G19"/>
    <mergeCell ref="C20:G20"/>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B92"/>
  <sheetViews>
    <sheetView view="pageBreakPreview" topLeftCell="A92" zoomScale="90" zoomScaleNormal="100" zoomScaleSheetLayoutView="90" workbookViewId="0">
      <selection activeCell="O25" sqref="O25"/>
    </sheetView>
  </sheetViews>
  <sheetFormatPr defaultColWidth="8.88671875" defaultRowHeight="12.55"/>
  <cols>
    <col min="1" max="1" width="3.44140625" customWidth="1"/>
    <col min="2" max="2" width="78.6640625" customWidth="1"/>
  </cols>
  <sheetData>
    <row r="2" spans="2:2" ht="15.65">
      <c r="B2" s="663" t="s">
        <v>1886</v>
      </c>
    </row>
    <row r="3" spans="2:2" ht="15.65">
      <c r="B3" s="664" t="s">
        <v>1887</v>
      </c>
    </row>
    <row r="4" spans="2:2" ht="15.65">
      <c r="B4" s="664" t="s">
        <v>1888</v>
      </c>
    </row>
    <row r="5" spans="2:2" ht="62.65">
      <c r="B5" s="664" t="s">
        <v>1889</v>
      </c>
    </row>
    <row r="6" spans="2:2" ht="31.3">
      <c r="B6" s="664" t="s">
        <v>1890</v>
      </c>
    </row>
    <row r="7" spans="2:2" ht="31.3">
      <c r="B7" s="664" t="s">
        <v>1891</v>
      </c>
    </row>
    <row r="8" spans="2:2" ht="15.65">
      <c r="B8" s="664" t="s">
        <v>1892</v>
      </c>
    </row>
    <row r="9" spans="2:2" ht="31.3">
      <c r="B9" s="664" t="s">
        <v>1893</v>
      </c>
    </row>
    <row r="10" spans="2:2" ht="62.65">
      <c r="B10" s="664" t="s">
        <v>1894</v>
      </c>
    </row>
    <row r="11" spans="2:2" ht="62.65">
      <c r="B11" s="664" t="s">
        <v>1895</v>
      </c>
    </row>
    <row r="12" spans="2:2" ht="31.3">
      <c r="B12" s="664" t="s">
        <v>1896</v>
      </c>
    </row>
    <row r="13" spans="2:2" ht="31.3">
      <c r="B13" s="664" t="s">
        <v>1897</v>
      </c>
    </row>
    <row r="14" spans="2:2" ht="15.65">
      <c r="B14" s="664" t="s">
        <v>1898</v>
      </c>
    </row>
    <row r="15" spans="2:2" ht="31.3">
      <c r="B15" s="664" t="s">
        <v>1899</v>
      </c>
    </row>
    <row r="16" spans="2:2" ht="62.65">
      <c r="B16" s="664" t="s">
        <v>1900</v>
      </c>
    </row>
    <row r="17" spans="2:2" ht="62.65">
      <c r="B17" s="664" t="s">
        <v>1901</v>
      </c>
    </row>
    <row r="18" spans="2:2" ht="31.3">
      <c r="B18" s="664" t="s">
        <v>1902</v>
      </c>
    </row>
    <row r="19" spans="2:2" ht="31.3">
      <c r="B19" s="664" t="s">
        <v>1903</v>
      </c>
    </row>
    <row r="20" spans="2:2" ht="47">
      <c r="B20" s="664" t="s">
        <v>1904</v>
      </c>
    </row>
    <row r="21" spans="2:2" ht="15.65">
      <c r="B21" s="664" t="s">
        <v>1905</v>
      </c>
    </row>
    <row r="22" spans="2:2" ht="31.3">
      <c r="B22" s="664" t="s">
        <v>1906</v>
      </c>
    </row>
    <row r="23" spans="2:2" ht="31.3">
      <c r="B23" s="664" t="s">
        <v>1907</v>
      </c>
    </row>
    <row r="24" spans="2:2" ht="47">
      <c r="B24" s="664" t="s">
        <v>1908</v>
      </c>
    </row>
    <row r="25" spans="2:2" ht="47">
      <c r="B25" s="664" t="s">
        <v>1909</v>
      </c>
    </row>
    <row r="26" spans="2:2" ht="31.3">
      <c r="B26" s="664" t="s">
        <v>1910</v>
      </c>
    </row>
    <row r="27" spans="2:2" ht="15.65">
      <c r="B27" s="664"/>
    </row>
    <row r="28" spans="2:2" ht="47">
      <c r="B28" s="664" t="s">
        <v>1911</v>
      </c>
    </row>
    <row r="29" spans="2:2" ht="47">
      <c r="B29" s="664" t="s">
        <v>1912</v>
      </c>
    </row>
    <row r="30" spans="2:2" ht="78.3">
      <c r="B30" s="664" t="s">
        <v>1913</v>
      </c>
    </row>
    <row r="31" spans="2:2" ht="31.3">
      <c r="B31" s="664" t="s">
        <v>1914</v>
      </c>
    </row>
    <row r="32" spans="2:2" ht="47">
      <c r="B32" s="664" t="s">
        <v>1915</v>
      </c>
    </row>
    <row r="33" spans="2:2" ht="31.3">
      <c r="B33" s="664" t="s">
        <v>1916</v>
      </c>
    </row>
    <row r="34" spans="2:2" ht="31.3">
      <c r="B34" s="664" t="s">
        <v>1917</v>
      </c>
    </row>
    <row r="35" spans="2:2" ht="47">
      <c r="B35" s="664" t="s">
        <v>1918</v>
      </c>
    </row>
    <row r="36" spans="2:2" ht="62.65">
      <c r="B36" s="664" t="s">
        <v>1919</v>
      </c>
    </row>
    <row r="37" spans="2:2" ht="15.65">
      <c r="B37" s="664" t="s">
        <v>1920</v>
      </c>
    </row>
    <row r="38" spans="2:2" ht="31.3">
      <c r="B38" s="664" t="s">
        <v>1921</v>
      </c>
    </row>
    <row r="39" spans="2:2" ht="31.3">
      <c r="B39" s="664" t="s">
        <v>1922</v>
      </c>
    </row>
    <row r="40" spans="2:2" ht="78.3">
      <c r="B40" s="664" t="s">
        <v>1923</v>
      </c>
    </row>
    <row r="41" spans="2:2" ht="31.3">
      <c r="B41" s="664" t="s">
        <v>1924</v>
      </c>
    </row>
    <row r="42" spans="2:2" ht="47">
      <c r="B42" s="664" t="s">
        <v>1925</v>
      </c>
    </row>
    <row r="43" spans="2:2" ht="62.65">
      <c r="B43" s="664" t="s">
        <v>1926</v>
      </c>
    </row>
    <row r="44" spans="2:2" ht="31.3">
      <c r="B44" s="664" t="s">
        <v>1927</v>
      </c>
    </row>
    <row r="45" spans="2:2" ht="47">
      <c r="B45" s="664" t="s">
        <v>1928</v>
      </c>
    </row>
    <row r="46" spans="2:2" ht="15.65">
      <c r="B46" s="664" t="s">
        <v>1929</v>
      </c>
    </row>
    <row r="47" spans="2:2" ht="15.65">
      <c r="B47" s="664"/>
    </row>
    <row r="48" spans="2:2" ht="31.3">
      <c r="B48" s="664" t="s">
        <v>1930</v>
      </c>
    </row>
    <row r="49" spans="2:2" ht="109.6">
      <c r="B49" s="664" t="s">
        <v>1931</v>
      </c>
    </row>
    <row r="50" spans="2:2" ht="47">
      <c r="B50" s="664" t="s">
        <v>1932</v>
      </c>
    </row>
    <row r="51" spans="2:2" ht="31.3">
      <c r="B51" s="664" t="s">
        <v>1933</v>
      </c>
    </row>
    <row r="52" spans="2:2" ht="31.3">
      <c r="B52" s="664" t="s">
        <v>1934</v>
      </c>
    </row>
    <row r="53" spans="2:2" ht="109.6">
      <c r="B53" s="664" t="s">
        <v>1935</v>
      </c>
    </row>
    <row r="54" spans="2:2" ht="109.6">
      <c r="B54" s="664" t="s">
        <v>1936</v>
      </c>
    </row>
    <row r="55" spans="2:2" ht="31.3">
      <c r="B55" s="664" t="s">
        <v>1937</v>
      </c>
    </row>
    <row r="56" spans="2:2" ht="31.3">
      <c r="B56" s="664" t="s">
        <v>1938</v>
      </c>
    </row>
    <row r="57" spans="2:2" ht="15.65">
      <c r="B57" s="664" t="s">
        <v>1939</v>
      </c>
    </row>
    <row r="58" spans="2:2" ht="15.65">
      <c r="B58" s="664" t="s">
        <v>1940</v>
      </c>
    </row>
    <row r="59" spans="2:2" ht="31.3">
      <c r="B59" s="664" t="s">
        <v>1941</v>
      </c>
    </row>
    <row r="60" spans="2:2" ht="15.65">
      <c r="B60" s="664"/>
    </row>
    <row r="61" spans="2:2" ht="15.65">
      <c r="B61" s="663" t="s">
        <v>1942</v>
      </c>
    </row>
    <row r="62" spans="2:2" ht="62.65">
      <c r="B62" s="664" t="s">
        <v>1943</v>
      </c>
    </row>
    <row r="63" spans="2:2" ht="31.3">
      <c r="B63" s="664" t="s">
        <v>1944</v>
      </c>
    </row>
    <row r="64" spans="2:2" ht="15.65">
      <c r="B64" s="664" t="s">
        <v>1945</v>
      </c>
    </row>
    <row r="65" spans="2:2" ht="47">
      <c r="B65" s="664" t="s">
        <v>1946</v>
      </c>
    </row>
    <row r="66" spans="2:2" ht="15.65">
      <c r="B66" s="664" t="s">
        <v>1947</v>
      </c>
    </row>
    <row r="67" spans="2:2" ht="15.65">
      <c r="B67" s="664" t="s">
        <v>1948</v>
      </c>
    </row>
    <row r="68" spans="2:2" ht="15.65">
      <c r="B68" s="664"/>
    </row>
    <row r="69" spans="2:2" ht="15.65">
      <c r="B69" s="663" t="s">
        <v>1949</v>
      </c>
    </row>
    <row r="70" spans="2:2" ht="78.3">
      <c r="B70" s="664" t="s">
        <v>1950</v>
      </c>
    </row>
    <row r="71" spans="2:2" ht="62.65">
      <c r="B71" s="664" t="s">
        <v>1951</v>
      </c>
    </row>
    <row r="72" spans="2:2" ht="109.6">
      <c r="B72" s="664" t="s">
        <v>1952</v>
      </c>
    </row>
    <row r="73" spans="2:2" ht="78.3">
      <c r="B73" s="664" t="s">
        <v>1953</v>
      </c>
    </row>
    <row r="74" spans="2:2" ht="47">
      <c r="B74" s="664" t="s">
        <v>1954</v>
      </c>
    </row>
    <row r="75" spans="2:2" ht="62.65">
      <c r="B75" s="664" t="s">
        <v>1955</v>
      </c>
    </row>
    <row r="76" spans="2:2" ht="78.3">
      <c r="B76" s="664" t="s">
        <v>1956</v>
      </c>
    </row>
    <row r="77" spans="2:2" ht="31.3">
      <c r="B77" s="664" t="s">
        <v>1957</v>
      </c>
    </row>
    <row r="78" spans="2:2" ht="15.65">
      <c r="B78" s="664"/>
    </row>
    <row r="79" spans="2:2" ht="15.65">
      <c r="B79" s="663" t="s">
        <v>1958</v>
      </c>
    </row>
    <row r="80" spans="2:2" ht="47">
      <c r="B80" s="664" t="s">
        <v>1959</v>
      </c>
    </row>
    <row r="81" spans="2:2" ht="109.6">
      <c r="B81" s="664" t="s">
        <v>1960</v>
      </c>
    </row>
    <row r="82" spans="2:2" ht="15.65">
      <c r="B82" s="664"/>
    </row>
    <row r="83" spans="2:2" ht="15.65">
      <c r="B83" s="663" t="s">
        <v>1961</v>
      </c>
    </row>
    <row r="84" spans="2:2" ht="31.3">
      <c r="B84" s="664" t="s">
        <v>1962</v>
      </c>
    </row>
    <row r="85" spans="2:2" ht="31.3">
      <c r="B85" s="664" t="s">
        <v>1963</v>
      </c>
    </row>
    <row r="86" spans="2:2" ht="15.65">
      <c r="B86" s="664" t="s">
        <v>1964</v>
      </c>
    </row>
    <row r="87" spans="2:2" ht="31.3">
      <c r="B87" s="664" t="s">
        <v>1965</v>
      </c>
    </row>
    <row r="88" spans="2:2" ht="15.65">
      <c r="B88" s="664" t="s">
        <v>1966</v>
      </c>
    </row>
    <row r="89" spans="2:2" ht="31.3">
      <c r="B89" s="664" t="s">
        <v>1967</v>
      </c>
    </row>
    <row r="90" spans="2:2" ht="31.3">
      <c r="B90" s="664" t="s">
        <v>1968</v>
      </c>
    </row>
    <row r="91" spans="2:2" ht="197.1" customHeight="1">
      <c r="B91" s="664" t="s">
        <v>1969</v>
      </c>
    </row>
    <row r="92" spans="2:2" ht="144" customHeight="1">
      <c r="B92" s="664" t="s">
        <v>1970</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335"/>
  <sheetViews>
    <sheetView view="pageBreakPreview" topLeftCell="A320" zoomScale="80" zoomScaleNormal="100" zoomScaleSheetLayoutView="80" workbookViewId="0">
      <selection activeCell="P254" sqref="P254"/>
    </sheetView>
  </sheetViews>
  <sheetFormatPr defaultColWidth="8.88671875" defaultRowHeight="12.55"/>
  <cols>
    <col min="1" max="1" width="4.109375" customWidth="1"/>
    <col min="2" max="2" width="4" customWidth="1"/>
    <col min="3" max="3" width="46.109375" customWidth="1"/>
    <col min="4" max="4" width="6.88671875" bestFit="1" customWidth="1"/>
    <col min="5" max="5" width="3.88671875" bestFit="1" customWidth="1"/>
    <col min="6" max="6" width="8" bestFit="1" customWidth="1"/>
    <col min="7" max="7" width="10.44140625" customWidth="1"/>
  </cols>
  <sheetData>
    <row r="1" spans="1:7" ht="19.45" thickTop="1" thickBot="1">
      <c r="A1" s="1138" t="s">
        <v>1971</v>
      </c>
      <c r="B1" s="1139"/>
      <c r="C1" s="1139"/>
      <c r="D1" s="1139"/>
      <c r="E1" s="1139"/>
      <c r="F1" s="1139"/>
      <c r="G1" s="1140"/>
    </row>
    <row r="2" spans="1:7" ht="66.400000000000006" thickTop="1">
      <c r="A2" s="665" t="s">
        <v>1972</v>
      </c>
      <c r="B2" s="666"/>
      <c r="C2" s="667" t="s">
        <v>1973</v>
      </c>
      <c r="D2" s="668" t="s">
        <v>1974</v>
      </c>
      <c r="E2" s="669" t="s">
        <v>65</v>
      </c>
      <c r="F2" s="669" t="s">
        <v>1975</v>
      </c>
      <c r="G2" s="669" t="s">
        <v>1976</v>
      </c>
    </row>
    <row r="3" spans="1:7" ht="15.65">
      <c r="A3" s="670" t="s">
        <v>1142</v>
      </c>
      <c r="B3" s="671"/>
      <c r="C3" s="672"/>
      <c r="D3" s="673"/>
      <c r="E3" s="674"/>
      <c r="F3" s="674"/>
      <c r="G3" s="674"/>
    </row>
    <row r="4" spans="1:7" ht="31.3">
      <c r="A4" s="675" t="s">
        <v>1142</v>
      </c>
      <c r="B4" s="676">
        <v>1</v>
      </c>
      <c r="C4" s="677" t="s">
        <v>1977</v>
      </c>
      <c r="D4" s="678" t="s">
        <v>1978</v>
      </c>
      <c r="E4" s="678">
        <v>1</v>
      </c>
      <c r="F4" s="679"/>
      <c r="G4" s="679">
        <f>E4*F4</f>
        <v>0</v>
      </c>
    </row>
    <row r="5" spans="1:7" ht="15.65">
      <c r="A5" s="670"/>
      <c r="B5" s="676" t="str">
        <f>IF(ISBLANK(A5),"",COUNTA($A5:A$97))</f>
        <v/>
      </c>
      <c r="C5" s="672"/>
      <c r="D5" s="673"/>
      <c r="E5" s="674"/>
      <c r="F5" s="674"/>
      <c r="G5" s="674"/>
    </row>
    <row r="6" spans="1:7" ht="31.3">
      <c r="A6" s="675" t="s">
        <v>1142</v>
      </c>
      <c r="B6" s="676">
        <v>2</v>
      </c>
      <c r="C6" s="677" t="s">
        <v>1979</v>
      </c>
      <c r="D6" s="678" t="s">
        <v>1978</v>
      </c>
      <c r="E6" s="678">
        <v>1</v>
      </c>
      <c r="F6" s="679"/>
      <c r="G6" s="679">
        <f>E6*F6</f>
        <v>0</v>
      </c>
    </row>
    <row r="7" spans="1:7" ht="15.65">
      <c r="A7" s="675"/>
      <c r="B7" s="676" t="str">
        <f>IF(ISBLANK(A7),"",COUNTA($A7:A$97))</f>
        <v/>
      </c>
      <c r="C7" s="677"/>
      <c r="D7" s="678"/>
      <c r="E7" s="678"/>
      <c r="F7" s="679"/>
      <c r="G7" s="679"/>
    </row>
    <row r="8" spans="1:7" ht="15.65">
      <c r="A8" s="675" t="s">
        <v>1142</v>
      </c>
      <c r="B8" s="676">
        <v>3</v>
      </c>
      <c r="C8" s="677" t="s">
        <v>1980</v>
      </c>
      <c r="D8" s="678" t="s">
        <v>1978</v>
      </c>
      <c r="E8" s="678">
        <v>1</v>
      </c>
      <c r="F8" s="679"/>
      <c r="G8" s="679">
        <f>E8*F8</f>
        <v>0</v>
      </c>
    </row>
    <row r="9" spans="1:7" ht="15.65">
      <c r="A9" s="675"/>
      <c r="B9" s="676" t="str">
        <f>IF(ISBLANK(A9),"",COUNTA($A9:A$97))</f>
        <v/>
      </c>
      <c r="C9" s="677"/>
      <c r="D9" s="678"/>
      <c r="E9" s="678"/>
      <c r="F9" s="679"/>
      <c r="G9" s="679"/>
    </row>
    <row r="10" spans="1:7" ht="31.3">
      <c r="A10" s="675" t="s">
        <v>1142</v>
      </c>
      <c r="B10" s="676">
        <v>4</v>
      </c>
      <c r="C10" s="677" t="s">
        <v>1981</v>
      </c>
      <c r="D10" s="678" t="s">
        <v>1978</v>
      </c>
      <c r="E10" s="678">
        <v>1</v>
      </c>
      <c r="F10" s="679"/>
      <c r="G10" s="679">
        <f>E10*F10</f>
        <v>0</v>
      </c>
    </row>
    <row r="11" spans="1:7" ht="15.65">
      <c r="A11" s="675"/>
      <c r="B11" s="676" t="str">
        <f>IF(ISBLANK(A11),"",COUNTA($A11:A$97))</f>
        <v/>
      </c>
      <c r="C11" s="677"/>
      <c r="D11" s="678"/>
      <c r="E11" s="678"/>
      <c r="F11" s="679"/>
      <c r="G11" s="679"/>
    </row>
    <row r="12" spans="1:7" ht="47">
      <c r="A12" s="675" t="s">
        <v>1142</v>
      </c>
      <c r="B12" s="676">
        <v>5</v>
      </c>
      <c r="C12" s="677" t="s">
        <v>1982</v>
      </c>
      <c r="D12" s="678" t="s">
        <v>1978</v>
      </c>
      <c r="E12" s="678">
        <v>1</v>
      </c>
      <c r="F12" s="679"/>
      <c r="G12" s="679">
        <f>E12*F12</f>
        <v>0</v>
      </c>
    </row>
    <row r="13" spans="1:7" ht="15.65">
      <c r="A13" s="675"/>
      <c r="B13" s="676" t="str">
        <f>IF(ISBLANK(A13),"",COUNTA($A13:A$97))</f>
        <v/>
      </c>
      <c r="C13" s="680"/>
      <c r="D13" s="681"/>
      <c r="E13" s="681"/>
      <c r="F13" s="679"/>
      <c r="G13" s="679"/>
    </row>
    <row r="14" spans="1:7" ht="47">
      <c r="A14" s="675" t="s">
        <v>1142</v>
      </c>
      <c r="B14" s="676">
        <v>6</v>
      </c>
      <c r="C14" s="680" t="s">
        <v>2424</v>
      </c>
    </row>
    <row r="15" spans="1:7" ht="31.3">
      <c r="A15" s="675"/>
      <c r="B15" s="676"/>
      <c r="C15" s="680" t="s">
        <v>2425</v>
      </c>
      <c r="D15" s="678" t="s">
        <v>1978</v>
      </c>
      <c r="E15" s="678">
        <v>1</v>
      </c>
      <c r="F15" s="679"/>
      <c r="G15" s="679">
        <f>E15*F15</f>
        <v>0</v>
      </c>
    </row>
    <row r="16" spans="1:7" ht="15.65">
      <c r="A16" s="675"/>
      <c r="B16" s="676" t="str">
        <f>IF(ISBLANK(A16),"",COUNTA($A16:A$97))</f>
        <v/>
      </c>
      <c r="C16" s="680"/>
      <c r="D16" s="681"/>
      <c r="E16" s="681"/>
      <c r="F16" s="679"/>
      <c r="G16" s="679"/>
    </row>
    <row r="17" spans="1:7" ht="57" customHeight="1">
      <c r="A17" s="675" t="s">
        <v>1142</v>
      </c>
      <c r="B17" s="676">
        <v>7</v>
      </c>
      <c r="C17" s="680" t="s">
        <v>1983</v>
      </c>
    </row>
    <row r="18" spans="1:7" ht="31.3">
      <c r="A18" s="675"/>
      <c r="B18" s="676"/>
      <c r="C18" s="680" t="s">
        <v>2425</v>
      </c>
      <c r="D18" s="678" t="s">
        <v>1978</v>
      </c>
      <c r="E18" s="678">
        <v>1</v>
      </c>
      <c r="F18" s="679"/>
      <c r="G18" s="679">
        <f>E18*F18</f>
        <v>0</v>
      </c>
    </row>
    <row r="19" spans="1:7" ht="15.65">
      <c r="A19" s="675"/>
      <c r="B19" s="676" t="str">
        <f>IF(ISBLANK(A19),"",COUNTA($A19:A$97))</f>
        <v/>
      </c>
      <c r="C19" s="680"/>
      <c r="D19" s="681"/>
      <c r="E19" s="681"/>
      <c r="F19" s="679"/>
      <c r="G19" s="679"/>
    </row>
    <row r="20" spans="1:7" ht="73.599999999999994" customHeight="1">
      <c r="A20" s="675" t="s">
        <v>1142</v>
      </c>
      <c r="B20" s="676">
        <v>8</v>
      </c>
      <c r="C20" s="680" t="s">
        <v>1984</v>
      </c>
    </row>
    <row r="21" spans="1:7" ht="31.3">
      <c r="A21" s="675"/>
      <c r="B21" s="676"/>
      <c r="C21" s="680" t="s">
        <v>2425</v>
      </c>
      <c r="D21" s="678" t="s">
        <v>1978</v>
      </c>
      <c r="E21" s="678">
        <v>1</v>
      </c>
      <c r="F21" s="679"/>
      <c r="G21" s="679">
        <f>E21*F21</f>
        <v>0</v>
      </c>
    </row>
    <row r="22" spans="1:7" ht="16.3" thickBot="1">
      <c r="A22" s="682"/>
      <c r="B22" s="683"/>
      <c r="C22" s="684"/>
      <c r="D22" s="1141" t="s">
        <v>2613</v>
      </c>
      <c r="E22" s="1141"/>
      <c r="F22" s="1141"/>
      <c r="G22" s="685">
        <f>SUM(G4:G21)</f>
        <v>0</v>
      </c>
    </row>
    <row r="23" spans="1:7" ht="19.45" thickTop="1" thickBot="1">
      <c r="A23" s="1138" t="s">
        <v>1985</v>
      </c>
      <c r="B23" s="1139"/>
      <c r="C23" s="1139"/>
      <c r="D23" s="1139"/>
      <c r="E23" s="1139"/>
      <c r="F23" s="1139"/>
      <c r="G23" s="1140"/>
    </row>
    <row r="24" spans="1:7" ht="66.400000000000006" thickTop="1">
      <c r="A24" s="686" t="s">
        <v>1972</v>
      </c>
      <c r="B24" s="666"/>
      <c r="C24" s="667" t="s">
        <v>1973</v>
      </c>
      <c r="D24" s="668" t="s">
        <v>1974</v>
      </c>
      <c r="E24" s="669" t="s">
        <v>65</v>
      </c>
      <c r="F24" s="669" t="s">
        <v>1975</v>
      </c>
      <c r="G24" s="669" t="s">
        <v>1976</v>
      </c>
    </row>
    <row r="25" spans="1:7" ht="15.65">
      <c r="A25" s="687" t="s">
        <v>1158</v>
      </c>
      <c r="B25" s="671"/>
      <c r="C25" s="672"/>
      <c r="D25" s="673"/>
      <c r="E25" s="674"/>
      <c r="F25" s="674"/>
      <c r="G25" s="674"/>
    </row>
    <row r="26" spans="1:7" ht="99.1" customHeight="1">
      <c r="A26" s="675" t="s">
        <v>1158</v>
      </c>
      <c r="B26" s="676">
        <v>1</v>
      </c>
      <c r="C26" s="688" t="s">
        <v>1986</v>
      </c>
      <c r="D26" s="681"/>
      <c r="E26" s="681"/>
      <c r="F26" s="893"/>
      <c r="G26" s="894"/>
    </row>
    <row r="27" spans="1:7" ht="93.95">
      <c r="A27" s="687"/>
      <c r="B27" s="676" t="str">
        <f>IF(ISBLANK(A27),"",COUNTA($A27:A$123))</f>
        <v/>
      </c>
      <c r="C27" s="688" t="s">
        <v>1987</v>
      </c>
      <c r="D27" s="681"/>
      <c r="E27" s="681"/>
      <c r="F27" s="893"/>
      <c r="G27" s="894"/>
    </row>
    <row r="28" spans="1:7" ht="93.95">
      <c r="A28" s="675"/>
      <c r="B28" s="676" t="str">
        <f>IF(ISBLANK(A28),"",COUNTA($A28:A$123))</f>
        <v/>
      </c>
      <c r="C28" s="688" t="s">
        <v>1988</v>
      </c>
      <c r="D28" s="681"/>
      <c r="E28" s="681"/>
      <c r="F28" s="893"/>
      <c r="G28" s="894"/>
    </row>
    <row r="29" spans="1:7" ht="93.95">
      <c r="A29" s="675"/>
      <c r="B29" s="676" t="str">
        <f>IF(ISBLANK(A29),"",COUNTA($A29:A$123))</f>
        <v/>
      </c>
      <c r="C29" s="688" t="s">
        <v>1989</v>
      </c>
      <c r="D29" s="681"/>
      <c r="E29" s="681"/>
      <c r="F29" s="893"/>
      <c r="G29" s="894"/>
    </row>
    <row r="30" spans="1:7" ht="101.3" customHeight="1">
      <c r="A30" s="675"/>
      <c r="B30" s="676" t="str">
        <f>IF(ISBLANK(A30),"",COUNTA($A30:A$123))</f>
        <v/>
      </c>
      <c r="C30" s="688" t="s">
        <v>1990</v>
      </c>
      <c r="D30" s="681"/>
      <c r="E30" s="681"/>
      <c r="F30" s="893"/>
      <c r="G30" s="894"/>
    </row>
    <row r="31" spans="1:7" ht="102.7" customHeight="1">
      <c r="A31" s="675"/>
      <c r="B31" s="676" t="str">
        <f>IF(ISBLANK(A31),"",COUNTA($A31:A$123))</f>
        <v/>
      </c>
      <c r="C31" s="688" t="s">
        <v>1991</v>
      </c>
      <c r="D31" s="681"/>
      <c r="E31" s="681"/>
      <c r="F31" s="893"/>
      <c r="G31" s="894"/>
    </row>
    <row r="32" spans="1:7" ht="69.849999999999994" customHeight="1">
      <c r="A32" s="675"/>
      <c r="B32" s="676" t="str">
        <f>IF(ISBLANK(A32),"",COUNTA($A32:A$123))</f>
        <v/>
      </c>
      <c r="C32" s="688" t="s">
        <v>1992</v>
      </c>
      <c r="D32" s="681"/>
      <c r="E32" s="681"/>
      <c r="F32" s="893"/>
      <c r="G32" s="894"/>
    </row>
    <row r="33" spans="1:7" ht="15.65">
      <c r="A33" s="675"/>
      <c r="B33" s="676" t="str">
        <f>IF(ISBLANK(A33),"",COUNTA($A33:A$123))</f>
        <v/>
      </c>
      <c r="C33" s="688" t="s">
        <v>1993</v>
      </c>
      <c r="D33" s="681"/>
      <c r="E33" s="681"/>
      <c r="F33" s="893"/>
      <c r="G33" s="894"/>
    </row>
    <row r="34" spans="1:7" ht="15.65">
      <c r="A34" s="675"/>
      <c r="B34" s="676"/>
      <c r="C34" s="688" t="s">
        <v>1994</v>
      </c>
      <c r="D34" s="681"/>
      <c r="E34" s="681"/>
      <c r="F34" s="893"/>
      <c r="G34" s="894"/>
    </row>
    <row r="35" spans="1:7" ht="15.65">
      <c r="A35" s="675"/>
      <c r="B35" s="676"/>
      <c r="C35" s="688" t="s">
        <v>1995</v>
      </c>
      <c r="D35" s="681"/>
      <c r="E35" s="681"/>
      <c r="F35" s="893"/>
      <c r="G35" s="894"/>
    </row>
    <row r="36" spans="1:7" ht="15.65">
      <c r="A36" s="675"/>
      <c r="B36" s="676"/>
      <c r="C36" s="688" t="s">
        <v>1996</v>
      </c>
      <c r="D36" s="681"/>
      <c r="E36" s="681"/>
      <c r="F36" s="893"/>
      <c r="G36" s="894"/>
    </row>
    <row r="37" spans="1:7" ht="15.65">
      <c r="A37" s="675"/>
      <c r="B37" s="676"/>
      <c r="C37" s="688" t="s">
        <v>1997</v>
      </c>
      <c r="D37" s="681"/>
      <c r="E37" s="681"/>
      <c r="F37" s="893"/>
      <c r="G37" s="894"/>
    </row>
    <row r="38" spans="1:7" ht="15.65">
      <c r="A38" s="675"/>
      <c r="B38" s="676"/>
      <c r="C38" s="688" t="s">
        <v>1998</v>
      </c>
      <c r="D38" s="681"/>
      <c r="E38" s="681"/>
      <c r="F38" s="893"/>
      <c r="G38" s="894"/>
    </row>
    <row r="39" spans="1:7" ht="31.3">
      <c r="A39" s="675"/>
      <c r="B39" s="676"/>
      <c r="C39" s="688" t="s">
        <v>1999</v>
      </c>
      <c r="D39" s="681"/>
      <c r="E39" s="681"/>
      <c r="F39" s="893"/>
      <c r="G39" s="894"/>
    </row>
    <row r="40" spans="1:7" ht="15.65">
      <c r="A40" s="675"/>
      <c r="B40" s="676"/>
      <c r="C40" s="688" t="s">
        <v>2000</v>
      </c>
      <c r="D40" s="681"/>
      <c r="E40" s="681"/>
      <c r="F40" s="893"/>
      <c r="G40" s="894"/>
    </row>
    <row r="41" spans="1:7" ht="15.65">
      <c r="A41" s="675"/>
      <c r="B41" s="676"/>
      <c r="C41" s="688" t="s">
        <v>2001</v>
      </c>
      <c r="D41" s="681"/>
      <c r="E41" s="681"/>
      <c r="F41" s="893"/>
      <c r="G41" s="894"/>
    </row>
    <row r="42" spans="1:7" ht="15.65">
      <c r="A42" s="675"/>
      <c r="B42" s="676"/>
      <c r="C42" s="688" t="s">
        <v>2002</v>
      </c>
      <c r="D42" s="681"/>
      <c r="E42" s="681"/>
      <c r="F42" s="893"/>
      <c r="G42" s="894"/>
    </row>
    <row r="43" spans="1:7" ht="15.65">
      <c r="A43" s="675"/>
      <c r="B43" s="676"/>
      <c r="C43" s="688" t="s">
        <v>2003</v>
      </c>
      <c r="D43" s="681"/>
      <c r="E43" s="681"/>
      <c r="F43" s="893"/>
      <c r="G43" s="894"/>
    </row>
    <row r="44" spans="1:7" ht="31.3">
      <c r="A44" s="675"/>
      <c r="B44" s="676"/>
      <c r="C44" s="688" t="s">
        <v>1999</v>
      </c>
      <c r="D44" s="681"/>
      <c r="E44" s="681"/>
      <c r="F44" s="893"/>
      <c r="G44" s="894"/>
    </row>
    <row r="45" spans="1:7" ht="15.65">
      <c r="A45" s="675"/>
      <c r="B45" s="676"/>
      <c r="C45" s="688" t="s">
        <v>2004</v>
      </c>
      <c r="D45" s="681"/>
      <c r="E45" s="681"/>
      <c r="F45" s="893"/>
      <c r="G45" s="894"/>
    </row>
    <row r="46" spans="1:7" ht="15.65">
      <c r="A46" s="675"/>
      <c r="B46" s="676"/>
      <c r="C46" s="688" t="s">
        <v>2005</v>
      </c>
      <c r="D46" s="681"/>
      <c r="E46" s="681"/>
      <c r="F46" s="893"/>
      <c r="G46" s="894"/>
    </row>
    <row r="47" spans="1:7" ht="15.65">
      <c r="A47" s="675"/>
      <c r="B47" s="676"/>
      <c r="C47" s="688" t="s">
        <v>2006</v>
      </c>
      <c r="D47" s="681"/>
      <c r="E47" s="681"/>
      <c r="F47" s="893"/>
      <c r="G47" s="894"/>
    </row>
    <row r="48" spans="1:7" ht="15.65">
      <c r="A48" s="675"/>
      <c r="B48" s="676"/>
      <c r="C48" s="688" t="s">
        <v>2007</v>
      </c>
      <c r="D48" s="681"/>
      <c r="E48" s="681"/>
      <c r="F48" s="893"/>
      <c r="G48" s="894"/>
    </row>
    <row r="49" spans="1:7" ht="31.3">
      <c r="A49" s="675"/>
      <c r="B49" s="676"/>
      <c r="C49" s="688" t="s">
        <v>2008</v>
      </c>
      <c r="D49" s="681"/>
      <c r="E49" s="681"/>
      <c r="F49" s="893"/>
      <c r="G49" s="894"/>
    </row>
    <row r="50" spans="1:7" ht="15.65">
      <c r="A50" s="675"/>
      <c r="B50" s="676"/>
      <c r="C50" s="688" t="s">
        <v>2009</v>
      </c>
      <c r="D50" s="681"/>
      <c r="E50" s="681"/>
      <c r="F50" s="893"/>
      <c r="G50" s="894"/>
    </row>
    <row r="51" spans="1:7" ht="15.65">
      <c r="A51" s="675"/>
      <c r="B51" s="676"/>
      <c r="C51" s="688" t="s">
        <v>2010</v>
      </c>
      <c r="D51" s="681"/>
      <c r="E51" s="681"/>
      <c r="F51" s="893"/>
      <c r="G51" s="894"/>
    </row>
    <row r="52" spans="1:7" ht="15.65">
      <c r="A52" s="675"/>
      <c r="B52" s="676"/>
      <c r="C52" s="688" t="s">
        <v>2011</v>
      </c>
      <c r="D52" s="681"/>
      <c r="E52" s="681"/>
      <c r="F52" s="893"/>
      <c r="G52" s="894"/>
    </row>
    <row r="53" spans="1:7" ht="15.65">
      <c r="A53" s="675"/>
      <c r="B53" s="676"/>
      <c r="C53" s="688" t="s">
        <v>2012</v>
      </c>
      <c r="D53" s="681"/>
      <c r="E53" s="681"/>
      <c r="F53" s="893"/>
      <c r="G53" s="894"/>
    </row>
    <row r="54" spans="1:7" ht="15.65">
      <c r="A54" s="675"/>
      <c r="B54" s="676"/>
      <c r="C54" s="688" t="s">
        <v>2013</v>
      </c>
      <c r="D54" s="681"/>
      <c r="E54" s="681"/>
      <c r="F54" s="893"/>
      <c r="G54" s="894"/>
    </row>
    <row r="55" spans="1:7" ht="31.3">
      <c r="A55" s="675"/>
      <c r="B55" s="676"/>
      <c r="C55" s="688" t="s">
        <v>2014</v>
      </c>
      <c r="D55" s="681"/>
      <c r="E55" s="681"/>
      <c r="F55" s="893"/>
      <c r="G55" s="894"/>
    </row>
    <row r="56" spans="1:7" ht="15.65">
      <c r="A56" s="675"/>
      <c r="B56" s="676" t="str">
        <f>IF(ISBLANK(A56),"",COUNTA($A56:A$123))</f>
        <v/>
      </c>
      <c r="C56" s="688" t="s">
        <v>2015</v>
      </c>
      <c r="D56" s="681"/>
      <c r="E56" s="681"/>
      <c r="F56" s="893"/>
      <c r="G56" s="894"/>
    </row>
    <row r="57" spans="1:7" ht="15.65">
      <c r="A57" s="675"/>
      <c r="B57" s="676" t="str">
        <f>IF(ISBLANK(A57),"",COUNTA($A57:A$123))</f>
        <v/>
      </c>
      <c r="C57" s="688" t="s">
        <v>2016</v>
      </c>
      <c r="D57" s="681"/>
      <c r="E57" s="681"/>
      <c r="F57" s="893"/>
      <c r="G57" s="894"/>
    </row>
    <row r="58" spans="1:7" ht="15.65">
      <c r="A58" s="675"/>
      <c r="B58" s="676" t="str">
        <f>IF(ISBLANK(A58),"",COUNTA($A58:A$123))</f>
        <v/>
      </c>
      <c r="C58" s="688" t="s">
        <v>2017</v>
      </c>
      <c r="D58" s="681"/>
      <c r="E58" s="681"/>
      <c r="F58" s="893"/>
      <c r="G58" s="894"/>
    </row>
    <row r="59" spans="1:7" ht="15.65">
      <c r="A59" s="675"/>
      <c r="B59" s="676" t="str">
        <f>IF(ISBLANK(A59),"",COUNTA($A59:A$123))</f>
        <v/>
      </c>
      <c r="C59" s="688" t="s">
        <v>2018</v>
      </c>
      <c r="D59" s="681"/>
      <c r="E59" s="681"/>
      <c r="F59" s="893"/>
      <c r="G59" s="894"/>
    </row>
    <row r="60" spans="1:7" ht="15.65">
      <c r="A60" s="675"/>
      <c r="B60" s="676" t="str">
        <f>IF(ISBLANK(A60),"",COUNTA($A60:A$123))</f>
        <v/>
      </c>
      <c r="C60" s="688" t="s">
        <v>2019</v>
      </c>
      <c r="D60" s="681"/>
      <c r="E60" s="681"/>
      <c r="F60" s="893"/>
      <c r="G60" s="894"/>
    </row>
    <row r="61" spans="1:7" ht="15.65">
      <c r="A61" s="675"/>
      <c r="B61" s="676" t="str">
        <f>IF(ISBLANK(A61),"",COUNTA($A61:A$123))</f>
        <v/>
      </c>
      <c r="C61" s="688" t="s">
        <v>2020</v>
      </c>
      <c r="D61" s="681"/>
      <c r="E61" s="681"/>
      <c r="F61" s="893"/>
      <c r="G61" s="894"/>
    </row>
    <row r="62" spans="1:7" ht="31.3">
      <c r="A62" s="675"/>
      <c r="B62" s="676" t="str">
        <f>IF(ISBLANK(A62),"",COUNTA($A62:A$123))</f>
        <v/>
      </c>
      <c r="C62" s="688" t="s">
        <v>2021</v>
      </c>
      <c r="D62" s="681"/>
      <c r="E62" s="681"/>
      <c r="F62" s="893"/>
      <c r="G62" s="894"/>
    </row>
    <row r="63" spans="1:7" ht="31.3">
      <c r="A63" s="675"/>
      <c r="B63" s="676" t="str">
        <f>IF(ISBLANK(A63),"",COUNTA($A63:A$123))</f>
        <v/>
      </c>
      <c r="C63" s="688" t="s">
        <v>2022</v>
      </c>
      <c r="D63" s="681"/>
      <c r="E63" s="681"/>
      <c r="F63" s="893"/>
      <c r="G63" s="894"/>
    </row>
    <row r="64" spans="1:7" ht="15.65">
      <c r="A64" s="675"/>
      <c r="B64" s="676" t="str">
        <f>IF(ISBLANK(A64),"",COUNTA($A64:A$123))</f>
        <v/>
      </c>
      <c r="C64" s="688" t="s">
        <v>2023</v>
      </c>
      <c r="D64" s="681"/>
      <c r="E64" s="681"/>
      <c r="F64" s="893"/>
      <c r="G64" s="894"/>
    </row>
    <row r="65" spans="1:7" ht="15.65">
      <c r="A65" s="675"/>
      <c r="B65" s="676" t="str">
        <f>IF(ISBLANK(A65),"",COUNTA($A65:A$123))</f>
        <v/>
      </c>
      <c r="C65" s="688" t="s">
        <v>2024</v>
      </c>
      <c r="D65" s="681"/>
      <c r="E65" s="681"/>
      <c r="F65" s="893"/>
      <c r="G65" s="894"/>
    </row>
    <row r="66" spans="1:7" ht="15.65">
      <c r="A66" s="675"/>
      <c r="B66" s="676"/>
      <c r="C66" s="688" t="s">
        <v>2025</v>
      </c>
      <c r="D66" s="681"/>
      <c r="E66" s="681"/>
      <c r="F66" s="893"/>
      <c r="G66" s="894"/>
    </row>
    <row r="67" spans="1:7" ht="31.3">
      <c r="A67" s="675"/>
      <c r="B67" s="676"/>
      <c r="C67" s="688" t="s">
        <v>2026</v>
      </c>
      <c r="D67" s="681"/>
      <c r="E67" s="681"/>
      <c r="F67" s="893"/>
      <c r="G67" s="894"/>
    </row>
    <row r="68" spans="1:7" ht="15.65">
      <c r="A68" s="675"/>
      <c r="B68" s="676"/>
      <c r="C68" s="688" t="s">
        <v>2027</v>
      </c>
      <c r="D68" s="681"/>
      <c r="E68" s="681"/>
      <c r="F68" s="893"/>
      <c r="G68" s="894"/>
    </row>
    <row r="69" spans="1:7" ht="15.65">
      <c r="A69" s="675"/>
      <c r="B69" s="676"/>
      <c r="C69" s="688" t="s">
        <v>2028</v>
      </c>
      <c r="D69" s="681"/>
      <c r="E69" s="681"/>
      <c r="F69" s="893"/>
      <c r="G69" s="894"/>
    </row>
    <row r="70" spans="1:7" ht="31.3">
      <c r="A70" s="675"/>
      <c r="B70" s="676"/>
      <c r="C70" s="688" t="s">
        <v>2029</v>
      </c>
      <c r="D70" s="681"/>
      <c r="E70" s="681"/>
      <c r="F70" s="893"/>
      <c r="G70" s="894"/>
    </row>
    <row r="71" spans="1:7" ht="31.3">
      <c r="A71" s="675"/>
      <c r="B71" s="676"/>
      <c r="C71" s="688" t="s">
        <v>2030</v>
      </c>
      <c r="D71" s="681"/>
      <c r="E71" s="681"/>
      <c r="F71" s="893"/>
      <c r="G71" s="894"/>
    </row>
    <row r="72" spans="1:7" ht="15.65">
      <c r="A72" s="675"/>
      <c r="B72" s="676" t="str">
        <f>IF(ISBLANK(A72),"",COUNTA($A72:A$123))</f>
        <v/>
      </c>
      <c r="C72" s="680" t="s">
        <v>2031</v>
      </c>
      <c r="D72" s="681"/>
      <c r="E72" s="681"/>
      <c r="F72" s="893"/>
      <c r="G72" s="894"/>
    </row>
    <row r="73" spans="1:7" ht="15.65">
      <c r="A73" s="675"/>
      <c r="B73" s="676" t="str">
        <f>IF(ISBLANK(A73),"",COUNTA($A73:A$123))</f>
        <v/>
      </c>
      <c r="C73" s="680" t="s">
        <v>2032</v>
      </c>
      <c r="D73" s="681"/>
      <c r="E73" s="681"/>
      <c r="F73" s="893"/>
      <c r="G73" s="894"/>
    </row>
    <row r="74" spans="1:7" ht="31.3">
      <c r="A74" s="675"/>
      <c r="B74" s="676" t="str">
        <f>IF(ISBLANK(A74),"",COUNTA($A74:A$123))</f>
        <v/>
      </c>
      <c r="C74" s="680" t="s">
        <v>2033</v>
      </c>
      <c r="D74" s="681"/>
      <c r="E74" s="681"/>
      <c r="F74" s="893"/>
      <c r="G74" s="894"/>
    </row>
    <row r="75" spans="1:7" ht="31.3">
      <c r="A75" s="675"/>
      <c r="B75" s="676" t="str">
        <f>IF(ISBLANK(A75),"",COUNTA($A75:A$123))</f>
        <v/>
      </c>
      <c r="C75" s="680" t="s">
        <v>2034</v>
      </c>
      <c r="D75" s="681"/>
      <c r="E75" s="681"/>
      <c r="F75" s="893"/>
      <c r="G75" s="894"/>
    </row>
    <row r="76" spans="1:7" ht="15.65">
      <c r="A76" s="675"/>
      <c r="B76" s="676" t="str">
        <f>IF(ISBLANK(A76),"",COUNTA($A76:A$123))</f>
        <v/>
      </c>
      <c r="C76" s="680" t="s">
        <v>2035</v>
      </c>
      <c r="D76" s="681"/>
      <c r="E76" s="681"/>
      <c r="F76" s="893"/>
      <c r="G76" s="894"/>
    </row>
    <row r="77" spans="1:7" ht="15.65">
      <c r="A77" s="675"/>
      <c r="B77" s="676" t="str">
        <f>IF(ISBLANK(A77),"",COUNTA($A77:A$123))</f>
        <v/>
      </c>
      <c r="C77" s="680" t="s">
        <v>2036</v>
      </c>
      <c r="D77" s="690"/>
      <c r="E77" s="690"/>
      <c r="F77" s="893"/>
      <c r="G77" s="893"/>
    </row>
    <row r="78" spans="1:7" ht="15.65">
      <c r="A78" s="675"/>
      <c r="B78" s="676" t="str">
        <f>IF(ISBLANK(A78),"",COUNTA($A78:A$123))</f>
        <v/>
      </c>
      <c r="C78" s="680" t="s">
        <v>2037</v>
      </c>
      <c r="F78" s="895"/>
      <c r="G78" s="895"/>
    </row>
    <row r="79" spans="1:7" ht="15.65">
      <c r="A79" s="675"/>
      <c r="B79" s="676"/>
      <c r="C79" s="890" t="s">
        <v>2451</v>
      </c>
      <c r="D79" s="678" t="s">
        <v>14</v>
      </c>
      <c r="E79" s="678">
        <v>2</v>
      </c>
      <c r="F79" s="893"/>
      <c r="G79" s="893">
        <f>E79*F79</f>
        <v>0</v>
      </c>
    </row>
    <row r="80" spans="1:7" ht="15.65">
      <c r="A80" s="675"/>
      <c r="B80" s="676"/>
      <c r="C80" s="890" t="s">
        <v>2458</v>
      </c>
      <c r="D80" s="678" t="s">
        <v>14</v>
      </c>
      <c r="E80" s="678">
        <v>2</v>
      </c>
      <c r="F80" s="893"/>
      <c r="G80" s="893">
        <f>E80*F80</f>
        <v>0</v>
      </c>
    </row>
    <row r="81" spans="1:7" ht="15.65">
      <c r="A81" s="675"/>
      <c r="B81" s="676" t="str">
        <f>IF(ISBLANK(A81),"",COUNTA($A81:A$123))</f>
        <v/>
      </c>
      <c r="C81" s="680"/>
      <c r="D81" s="681"/>
      <c r="E81" s="681"/>
      <c r="F81" s="893"/>
      <c r="G81" s="894"/>
    </row>
    <row r="82" spans="1:7" ht="31.3">
      <c r="A82" s="675" t="s">
        <v>1158</v>
      </c>
      <c r="B82" s="676">
        <v>2</v>
      </c>
      <c r="C82" s="688" t="s">
        <v>2038</v>
      </c>
      <c r="D82" s="681"/>
      <c r="E82" s="681"/>
      <c r="F82" s="893"/>
      <c r="G82" s="894"/>
    </row>
    <row r="83" spans="1:7" ht="31.3">
      <c r="A83" s="675"/>
      <c r="B83" s="676" t="str">
        <f>IF(ISBLANK(A83),"",COUNTA($A83:A$123))</f>
        <v/>
      </c>
      <c r="C83" s="688" t="s">
        <v>2039</v>
      </c>
      <c r="D83" s="681"/>
      <c r="E83" s="681"/>
      <c r="F83" s="893"/>
      <c r="G83" s="894"/>
    </row>
    <row r="84" spans="1:7" ht="15.65">
      <c r="A84" s="675"/>
      <c r="B84" s="676" t="str">
        <f>IF(ISBLANK(A84),"",COUNTA($A84:A$123))</f>
        <v/>
      </c>
      <c r="C84" s="688" t="s">
        <v>2040</v>
      </c>
      <c r="D84" s="681"/>
      <c r="E84" s="681"/>
      <c r="F84" s="893"/>
      <c r="G84" s="894"/>
    </row>
    <row r="85" spans="1:7" ht="171.7" customHeight="1">
      <c r="A85" s="675"/>
      <c r="B85" s="676" t="str">
        <f>IF(ISBLANK(A85),"",COUNTA($A85:A$123))</f>
        <v/>
      </c>
      <c r="C85" s="688" t="s">
        <v>2041</v>
      </c>
      <c r="F85" s="895"/>
      <c r="G85" s="895"/>
    </row>
    <row r="86" spans="1:7" ht="15.65">
      <c r="A86" s="675"/>
      <c r="B86" s="676"/>
      <c r="C86" s="890" t="s">
        <v>2451</v>
      </c>
      <c r="D86" s="690" t="s">
        <v>14</v>
      </c>
      <c r="E86" s="690">
        <v>1</v>
      </c>
      <c r="F86" s="893"/>
      <c r="G86" s="893">
        <f>E86*F86</f>
        <v>0</v>
      </c>
    </row>
    <row r="87" spans="1:7" ht="15.65">
      <c r="A87" s="675"/>
      <c r="B87" s="676"/>
      <c r="C87" s="890" t="s">
        <v>2458</v>
      </c>
      <c r="D87" s="690" t="s">
        <v>14</v>
      </c>
      <c r="E87" s="690">
        <v>1</v>
      </c>
      <c r="F87" s="893"/>
      <c r="G87" s="893">
        <f>E87*F87</f>
        <v>0</v>
      </c>
    </row>
    <row r="88" spans="1:7" ht="15.65">
      <c r="A88" s="675"/>
      <c r="B88" s="676" t="str">
        <f>IF(ISBLANK(A88),"",COUNTA($A88:A$123))</f>
        <v/>
      </c>
      <c r="C88" s="688"/>
      <c r="D88" s="681"/>
      <c r="E88" s="681"/>
      <c r="F88" s="893"/>
      <c r="G88" s="894"/>
    </row>
    <row r="89" spans="1:7" ht="186.75" customHeight="1">
      <c r="A89" s="675" t="s">
        <v>1158</v>
      </c>
      <c r="B89" s="676">
        <v>3</v>
      </c>
      <c r="C89" s="688" t="s">
        <v>2614</v>
      </c>
      <c r="D89" s="690" t="s">
        <v>14</v>
      </c>
      <c r="E89" s="690">
        <v>2</v>
      </c>
      <c r="F89" s="893"/>
      <c r="G89" s="893">
        <f>E89*F89</f>
        <v>0</v>
      </c>
    </row>
    <row r="90" spans="1:7" ht="15.65">
      <c r="A90" s="675"/>
      <c r="B90" s="676" t="str">
        <f>IF(ISBLANK(A90),"",COUNTA($A90:A$123))</f>
        <v/>
      </c>
      <c r="C90" s="688"/>
      <c r="D90" s="681"/>
      <c r="E90" s="681"/>
      <c r="F90" s="893"/>
      <c r="G90" s="894"/>
    </row>
    <row r="91" spans="1:7" ht="57" customHeight="1">
      <c r="A91" s="675" t="s">
        <v>1158</v>
      </c>
      <c r="B91" s="676">
        <v>4</v>
      </c>
      <c r="C91" s="688" t="s">
        <v>2042</v>
      </c>
      <c r="F91" s="895"/>
      <c r="G91" s="895"/>
    </row>
    <row r="92" spans="1:7" ht="15.65">
      <c r="A92" s="675"/>
      <c r="B92" s="676"/>
      <c r="C92" s="890" t="s">
        <v>2451</v>
      </c>
      <c r="D92" s="690" t="s">
        <v>14</v>
      </c>
      <c r="E92" s="690">
        <v>1</v>
      </c>
      <c r="F92" s="893"/>
      <c r="G92" s="893">
        <f>E92*F92</f>
        <v>0</v>
      </c>
    </row>
    <row r="93" spans="1:7" ht="15.65">
      <c r="A93" s="675"/>
      <c r="B93" s="676"/>
      <c r="C93" s="890" t="s">
        <v>2458</v>
      </c>
      <c r="D93" s="690" t="s">
        <v>14</v>
      </c>
      <c r="E93" s="690">
        <v>1</v>
      </c>
      <c r="F93" s="893"/>
      <c r="G93" s="893">
        <f>E93*F93</f>
        <v>0</v>
      </c>
    </row>
    <row r="94" spans="1:7" ht="15.65">
      <c r="A94" s="675"/>
      <c r="B94" s="676" t="str">
        <f>IF(ISBLANK(A94),"",COUNTA($A94:A$123))</f>
        <v/>
      </c>
      <c r="C94" s="688"/>
      <c r="D94" s="681"/>
      <c r="E94" s="681"/>
      <c r="F94" s="893"/>
      <c r="G94" s="894"/>
    </row>
    <row r="95" spans="1:7" ht="53.1" customHeight="1">
      <c r="A95" s="675" t="s">
        <v>1158</v>
      </c>
      <c r="B95" s="676">
        <v>5</v>
      </c>
      <c r="C95" s="688" t="s">
        <v>2043</v>
      </c>
      <c r="D95" s="681"/>
      <c r="E95" s="681"/>
      <c r="F95" s="893"/>
      <c r="G95" s="894"/>
    </row>
    <row r="96" spans="1:7" ht="15.65">
      <c r="A96" s="675"/>
      <c r="B96" s="676" t="str">
        <f>IF(ISBLANK(A96),"",COUNTA($A96:A$123))</f>
        <v/>
      </c>
      <c r="C96" s="688" t="s">
        <v>2044</v>
      </c>
      <c r="D96" s="681"/>
      <c r="E96" s="681"/>
      <c r="F96" s="893"/>
      <c r="G96" s="894"/>
    </row>
    <row r="97" spans="1:7" ht="15.65">
      <c r="A97" s="675"/>
      <c r="B97" s="676" t="str">
        <f>IF(ISBLANK(A97),"",COUNTA($A97:A$123))</f>
        <v/>
      </c>
      <c r="C97" s="688" t="s">
        <v>2045</v>
      </c>
      <c r="D97" s="681"/>
      <c r="E97" s="681"/>
      <c r="F97" s="893"/>
      <c r="G97" s="894"/>
    </row>
    <row r="98" spans="1:7" ht="15.65">
      <c r="A98" s="675"/>
      <c r="B98" s="676" t="str">
        <f>IF(ISBLANK(A98),"",COUNTA($A98:A$123))</f>
        <v/>
      </c>
      <c r="C98" s="688" t="s">
        <v>2046</v>
      </c>
      <c r="D98" s="681"/>
      <c r="E98" s="681"/>
      <c r="F98" s="893"/>
      <c r="G98" s="894"/>
    </row>
    <row r="99" spans="1:7" ht="49.5" customHeight="1">
      <c r="A99" s="675"/>
      <c r="B99" s="676" t="str">
        <f>IF(ISBLANK(A99),"",COUNTA($A99:A$123))</f>
        <v/>
      </c>
      <c r="C99" s="688" t="s">
        <v>2047</v>
      </c>
      <c r="D99" s="681"/>
      <c r="E99" s="681"/>
      <c r="F99" s="893"/>
      <c r="G99" s="894"/>
    </row>
    <row r="100" spans="1:7" ht="15.65">
      <c r="A100" s="675"/>
      <c r="B100" s="676" t="str">
        <f>IF(ISBLANK(A100),"",COUNTA($A100:A$123))</f>
        <v/>
      </c>
      <c r="C100" s="688" t="s">
        <v>2048</v>
      </c>
      <c r="D100" s="681"/>
      <c r="E100" s="681"/>
      <c r="F100" s="893"/>
      <c r="G100" s="894"/>
    </row>
    <row r="101" spans="1:7" ht="15.65">
      <c r="A101" s="675"/>
      <c r="B101" s="676" t="str">
        <f>IF(ISBLANK(A101),"",COUNTA($A101:A$123))</f>
        <v/>
      </c>
      <c r="C101" s="688" t="s">
        <v>2049</v>
      </c>
      <c r="D101" s="681"/>
      <c r="E101" s="681"/>
      <c r="F101" s="893"/>
      <c r="G101" s="894"/>
    </row>
    <row r="102" spans="1:7" ht="15.65">
      <c r="A102" s="675"/>
      <c r="B102" s="676" t="str">
        <f>IF(ISBLANK(A102),"",COUNTA($A102:A$123))</f>
        <v/>
      </c>
      <c r="C102" s="688" t="s">
        <v>2050</v>
      </c>
      <c r="D102" s="681"/>
      <c r="E102" s="681"/>
      <c r="F102" s="893"/>
      <c r="G102" s="894"/>
    </row>
    <row r="103" spans="1:7" ht="15.65">
      <c r="A103" s="675"/>
      <c r="B103" s="676" t="str">
        <f>IF(ISBLANK(A103),"",COUNTA($A103:A$123))</f>
        <v/>
      </c>
      <c r="C103" s="688" t="s">
        <v>2051</v>
      </c>
      <c r="D103" s="681"/>
      <c r="E103" s="681"/>
      <c r="F103" s="893"/>
      <c r="G103" s="894"/>
    </row>
    <row r="104" spans="1:7" ht="15.65">
      <c r="A104" s="675"/>
      <c r="B104" s="676" t="str">
        <f>IF(ISBLANK(A104),"",COUNTA($A104:A$123))</f>
        <v/>
      </c>
      <c r="C104" s="688" t="s">
        <v>2052</v>
      </c>
      <c r="D104" s="681"/>
      <c r="E104" s="681"/>
      <c r="F104" s="893"/>
      <c r="G104" s="894"/>
    </row>
    <row r="105" spans="1:7" ht="15.65">
      <c r="A105" s="675"/>
      <c r="B105" s="676" t="str">
        <f>IF(ISBLANK(A105),"",COUNTA($A105:A$123))</f>
        <v/>
      </c>
      <c r="C105" s="688" t="s">
        <v>2053</v>
      </c>
      <c r="D105" s="681"/>
      <c r="E105" s="681"/>
      <c r="F105" s="893"/>
      <c r="G105" s="894"/>
    </row>
    <row r="106" spans="1:7" ht="31.3">
      <c r="A106" s="675"/>
      <c r="B106" s="676" t="str">
        <f>IF(ISBLANK(A106),"",COUNTA($A106:A$123))</f>
        <v/>
      </c>
      <c r="C106" s="688" t="s">
        <v>2054</v>
      </c>
      <c r="D106" s="681"/>
      <c r="E106" s="681"/>
      <c r="F106" s="893"/>
      <c r="G106" s="894"/>
    </row>
    <row r="107" spans="1:7" ht="15.65">
      <c r="A107" s="675"/>
      <c r="B107" s="676" t="str">
        <f>IF(ISBLANK(A107),"",COUNTA($A107:A$123))</f>
        <v/>
      </c>
      <c r="C107" s="688" t="s">
        <v>2055</v>
      </c>
      <c r="D107" s="681"/>
      <c r="E107" s="681"/>
      <c r="F107" s="893"/>
      <c r="G107" s="894"/>
    </row>
    <row r="108" spans="1:7" ht="15.65">
      <c r="A108" s="675"/>
      <c r="B108" s="676" t="str">
        <f>IF(ISBLANK(A108),"",COUNTA($A108:A$123))</f>
        <v/>
      </c>
      <c r="C108" s="688" t="s">
        <v>2056</v>
      </c>
      <c r="D108" s="681"/>
      <c r="E108" s="681"/>
      <c r="F108" s="893"/>
      <c r="G108" s="894"/>
    </row>
    <row r="109" spans="1:7" ht="15.65">
      <c r="A109" s="675"/>
      <c r="B109" s="676" t="str">
        <f>IF(ISBLANK(A109),"",COUNTA($A109:A$123))</f>
        <v/>
      </c>
      <c r="C109" s="680" t="s">
        <v>2031</v>
      </c>
      <c r="D109" s="681"/>
      <c r="E109" s="681"/>
      <c r="F109" s="893"/>
      <c r="G109" s="894"/>
    </row>
    <row r="110" spans="1:7" ht="15.65">
      <c r="A110" s="675"/>
      <c r="B110" s="676" t="str">
        <f>IF(ISBLANK(A110),"",COUNTA($A110:A$123))</f>
        <v/>
      </c>
      <c r="C110" s="680" t="s">
        <v>2032</v>
      </c>
      <c r="D110" s="681"/>
      <c r="E110" s="681"/>
      <c r="F110" s="893"/>
      <c r="G110" s="894"/>
    </row>
    <row r="111" spans="1:7" ht="31.3">
      <c r="A111" s="675"/>
      <c r="B111" s="676" t="str">
        <f>IF(ISBLANK(A111),"",COUNTA($A111:A$123))</f>
        <v/>
      </c>
      <c r="C111" s="680" t="s">
        <v>2057</v>
      </c>
      <c r="D111" s="681"/>
      <c r="E111" s="681"/>
      <c r="F111" s="893"/>
      <c r="G111" s="894"/>
    </row>
    <row r="112" spans="1:7" ht="15.65">
      <c r="A112" s="675"/>
      <c r="B112" s="676" t="str">
        <f>IF(ISBLANK(A112),"",COUNTA($A112:A$123))</f>
        <v/>
      </c>
      <c r="C112" s="680" t="s">
        <v>2035</v>
      </c>
      <c r="D112" s="681"/>
      <c r="E112" s="681"/>
      <c r="F112" s="893"/>
      <c r="G112" s="894"/>
    </row>
    <row r="113" spans="1:7" ht="15.65">
      <c r="A113" s="675"/>
      <c r="B113" s="676" t="str">
        <f>IF(ISBLANK(A113),"",COUNTA($A113:A$123))</f>
        <v/>
      </c>
      <c r="C113" s="680" t="s">
        <v>2036</v>
      </c>
      <c r="D113" s="690"/>
      <c r="E113" s="690"/>
      <c r="F113" s="893"/>
      <c r="G113" s="893"/>
    </row>
    <row r="114" spans="1:7" ht="15.65">
      <c r="A114" s="675"/>
      <c r="B114" s="676" t="str">
        <f>IF(ISBLANK(A114),"",COUNTA($A114:A$123))</f>
        <v/>
      </c>
      <c r="C114" s="680" t="s">
        <v>2037</v>
      </c>
      <c r="F114" s="895"/>
      <c r="G114" s="895"/>
    </row>
    <row r="115" spans="1:7" ht="15.65">
      <c r="A115" s="675"/>
      <c r="B115" s="676"/>
      <c r="C115" s="890" t="s">
        <v>2451</v>
      </c>
      <c r="D115" s="678" t="s">
        <v>14</v>
      </c>
      <c r="E115" s="678">
        <v>2</v>
      </c>
      <c r="F115" s="893"/>
      <c r="G115" s="893">
        <f>E115*F115</f>
        <v>0</v>
      </c>
    </row>
    <row r="116" spans="1:7" ht="15.65">
      <c r="A116" s="675"/>
      <c r="B116" s="676"/>
      <c r="C116" s="890" t="s">
        <v>2458</v>
      </c>
      <c r="D116" s="678" t="s">
        <v>14</v>
      </c>
      <c r="E116" s="678">
        <v>2</v>
      </c>
      <c r="F116" s="893"/>
      <c r="G116" s="893">
        <f>E116*F116</f>
        <v>0</v>
      </c>
    </row>
    <row r="117" spans="1:7" ht="15.65">
      <c r="A117" s="675"/>
      <c r="B117" s="676" t="str">
        <f>IF(ISBLANK(A117),"",COUNTA($A117:A$123))</f>
        <v/>
      </c>
      <c r="C117" s="680"/>
      <c r="D117" s="681"/>
      <c r="E117" s="681"/>
      <c r="F117" s="893"/>
      <c r="G117" s="894"/>
    </row>
    <row r="118" spans="1:7" ht="15.65">
      <c r="A118" s="675" t="s">
        <v>1158</v>
      </c>
      <c r="B118" s="676">
        <f>IF(ISBLANK(A118),"",COUNTA($A26:A$118))</f>
        <v>6</v>
      </c>
      <c r="C118" s="680" t="s">
        <v>2058</v>
      </c>
      <c r="D118" s="681"/>
      <c r="E118" s="681"/>
      <c r="F118" s="893"/>
      <c r="G118" s="894"/>
    </row>
    <row r="119" spans="1:7" ht="15.65">
      <c r="A119" s="675"/>
      <c r="B119" s="676" t="str">
        <f>IF(ISBLANK(A119),"",COUNTA($A119:A$123))</f>
        <v/>
      </c>
      <c r="C119" s="688" t="s">
        <v>2044</v>
      </c>
      <c r="D119" s="681"/>
      <c r="E119" s="681"/>
      <c r="F119" s="893"/>
      <c r="G119" s="894"/>
    </row>
    <row r="120" spans="1:7" ht="15.65">
      <c r="A120" s="675"/>
      <c r="B120" s="676" t="str">
        <f>IF(ISBLANK(A120),"",COUNTA($A120:A$123))</f>
        <v/>
      </c>
      <c r="C120" s="688" t="s">
        <v>2045</v>
      </c>
      <c r="D120" s="681"/>
      <c r="E120" s="681"/>
      <c r="F120" s="893"/>
      <c r="G120" s="894"/>
    </row>
    <row r="121" spans="1:7" ht="15.65">
      <c r="A121" s="675"/>
      <c r="B121" s="676" t="str">
        <f>IF(ISBLANK(A121),"",COUNTA($A121:A$123))</f>
        <v/>
      </c>
      <c r="C121" s="688" t="s">
        <v>2059</v>
      </c>
      <c r="D121" s="681"/>
      <c r="E121" s="681"/>
      <c r="F121" s="893"/>
      <c r="G121" s="894"/>
    </row>
    <row r="122" spans="1:7" ht="15.65">
      <c r="A122" s="675"/>
      <c r="B122" s="676" t="str">
        <f>IF(ISBLANK(A122),"",COUNTA($A122:A$123))</f>
        <v/>
      </c>
      <c r="C122" s="688" t="s">
        <v>2047</v>
      </c>
      <c r="D122" s="681"/>
      <c r="E122" s="681"/>
      <c r="F122" s="893"/>
      <c r="G122" s="894"/>
    </row>
    <row r="123" spans="1:7" ht="15.65">
      <c r="A123" s="675"/>
      <c r="B123" s="676" t="str">
        <f>IF(ISBLANK(A123),"",COUNTA($A$123:A123))</f>
        <v/>
      </c>
      <c r="C123" s="688" t="s">
        <v>2048</v>
      </c>
      <c r="D123" s="681"/>
      <c r="E123" s="681"/>
      <c r="F123" s="893"/>
      <c r="G123" s="894"/>
    </row>
    <row r="124" spans="1:7" ht="15.65">
      <c r="A124" s="675"/>
      <c r="B124" s="676" t="str">
        <f>IF(ISBLANK(A124),"",COUNTA($A$123:A124))</f>
        <v/>
      </c>
      <c r="C124" s="688" t="s">
        <v>2060</v>
      </c>
      <c r="D124" s="681"/>
      <c r="E124" s="681"/>
      <c r="F124" s="893"/>
      <c r="G124" s="894"/>
    </row>
    <row r="125" spans="1:7" ht="15.65">
      <c r="A125" s="675"/>
      <c r="B125" s="676" t="str">
        <f>IF(ISBLANK(A125),"",COUNTA($A$123:A125))</f>
        <v/>
      </c>
      <c r="C125" s="688" t="s">
        <v>2050</v>
      </c>
      <c r="D125" s="681"/>
      <c r="E125" s="681"/>
      <c r="F125" s="893"/>
      <c r="G125" s="894"/>
    </row>
    <row r="126" spans="1:7" ht="15.65">
      <c r="A126" s="675"/>
      <c r="B126" s="676" t="str">
        <f>IF(ISBLANK(A126),"",COUNTA($A$123:A126))</f>
        <v/>
      </c>
      <c r="C126" s="688" t="s">
        <v>2051</v>
      </c>
      <c r="D126" s="681"/>
      <c r="E126" s="681"/>
      <c r="F126" s="893"/>
      <c r="G126" s="894"/>
    </row>
    <row r="127" spans="1:7" ht="15.65">
      <c r="A127" s="675"/>
      <c r="B127" s="676" t="str">
        <f>IF(ISBLANK(A127),"",COUNTA($A$123:A127))</f>
        <v/>
      </c>
      <c r="C127" s="688" t="s">
        <v>2061</v>
      </c>
      <c r="D127" s="681"/>
      <c r="E127" s="681"/>
      <c r="F127" s="893"/>
      <c r="G127" s="894"/>
    </row>
    <row r="128" spans="1:7" ht="15.65">
      <c r="A128" s="675"/>
      <c r="B128" s="676" t="str">
        <f>IF(ISBLANK(A128),"",COUNTA($A$123:A128))</f>
        <v/>
      </c>
      <c r="C128" s="688" t="s">
        <v>2062</v>
      </c>
      <c r="D128" s="681"/>
      <c r="E128" s="681"/>
      <c r="F128" s="893"/>
      <c r="G128" s="894"/>
    </row>
    <row r="129" spans="1:7" ht="31.3">
      <c r="A129" s="675"/>
      <c r="B129" s="676" t="str">
        <f>IF(ISBLANK(A129),"",COUNTA($A$123:A129))</f>
        <v/>
      </c>
      <c r="C129" s="688" t="s">
        <v>2063</v>
      </c>
      <c r="D129" s="681"/>
      <c r="E129" s="681"/>
      <c r="F129" s="893"/>
      <c r="G129" s="894"/>
    </row>
    <row r="130" spans="1:7" ht="15.65">
      <c r="A130" s="675"/>
      <c r="B130" s="676" t="str">
        <f>IF(ISBLANK(A130),"",COUNTA($A$123:A130))</f>
        <v/>
      </c>
      <c r="C130" s="688" t="s">
        <v>2064</v>
      </c>
      <c r="D130" s="681"/>
      <c r="E130" s="681"/>
      <c r="F130" s="893"/>
      <c r="G130" s="894"/>
    </row>
    <row r="131" spans="1:7" ht="15.65">
      <c r="A131" s="675"/>
      <c r="B131" s="676" t="str">
        <f>IF(ISBLANK(A131),"",COUNTA($A$123:A131))</f>
        <v/>
      </c>
      <c r="C131" s="688" t="s">
        <v>2065</v>
      </c>
      <c r="D131" s="681"/>
      <c r="E131" s="681"/>
      <c r="F131" s="893"/>
      <c r="G131" s="894"/>
    </row>
    <row r="132" spans="1:7" ht="15.65">
      <c r="A132" s="675"/>
      <c r="B132" s="676" t="str">
        <f>IF(ISBLANK(A132),"",COUNTA($A$123:A132))</f>
        <v/>
      </c>
      <c r="C132" s="680" t="s">
        <v>2031</v>
      </c>
      <c r="D132" s="681"/>
      <c r="E132" s="681"/>
      <c r="F132" s="893"/>
      <c r="G132" s="894"/>
    </row>
    <row r="133" spans="1:7" ht="15.65">
      <c r="A133" s="675"/>
      <c r="B133" s="676" t="str">
        <f>IF(ISBLANK(A133),"",COUNTA($A$123:A133))</f>
        <v/>
      </c>
      <c r="C133" s="680" t="s">
        <v>2032</v>
      </c>
      <c r="D133" s="681"/>
      <c r="E133" s="681"/>
      <c r="F133" s="893"/>
      <c r="G133" s="894"/>
    </row>
    <row r="134" spans="1:7" ht="31.3">
      <c r="A134" s="675"/>
      <c r="B134" s="676" t="str">
        <f>IF(ISBLANK(A134),"",COUNTA($A$123:A134))</f>
        <v/>
      </c>
      <c r="C134" s="680" t="s">
        <v>2057</v>
      </c>
      <c r="D134" s="681"/>
      <c r="E134" s="681"/>
      <c r="F134" s="893"/>
      <c r="G134" s="894"/>
    </row>
    <row r="135" spans="1:7" ht="15.65">
      <c r="A135" s="675"/>
      <c r="B135" s="676" t="str">
        <f>IF(ISBLANK(A135),"",COUNTA($A$123:A135))</f>
        <v/>
      </c>
      <c r="C135" s="680" t="s">
        <v>2035</v>
      </c>
      <c r="D135" s="681"/>
      <c r="E135" s="681"/>
      <c r="F135" s="893"/>
      <c r="G135" s="894"/>
    </row>
    <row r="136" spans="1:7" ht="15.65">
      <c r="A136" s="675"/>
      <c r="B136" s="676" t="str">
        <f>IF(ISBLANK(A136),"",COUNTA($A$123:A136))</f>
        <v/>
      </c>
      <c r="C136" s="680" t="s">
        <v>2036</v>
      </c>
      <c r="D136" s="690"/>
      <c r="E136" s="690"/>
      <c r="F136" s="893"/>
      <c r="G136" s="893"/>
    </row>
    <row r="137" spans="1:7" ht="15.65">
      <c r="A137" s="675"/>
      <c r="B137" s="676" t="str">
        <f>IF(ISBLANK(A137),"",COUNTA($A$123:A137))</f>
        <v/>
      </c>
      <c r="C137" s="680" t="s">
        <v>2037</v>
      </c>
      <c r="F137" s="895"/>
      <c r="G137" s="895"/>
    </row>
    <row r="138" spans="1:7" ht="15.65">
      <c r="A138" s="675"/>
      <c r="B138" s="676"/>
      <c r="C138" s="890" t="s">
        <v>2451</v>
      </c>
      <c r="D138" s="678" t="s">
        <v>14</v>
      </c>
      <c r="E138" s="678">
        <v>6</v>
      </c>
      <c r="F138" s="893"/>
      <c r="G138" s="893">
        <f>E138*F138</f>
        <v>0</v>
      </c>
    </row>
    <row r="139" spans="1:7" ht="15.65">
      <c r="A139" s="675"/>
      <c r="B139" s="676"/>
      <c r="C139" s="890" t="s">
        <v>2458</v>
      </c>
      <c r="D139" s="678" t="s">
        <v>14</v>
      </c>
      <c r="E139" s="678">
        <v>6</v>
      </c>
      <c r="F139" s="893"/>
      <c r="G139" s="893">
        <f>E139*F139</f>
        <v>0</v>
      </c>
    </row>
    <row r="140" spans="1:7" ht="15.65">
      <c r="A140" s="675"/>
      <c r="B140" s="676" t="str">
        <f>IF(ISBLANK(A140),"",COUNTA($A$123:A140))</f>
        <v/>
      </c>
      <c r="C140" s="680"/>
      <c r="D140" s="690"/>
      <c r="E140" s="690"/>
      <c r="F140" s="893"/>
      <c r="G140" s="893"/>
    </row>
    <row r="141" spans="1:7" ht="31.3">
      <c r="A141" s="675" t="s">
        <v>1158</v>
      </c>
      <c r="B141" s="676">
        <f>IF(ISBLANK(A141),"",COUNTA($A$26:A141))</f>
        <v>7</v>
      </c>
      <c r="C141" s="688" t="s">
        <v>2066</v>
      </c>
      <c r="F141" s="895"/>
      <c r="G141" s="895"/>
    </row>
    <row r="142" spans="1:7" ht="15.65">
      <c r="A142" s="675"/>
      <c r="B142" s="676"/>
      <c r="C142" s="890" t="s">
        <v>2451</v>
      </c>
      <c r="D142" s="690" t="s">
        <v>14</v>
      </c>
      <c r="E142" s="690">
        <v>2</v>
      </c>
      <c r="F142" s="893"/>
      <c r="G142" s="893">
        <f>E142*F142</f>
        <v>0</v>
      </c>
    </row>
    <row r="143" spans="1:7" ht="15.65">
      <c r="A143" s="675"/>
      <c r="B143" s="676"/>
      <c r="C143" s="890" t="s">
        <v>2458</v>
      </c>
      <c r="D143" s="690" t="s">
        <v>14</v>
      </c>
      <c r="E143" s="690">
        <v>2</v>
      </c>
      <c r="F143" s="893"/>
      <c r="G143" s="893">
        <f>E143*F143</f>
        <v>0</v>
      </c>
    </row>
    <row r="144" spans="1:7" ht="15.65">
      <c r="A144" s="675"/>
      <c r="B144" s="676" t="str">
        <f>IF(ISBLANK(A144),"",COUNTA($A$123:A144))</f>
        <v/>
      </c>
      <c r="C144" s="680"/>
      <c r="D144" s="681"/>
      <c r="E144" s="681"/>
      <c r="F144" s="893"/>
      <c r="G144" s="894"/>
    </row>
    <row r="145" spans="1:7" ht="31.3">
      <c r="A145" s="675" t="s">
        <v>1158</v>
      </c>
      <c r="B145" s="676">
        <v>8</v>
      </c>
      <c r="C145" s="688" t="s">
        <v>2067</v>
      </c>
      <c r="F145" s="895"/>
      <c r="G145" s="895"/>
    </row>
    <row r="146" spans="1:7" ht="15.65">
      <c r="A146" s="675"/>
      <c r="B146" s="676"/>
      <c r="C146" s="890" t="s">
        <v>2451</v>
      </c>
      <c r="D146" s="690" t="s">
        <v>14</v>
      </c>
      <c r="E146" s="690">
        <v>6</v>
      </c>
      <c r="F146" s="893"/>
      <c r="G146" s="893">
        <f>E146*F146</f>
        <v>0</v>
      </c>
    </row>
    <row r="147" spans="1:7" ht="15.65">
      <c r="A147" s="675"/>
      <c r="B147" s="676"/>
      <c r="C147" s="890" t="s">
        <v>2458</v>
      </c>
      <c r="D147" s="690" t="s">
        <v>14</v>
      </c>
      <c r="E147" s="690">
        <v>6</v>
      </c>
      <c r="F147" s="893"/>
      <c r="G147" s="893">
        <f>E147*F147</f>
        <v>0</v>
      </c>
    </row>
    <row r="148" spans="1:7" ht="15.65">
      <c r="A148" s="675"/>
      <c r="B148" s="676" t="str">
        <f>IF(ISBLANK(A148),"",COUNTA($A$123:A148))</f>
        <v/>
      </c>
      <c r="C148" s="688"/>
      <c r="D148" s="681"/>
      <c r="E148" s="681"/>
      <c r="F148" s="893"/>
      <c r="G148" s="894"/>
    </row>
    <row r="149" spans="1:7" ht="31.3">
      <c r="A149" s="675" t="s">
        <v>1158</v>
      </c>
      <c r="B149" s="676">
        <v>9</v>
      </c>
      <c r="C149" s="688" t="s">
        <v>2068</v>
      </c>
      <c r="F149" s="895"/>
      <c r="G149" s="895"/>
    </row>
    <row r="150" spans="1:7" ht="15.65">
      <c r="A150" s="675"/>
      <c r="B150" s="676"/>
      <c r="C150" s="890" t="s">
        <v>2451</v>
      </c>
      <c r="D150" s="690" t="s">
        <v>14</v>
      </c>
      <c r="E150" s="690">
        <v>8</v>
      </c>
      <c r="F150" s="893"/>
      <c r="G150" s="893">
        <f>E150*F150</f>
        <v>0</v>
      </c>
    </row>
    <row r="151" spans="1:7" ht="15.65">
      <c r="A151" s="675"/>
      <c r="B151" s="676"/>
      <c r="C151" s="890" t="s">
        <v>2458</v>
      </c>
      <c r="D151" s="690" t="s">
        <v>14</v>
      </c>
      <c r="E151" s="690">
        <v>8</v>
      </c>
      <c r="F151" s="893"/>
      <c r="G151" s="893">
        <f>E151*F151</f>
        <v>0</v>
      </c>
    </row>
    <row r="152" spans="1:7" ht="15.65">
      <c r="A152" s="675"/>
      <c r="B152" s="676" t="str">
        <f>IF(ISBLANK(A152),"",COUNTA($A$123:A152))</f>
        <v/>
      </c>
      <c r="C152" s="688"/>
      <c r="D152" s="681"/>
      <c r="E152" s="681"/>
      <c r="F152" s="893"/>
      <c r="G152" s="894"/>
    </row>
    <row r="153" spans="1:7" ht="47">
      <c r="A153" s="675" t="s">
        <v>1158</v>
      </c>
      <c r="B153" s="676">
        <v>10</v>
      </c>
      <c r="C153" s="688" t="s">
        <v>2069</v>
      </c>
      <c r="F153" s="895"/>
      <c r="G153" s="895"/>
    </row>
    <row r="154" spans="1:7" ht="15.65">
      <c r="A154" s="675"/>
      <c r="B154" s="676"/>
      <c r="C154" s="890" t="s">
        <v>2451</v>
      </c>
      <c r="D154" s="690" t="s">
        <v>14</v>
      </c>
      <c r="E154" s="690">
        <v>8</v>
      </c>
      <c r="F154" s="893"/>
      <c r="G154" s="893">
        <f>E154*F154</f>
        <v>0</v>
      </c>
    </row>
    <row r="155" spans="1:7" ht="15.65">
      <c r="A155" s="675"/>
      <c r="B155" s="676"/>
      <c r="C155" s="890" t="s">
        <v>2458</v>
      </c>
      <c r="D155" s="690" t="s">
        <v>14</v>
      </c>
      <c r="E155" s="690">
        <v>8</v>
      </c>
      <c r="F155" s="893"/>
      <c r="G155" s="893">
        <f>E155*F155</f>
        <v>0</v>
      </c>
    </row>
    <row r="156" spans="1:7" ht="15.65">
      <c r="A156" s="675"/>
      <c r="B156" s="676" t="str">
        <f>IF(ISBLANK(A156),"",COUNTA($A$123:A156))</f>
        <v/>
      </c>
      <c r="C156" s="688"/>
      <c r="D156" s="681"/>
      <c r="E156" s="681"/>
      <c r="F156" s="893"/>
      <c r="G156" s="894"/>
    </row>
    <row r="157" spans="1:7" ht="31.3">
      <c r="A157" s="675" t="s">
        <v>1158</v>
      </c>
      <c r="B157" s="676">
        <v>11</v>
      </c>
      <c r="C157" s="688" t="s">
        <v>2070</v>
      </c>
      <c r="D157" s="681"/>
      <c r="E157" s="681"/>
      <c r="F157" s="893"/>
      <c r="G157" s="894"/>
    </row>
    <row r="158" spans="1:7" ht="15.65">
      <c r="A158" s="675"/>
      <c r="B158" s="676" t="str">
        <f>IF(ISBLANK(A158),"",COUNTA($A$123:A158))</f>
        <v/>
      </c>
      <c r="C158" s="688" t="s">
        <v>2071</v>
      </c>
      <c r="D158" s="681"/>
      <c r="E158" s="681"/>
      <c r="F158" s="893"/>
      <c r="G158" s="894"/>
    </row>
    <row r="159" spans="1:7" ht="200.2" customHeight="1">
      <c r="A159" s="675"/>
      <c r="B159" s="676" t="str">
        <f>IF(ISBLANK(A159),"",COUNTA($A$123:A159))</f>
        <v/>
      </c>
      <c r="C159" s="688" t="s">
        <v>2615</v>
      </c>
      <c r="F159" s="895"/>
      <c r="G159" s="895"/>
    </row>
    <row r="160" spans="1:7" ht="15.65">
      <c r="A160" s="675"/>
      <c r="B160" s="676"/>
      <c r="C160" s="890" t="s">
        <v>2451</v>
      </c>
      <c r="D160" s="690" t="s">
        <v>14</v>
      </c>
      <c r="E160" s="690">
        <v>8</v>
      </c>
      <c r="F160" s="893"/>
      <c r="G160" s="893">
        <f>E160*F160</f>
        <v>0</v>
      </c>
    </row>
    <row r="161" spans="1:7" ht="15.65">
      <c r="A161" s="675"/>
      <c r="B161" s="676"/>
      <c r="C161" s="890" t="s">
        <v>2458</v>
      </c>
      <c r="D161" s="690" t="s">
        <v>14</v>
      </c>
      <c r="E161" s="690">
        <v>8</v>
      </c>
      <c r="F161" s="893"/>
      <c r="G161" s="893">
        <f>E161*F161</f>
        <v>0</v>
      </c>
    </row>
    <row r="162" spans="1:7" ht="15.65">
      <c r="A162" s="675"/>
      <c r="B162" s="676" t="str">
        <f>IF(ISBLANK(A162),"",COUNTA($A$123:A162))</f>
        <v/>
      </c>
      <c r="C162" s="688"/>
      <c r="D162" s="681"/>
      <c r="E162" s="681"/>
      <c r="F162" s="893"/>
      <c r="G162" s="894"/>
    </row>
    <row r="163" spans="1:7" ht="31.3">
      <c r="A163" s="675" t="s">
        <v>1158</v>
      </c>
      <c r="B163" s="676">
        <v>12</v>
      </c>
      <c r="C163" s="688" t="s">
        <v>2072</v>
      </c>
      <c r="F163" s="895"/>
      <c r="G163" s="895"/>
    </row>
    <row r="164" spans="1:7" ht="15.65">
      <c r="A164" s="675"/>
      <c r="B164" s="676"/>
      <c r="C164" s="890" t="s">
        <v>2451</v>
      </c>
      <c r="D164" s="690" t="s">
        <v>14</v>
      </c>
      <c r="E164" s="690">
        <v>8</v>
      </c>
      <c r="F164" s="893"/>
      <c r="G164" s="893">
        <f>E164*F164</f>
        <v>0</v>
      </c>
    </row>
    <row r="165" spans="1:7" ht="178.45" customHeight="1">
      <c r="A165" s="675"/>
      <c r="B165" s="676"/>
      <c r="C165" s="890" t="s">
        <v>2458</v>
      </c>
      <c r="D165" s="690" t="s">
        <v>14</v>
      </c>
      <c r="E165" s="690">
        <v>8</v>
      </c>
      <c r="F165" s="893"/>
      <c r="G165" s="893">
        <f>E165*F165</f>
        <v>0</v>
      </c>
    </row>
    <row r="166" spans="1:7" ht="15.65">
      <c r="A166" s="675"/>
      <c r="B166" s="676" t="str">
        <f>IF(ISBLANK(A166),"",COUNTA($A$123:A166))</f>
        <v/>
      </c>
      <c r="C166" s="688"/>
      <c r="D166" s="681"/>
      <c r="E166" s="681"/>
      <c r="F166" s="893"/>
      <c r="G166" s="894"/>
    </row>
    <row r="167" spans="1:7" ht="15.65">
      <c r="A167" s="675" t="s">
        <v>1158</v>
      </c>
      <c r="B167" s="676">
        <v>13</v>
      </c>
      <c r="C167" s="688" t="s">
        <v>2073</v>
      </c>
      <c r="D167" s="690" t="s">
        <v>6</v>
      </c>
      <c r="E167" s="690">
        <v>1</v>
      </c>
      <c r="F167" s="893"/>
      <c r="G167" s="893">
        <f>E167*F167</f>
        <v>0</v>
      </c>
    </row>
    <row r="168" spans="1:7" ht="15.65">
      <c r="A168" s="675"/>
      <c r="B168" s="676" t="str">
        <f>IF(ISBLANK(A168),"",COUNTA($A$123:A168))</f>
        <v/>
      </c>
      <c r="C168" s="680"/>
      <c r="D168" s="681"/>
      <c r="E168" s="681"/>
      <c r="F168" s="893"/>
      <c r="G168" s="894"/>
    </row>
    <row r="169" spans="1:7" ht="134.30000000000001" customHeight="1">
      <c r="A169" s="675" t="s">
        <v>1158</v>
      </c>
      <c r="B169" s="676">
        <v>14</v>
      </c>
      <c r="C169" s="691" t="s">
        <v>2074</v>
      </c>
      <c r="D169" s="681"/>
      <c r="E169" s="681"/>
      <c r="F169" s="893"/>
      <c r="G169" s="893"/>
    </row>
    <row r="170" spans="1:7" ht="15.65">
      <c r="A170" s="675"/>
      <c r="B170" s="676" t="str">
        <f>IF(ISBLANK(A170),"",COUNTA($A$123:A170))</f>
        <v/>
      </c>
      <c r="C170" s="691" t="s">
        <v>2075</v>
      </c>
      <c r="D170" s="690" t="s">
        <v>880</v>
      </c>
      <c r="E170" s="690">
        <v>30</v>
      </c>
      <c r="F170" s="896"/>
      <c r="G170" s="893">
        <f>E170*F170</f>
        <v>0</v>
      </c>
    </row>
    <row r="171" spans="1:7" ht="15.65">
      <c r="A171" s="675"/>
      <c r="B171" s="676" t="str">
        <f>IF(ISBLANK(A171),"",COUNTA($A$123:A171))</f>
        <v/>
      </c>
      <c r="C171" s="691" t="s">
        <v>2076</v>
      </c>
      <c r="D171" s="690" t="s">
        <v>880</v>
      </c>
      <c r="E171" s="690">
        <v>30</v>
      </c>
      <c r="F171" s="896"/>
      <c r="G171" s="893">
        <f>E171*F171</f>
        <v>0</v>
      </c>
    </row>
    <row r="172" spans="1:7" ht="15.65">
      <c r="A172" s="675"/>
      <c r="B172" s="676" t="str">
        <f>IF(ISBLANK(A172),"",COUNTA($A$123:A172))</f>
        <v/>
      </c>
      <c r="C172" s="691" t="s">
        <v>2076</v>
      </c>
      <c r="D172" s="690" t="s">
        <v>880</v>
      </c>
      <c r="E172" s="690">
        <v>25</v>
      </c>
      <c r="F172" s="896"/>
      <c r="G172" s="893">
        <f>E172*F172</f>
        <v>0</v>
      </c>
    </row>
    <row r="173" spans="1:7" ht="15.65">
      <c r="A173" s="675"/>
      <c r="B173" s="676" t="str">
        <f>IF(ISBLANK(A173),"",COUNTA($A$123:A173))</f>
        <v/>
      </c>
      <c r="C173" s="692"/>
      <c r="D173" s="681"/>
      <c r="E173" s="681"/>
      <c r="F173" s="893"/>
      <c r="G173" s="894"/>
    </row>
    <row r="174" spans="1:7" ht="390.05" customHeight="1">
      <c r="A174" s="675" t="s">
        <v>1158</v>
      </c>
      <c r="B174" s="676">
        <v>15</v>
      </c>
      <c r="C174" s="693" t="s">
        <v>2077</v>
      </c>
      <c r="D174" s="678"/>
      <c r="E174" s="678"/>
      <c r="F174" s="893"/>
      <c r="G174" s="893">
        <f t="shared" ref="G174:G179" si="0">E174*F174</f>
        <v>0</v>
      </c>
    </row>
    <row r="175" spans="1:7" ht="112.55" customHeight="1">
      <c r="A175" s="675"/>
      <c r="B175" s="676" t="str">
        <f>IF(ISBLANK(A175),"",COUNTA($A$123:A175))</f>
        <v/>
      </c>
      <c r="C175" s="694" t="s">
        <v>2078</v>
      </c>
      <c r="D175" s="678" t="s">
        <v>880</v>
      </c>
      <c r="E175" s="678">
        <v>4</v>
      </c>
      <c r="F175" s="893"/>
      <c r="G175" s="893">
        <f t="shared" si="0"/>
        <v>0</v>
      </c>
    </row>
    <row r="176" spans="1:7" ht="15.65">
      <c r="A176" s="675"/>
      <c r="B176" s="676" t="str">
        <f>IF(ISBLANK(A176),"",COUNTA($A$123:A176))</f>
        <v/>
      </c>
      <c r="C176" s="694" t="s">
        <v>2079</v>
      </c>
      <c r="D176" s="678" t="s">
        <v>880</v>
      </c>
      <c r="E176" s="678">
        <v>6</v>
      </c>
      <c r="F176" s="893"/>
      <c r="G176" s="893">
        <f t="shared" si="0"/>
        <v>0</v>
      </c>
    </row>
    <row r="177" spans="1:7" ht="15.65">
      <c r="A177" s="675"/>
      <c r="B177" s="676" t="str">
        <f>IF(ISBLANK(A177),"",COUNTA($A$123:A177))</f>
        <v/>
      </c>
      <c r="C177" s="694" t="s">
        <v>2080</v>
      </c>
      <c r="D177" s="678" t="s">
        <v>880</v>
      </c>
      <c r="E177" s="678">
        <v>25</v>
      </c>
      <c r="F177" s="893"/>
      <c r="G177" s="893">
        <f t="shared" si="0"/>
        <v>0</v>
      </c>
    </row>
    <row r="178" spans="1:7" ht="15.65">
      <c r="A178" s="675"/>
      <c r="B178" s="676" t="str">
        <f>IF(ISBLANK(A178),"",COUNTA($A$123:A178))</f>
        <v/>
      </c>
      <c r="C178" s="694" t="s">
        <v>2081</v>
      </c>
      <c r="D178" s="678" t="s">
        <v>880</v>
      </c>
      <c r="E178" s="678">
        <v>55</v>
      </c>
      <c r="F178" s="893"/>
      <c r="G178" s="893">
        <f t="shared" si="0"/>
        <v>0</v>
      </c>
    </row>
    <row r="179" spans="1:7" ht="15.65">
      <c r="A179" s="675"/>
      <c r="B179" s="676" t="str">
        <f>IF(ISBLANK(A179),"",COUNTA($A$123:A179))</f>
        <v/>
      </c>
      <c r="C179" s="694" t="s">
        <v>2082</v>
      </c>
      <c r="D179" s="678" t="s">
        <v>880</v>
      </c>
      <c r="E179" s="678">
        <v>55</v>
      </c>
      <c r="F179" s="893"/>
      <c r="G179" s="893">
        <f t="shared" si="0"/>
        <v>0</v>
      </c>
    </row>
    <row r="180" spans="1:7" ht="342" customHeight="1">
      <c r="A180" s="675"/>
      <c r="B180" s="676" t="str">
        <f>IF(ISBLANK(A180),"",COUNTA($A$123:A180))</f>
        <v/>
      </c>
      <c r="C180" s="692"/>
      <c r="D180" s="681"/>
      <c r="E180" s="681"/>
      <c r="F180" s="893"/>
      <c r="G180" s="893"/>
    </row>
    <row r="181" spans="1:7" ht="153.69999999999999" customHeight="1">
      <c r="A181" s="675" t="s">
        <v>1158</v>
      </c>
      <c r="B181" s="676">
        <f>IF(ISBLANK(A181),"",COUNTA($A$123:A181))</f>
        <v>10</v>
      </c>
      <c r="C181" s="677" t="s">
        <v>2083</v>
      </c>
      <c r="D181" s="681"/>
      <c r="E181" s="681"/>
      <c r="F181" s="893"/>
      <c r="G181" s="893">
        <f>E181*F181</f>
        <v>0</v>
      </c>
    </row>
    <row r="182" spans="1:7" ht="15.65">
      <c r="A182" s="675"/>
      <c r="B182" s="676" t="str">
        <f>IF(ISBLANK(A182),"",COUNTA($A$123:A182))</f>
        <v/>
      </c>
      <c r="C182" s="680" t="s">
        <v>2036</v>
      </c>
      <c r="D182" s="681"/>
      <c r="E182" s="681"/>
      <c r="F182" s="893"/>
      <c r="G182" s="893"/>
    </row>
    <row r="183" spans="1:7" ht="15.65">
      <c r="A183" s="675"/>
      <c r="B183" s="676" t="str">
        <f>IF(ISBLANK(A183),"",COUNTA($A$123:A183))</f>
        <v/>
      </c>
      <c r="C183" s="680" t="s">
        <v>2037</v>
      </c>
      <c r="F183" s="895"/>
      <c r="G183" s="895"/>
    </row>
    <row r="184" spans="1:7" ht="15.65">
      <c r="A184" s="675"/>
      <c r="B184" s="676"/>
      <c r="C184" s="890" t="s">
        <v>2451</v>
      </c>
      <c r="D184" s="678" t="s">
        <v>14</v>
      </c>
      <c r="E184" s="678">
        <v>1</v>
      </c>
      <c r="F184" s="893"/>
      <c r="G184" s="893">
        <f>E184*F184</f>
        <v>0</v>
      </c>
    </row>
    <row r="185" spans="1:7" ht="15.65">
      <c r="A185" s="675"/>
      <c r="B185" s="676"/>
      <c r="C185" s="890" t="s">
        <v>2458</v>
      </c>
      <c r="D185" s="678" t="s">
        <v>14</v>
      </c>
      <c r="E185" s="678">
        <v>1</v>
      </c>
      <c r="F185" s="893"/>
      <c r="G185" s="893">
        <f>E185*F185</f>
        <v>0</v>
      </c>
    </row>
    <row r="186" spans="1:7" ht="15.65">
      <c r="A186" s="675"/>
      <c r="B186" s="676" t="str">
        <f>IF(ISBLANK(A186),"",COUNTA($A$123:A186))</f>
        <v/>
      </c>
      <c r="C186" s="692"/>
      <c r="D186" s="681"/>
      <c r="E186" s="681"/>
      <c r="F186" s="893"/>
      <c r="G186" s="893"/>
    </row>
    <row r="187" spans="1:7" ht="134.30000000000001" customHeight="1">
      <c r="A187" s="675" t="s">
        <v>1158</v>
      </c>
      <c r="B187" s="676">
        <v>16</v>
      </c>
      <c r="C187" s="691" t="s">
        <v>2084</v>
      </c>
      <c r="D187" s="695"/>
      <c r="E187" s="681"/>
      <c r="F187" s="893"/>
      <c r="G187" s="893"/>
    </row>
    <row r="188" spans="1:7" ht="15.65">
      <c r="A188" s="675"/>
      <c r="B188" s="676" t="str">
        <f>IF(ISBLANK(A188),"",COUNTA($A$123:A188))</f>
        <v/>
      </c>
      <c r="C188" s="680" t="s">
        <v>2036</v>
      </c>
      <c r="D188" s="681"/>
      <c r="E188" s="681"/>
      <c r="F188" s="893"/>
      <c r="G188" s="893"/>
    </row>
    <row r="189" spans="1:7" ht="15.65">
      <c r="A189" s="675"/>
      <c r="B189" s="676" t="str">
        <f>IF(ISBLANK(A189),"",COUNTA($A$123:A189))</f>
        <v/>
      </c>
      <c r="C189" s="680" t="s">
        <v>2037</v>
      </c>
      <c r="F189" s="895"/>
      <c r="G189" s="895"/>
    </row>
    <row r="190" spans="1:7" ht="15.65">
      <c r="A190" s="675"/>
      <c r="B190" s="676"/>
      <c r="C190" s="890" t="s">
        <v>2451</v>
      </c>
      <c r="D190" s="678" t="s">
        <v>14</v>
      </c>
      <c r="E190" s="678">
        <v>1</v>
      </c>
      <c r="F190" s="893"/>
      <c r="G190" s="893">
        <f>E190*F190</f>
        <v>0</v>
      </c>
    </row>
    <row r="191" spans="1:7" ht="15.65">
      <c r="A191" s="675"/>
      <c r="B191" s="676"/>
      <c r="C191" s="890" t="s">
        <v>2458</v>
      </c>
      <c r="D191" s="678" t="s">
        <v>14</v>
      </c>
      <c r="E191" s="678">
        <v>1</v>
      </c>
      <c r="F191" s="893"/>
      <c r="G191" s="893">
        <f>E191*F191</f>
        <v>0</v>
      </c>
    </row>
    <row r="192" spans="1:7" ht="15.65">
      <c r="A192" s="675"/>
      <c r="B192" s="676" t="str">
        <f>IF(ISBLANK(A192),"",COUNTA($A$123:A192))</f>
        <v/>
      </c>
      <c r="C192" s="692"/>
      <c r="D192" s="681"/>
      <c r="E192" s="681"/>
      <c r="F192" s="893"/>
      <c r="G192" s="893"/>
    </row>
    <row r="193" spans="1:7" ht="257.35000000000002" customHeight="1">
      <c r="A193" s="675" t="s">
        <v>1158</v>
      </c>
      <c r="B193" s="676">
        <v>17</v>
      </c>
      <c r="C193" s="677" t="s">
        <v>2085</v>
      </c>
      <c r="D193" s="695"/>
      <c r="E193" s="681"/>
      <c r="F193" s="893"/>
      <c r="G193" s="893"/>
    </row>
    <row r="194" spans="1:7" ht="76.55" customHeight="1">
      <c r="A194" s="696"/>
      <c r="B194" s="676" t="str">
        <f>IF(ISBLANK(A194),"",COUNTA($A$123:A194))</f>
        <v/>
      </c>
      <c r="C194" s="697" t="s">
        <v>2086</v>
      </c>
      <c r="D194" s="681"/>
      <c r="E194" s="681"/>
      <c r="F194" s="893"/>
      <c r="G194" s="893"/>
    </row>
    <row r="195" spans="1:7" ht="15.65">
      <c r="A195" s="675"/>
      <c r="B195" s="676" t="str">
        <f>IF(ISBLANK(A195),"",COUNTA($A$123:A195))</f>
        <v/>
      </c>
      <c r="C195" s="680" t="s">
        <v>2036</v>
      </c>
      <c r="D195" s="681"/>
      <c r="E195" s="681"/>
      <c r="F195" s="893"/>
      <c r="G195" s="893"/>
    </row>
    <row r="196" spans="1:7" ht="15.65">
      <c r="A196" s="675"/>
      <c r="B196" s="676" t="str">
        <f>IF(ISBLANK(A196),"",COUNTA($A$123:A196))</f>
        <v/>
      </c>
      <c r="C196" s="680" t="s">
        <v>2037</v>
      </c>
      <c r="F196" s="895"/>
      <c r="G196" s="895"/>
    </row>
    <row r="197" spans="1:7" ht="15.65">
      <c r="A197" s="675"/>
      <c r="B197" s="676"/>
      <c r="C197" s="890" t="s">
        <v>2451</v>
      </c>
      <c r="D197" s="678" t="s">
        <v>14</v>
      </c>
      <c r="E197" s="678">
        <v>1</v>
      </c>
      <c r="F197" s="893"/>
      <c r="G197" s="893">
        <f>E197*F197</f>
        <v>0</v>
      </c>
    </row>
    <row r="198" spans="1:7" ht="15.65">
      <c r="A198" s="675"/>
      <c r="B198" s="676"/>
      <c r="C198" s="890" t="s">
        <v>2458</v>
      </c>
      <c r="D198" s="678" t="s">
        <v>14</v>
      </c>
      <c r="E198" s="678">
        <v>1</v>
      </c>
      <c r="F198" s="893"/>
      <c r="G198" s="893">
        <f>E198*F198</f>
        <v>0</v>
      </c>
    </row>
    <row r="199" spans="1:7" ht="15.65">
      <c r="A199" s="675"/>
      <c r="B199" s="676" t="str">
        <f>IF(ISBLANK(A199),"",COUNTA($A$123:A199))</f>
        <v/>
      </c>
      <c r="C199" s="692"/>
      <c r="D199" s="681"/>
      <c r="E199" s="681"/>
      <c r="F199" s="893"/>
      <c r="G199" s="893"/>
    </row>
    <row r="200" spans="1:7" ht="117.1" customHeight="1">
      <c r="A200" s="675" t="s">
        <v>1158</v>
      </c>
      <c r="B200" s="676">
        <v>18</v>
      </c>
      <c r="C200" s="677" t="s">
        <v>2087</v>
      </c>
      <c r="F200" s="895"/>
      <c r="G200" s="895"/>
    </row>
    <row r="201" spans="1:7" ht="15.65">
      <c r="A201" s="675"/>
      <c r="B201" s="676"/>
      <c r="C201" s="890" t="s">
        <v>2451</v>
      </c>
      <c r="D201" s="678" t="s">
        <v>14</v>
      </c>
      <c r="E201" s="678">
        <v>2</v>
      </c>
      <c r="F201" s="893"/>
      <c r="G201" s="893">
        <f>E201*F201</f>
        <v>0</v>
      </c>
    </row>
    <row r="202" spans="1:7" ht="15.65">
      <c r="A202" s="675"/>
      <c r="B202" s="676"/>
      <c r="C202" s="890" t="s">
        <v>2458</v>
      </c>
      <c r="D202" s="678" t="s">
        <v>14</v>
      </c>
      <c r="E202" s="678">
        <v>2</v>
      </c>
      <c r="F202" s="893"/>
      <c r="G202" s="893">
        <f>E202*F202</f>
        <v>0</v>
      </c>
    </row>
    <row r="203" spans="1:7" ht="15.65">
      <c r="A203" s="696"/>
      <c r="B203" s="676" t="str">
        <f>IF(ISBLANK(A203),"",COUNTA($A$123:A203))</f>
        <v/>
      </c>
      <c r="C203" s="680"/>
      <c r="D203" s="678"/>
      <c r="E203" s="678"/>
      <c r="F203" s="893"/>
      <c r="G203" s="893"/>
    </row>
    <row r="204" spans="1:7" ht="31.3">
      <c r="A204" s="675" t="s">
        <v>1158</v>
      </c>
      <c r="B204" s="676">
        <v>19</v>
      </c>
      <c r="C204" s="677" t="s">
        <v>2088</v>
      </c>
      <c r="D204" s="678"/>
      <c r="E204" s="678"/>
      <c r="F204" s="893"/>
      <c r="G204" s="893">
        <f>E204*F204</f>
        <v>0</v>
      </c>
    </row>
    <row r="205" spans="1:7" ht="15.65">
      <c r="A205" s="675"/>
      <c r="B205" s="676" t="str">
        <f>IF(ISBLANK(A205),"",COUNTA($A$123:A205))</f>
        <v/>
      </c>
      <c r="C205" s="698" t="s">
        <v>2089</v>
      </c>
      <c r="D205" s="678" t="s">
        <v>14</v>
      </c>
      <c r="E205" s="678">
        <v>4</v>
      </c>
      <c r="F205" s="893"/>
      <c r="G205" s="893">
        <f>E205*F205</f>
        <v>0</v>
      </c>
    </row>
    <row r="206" spans="1:7" ht="15.65">
      <c r="A206" s="675"/>
      <c r="B206" s="676" t="str">
        <f>IF(ISBLANK(A206),"",COUNTA($A$123:A206))</f>
        <v/>
      </c>
      <c r="C206" s="698" t="s">
        <v>2090</v>
      </c>
      <c r="D206" s="678" t="s">
        <v>14</v>
      </c>
      <c r="E206" s="678">
        <v>4</v>
      </c>
      <c r="F206" s="893"/>
      <c r="G206" s="893">
        <f>E206*F206</f>
        <v>0</v>
      </c>
    </row>
    <row r="207" spans="1:7" ht="15.65">
      <c r="A207" s="675"/>
      <c r="B207" s="676" t="str">
        <f>IF(ISBLANK(A207),"",COUNTA($A$123:A207))</f>
        <v/>
      </c>
      <c r="C207" s="692"/>
      <c r="D207" s="681"/>
      <c r="E207" s="681"/>
      <c r="F207" s="893"/>
      <c r="G207" s="893"/>
    </row>
    <row r="208" spans="1:7" ht="31.3">
      <c r="A208" s="675" t="s">
        <v>1158</v>
      </c>
      <c r="B208" s="676">
        <v>20</v>
      </c>
      <c r="C208" s="677" t="s">
        <v>2091</v>
      </c>
      <c r="D208" s="678"/>
      <c r="E208" s="678"/>
      <c r="F208" s="893"/>
      <c r="G208" s="893">
        <f>E208*F208</f>
        <v>0</v>
      </c>
    </row>
    <row r="209" spans="1:7" ht="15.65">
      <c r="A209" s="675"/>
      <c r="B209" s="676" t="str">
        <f>IF(ISBLANK(A209),"",COUNTA($A$123:A209))</f>
        <v/>
      </c>
      <c r="C209" s="698" t="s">
        <v>2092</v>
      </c>
      <c r="D209" s="678" t="s">
        <v>14</v>
      </c>
      <c r="E209" s="678">
        <v>2</v>
      </c>
      <c r="F209" s="893"/>
      <c r="G209" s="893">
        <f>E209*F209</f>
        <v>0</v>
      </c>
    </row>
    <row r="210" spans="1:7" ht="15.65">
      <c r="A210" s="675"/>
      <c r="B210" s="676" t="str">
        <f>IF(ISBLANK(A210),"",COUNTA($A$123:A210))</f>
        <v/>
      </c>
      <c r="C210" s="698" t="s">
        <v>2093</v>
      </c>
      <c r="D210" s="678" t="s">
        <v>14</v>
      </c>
      <c r="E210" s="678">
        <v>1</v>
      </c>
      <c r="F210" s="893"/>
      <c r="G210" s="893">
        <f>E210*F210</f>
        <v>0</v>
      </c>
    </row>
    <row r="211" spans="1:7" ht="15.65">
      <c r="A211" s="675"/>
      <c r="B211" s="676" t="str">
        <f>IF(ISBLANK(A211),"",COUNTA($A$123:A211))</f>
        <v/>
      </c>
      <c r="C211" s="698"/>
      <c r="D211" s="678"/>
      <c r="E211" s="678"/>
      <c r="F211" s="893"/>
      <c r="G211" s="893"/>
    </row>
    <row r="212" spans="1:7" ht="31.3">
      <c r="A212" s="675" t="s">
        <v>1158</v>
      </c>
      <c r="B212" s="676">
        <v>21</v>
      </c>
      <c r="C212" s="698" t="s">
        <v>2094</v>
      </c>
      <c r="D212" s="678"/>
      <c r="E212" s="678"/>
      <c r="F212" s="893"/>
      <c r="G212" s="893">
        <f>E212*F212</f>
        <v>0</v>
      </c>
    </row>
    <row r="213" spans="1:7" ht="15.65">
      <c r="A213" s="675"/>
      <c r="B213" s="676" t="str">
        <f>IF(ISBLANK(A213),"",COUNTA($A$123:A213))</f>
        <v/>
      </c>
      <c r="C213" s="698" t="s">
        <v>2089</v>
      </c>
      <c r="D213" s="678" t="s">
        <v>14</v>
      </c>
      <c r="E213" s="678">
        <v>1</v>
      </c>
      <c r="F213" s="893"/>
      <c r="G213" s="893">
        <f>E213*F213</f>
        <v>0</v>
      </c>
    </row>
    <row r="214" spans="1:7" ht="15.65">
      <c r="A214" s="675"/>
      <c r="B214" s="676" t="str">
        <f>IF(ISBLANK(A214),"",COUNTA($A$123:A214))</f>
        <v/>
      </c>
      <c r="C214" s="692"/>
      <c r="D214" s="681"/>
      <c r="E214" s="681"/>
      <c r="F214" s="893"/>
      <c r="G214" s="893"/>
    </row>
    <row r="215" spans="1:7" ht="31.3">
      <c r="A215" s="675" t="s">
        <v>1158</v>
      </c>
      <c r="B215" s="676">
        <v>22</v>
      </c>
      <c r="C215" s="698" t="s">
        <v>2095</v>
      </c>
      <c r="D215" s="678"/>
      <c r="E215" s="678"/>
      <c r="F215" s="893"/>
      <c r="G215" s="893">
        <f>E215*F215</f>
        <v>0</v>
      </c>
    </row>
    <row r="216" spans="1:7" ht="15.65">
      <c r="A216" s="675"/>
      <c r="B216" s="676" t="str">
        <f>IF(ISBLANK(A216),"",COUNTA($A$123:A216))</f>
        <v/>
      </c>
      <c r="C216" s="698" t="s">
        <v>2089</v>
      </c>
      <c r="D216" s="678" t="s">
        <v>14</v>
      </c>
      <c r="E216" s="678">
        <v>1</v>
      </c>
      <c r="F216" s="893"/>
      <c r="G216" s="893">
        <f>E216*F216</f>
        <v>0</v>
      </c>
    </row>
    <row r="217" spans="1:7" ht="15.65">
      <c r="A217" s="675"/>
      <c r="B217" s="676" t="str">
        <f>IF(ISBLANK(A217),"",COUNTA($A$123:A217))</f>
        <v/>
      </c>
      <c r="C217" s="692"/>
      <c r="D217" s="681"/>
      <c r="E217" s="681"/>
      <c r="F217" s="893"/>
      <c r="G217" s="893"/>
    </row>
    <row r="218" spans="1:7" ht="31.3">
      <c r="A218" s="675" t="s">
        <v>1158</v>
      </c>
      <c r="B218" s="676">
        <v>23</v>
      </c>
      <c r="C218" s="698" t="s">
        <v>2096</v>
      </c>
      <c r="D218" s="678"/>
      <c r="E218" s="678"/>
      <c r="F218" s="893"/>
      <c r="G218" s="893">
        <f>E218*F218</f>
        <v>0</v>
      </c>
    </row>
    <row r="219" spans="1:7" ht="15.65">
      <c r="A219" s="675"/>
      <c r="B219" s="676" t="str">
        <f>IF(ISBLANK(A219),"",COUNTA($A$123:A219))</f>
        <v/>
      </c>
      <c r="C219" s="680" t="s">
        <v>2097</v>
      </c>
      <c r="D219" s="678"/>
      <c r="E219" s="678"/>
      <c r="F219" s="893"/>
      <c r="G219" s="893"/>
    </row>
    <row r="220" spans="1:7" ht="15.65">
      <c r="A220" s="675"/>
      <c r="B220" s="676" t="str">
        <f>IF(ISBLANK(A220),"",COUNTA($A$123:A220))</f>
        <v/>
      </c>
      <c r="C220" s="698" t="s">
        <v>2098</v>
      </c>
      <c r="D220" s="678" t="s">
        <v>14</v>
      </c>
      <c r="E220" s="678">
        <v>4</v>
      </c>
      <c r="F220" s="893"/>
      <c r="G220" s="893">
        <f>E220*F220</f>
        <v>0</v>
      </c>
    </row>
    <row r="221" spans="1:7" ht="15.65">
      <c r="A221" s="675"/>
      <c r="B221" s="676"/>
      <c r="C221" s="692"/>
      <c r="D221" s="681"/>
      <c r="E221" s="681"/>
      <c r="F221" s="893"/>
      <c r="G221" s="893"/>
    </row>
    <row r="222" spans="1:7" ht="214.45" customHeight="1">
      <c r="A222" s="675" t="s">
        <v>1158</v>
      </c>
      <c r="B222" s="676">
        <v>24</v>
      </c>
      <c r="C222" s="677" t="s">
        <v>2099</v>
      </c>
      <c r="D222" s="690"/>
      <c r="E222" s="690"/>
      <c r="F222" s="893"/>
      <c r="G222" s="893"/>
    </row>
    <row r="223" spans="1:7" ht="15.65">
      <c r="A223" s="675"/>
      <c r="B223" s="676" t="str">
        <f>IF(ISBLANK(A223),"",COUNTA($A$123:A223))</f>
        <v/>
      </c>
      <c r="C223" s="680" t="s">
        <v>2036</v>
      </c>
      <c r="D223" s="681"/>
      <c r="E223" s="681"/>
      <c r="F223" s="893"/>
      <c r="G223" s="893"/>
    </row>
    <row r="224" spans="1:7" ht="15.65">
      <c r="A224" s="675"/>
      <c r="B224" s="676" t="str">
        <f>IF(ISBLANK(A224),"",COUNTA($A$123:A224))</f>
        <v/>
      </c>
      <c r="C224" s="698" t="s">
        <v>2100</v>
      </c>
      <c r="D224" s="678" t="s">
        <v>14</v>
      </c>
      <c r="E224" s="678">
        <v>1</v>
      </c>
      <c r="F224" s="893"/>
      <c r="G224" s="893">
        <f>E224*F224</f>
        <v>0</v>
      </c>
    </row>
    <row r="225" spans="1:7" ht="15.65">
      <c r="A225" s="675"/>
      <c r="B225" s="676" t="str">
        <f>IF(ISBLANK(A225),"",COUNTA($A$123:A225))</f>
        <v/>
      </c>
      <c r="C225" s="698" t="s">
        <v>2101</v>
      </c>
      <c r="D225" s="678" t="s">
        <v>14</v>
      </c>
      <c r="E225" s="678">
        <v>2</v>
      </c>
      <c r="F225" s="893"/>
      <c r="G225" s="893">
        <f>E225*F225</f>
        <v>0</v>
      </c>
    </row>
    <row r="226" spans="1:7" ht="15.65">
      <c r="A226" s="675"/>
      <c r="B226" s="676" t="str">
        <f>IF(ISBLANK(A226),"",COUNTA($A$123:A226))</f>
        <v/>
      </c>
      <c r="C226" s="692"/>
      <c r="D226" s="681"/>
      <c r="E226" s="681"/>
      <c r="F226" s="893"/>
      <c r="G226" s="893"/>
    </row>
    <row r="227" spans="1:7" ht="58.55" customHeight="1">
      <c r="A227" s="675" t="s">
        <v>1158</v>
      </c>
      <c r="B227" s="676">
        <v>25</v>
      </c>
      <c r="C227" s="698" t="s">
        <v>2102</v>
      </c>
      <c r="F227" s="895"/>
      <c r="G227" s="895"/>
    </row>
    <row r="228" spans="1:7" ht="15.65">
      <c r="A228" s="675"/>
      <c r="B228" s="676"/>
      <c r="C228" s="890" t="s">
        <v>2451</v>
      </c>
      <c r="D228" s="678" t="s">
        <v>14</v>
      </c>
      <c r="E228" s="678">
        <v>1</v>
      </c>
      <c r="F228" s="893"/>
      <c r="G228" s="893">
        <f>E228*F228</f>
        <v>0</v>
      </c>
    </row>
    <row r="229" spans="1:7" ht="15.65">
      <c r="A229" s="675"/>
      <c r="B229" s="676"/>
      <c r="C229" s="890" t="s">
        <v>2458</v>
      </c>
      <c r="D229" s="678" t="s">
        <v>14</v>
      </c>
      <c r="E229" s="678">
        <v>1</v>
      </c>
      <c r="F229" s="893"/>
      <c r="G229" s="893">
        <f>E229*F229</f>
        <v>0</v>
      </c>
    </row>
    <row r="230" spans="1:7" ht="15.65">
      <c r="A230" s="675"/>
      <c r="B230" s="676" t="str">
        <f>IF(ISBLANK(A230),"",COUNTA($A$123:A230))</f>
        <v/>
      </c>
      <c r="C230" s="692"/>
      <c r="D230" s="681"/>
      <c r="E230" s="681"/>
      <c r="F230" s="893"/>
      <c r="G230" s="893"/>
    </row>
    <row r="231" spans="1:7" ht="74.2" customHeight="1">
      <c r="A231" s="675" t="s">
        <v>1158</v>
      </c>
      <c r="B231" s="676">
        <v>26</v>
      </c>
      <c r="C231" s="698" t="s">
        <v>2103</v>
      </c>
      <c r="F231" s="895"/>
      <c r="G231" s="895"/>
    </row>
    <row r="232" spans="1:7" ht="15.65">
      <c r="A232" s="675"/>
      <c r="B232" s="676"/>
      <c r="C232" s="890" t="s">
        <v>2451</v>
      </c>
      <c r="D232" s="678" t="s">
        <v>14</v>
      </c>
      <c r="E232" s="678">
        <v>6</v>
      </c>
      <c r="F232" s="893"/>
      <c r="G232" s="893">
        <f>E232*F232</f>
        <v>0</v>
      </c>
    </row>
    <row r="233" spans="1:7" ht="15.65">
      <c r="A233" s="675"/>
      <c r="B233" s="676"/>
      <c r="C233" s="890" t="s">
        <v>2458</v>
      </c>
      <c r="D233" s="678" t="s">
        <v>14</v>
      </c>
      <c r="E233" s="678">
        <v>6</v>
      </c>
      <c r="F233" s="893"/>
      <c r="G233" s="893">
        <f>E233*F233</f>
        <v>0</v>
      </c>
    </row>
    <row r="234" spans="1:7" ht="15.65">
      <c r="A234" s="675"/>
      <c r="B234" s="676" t="str">
        <f>IF(ISBLANK(A234),"",COUNTA($A$123:A234))</f>
        <v/>
      </c>
      <c r="C234" s="698"/>
      <c r="D234" s="678"/>
      <c r="E234" s="678"/>
      <c r="F234" s="893"/>
      <c r="G234" s="893"/>
    </row>
    <row r="235" spans="1:7" ht="38.200000000000003" customHeight="1">
      <c r="A235" s="675" t="s">
        <v>1158</v>
      </c>
      <c r="B235" s="676">
        <v>27</v>
      </c>
      <c r="C235" s="698" t="s">
        <v>2104</v>
      </c>
      <c r="D235" s="678"/>
      <c r="E235" s="678"/>
      <c r="F235" s="893"/>
      <c r="G235" s="893"/>
    </row>
    <row r="236" spans="1:7" ht="39.799999999999997" customHeight="1">
      <c r="A236" s="675"/>
      <c r="B236" s="676" t="str">
        <f>IF(ISBLANK(A236),"",COUNTA($A$123:A236))</f>
        <v/>
      </c>
      <c r="C236" s="698" t="s">
        <v>2105</v>
      </c>
      <c r="D236" s="678"/>
      <c r="E236" s="678"/>
      <c r="F236" s="893"/>
      <c r="G236" s="893"/>
    </row>
    <row r="237" spans="1:7" ht="31.3">
      <c r="A237" s="675"/>
      <c r="B237" s="676" t="str">
        <f>IF(ISBLANK(A237),"",COUNTA($A$123:A237))</f>
        <v/>
      </c>
      <c r="C237" s="698" t="s">
        <v>2106</v>
      </c>
      <c r="D237" s="678"/>
      <c r="E237" s="678"/>
      <c r="F237" s="893"/>
      <c r="G237" s="893"/>
    </row>
    <row r="238" spans="1:7" ht="31.3">
      <c r="A238" s="675"/>
      <c r="B238" s="676" t="str">
        <f>IF(ISBLANK(A238),"",COUNTA($A$123:A238))</f>
        <v/>
      </c>
      <c r="C238" s="698" t="s">
        <v>2107</v>
      </c>
      <c r="D238" s="678"/>
      <c r="E238" s="678"/>
      <c r="F238" s="893"/>
      <c r="G238" s="893"/>
    </row>
    <row r="239" spans="1:7" ht="15.65">
      <c r="A239" s="675"/>
      <c r="B239" s="676" t="str">
        <f>IF(ISBLANK(A239),"",COUNTA($A$123:A239))</f>
        <v/>
      </c>
      <c r="C239" s="698" t="s">
        <v>2108</v>
      </c>
      <c r="D239" s="678"/>
      <c r="E239" s="678"/>
      <c r="F239" s="893"/>
      <c r="G239" s="893"/>
    </row>
    <row r="240" spans="1:7" ht="15.65">
      <c r="A240" s="675"/>
      <c r="B240" s="676" t="str">
        <f>IF(ISBLANK(A240),"",COUNTA($A$123:A240))</f>
        <v/>
      </c>
      <c r="C240" s="698" t="s">
        <v>2109</v>
      </c>
      <c r="D240" s="678"/>
      <c r="E240" s="678"/>
      <c r="F240" s="893"/>
      <c r="G240" s="893"/>
    </row>
    <row r="241" spans="1:7" ht="15.65">
      <c r="A241" s="675"/>
      <c r="B241" s="676" t="str">
        <f>IF(ISBLANK(A241),"",COUNTA($A$123:A241))</f>
        <v/>
      </c>
      <c r="C241" s="698" t="s">
        <v>2110</v>
      </c>
      <c r="D241" s="678"/>
      <c r="E241" s="678"/>
      <c r="F241" s="893"/>
      <c r="G241" s="893"/>
    </row>
    <row r="242" spans="1:7" ht="15.65">
      <c r="A242" s="675"/>
      <c r="B242" s="676" t="str">
        <f>IF(ISBLANK(A242),"",COUNTA($A$123:A242))</f>
        <v/>
      </c>
      <c r="C242" s="698" t="s">
        <v>2111</v>
      </c>
      <c r="D242" s="678"/>
      <c r="E242" s="678"/>
      <c r="F242" s="893"/>
      <c r="G242" s="893"/>
    </row>
    <row r="243" spans="1:7" ht="15.65">
      <c r="A243" s="675"/>
      <c r="B243" s="676" t="str">
        <f>IF(ISBLANK(A243),"",COUNTA($A$123:A243))</f>
        <v/>
      </c>
      <c r="C243" s="698" t="s">
        <v>2112</v>
      </c>
      <c r="D243" s="678"/>
      <c r="E243" s="678"/>
      <c r="F243" s="893"/>
      <c r="G243" s="893"/>
    </row>
    <row r="244" spans="1:7" ht="15.65">
      <c r="A244" s="675"/>
      <c r="B244" s="676" t="str">
        <f>IF(ISBLANK(A244),"",COUNTA($A$123:A244))</f>
        <v/>
      </c>
      <c r="C244" s="698" t="s">
        <v>2113</v>
      </c>
      <c r="D244" s="681"/>
      <c r="E244" s="681"/>
      <c r="F244" s="893"/>
      <c r="G244" s="893"/>
    </row>
    <row r="245" spans="1:7" ht="31.3">
      <c r="A245" s="675"/>
      <c r="B245" s="676" t="str">
        <f>IF(ISBLANK(A245),"",COUNTA($A$123:A245))</f>
        <v/>
      </c>
      <c r="C245" s="698" t="s">
        <v>2114</v>
      </c>
      <c r="D245" s="681"/>
      <c r="E245" s="681"/>
      <c r="F245" s="893"/>
      <c r="G245" s="893"/>
    </row>
    <row r="246" spans="1:7" ht="15.65">
      <c r="A246" s="675"/>
      <c r="B246" s="676" t="str">
        <f>IF(ISBLANK(A246),"",COUNTA($A$123:A246))</f>
        <v/>
      </c>
      <c r="C246" s="680" t="s">
        <v>2036</v>
      </c>
      <c r="D246" s="681"/>
      <c r="E246" s="681"/>
      <c r="F246" s="893"/>
      <c r="G246" s="893"/>
    </row>
    <row r="247" spans="1:7" ht="15.65">
      <c r="A247" s="675"/>
      <c r="B247" s="676" t="str">
        <f>IF(ISBLANK(A247),"",COUNTA($A$123:A247))</f>
        <v/>
      </c>
      <c r="C247" s="680" t="s">
        <v>2037</v>
      </c>
      <c r="F247" s="895"/>
      <c r="G247" s="895"/>
    </row>
    <row r="248" spans="1:7" ht="15.65">
      <c r="A248" s="675"/>
      <c r="B248" s="676"/>
      <c r="C248" s="890" t="s">
        <v>2451</v>
      </c>
      <c r="D248" s="678" t="s">
        <v>14</v>
      </c>
      <c r="E248" s="678">
        <v>1</v>
      </c>
      <c r="F248" s="893"/>
      <c r="G248" s="893">
        <f>E248*F248</f>
        <v>0</v>
      </c>
    </row>
    <row r="249" spans="1:7" ht="15.65">
      <c r="A249" s="675"/>
      <c r="B249" s="676"/>
      <c r="C249" s="890" t="s">
        <v>2458</v>
      </c>
      <c r="D249" s="678" t="s">
        <v>14</v>
      </c>
      <c r="E249" s="678">
        <v>1</v>
      </c>
      <c r="F249" s="893"/>
      <c r="G249" s="893">
        <f>E249*F249</f>
        <v>0</v>
      </c>
    </row>
    <row r="250" spans="1:7" ht="15.65">
      <c r="A250" s="675"/>
      <c r="B250" s="676" t="str">
        <f>IF(ISBLANK(A250),"",COUNTA($A$123:A250))</f>
        <v/>
      </c>
      <c r="C250" s="692"/>
      <c r="D250" s="681"/>
      <c r="E250" s="681"/>
      <c r="F250" s="893"/>
      <c r="G250" s="893"/>
    </row>
    <row r="251" spans="1:7" ht="228.7" customHeight="1">
      <c r="A251" s="675" t="s">
        <v>1158</v>
      </c>
      <c r="B251" s="676">
        <v>28</v>
      </c>
      <c r="C251" s="677" t="s">
        <v>2676</v>
      </c>
      <c r="D251" s="690"/>
      <c r="E251" s="690"/>
      <c r="F251" s="893"/>
      <c r="G251" s="893"/>
    </row>
    <row r="252" spans="1:7" ht="99.1" customHeight="1">
      <c r="A252" s="675"/>
      <c r="B252" s="676"/>
      <c r="C252" s="677" t="s">
        <v>2677</v>
      </c>
      <c r="D252" s="690"/>
      <c r="E252" s="690"/>
      <c r="F252" s="893"/>
      <c r="G252" s="893"/>
    </row>
    <row r="253" spans="1:7" ht="207.7" customHeight="1">
      <c r="A253" s="675"/>
      <c r="B253" s="676"/>
      <c r="C253" s="677" t="s">
        <v>2679</v>
      </c>
      <c r="D253" s="690"/>
      <c r="E253" s="690"/>
      <c r="F253" s="893"/>
      <c r="G253" s="893"/>
    </row>
    <row r="254" spans="1:7" ht="211.5" customHeight="1">
      <c r="A254" s="675"/>
      <c r="B254" s="676" t="str">
        <f>IF(ISBLANK(A254),"",COUNTA($A$123:A254))</f>
        <v/>
      </c>
      <c r="C254" s="677" t="s">
        <v>2678</v>
      </c>
      <c r="D254" s="690"/>
      <c r="E254" s="690"/>
      <c r="F254" s="893"/>
      <c r="G254" s="893"/>
    </row>
    <row r="255" spans="1:7" ht="30.05" customHeight="1">
      <c r="A255" s="675"/>
      <c r="B255" s="676" t="str">
        <f>IF(ISBLANK(A255),"",COUNTA($A$123:A255))</f>
        <v/>
      </c>
      <c r="C255" s="698" t="s">
        <v>2108</v>
      </c>
      <c r="D255" s="678"/>
      <c r="E255" s="678"/>
      <c r="F255" s="893"/>
      <c r="G255" s="893"/>
    </row>
    <row r="256" spans="1:7" ht="279.7" customHeight="1">
      <c r="A256" s="675"/>
      <c r="B256" s="676" t="str">
        <f>IF(ISBLANK(A256),"",COUNTA($A$123:A256))</f>
        <v/>
      </c>
      <c r="C256" s="677" t="s">
        <v>2115</v>
      </c>
      <c r="D256" s="690"/>
      <c r="E256" s="690"/>
      <c r="F256" s="893"/>
      <c r="G256" s="893"/>
    </row>
    <row r="257" spans="1:7" ht="15.65">
      <c r="A257" s="675"/>
      <c r="B257" s="676" t="str">
        <f>IF(ISBLANK(A257),"",COUNTA($A$123:A257))</f>
        <v/>
      </c>
      <c r="C257" s="680" t="s">
        <v>2036</v>
      </c>
      <c r="D257" s="681"/>
      <c r="E257" s="681"/>
      <c r="F257" s="893"/>
      <c r="G257" s="893"/>
    </row>
    <row r="258" spans="1:7" ht="15.65">
      <c r="A258" s="675"/>
      <c r="B258" s="676" t="str">
        <f>IF(ISBLANK(A258),"",COUNTA($A$123:A258))</f>
        <v/>
      </c>
      <c r="C258" s="680" t="s">
        <v>2037</v>
      </c>
      <c r="F258" s="895"/>
      <c r="G258" s="895"/>
    </row>
    <row r="259" spans="1:7" ht="15.65">
      <c r="A259" s="675"/>
      <c r="B259" s="676"/>
      <c r="C259" s="890" t="s">
        <v>2451</v>
      </c>
      <c r="D259" s="678" t="s">
        <v>14</v>
      </c>
      <c r="E259" s="678">
        <v>1</v>
      </c>
      <c r="F259" s="893"/>
      <c r="G259" s="893">
        <f>E259*F259</f>
        <v>0</v>
      </c>
    </row>
    <row r="260" spans="1:7" ht="15.65">
      <c r="A260" s="675"/>
      <c r="B260" s="676"/>
      <c r="C260" s="890" t="s">
        <v>2458</v>
      </c>
      <c r="D260" s="678" t="s">
        <v>14</v>
      </c>
      <c r="E260" s="678">
        <v>1</v>
      </c>
      <c r="F260" s="893"/>
      <c r="G260" s="893">
        <f>E260*F260</f>
        <v>0</v>
      </c>
    </row>
    <row r="261" spans="1:7" ht="15.65">
      <c r="A261" s="675"/>
      <c r="B261" s="676" t="str">
        <f>IF(ISBLANK(A261),"",COUNTA($A$123:A261))</f>
        <v/>
      </c>
      <c r="C261" s="677"/>
      <c r="D261" s="681"/>
      <c r="E261" s="681"/>
      <c r="F261" s="893"/>
      <c r="G261" s="893"/>
    </row>
    <row r="262" spans="1:7" ht="275.35000000000002" customHeight="1">
      <c r="A262" s="675" t="s">
        <v>1158</v>
      </c>
      <c r="B262" s="676">
        <f>IF(ISBLANK(A262),"",COUNTA($A$123:A262))</f>
        <v>24</v>
      </c>
      <c r="C262" s="677" t="s">
        <v>2116</v>
      </c>
      <c r="D262" s="681"/>
      <c r="E262" s="681"/>
      <c r="F262" s="893"/>
      <c r="G262" s="893"/>
    </row>
    <row r="263" spans="1:7" ht="15.65">
      <c r="A263" s="675"/>
      <c r="B263" s="676" t="str">
        <f>IF(ISBLANK(A263),"",COUNTA($A$123:A263))</f>
        <v/>
      </c>
      <c r="C263" s="698" t="s">
        <v>2108</v>
      </c>
      <c r="D263" s="678"/>
      <c r="E263" s="678"/>
      <c r="F263" s="893"/>
      <c r="G263" s="893"/>
    </row>
    <row r="264" spans="1:7" ht="15.65">
      <c r="A264" s="675"/>
      <c r="B264" s="676" t="str">
        <f>IF(ISBLANK(A264),"",COUNTA($A$123:A264))</f>
        <v/>
      </c>
      <c r="C264" s="677" t="s">
        <v>2117</v>
      </c>
      <c r="D264" s="681"/>
      <c r="E264" s="681"/>
      <c r="F264" s="893"/>
      <c r="G264" s="893"/>
    </row>
    <row r="265" spans="1:7" ht="15.65">
      <c r="A265" s="675"/>
      <c r="B265" s="676" t="str">
        <f>IF(ISBLANK(A265),"",COUNTA($A$123:A265))</f>
        <v/>
      </c>
      <c r="C265" s="677" t="s">
        <v>2118</v>
      </c>
      <c r="D265" s="681"/>
      <c r="E265" s="681"/>
      <c r="F265" s="893"/>
      <c r="G265" s="893"/>
    </row>
    <row r="266" spans="1:7" ht="15.65">
      <c r="A266" s="675"/>
      <c r="B266" s="676" t="str">
        <f>IF(ISBLANK(A266),"",COUNTA($A$123:A266))</f>
        <v/>
      </c>
      <c r="C266" s="677" t="s">
        <v>2119</v>
      </c>
      <c r="D266" s="681"/>
      <c r="E266" s="681"/>
      <c r="F266" s="893"/>
      <c r="G266" s="893"/>
    </row>
    <row r="267" spans="1:7" ht="15.65">
      <c r="A267" s="675"/>
      <c r="B267" s="676" t="str">
        <f>IF(ISBLANK(A267),"",COUNTA($A$123:A267))</f>
        <v/>
      </c>
      <c r="C267" s="677" t="s">
        <v>2120</v>
      </c>
      <c r="D267" s="681"/>
      <c r="E267" s="681"/>
      <c r="F267" s="893"/>
      <c r="G267" s="893"/>
    </row>
    <row r="268" spans="1:7" ht="15.65">
      <c r="A268" s="675"/>
      <c r="B268" s="676" t="str">
        <f>IF(ISBLANK(A268),"",COUNTA($A$123:A268))</f>
        <v/>
      </c>
      <c r="C268" s="677" t="s">
        <v>2121</v>
      </c>
      <c r="D268" s="681"/>
      <c r="E268" s="681"/>
      <c r="F268" s="893"/>
      <c r="G268" s="893"/>
    </row>
    <row r="269" spans="1:7" ht="15.65">
      <c r="A269" s="675"/>
      <c r="B269" s="676" t="str">
        <f>IF(ISBLANK(A269),"",COUNTA($A$123:A269))</f>
        <v/>
      </c>
      <c r="C269" s="677" t="s">
        <v>2122</v>
      </c>
      <c r="D269" s="681"/>
      <c r="E269" s="681"/>
      <c r="F269" s="893"/>
      <c r="G269" s="893"/>
    </row>
    <row r="270" spans="1:7" ht="15.65">
      <c r="A270" s="675"/>
      <c r="B270" s="676" t="str">
        <f>IF(ISBLANK(A270),"",COUNTA($A$123:A270))</f>
        <v/>
      </c>
      <c r="C270" s="677" t="s">
        <v>2123</v>
      </c>
      <c r="D270" s="681"/>
      <c r="E270" s="681"/>
      <c r="F270" s="893"/>
      <c r="G270" s="893"/>
    </row>
    <row r="271" spans="1:7" ht="15.65">
      <c r="A271" s="675"/>
      <c r="B271" s="676" t="str">
        <f>IF(ISBLANK(A271),"",COUNTA($A$123:A271))</f>
        <v/>
      </c>
      <c r="C271" s="677" t="s">
        <v>2124</v>
      </c>
      <c r="D271" s="681"/>
      <c r="E271" s="681"/>
      <c r="F271" s="893"/>
      <c r="G271" s="893"/>
    </row>
    <row r="272" spans="1:7" ht="15.65">
      <c r="A272" s="675"/>
      <c r="B272" s="676" t="str">
        <f>IF(ISBLANK(A272),"",COUNTA($A$123:A272))</f>
        <v/>
      </c>
      <c r="C272" s="677" t="s">
        <v>2125</v>
      </c>
      <c r="D272" s="681"/>
      <c r="E272" s="681"/>
      <c r="F272" s="893"/>
      <c r="G272" s="893"/>
    </row>
    <row r="273" spans="1:7" ht="15.65">
      <c r="A273" s="675"/>
      <c r="B273" s="676" t="str">
        <f>IF(ISBLANK(A273),"",COUNTA($A$123:A273))</f>
        <v/>
      </c>
      <c r="C273" s="677" t="s">
        <v>2126</v>
      </c>
      <c r="D273" s="681"/>
      <c r="E273" s="681"/>
      <c r="F273" s="893"/>
      <c r="G273" s="893"/>
    </row>
    <row r="274" spans="1:7" ht="15.65">
      <c r="A274" s="675"/>
      <c r="B274" s="676" t="str">
        <f>IF(ISBLANK(A274),"",COUNTA($A$123:A274))</f>
        <v/>
      </c>
      <c r="C274" s="677" t="s">
        <v>2127</v>
      </c>
      <c r="D274" s="681"/>
      <c r="E274" s="681"/>
      <c r="F274" s="893"/>
      <c r="G274" s="893"/>
    </row>
    <row r="275" spans="1:7" ht="15.65">
      <c r="A275" s="675"/>
      <c r="B275" s="676" t="str">
        <f>IF(ISBLANK(A275),"",COUNTA($A$123:A275))</f>
        <v/>
      </c>
      <c r="C275" s="677" t="s">
        <v>2128</v>
      </c>
      <c r="D275" s="681"/>
      <c r="E275" s="681"/>
      <c r="F275" s="893"/>
      <c r="G275" s="893"/>
    </row>
    <row r="276" spans="1:7" ht="15.65">
      <c r="A276" s="675"/>
      <c r="B276" s="676" t="str">
        <f>IF(ISBLANK(A276),"",COUNTA($A$123:A276))</f>
        <v/>
      </c>
      <c r="C276" s="677" t="s">
        <v>2129</v>
      </c>
      <c r="D276" s="681"/>
      <c r="E276" s="681"/>
      <c r="F276" s="893"/>
      <c r="G276" s="893"/>
    </row>
    <row r="277" spans="1:7" ht="15.65">
      <c r="A277" s="675"/>
      <c r="B277" s="676" t="str">
        <f>IF(ISBLANK(A277),"",COUNTA($A$123:A277))</f>
        <v/>
      </c>
      <c r="C277" s="680" t="s">
        <v>2036</v>
      </c>
      <c r="D277" s="681"/>
      <c r="E277" s="681"/>
      <c r="F277" s="893"/>
      <c r="G277" s="893"/>
    </row>
    <row r="278" spans="1:7" ht="15.65">
      <c r="A278" s="675"/>
      <c r="B278" s="676" t="str">
        <f>IF(ISBLANK(A278),"",COUNTA($A$123:A278))</f>
        <v/>
      </c>
      <c r="C278" s="680" t="s">
        <v>2037</v>
      </c>
      <c r="F278" s="895"/>
      <c r="G278" s="895"/>
    </row>
    <row r="279" spans="1:7" ht="15.65">
      <c r="A279" s="675"/>
      <c r="B279" s="676"/>
      <c r="C279" s="890" t="s">
        <v>2451</v>
      </c>
      <c r="D279" s="678" t="s">
        <v>14</v>
      </c>
      <c r="E279" s="678">
        <v>1</v>
      </c>
      <c r="F279" s="893"/>
      <c r="G279" s="893">
        <f>E279*F279</f>
        <v>0</v>
      </c>
    </row>
    <row r="280" spans="1:7" ht="15.65">
      <c r="A280" s="675"/>
      <c r="B280" s="676"/>
      <c r="C280" s="890" t="s">
        <v>2458</v>
      </c>
      <c r="D280" s="678" t="s">
        <v>14</v>
      </c>
      <c r="E280" s="678">
        <v>1</v>
      </c>
      <c r="F280" s="893"/>
      <c r="G280" s="893">
        <f>E280*F280</f>
        <v>0</v>
      </c>
    </row>
    <row r="281" spans="1:7" ht="15.65">
      <c r="A281" s="675"/>
      <c r="B281" s="676" t="str">
        <f>IF(ISBLANK(A281),"",COUNTA($A$123:A281))</f>
        <v/>
      </c>
      <c r="C281" s="692"/>
      <c r="D281" s="681"/>
      <c r="E281" s="681"/>
      <c r="F281" s="893"/>
      <c r="G281" s="893"/>
    </row>
    <row r="282" spans="1:7" ht="31.3">
      <c r="A282" s="675" t="s">
        <v>1158</v>
      </c>
      <c r="B282" s="676">
        <v>29</v>
      </c>
      <c r="C282" s="677" t="s">
        <v>2130</v>
      </c>
      <c r="D282" s="681"/>
      <c r="E282" s="681"/>
      <c r="F282" s="893"/>
      <c r="G282" s="893"/>
    </row>
    <row r="283" spans="1:7" ht="15.65">
      <c r="A283" s="675"/>
      <c r="B283" s="676" t="str">
        <f>IF(ISBLANK(A283),"",COUNTA($A$123:A283))</f>
        <v/>
      </c>
      <c r="C283" s="698" t="s">
        <v>2108</v>
      </c>
      <c r="D283" s="678"/>
      <c r="E283" s="678"/>
      <c r="F283" s="893"/>
      <c r="G283" s="893"/>
    </row>
    <row r="284" spans="1:7" ht="219.8" customHeight="1">
      <c r="A284" s="675"/>
      <c r="B284" s="676" t="str">
        <f>IF(ISBLANK(A284),"",COUNTA($A$123:A284))</f>
        <v/>
      </c>
      <c r="C284" s="677" t="s">
        <v>2131</v>
      </c>
      <c r="D284" s="681"/>
      <c r="E284" s="681"/>
      <c r="F284" s="893"/>
      <c r="G284" s="893"/>
    </row>
    <row r="285" spans="1:7" ht="15.65">
      <c r="A285" s="675"/>
      <c r="B285" s="676" t="str">
        <f>IF(ISBLANK(A285),"",COUNTA($A$123:A285))</f>
        <v/>
      </c>
      <c r="C285" s="680" t="s">
        <v>2036</v>
      </c>
      <c r="D285" s="681"/>
      <c r="E285" s="681"/>
      <c r="F285" s="893"/>
      <c r="G285" s="893"/>
    </row>
    <row r="286" spans="1:7" ht="15.65">
      <c r="A286" s="675"/>
      <c r="B286" s="676" t="str">
        <f>IF(ISBLANK(A286),"",COUNTA($A$123:A286))</f>
        <v/>
      </c>
      <c r="C286" s="680" t="s">
        <v>2037</v>
      </c>
      <c r="F286" s="895"/>
      <c r="G286" s="895"/>
    </row>
    <row r="287" spans="1:7" ht="15.65">
      <c r="A287" s="675"/>
      <c r="B287" s="676"/>
      <c r="C287" s="890" t="s">
        <v>2451</v>
      </c>
      <c r="D287" s="678" t="s">
        <v>14</v>
      </c>
      <c r="E287" s="678">
        <v>1</v>
      </c>
      <c r="F287" s="893"/>
      <c r="G287" s="893">
        <f>E287*F287</f>
        <v>0</v>
      </c>
    </row>
    <row r="288" spans="1:7" ht="15.65">
      <c r="A288" s="675"/>
      <c r="B288" s="676"/>
      <c r="C288" s="890" t="s">
        <v>2458</v>
      </c>
      <c r="D288" s="678" t="s">
        <v>14</v>
      </c>
      <c r="E288" s="678">
        <v>1</v>
      </c>
      <c r="F288" s="893"/>
      <c r="G288" s="893">
        <f>E288*F288</f>
        <v>0</v>
      </c>
    </row>
    <row r="289" spans="1:7" ht="15.65">
      <c r="A289" s="675"/>
      <c r="B289" s="676" t="str">
        <f>IF(ISBLANK(A289),"",COUNTA($A$123:A289))</f>
        <v/>
      </c>
      <c r="C289" s="692"/>
      <c r="D289" s="681"/>
      <c r="E289" s="681"/>
      <c r="F289" s="893"/>
      <c r="G289" s="893"/>
    </row>
    <row r="290" spans="1:7" ht="31.3">
      <c r="A290" s="675" t="s">
        <v>1158</v>
      </c>
      <c r="B290" s="676">
        <v>30</v>
      </c>
      <c r="C290" s="699" t="s">
        <v>2132</v>
      </c>
      <c r="D290" s="678"/>
      <c r="E290" s="678"/>
      <c r="F290" s="893"/>
      <c r="G290" s="893"/>
    </row>
    <row r="291" spans="1:7" ht="15.65">
      <c r="A291" s="675"/>
      <c r="B291" s="676" t="str">
        <f>IF(ISBLANK(A291),"",COUNTA($A$123:A291))</f>
        <v/>
      </c>
      <c r="C291" s="680" t="s">
        <v>2036</v>
      </c>
      <c r="D291" s="681"/>
      <c r="E291" s="681"/>
      <c r="F291" s="893"/>
      <c r="G291" s="893"/>
    </row>
    <row r="292" spans="1:7" ht="15.65">
      <c r="A292" s="675"/>
      <c r="B292" s="676" t="str">
        <f>IF(ISBLANK(A292),"",COUNTA($A$123:A292))</f>
        <v/>
      </c>
      <c r="C292" s="680" t="s">
        <v>2037</v>
      </c>
      <c r="D292" s="681"/>
      <c r="E292" s="681"/>
      <c r="F292" s="893"/>
      <c r="G292" s="893"/>
    </row>
    <row r="293" spans="1:7" ht="15.65">
      <c r="A293" s="696"/>
      <c r="B293" s="676" t="str">
        <f>IF(ISBLANK(A293),"",COUNTA($A$123:A293))</f>
        <v/>
      </c>
      <c r="C293" s="680" t="s">
        <v>2133</v>
      </c>
      <c r="F293" s="895"/>
      <c r="G293" s="895"/>
    </row>
    <row r="294" spans="1:7" ht="15.65">
      <c r="A294" s="696"/>
      <c r="B294" s="676"/>
      <c r="C294" s="890" t="s">
        <v>2451</v>
      </c>
      <c r="D294" s="678" t="s">
        <v>14</v>
      </c>
      <c r="E294" s="678">
        <v>2</v>
      </c>
      <c r="F294" s="893"/>
      <c r="G294" s="893">
        <f>E294*F294</f>
        <v>0</v>
      </c>
    </row>
    <row r="295" spans="1:7" ht="15.65">
      <c r="A295" s="696"/>
      <c r="B295" s="676"/>
      <c r="C295" s="890" t="s">
        <v>2458</v>
      </c>
      <c r="D295" s="678"/>
      <c r="E295" s="678"/>
      <c r="F295" s="893"/>
      <c r="G295" s="893"/>
    </row>
    <row r="296" spans="1:7" ht="15.65">
      <c r="A296" s="675"/>
      <c r="B296" s="676" t="str">
        <f>IF(ISBLANK(A296),"",COUNTA($A$123:A296))</f>
        <v/>
      </c>
      <c r="C296" s="692"/>
      <c r="D296" s="681"/>
      <c r="E296" s="681"/>
      <c r="F296" s="893"/>
      <c r="G296" s="893"/>
    </row>
    <row r="297" spans="1:7" ht="101.3" customHeight="1">
      <c r="A297" s="675" t="s">
        <v>1158</v>
      </c>
      <c r="B297" s="676">
        <v>31</v>
      </c>
      <c r="C297" s="698" t="s">
        <v>2134</v>
      </c>
      <c r="D297" s="690" t="s">
        <v>880</v>
      </c>
      <c r="E297" s="690">
        <v>30</v>
      </c>
      <c r="F297" s="893"/>
      <c r="G297" s="893">
        <f>E297*F297</f>
        <v>0</v>
      </c>
    </row>
    <row r="298" spans="1:7" ht="15.65">
      <c r="A298" s="675"/>
      <c r="B298" s="676" t="str">
        <f>IF(ISBLANK(A298),"",COUNTA($A$123:A298))</f>
        <v/>
      </c>
      <c r="C298" s="680"/>
      <c r="D298" s="690"/>
      <c r="E298" s="690"/>
      <c r="F298" s="893"/>
      <c r="G298" s="893"/>
    </row>
    <row r="299" spans="1:7" ht="47">
      <c r="A299" s="675" t="s">
        <v>1158</v>
      </c>
      <c r="B299" s="676">
        <v>32</v>
      </c>
      <c r="C299" s="677" t="s">
        <v>2135</v>
      </c>
      <c r="D299" s="690" t="s">
        <v>2136</v>
      </c>
      <c r="E299" s="690">
        <v>1</v>
      </c>
      <c r="F299" s="893"/>
      <c r="G299" s="893">
        <f>E299*F299</f>
        <v>0</v>
      </c>
    </row>
    <row r="300" spans="1:7" ht="15.65">
      <c r="A300" s="675"/>
      <c r="B300" s="676" t="str">
        <f>IF(ISBLANK(A300),"",COUNTA($A$123:A300))</f>
        <v/>
      </c>
      <c r="C300" s="691"/>
      <c r="D300" s="681"/>
      <c r="E300" s="681"/>
      <c r="F300" s="893"/>
      <c r="G300" s="893"/>
    </row>
    <row r="301" spans="1:7" ht="47">
      <c r="A301" s="675" t="s">
        <v>1158</v>
      </c>
      <c r="B301" s="676">
        <v>33</v>
      </c>
      <c r="C301" s="698" t="s">
        <v>2137</v>
      </c>
      <c r="D301" s="690" t="s">
        <v>2136</v>
      </c>
      <c r="E301" s="690">
        <v>1</v>
      </c>
      <c r="F301" s="893"/>
      <c r="G301" s="893">
        <f>E301*F301</f>
        <v>0</v>
      </c>
    </row>
    <row r="302" spans="1:7" ht="15.65">
      <c r="A302" s="675"/>
      <c r="B302" s="676" t="str">
        <f>IF(ISBLANK(A302),"",COUNTA($A$123:A302))</f>
        <v/>
      </c>
      <c r="C302" s="691"/>
      <c r="D302" s="681"/>
      <c r="E302" s="681"/>
      <c r="F302" s="893"/>
      <c r="G302" s="893"/>
    </row>
    <row r="303" spans="1:7" ht="97.55" customHeight="1">
      <c r="A303" s="675" t="s">
        <v>1158</v>
      </c>
      <c r="B303" s="676">
        <v>34</v>
      </c>
      <c r="C303" s="698" t="s">
        <v>2138</v>
      </c>
      <c r="D303" s="690" t="s">
        <v>2136</v>
      </c>
      <c r="E303" s="690">
        <v>1</v>
      </c>
      <c r="F303" s="893"/>
      <c r="G303" s="893">
        <f>E303*F303</f>
        <v>0</v>
      </c>
    </row>
    <row r="304" spans="1:7" ht="15.65">
      <c r="A304" s="675"/>
      <c r="B304" s="676" t="str">
        <f>IF(ISBLANK(A304),"",COUNTA($A$123:A304))</f>
        <v/>
      </c>
      <c r="C304" s="698"/>
      <c r="D304" s="690"/>
      <c r="E304" s="690"/>
      <c r="F304" s="893"/>
      <c r="G304" s="893"/>
    </row>
    <row r="305" spans="1:7" ht="31.3">
      <c r="A305" s="675" t="s">
        <v>1158</v>
      </c>
      <c r="B305" s="676">
        <v>35</v>
      </c>
      <c r="C305" s="698" t="s">
        <v>2139</v>
      </c>
      <c r="D305" s="690" t="s">
        <v>2136</v>
      </c>
      <c r="E305" s="690">
        <v>1</v>
      </c>
      <c r="F305" s="893"/>
      <c r="G305" s="893">
        <f>E305*F305</f>
        <v>0</v>
      </c>
    </row>
    <row r="306" spans="1:7" ht="15.65">
      <c r="A306" s="675"/>
      <c r="B306" s="676" t="str">
        <f>IF(ISBLANK(A306),"",COUNTA($A$123:A306))</f>
        <v/>
      </c>
      <c r="C306" s="698"/>
      <c r="D306" s="690"/>
      <c r="E306" s="690"/>
      <c r="F306" s="893"/>
      <c r="G306" s="893"/>
    </row>
    <row r="307" spans="1:7" ht="84.7" customHeight="1">
      <c r="A307" s="675" t="s">
        <v>1158</v>
      </c>
      <c r="B307" s="676">
        <v>36</v>
      </c>
      <c r="C307" s="677" t="s">
        <v>2140</v>
      </c>
      <c r="D307" s="681" t="s">
        <v>1978</v>
      </c>
      <c r="E307" s="681">
        <v>1</v>
      </c>
      <c r="F307" s="893"/>
      <c r="G307" s="893">
        <f>E307*F307</f>
        <v>0</v>
      </c>
    </row>
    <row r="308" spans="1:7" ht="15.65">
      <c r="A308" s="675"/>
      <c r="B308" s="676" t="str">
        <f>IF(ISBLANK(A308),"",COUNTA($A$123:A308))</f>
        <v/>
      </c>
      <c r="C308" s="677"/>
      <c r="D308" s="681"/>
      <c r="E308" s="681"/>
      <c r="F308" s="893"/>
      <c r="G308" s="893"/>
    </row>
    <row r="309" spans="1:7" ht="66.7" customHeight="1">
      <c r="A309" s="675" t="s">
        <v>1158</v>
      </c>
      <c r="B309" s="676">
        <v>37</v>
      </c>
      <c r="C309" s="677" t="s">
        <v>2616</v>
      </c>
      <c r="D309" s="681" t="s">
        <v>1978</v>
      </c>
      <c r="E309" s="681">
        <v>1</v>
      </c>
      <c r="F309" s="893"/>
      <c r="G309" s="893">
        <f>E309*F309</f>
        <v>0</v>
      </c>
    </row>
    <row r="310" spans="1:7" ht="16.3" thickBot="1">
      <c r="A310" s="682"/>
      <c r="B310" s="683"/>
      <c r="C310" s="684"/>
      <c r="D310" s="1141" t="s">
        <v>2613</v>
      </c>
      <c r="E310" s="1141"/>
      <c r="F310" s="1141"/>
      <c r="G310" s="897">
        <f>SUM(G26:G309)</f>
        <v>0</v>
      </c>
    </row>
    <row r="311" spans="1:7" ht="37.6" customHeight="1" thickTop="1" thickBot="1">
      <c r="A311" s="1138" t="s">
        <v>2141</v>
      </c>
      <c r="B311" s="1139"/>
      <c r="C311" s="1139"/>
      <c r="D311" s="1139"/>
      <c r="E311" s="1139"/>
      <c r="F311" s="1139"/>
      <c r="G311" s="1140"/>
    </row>
    <row r="312" spans="1:7" ht="65.75" thickTop="1">
      <c r="A312" s="686" t="s">
        <v>1972</v>
      </c>
      <c r="B312" s="666"/>
      <c r="C312" s="667" t="s">
        <v>1973</v>
      </c>
      <c r="D312" s="668" t="s">
        <v>1974</v>
      </c>
      <c r="E312" s="669" t="s">
        <v>65</v>
      </c>
      <c r="F312" s="669" t="s">
        <v>1975</v>
      </c>
      <c r="G312" s="669" t="s">
        <v>1976</v>
      </c>
    </row>
    <row r="313" spans="1:7" ht="69.849999999999994" customHeight="1">
      <c r="A313" s="687" t="s">
        <v>1160</v>
      </c>
      <c r="B313" s="671"/>
      <c r="C313" s="700"/>
      <c r="D313" s="701"/>
      <c r="E313" s="702"/>
      <c r="F313" s="702"/>
      <c r="G313" s="702"/>
    </row>
    <row r="314" spans="1:7" ht="229.5" customHeight="1">
      <c r="A314" s="675" t="s">
        <v>1160</v>
      </c>
      <c r="B314" s="676">
        <f>IF(ISBLANK(A314),"",COUNTA($A314:A$314))</f>
        <v>1</v>
      </c>
      <c r="C314" s="693" t="s">
        <v>2142</v>
      </c>
      <c r="D314" s="678" t="s">
        <v>1978</v>
      </c>
      <c r="E314" s="703">
        <v>1</v>
      </c>
      <c r="F314" s="893"/>
      <c r="G314" s="893">
        <f>E314*F314</f>
        <v>0</v>
      </c>
    </row>
    <row r="315" spans="1:7" ht="126.8" customHeight="1">
      <c r="A315" s="675"/>
      <c r="B315" s="676" t="str">
        <f>IF(ISBLANK(A315),"",COUNTA($A315:A$397))</f>
        <v/>
      </c>
      <c r="C315" s="693"/>
      <c r="D315" s="678"/>
      <c r="E315" s="703"/>
      <c r="F315" s="893"/>
      <c r="G315" s="893"/>
    </row>
    <row r="316" spans="1:7" ht="47">
      <c r="A316" s="675" t="s">
        <v>1160</v>
      </c>
      <c r="B316" s="676">
        <f>IF(ISBLANK(A316),"",COUNTA($A314:A$316))</f>
        <v>2</v>
      </c>
      <c r="C316" s="693" t="s">
        <v>2143</v>
      </c>
      <c r="D316" s="678" t="s">
        <v>1978</v>
      </c>
      <c r="E316" s="703">
        <v>1</v>
      </c>
      <c r="F316" s="893"/>
      <c r="G316" s="893">
        <f>E316*F316</f>
        <v>0</v>
      </c>
    </row>
    <row r="317" spans="1:7" ht="15.65">
      <c r="A317" s="675"/>
      <c r="B317" s="676" t="str">
        <f>IF(ISBLANK(A317),"",COUNTA($A317:A$397))</f>
        <v/>
      </c>
      <c r="C317" s="693"/>
      <c r="D317" s="678"/>
      <c r="E317" s="703"/>
      <c r="F317" s="893"/>
      <c r="G317" s="893"/>
    </row>
    <row r="318" spans="1:7" ht="31.3">
      <c r="A318" s="675" t="s">
        <v>1160</v>
      </c>
      <c r="B318" s="676">
        <f>IF(ISBLANK(A318),"",COUNTA($A314:A$318))</f>
        <v>3</v>
      </c>
      <c r="C318" s="693" t="s">
        <v>2144</v>
      </c>
      <c r="D318" s="678" t="s">
        <v>1978</v>
      </c>
      <c r="E318" s="703">
        <v>1</v>
      </c>
      <c r="F318" s="893"/>
      <c r="G318" s="893">
        <f>E318*F318</f>
        <v>0</v>
      </c>
    </row>
    <row r="319" spans="1:7" ht="15.65">
      <c r="A319" s="675"/>
      <c r="B319" s="676" t="str">
        <f>IF(ISBLANK(A319),"",COUNTA($A319:A$397))</f>
        <v/>
      </c>
      <c r="C319" s="693"/>
      <c r="D319" s="678"/>
      <c r="E319" s="703"/>
      <c r="F319" s="893"/>
      <c r="G319" s="893"/>
    </row>
    <row r="320" spans="1:7" ht="201" customHeight="1">
      <c r="A320" s="675" t="s">
        <v>1160</v>
      </c>
      <c r="B320" s="676">
        <f>IF(ISBLANK(A320),"",COUNTA($A314:A$320))</f>
        <v>4</v>
      </c>
      <c r="C320" s="693" t="s">
        <v>2145</v>
      </c>
      <c r="D320" s="678" t="s">
        <v>1978</v>
      </c>
      <c r="E320" s="703">
        <v>1</v>
      </c>
      <c r="F320" s="893"/>
      <c r="G320" s="893">
        <f>E320*F320</f>
        <v>0</v>
      </c>
    </row>
    <row r="321" spans="1:7" ht="16.3" thickBot="1">
      <c r="A321" s="682"/>
      <c r="B321" s="683"/>
      <c r="C321" s="684"/>
      <c r="D321" s="1141" t="s">
        <v>2613</v>
      </c>
      <c r="E321" s="1141"/>
      <c r="F321" s="1141"/>
      <c r="G321" s="897">
        <f>SUM(G314:G320)</f>
        <v>0</v>
      </c>
    </row>
    <row r="322" spans="1:7" ht="16.3" thickTop="1">
      <c r="A322" s="704"/>
      <c r="B322" s="692"/>
      <c r="C322" s="705" t="s">
        <v>2146</v>
      </c>
      <c r="D322" s="695"/>
      <c r="E322" s="706"/>
      <c r="F322" s="707"/>
      <c r="G322" s="894"/>
    </row>
    <row r="323" spans="1:7" ht="15.65">
      <c r="A323" s="704"/>
      <c r="B323" s="692"/>
      <c r="C323" s="694"/>
      <c r="D323" s="695"/>
      <c r="E323" s="706"/>
      <c r="F323" s="707"/>
      <c r="G323" s="894"/>
    </row>
    <row r="324" spans="1:7" ht="15.65">
      <c r="A324" s="704" t="s">
        <v>1142</v>
      </c>
      <c r="B324" s="692"/>
      <c r="C324" s="1142" t="s">
        <v>2147</v>
      </c>
      <c r="D324" s="1142"/>
      <c r="E324" s="1142"/>
      <c r="F324" s="1142"/>
      <c r="G324" s="898">
        <f>G22</f>
        <v>0</v>
      </c>
    </row>
    <row r="325" spans="1:7" ht="15.65">
      <c r="A325" s="704"/>
      <c r="B325" s="692"/>
      <c r="C325" s="694"/>
      <c r="D325" s="695"/>
      <c r="E325" s="706"/>
      <c r="F325" s="707"/>
      <c r="G325" s="894"/>
    </row>
    <row r="326" spans="1:7" ht="15.65">
      <c r="A326" s="704" t="s">
        <v>1158</v>
      </c>
      <c r="B326" s="692"/>
      <c r="C326" s="1142" t="s">
        <v>2148</v>
      </c>
      <c r="D326" s="1142"/>
      <c r="E326" s="1142"/>
      <c r="F326" s="1142"/>
      <c r="G326" s="898">
        <f>G310</f>
        <v>0</v>
      </c>
    </row>
    <row r="327" spans="1:7" ht="15.65">
      <c r="A327" s="704"/>
      <c r="B327" s="692"/>
      <c r="C327" s="692"/>
      <c r="D327" s="692"/>
      <c r="E327" s="692"/>
      <c r="F327" s="692"/>
      <c r="G327" s="898"/>
    </row>
    <row r="328" spans="1:7" ht="101.3" customHeight="1">
      <c r="A328" s="704" t="s">
        <v>1160</v>
      </c>
      <c r="B328" s="692"/>
      <c r="C328" s="709" t="s">
        <v>2149</v>
      </c>
      <c r="D328" s="710"/>
      <c r="E328" s="711"/>
      <c r="F328" s="711"/>
      <c r="G328" s="898">
        <f>G321</f>
        <v>0</v>
      </c>
    </row>
    <row r="329" spans="1:7" ht="15.65">
      <c r="A329" s="704"/>
      <c r="B329" s="692"/>
      <c r="C329" s="709"/>
      <c r="D329" s="710"/>
      <c r="E329" s="711"/>
      <c r="F329" s="711"/>
      <c r="G329" s="898"/>
    </row>
    <row r="330" spans="1:7" ht="15.65">
      <c r="A330" s="704"/>
      <c r="B330" s="692"/>
      <c r="C330" s="1137" t="s">
        <v>2150</v>
      </c>
      <c r="D330" s="1137"/>
      <c r="E330" s="1137"/>
      <c r="F330" s="1137"/>
      <c r="G330" s="898">
        <f>SUM(G324:G328)</f>
        <v>0</v>
      </c>
    </row>
    <row r="331" spans="1:7" ht="15.65">
      <c r="A331" s="704"/>
      <c r="B331" s="692"/>
      <c r="C331" s="712"/>
      <c r="D331" s="712"/>
      <c r="E331" s="712"/>
      <c r="F331" s="712"/>
      <c r="G331" s="898"/>
    </row>
    <row r="332" spans="1:7" ht="15.65">
      <c r="A332" s="713"/>
      <c r="B332" s="689"/>
      <c r="C332" s="1137" t="s">
        <v>33</v>
      </c>
      <c r="D332" s="1137"/>
      <c r="E332" s="1137"/>
      <c r="F332" s="1137"/>
      <c r="G332" s="899">
        <f>0.25*G330</f>
        <v>0</v>
      </c>
    </row>
    <row r="333" spans="1:7" ht="15.65">
      <c r="A333" s="713"/>
      <c r="B333" s="689"/>
      <c r="C333" s="712"/>
      <c r="D333" s="712"/>
      <c r="E333" s="712"/>
      <c r="F333" s="712"/>
      <c r="G333" s="899"/>
    </row>
    <row r="334" spans="1:7" ht="15.65">
      <c r="A334" s="713"/>
      <c r="B334" s="689"/>
      <c r="C334" s="1137" t="s">
        <v>2151</v>
      </c>
      <c r="D334" s="1137"/>
      <c r="E334" s="1137"/>
      <c r="F334" s="1137"/>
      <c r="G334" s="899">
        <f>G330+G332</f>
        <v>0</v>
      </c>
    </row>
    <row r="335" spans="1:7" ht="15.65">
      <c r="A335" s="704"/>
      <c r="B335" s="692"/>
      <c r="C335" s="692"/>
      <c r="D335" s="692"/>
      <c r="E335" s="692"/>
      <c r="F335" s="692"/>
      <c r="G335" s="708"/>
    </row>
  </sheetData>
  <mergeCells count="11">
    <mergeCell ref="C330:F330"/>
    <mergeCell ref="C332:F332"/>
    <mergeCell ref="C334:F334"/>
    <mergeCell ref="A1:G1"/>
    <mergeCell ref="D22:F22"/>
    <mergeCell ref="A23:G23"/>
    <mergeCell ref="D310:F310"/>
    <mergeCell ref="A311:G311"/>
    <mergeCell ref="D321:F321"/>
    <mergeCell ref="C324:F324"/>
    <mergeCell ref="C326:F32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V58"/>
  <sheetViews>
    <sheetView view="pageBreakPreview" zoomScale="80" zoomScaleNormal="90" zoomScaleSheetLayoutView="80" workbookViewId="0">
      <selection activeCell="V36" sqref="V36"/>
    </sheetView>
  </sheetViews>
  <sheetFormatPr defaultColWidth="9.109375" defaultRowHeight="15.05"/>
  <cols>
    <col min="1" max="1" width="8" style="474" customWidth="1"/>
    <col min="2" max="2" width="23" style="474" customWidth="1"/>
    <col min="3" max="6" width="9.109375" style="474"/>
    <col min="7" max="7" width="10.33203125" style="474" customWidth="1"/>
    <col min="8" max="16384" width="9.109375" style="474"/>
  </cols>
  <sheetData>
    <row r="1" spans="1:16">
      <c r="A1" s="383"/>
      <c r="B1" s="383"/>
      <c r="C1" s="383"/>
      <c r="D1" s="383"/>
      <c r="E1" s="383"/>
      <c r="F1" s="383"/>
      <c r="G1" s="383"/>
      <c r="H1" s="383"/>
    </row>
    <row r="2" spans="1:16">
      <c r="A2" s="383"/>
      <c r="B2" s="383"/>
      <c r="C2" s="383"/>
      <c r="D2" s="383"/>
      <c r="E2" s="383"/>
      <c r="F2" s="383"/>
      <c r="G2" s="383"/>
      <c r="H2" s="383"/>
    </row>
    <row r="3" spans="1:16" ht="16.45" customHeight="1">
      <c r="A3" s="508"/>
      <c r="B3" s="509"/>
      <c r="C3" s="510"/>
      <c r="D3" s="511"/>
      <c r="E3" s="512"/>
      <c r="F3" s="512"/>
      <c r="G3" s="513"/>
      <c r="H3" s="383"/>
    </row>
    <row r="4" spans="1:16">
      <c r="A4" s="508"/>
      <c r="B4" s="480"/>
      <c r="C4" s="510"/>
      <c r="D4" s="511"/>
      <c r="E4" s="512"/>
      <c r="F4" s="512"/>
      <c r="G4" s="513"/>
      <c r="H4" s="383"/>
    </row>
    <row r="5" spans="1:16" ht="18.8" customHeight="1">
      <c r="A5" s="508"/>
      <c r="B5" s="514"/>
      <c r="C5" s="510"/>
      <c r="D5" s="511"/>
      <c r="E5" s="512"/>
      <c r="F5" s="512"/>
      <c r="G5" s="513"/>
      <c r="H5" s="383"/>
    </row>
    <row r="6" spans="1:16" ht="16.45" customHeight="1">
      <c r="A6" s="508"/>
      <c r="B6" s="514"/>
      <c r="C6" s="510"/>
      <c r="D6" s="511"/>
      <c r="E6" s="512"/>
      <c r="F6" s="512"/>
      <c r="G6" s="513"/>
      <c r="H6" s="383"/>
    </row>
    <row r="7" spans="1:16" ht="16.45" customHeight="1">
      <c r="A7" s="508"/>
      <c r="B7" s="514"/>
      <c r="C7" s="510"/>
      <c r="D7" s="511"/>
      <c r="E7" s="512"/>
      <c r="F7" s="512"/>
      <c r="G7" s="513"/>
      <c r="H7" s="383"/>
    </row>
    <row r="8" spans="1:16" ht="16.45" customHeight="1">
      <c r="A8" s="508"/>
      <c r="B8" s="514"/>
      <c r="C8" s="510"/>
      <c r="D8" s="511"/>
      <c r="E8" s="512"/>
      <c r="F8" s="512"/>
      <c r="G8" s="513"/>
      <c r="H8" s="383"/>
    </row>
    <row r="9" spans="1:16" ht="15.85" customHeight="1">
      <c r="A9" s="508"/>
      <c r="B9" s="515" t="s">
        <v>1187</v>
      </c>
      <c r="C9" s="510"/>
      <c r="D9" s="510"/>
      <c r="E9" s="510"/>
      <c r="F9" s="516"/>
      <c r="G9" s="510"/>
      <c r="H9" s="383"/>
      <c r="P9" s="484"/>
    </row>
    <row r="10" spans="1:16" ht="30.05" customHeight="1">
      <c r="A10" s="508"/>
      <c r="B10" s="482" t="s">
        <v>56</v>
      </c>
      <c r="C10" s="1123" t="s">
        <v>1259</v>
      </c>
      <c r="D10" s="1123"/>
      <c r="E10" s="1123"/>
      <c r="F10" s="1123"/>
      <c r="G10" s="1123"/>
      <c r="H10" s="383"/>
      <c r="P10" s="484"/>
    </row>
    <row r="11" spans="1:16" ht="30.7" customHeight="1">
      <c r="A11" s="508"/>
      <c r="B11" s="510"/>
      <c r="C11" s="1123" t="s">
        <v>1258</v>
      </c>
      <c r="D11" s="1123"/>
      <c r="E11" s="1123"/>
      <c r="F11" s="1123"/>
      <c r="G11" s="1123"/>
      <c r="H11" s="383"/>
    </row>
    <row r="12" spans="1:16">
      <c r="A12" s="508"/>
      <c r="B12" s="510"/>
      <c r="C12" s="1114" t="s">
        <v>1260</v>
      </c>
      <c r="D12" s="1114"/>
      <c r="E12" s="1114"/>
      <c r="F12" s="1114"/>
      <c r="G12" s="1114"/>
      <c r="H12" s="383"/>
    </row>
    <row r="13" spans="1:16">
      <c r="A13" s="508"/>
      <c r="B13" s="487"/>
      <c r="C13" s="517"/>
      <c r="D13" s="517"/>
      <c r="E13" s="517"/>
      <c r="F13" s="518"/>
      <c r="G13" s="517"/>
      <c r="H13" s="383"/>
    </row>
    <row r="14" spans="1:16" ht="15.05" customHeight="1">
      <c r="A14" s="508"/>
      <c r="B14" s="482" t="s">
        <v>55</v>
      </c>
      <c r="C14" s="1124" t="s">
        <v>1266</v>
      </c>
      <c r="D14" s="1124"/>
      <c r="E14" s="1124"/>
      <c r="F14" s="1124"/>
      <c r="G14" s="1124"/>
      <c r="H14" s="383"/>
    </row>
    <row r="15" spans="1:16">
      <c r="A15" s="508"/>
      <c r="B15" s="487"/>
      <c r="C15" s="1124"/>
      <c r="D15" s="1124"/>
      <c r="E15" s="1124"/>
      <c r="F15" s="1124"/>
      <c r="G15" s="1124"/>
      <c r="H15" s="383"/>
    </row>
    <row r="16" spans="1:16">
      <c r="A16" s="508"/>
      <c r="B16" s="487"/>
      <c r="C16" s="1124"/>
      <c r="D16" s="1124"/>
      <c r="E16" s="1124"/>
      <c r="F16" s="1124"/>
      <c r="G16" s="1124"/>
      <c r="H16" s="383"/>
    </row>
    <row r="17" spans="1:22" ht="15.05" customHeight="1">
      <c r="A17" s="508"/>
      <c r="B17" s="487"/>
      <c r="C17" s="519"/>
      <c r="D17" s="520"/>
      <c r="E17" s="520"/>
      <c r="F17" s="520"/>
      <c r="G17" s="520"/>
      <c r="H17" s="383"/>
    </row>
    <row r="18" spans="1:22" ht="15.05" customHeight="1">
      <c r="A18" s="508"/>
      <c r="B18" s="482" t="s">
        <v>57</v>
      </c>
      <c r="C18" s="1122" t="s">
        <v>1188</v>
      </c>
      <c r="D18" s="1122"/>
      <c r="E18" s="1122"/>
      <c r="F18" s="1122"/>
      <c r="G18" s="1122"/>
      <c r="H18" s="383"/>
    </row>
    <row r="19" spans="1:22">
      <c r="A19" s="508"/>
      <c r="B19" s="487"/>
      <c r="C19" s="1122"/>
      <c r="D19" s="1122"/>
      <c r="E19" s="1122"/>
      <c r="F19" s="1122"/>
      <c r="G19" s="1122"/>
      <c r="H19" s="383"/>
    </row>
    <row r="20" spans="1:22">
      <c r="A20" s="508"/>
      <c r="B20" s="510"/>
      <c r="C20" s="1128"/>
      <c r="D20" s="1128"/>
      <c r="E20" s="1128"/>
      <c r="F20" s="1128"/>
      <c r="G20" s="1128"/>
      <c r="H20" s="383"/>
    </row>
    <row r="21" spans="1:22">
      <c r="A21" s="508"/>
      <c r="B21" s="510"/>
      <c r="C21" s="521"/>
      <c r="D21" s="521"/>
      <c r="E21" s="521"/>
      <c r="F21" s="521"/>
      <c r="G21" s="521"/>
      <c r="H21" s="383"/>
    </row>
    <row r="22" spans="1:22" ht="15.05" customHeight="1">
      <c r="A22" s="508"/>
      <c r="B22" s="510"/>
      <c r="C22" s="521"/>
      <c r="D22" s="521"/>
      <c r="E22" s="521"/>
      <c r="F22" s="521"/>
      <c r="G22" s="521"/>
      <c r="H22" s="383"/>
    </row>
    <row r="23" spans="1:22">
      <c r="A23" s="508"/>
      <c r="B23" s="510"/>
      <c r="C23" s="521"/>
      <c r="D23" s="521"/>
      <c r="E23" s="521"/>
      <c r="F23" s="521"/>
      <c r="G23" s="521"/>
      <c r="H23" s="383"/>
    </row>
    <row r="24" spans="1:22" ht="26.3">
      <c r="A24" s="530"/>
      <c r="B24" s="1136" t="s">
        <v>1884</v>
      </c>
      <c r="C24" s="1136"/>
      <c r="D24" s="1136"/>
      <c r="E24" s="1136"/>
      <c r="F24" s="1136"/>
      <c r="G24" s="1136"/>
      <c r="H24" s="383"/>
    </row>
    <row r="25" spans="1:22" ht="40.549999999999997" customHeight="1">
      <c r="A25" s="508"/>
      <c r="B25" s="1130" t="s">
        <v>2152</v>
      </c>
      <c r="C25" s="1131"/>
      <c r="D25" s="1131"/>
      <c r="E25" s="1131"/>
      <c r="F25" s="1131"/>
      <c r="G25" s="1131"/>
      <c r="H25" s="383"/>
    </row>
    <row r="26" spans="1:22" ht="26.3">
      <c r="A26" s="508"/>
      <c r="B26" s="661"/>
      <c r="C26" s="662"/>
      <c r="D26" s="662"/>
      <c r="E26" s="662"/>
      <c r="F26" s="662"/>
      <c r="G26" s="662"/>
      <c r="H26" s="383"/>
    </row>
    <row r="27" spans="1:22">
      <c r="A27" s="508"/>
      <c r="B27" s="660"/>
      <c r="C27" s="660"/>
      <c r="D27" s="660"/>
      <c r="E27" s="660"/>
      <c r="F27" s="660"/>
      <c r="G27" s="660"/>
      <c r="H27" s="383"/>
      <c r="V27" s="714"/>
    </row>
    <row r="28" spans="1:22">
      <c r="A28" s="508"/>
      <c r="G28" s="510"/>
      <c r="H28" s="383"/>
    </row>
    <row r="29" spans="1:22">
      <c r="A29" s="76"/>
      <c r="B29" s="660"/>
      <c r="C29" s="660"/>
      <c r="D29" s="660"/>
      <c r="E29" s="660"/>
      <c r="F29" s="660"/>
      <c r="G29" s="660"/>
      <c r="H29" s="383"/>
    </row>
    <row r="30" spans="1:22">
      <c r="A30" s="76"/>
      <c r="B30" s="660"/>
      <c r="C30" s="660"/>
      <c r="D30" s="660"/>
      <c r="E30" s="660"/>
      <c r="F30" s="660"/>
      <c r="G30" s="660"/>
      <c r="H30" s="383"/>
    </row>
    <row r="31" spans="1:22">
      <c r="A31" s="508"/>
      <c r="B31" s="510"/>
      <c r="C31" s="510"/>
      <c r="D31" s="510"/>
      <c r="E31" s="510"/>
      <c r="F31" s="516"/>
      <c r="G31" s="510"/>
      <c r="H31" s="383"/>
    </row>
    <row r="32" spans="1:22">
      <c r="H32" s="383"/>
    </row>
    <row r="33" spans="1:8" ht="18.2">
      <c r="A33" s="1129"/>
      <c r="B33" s="1129"/>
      <c r="C33" s="1129"/>
      <c r="D33" s="1129"/>
      <c r="E33" s="1129"/>
      <c r="F33" s="1129"/>
      <c r="G33" s="1129"/>
      <c r="H33" s="1129"/>
    </row>
    <row r="34" spans="1:8" ht="18.2">
      <c r="A34" s="522"/>
      <c r="B34" s="522"/>
      <c r="C34" s="522"/>
      <c r="D34" s="522"/>
      <c r="E34" s="522"/>
      <c r="F34" s="522"/>
      <c r="G34" s="522"/>
      <c r="H34" s="522"/>
    </row>
    <row r="35" spans="1:8" ht="18.2">
      <c r="A35" s="522"/>
      <c r="B35" s="522"/>
      <c r="C35" s="522"/>
      <c r="D35" s="522"/>
      <c r="E35" s="522"/>
      <c r="F35" s="522"/>
      <c r="G35" s="522"/>
      <c r="H35" s="522"/>
    </row>
    <row r="36" spans="1:8" ht="18.2">
      <c r="A36" s="522"/>
      <c r="B36" s="522"/>
      <c r="C36" s="522"/>
      <c r="D36" s="522"/>
      <c r="E36" s="522"/>
      <c r="F36" s="522"/>
      <c r="G36" s="522"/>
      <c r="H36" s="522"/>
    </row>
    <row r="37" spans="1:8" ht="18.2">
      <c r="A37" s="522"/>
      <c r="B37" s="522"/>
      <c r="C37" s="522"/>
      <c r="D37" s="522"/>
      <c r="E37" s="522"/>
      <c r="F37" s="522"/>
      <c r="G37" s="522"/>
      <c r="H37" s="522"/>
    </row>
    <row r="38" spans="1:8" ht="18.2">
      <c r="A38" s="522"/>
      <c r="B38" s="522"/>
      <c r="C38" s="522"/>
      <c r="D38" s="522"/>
      <c r="E38" s="522"/>
      <c r="F38" s="522"/>
      <c r="G38" s="522"/>
      <c r="H38" s="522"/>
    </row>
    <row r="39" spans="1:8" ht="18.2">
      <c r="A39" s="522"/>
      <c r="B39" s="522"/>
      <c r="C39" s="522"/>
      <c r="D39" s="522"/>
      <c r="E39" s="522"/>
      <c r="F39" s="522"/>
      <c r="G39" s="522"/>
      <c r="H39" s="522"/>
    </row>
    <row r="40" spans="1:8" ht="18.2">
      <c r="A40" s="522"/>
      <c r="B40" s="522"/>
      <c r="C40" s="522"/>
      <c r="D40" s="522"/>
      <c r="E40" s="522"/>
      <c r="F40" s="522"/>
      <c r="G40" s="522"/>
      <c r="H40" s="522"/>
    </row>
    <row r="41" spans="1:8" ht="18.2">
      <c r="A41" s="522"/>
      <c r="B41" s="522"/>
      <c r="C41" s="522"/>
      <c r="D41" s="522"/>
      <c r="E41" s="522"/>
      <c r="F41" s="522"/>
      <c r="G41" s="522"/>
      <c r="H41" s="522"/>
    </row>
    <row r="42" spans="1:8" ht="18.2">
      <c r="A42" s="522"/>
      <c r="B42" s="522"/>
      <c r="C42" s="522"/>
      <c r="D42" s="522"/>
      <c r="E42" s="522"/>
      <c r="F42" s="522"/>
      <c r="G42" s="522"/>
      <c r="H42" s="522"/>
    </row>
    <row r="43" spans="1:8">
      <c r="A43" s="508"/>
      <c r="B43" s="510"/>
      <c r="C43" s="510"/>
      <c r="D43" s="510"/>
      <c r="E43" s="510"/>
      <c r="F43" s="516"/>
      <c r="G43" s="510"/>
      <c r="H43" s="383"/>
    </row>
    <row r="44" spans="1:8">
      <c r="A44" s="508"/>
      <c r="B44" s="510"/>
      <c r="C44" s="510"/>
      <c r="D44" s="510"/>
      <c r="E44" s="510"/>
      <c r="F44" s="516"/>
      <c r="G44" s="510"/>
      <c r="H44" s="383"/>
    </row>
    <row r="45" spans="1:8">
      <c r="A45" s="508"/>
      <c r="B45" s="510"/>
      <c r="C45" s="510"/>
      <c r="D45" s="510"/>
      <c r="E45" s="510"/>
      <c r="F45" s="516"/>
      <c r="G45" s="510"/>
      <c r="H45" s="383"/>
    </row>
    <row r="46" spans="1:8">
      <c r="A46" s="508"/>
      <c r="B46" s="510"/>
      <c r="C46" s="510"/>
      <c r="D46" s="510"/>
      <c r="E46" s="510"/>
      <c r="F46" s="516"/>
      <c r="G46" s="510"/>
      <c r="H46" s="383"/>
    </row>
    <row r="47" spans="1:8">
      <c r="A47" s="508"/>
      <c r="B47" s="523"/>
      <c r="C47" s="513"/>
      <c r="D47" s="524"/>
      <c r="E47" s="512"/>
      <c r="F47" s="512"/>
      <c r="G47" s="513"/>
      <c r="H47" s="383"/>
    </row>
    <row r="48" spans="1:8">
      <c r="A48" s="508"/>
      <c r="B48" s="510"/>
      <c r="C48" s="510"/>
      <c r="D48" s="510"/>
      <c r="E48" s="510"/>
      <c r="F48" s="516"/>
      <c r="G48" s="510"/>
      <c r="H48" s="383"/>
    </row>
    <row r="49" spans="1:8" ht="15.65">
      <c r="A49" s="508"/>
      <c r="B49" s="476"/>
      <c r="C49" s="476"/>
      <c r="D49" s="476"/>
      <c r="E49" s="476"/>
      <c r="F49" s="493"/>
      <c r="G49" s="476"/>
      <c r="H49" s="383"/>
    </row>
    <row r="50" spans="1:8" ht="15.65">
      <c r="A50" s="508"/>
      <c r="B50" s="476"/>
      <c r="C50" s="476"/>
      <c r="D50" s="476"/>
      <c r="E50" s="476"/>
      <c r="F50" s="493"/>
      <c r="G50" s="476"/>
      <c r="H50" s="383"/>
    </row>
    <row r="51" spans="1:8" ht="15.65">
      <c r="A51" s="508"/>
      <c r="B51" s="525"/>
      <c r="C51" s="476"/>
      <c r="D51" s="476"/>
      <c r="E51" s="476"/>
      <c r="F51" s="493"/>
      <c r="G51" s="526"/>
      <c r="H51" s="527"/>
    </row>
    <row r="52" spans="1:8" ht="15.65">
      <c r="A52" s="508"/>
      <c r="B52" s="528"/>
      <c r="C52" s="476"/>
      <c r="D52" s="476"/>
      <c r="E52" s="476"/>
      <c r="F52" s="493"/>
      <c r="G52" s="529"/>
      <c r="H52" s="527"/>
    </row>
    <row r="53" spans="1:8" ht="15.65">
      <c r="A53" s="508"/>
      <c r="B53" s="476"/>
      <c r="C53" s="476"/>
      <c r="D53" s="476"/>
      <c r="E53" s="476"/>
      <c r="F53" s="493"/>
      <c r="G53" s="476"/>
      <c r="H53" s="383"/>
    </row>
    <row r="54" spans="1:8" ht="15.65">
      <c r="A54" s="508"/>
      <c r="B54" s="476"/>
      <c r="C54" s="383"/>
      <c r="D54" s="476"/>
      <c r="E54" s="476"/>
      <c r="F54" s="493"/>
      <c r="G54" s="383"/>
      <c r="H54" s="383"/>
    </row>
    <row r="55" spans="1:8" ht="15.65">
      <c r="A55" s="508"/>
      <c r="B55" s="476"/>
      <c r="C55" s="476"/>
      <c r="D55" s="476"/>
      <c r="E55" s="476"/>
      <c r="F55" s="493"/>
      <c r="G55" s="476"/>
      <c r="H55" s="383"/>
    </row>
    <row r="56" spans="1:8" ht="15.65">
      <c r="A56" s="508"/>
      <c r="B56" s="525"/>
      <c r="C56" s="476"/>
      <c r="D56" s="476"/>
      <c r="E56" s="476"/>
      <c r="F56" s="493"/>
      <c r="G56" s="476"/>
      <c r="H56" s="383"/>
    </row>
    <row r="57" spans="1:8" ht="15.65">
      <c r="A57" s="508"/>
      <c r="B57" s="528"/>
      <c r="C57" s="510"/>
      <c r="D57" s="511"/>
      <c r="E57" s="512"/>
      <c r="F57" s="512"/>
      <c r="G57" s="513"/>
      <c r="H57" s="383"/>
    </row>
    <row r="58" spans="1:8">
      <c r="A58" s="383"/>
      <c r="B58" s="383"/>
      <c r="C58" s="383"/>
      <c r="D58" s="383"/>
      <c r="E58" s="383"/>
      <c r="F58" s="383"/>
      <c r="G58" s="383"/>
      <c r="H58" s="383"/>
    </row>
  </sheetData>
  <mergeCells count="9">
    <mergeCell ref="B24:G24"/>
    <mergeCell ref="B25:G25"/>
    <mergeCell ref="A33:H33"/>
    <mergeCell ref="C10:G10"/>
    <mergeCell ref="C11:G11"/>
    <mergeCell ref="C12:G12"/>
    <mergeCell ref="C14:G16"/>
    <mergeCell ref="C18:G19"/>
    <mergeCell ref="C20:G20"/>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B15"/>
  <sheetViews>
    <sheetView view="pageBreakPreview" zoomScaleNormal="100" zoomScaleSheetLayoutView="100" workbookViewId="0">
      <selection activeCell="P5" sqref="P5"/>
    </sheetView>
  </sheetViews>
  <sheetFormatPr defaultColWidth="8.88671875" defaultRowHeight="12.55"/>
  <cols>
    <col min="1" max="1" width="3" customWidth="1"/>
    <col min="2" max="2" width="66.88671875" customWidth="1"/>
  </cols>
  <sheetData>
    <row r="2" spans="2:2" ht="13.15">
      <c r="B2" s="49" t="s">
        <v>2153</v>
      </c>
    </row>
    <row r="4" spans="2:2">
      <c r="B4" s="783" t="s">
        <v>2154</v>
      </c>
    </row>
    <row r="5" spans="2:2" ht="137.75">
      <c r="B5" s="844" t="s">
        <v>2155</v>
      </c>
    </row>
    <row r="7" spans="2:2" ht="13.15">
      <c r="B7" s="49" t="s">
        <v>5</v>
      </c>
    </row>
    <row r="8" spans="2:2" ht="37.6">
      <c r="B8" s="845" t="s">
        <v>2158</v>
      </c>
    </row>
    <row r="9" spans="2:2" ht="37.6">
      <c r="B9" s="845" t="s">
        <v>2157</v>
      </c>
    </row>
    <row r="10" spans="2:2" ht="81.7" customHeight="1">
      <c r="B10" s="845" t="s">
        <v>2156</v>
      </c>
    </row>
    <row r="11" spans="2:2" ht="50.1">
      <c r="B11" s="845" t="s">
        <v>2159</v>
      </c>
    </row>
    <row r="12" spans="2:2" ht="62.65">
      <c r="B12" s="845" t="s">
        <v>2160</v>
      </c>
    </row>
    <row r="13" spans="2:2" ht="37.6">
      <c r="B13" s="845" t="s">
        <v>2161</v>
      </c>
    </row>
    <row r="14" spans="2:2" ht="87.65">
      <c r="B14" s="845" t="s">
        <v>2162</v>
      </c>
    </row>
    <row r="15" spans="2:2" ht="37.6">
      <c r="B15" s="845" t="s">
        <v>2163</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05"/>
  <sheetViews>
    <sheetView view="pageBreakPreview" zoomScale="90" zoomScaleNormal="100" zoomScaleSheetLayoutView="90" workbookViewId="0">
      <selection activeCell="F204" sqref="F204"/>
    </sheetView>
  </sheetViews>
  <sheetFormatPr defaultColWidth="8.88671875" defaultRowHeight="12.55"/>
  <cols>
    <col min="1" max="1" width="5.33203125" customWidth="1"/>
    <col min="2" max="2" width="45" customWidth="1"/>
    <col min="6" max="6" width="10.44140625" customWidth="1"/>
  </cols>
  <sheetData>
    <row r="1" spans="1:6" ht="31.3">
      <c r="A1" s="807" t="s">
        <v>2164</v>
      </c>
      <c r="B1" s="808" t="s">
        <v>2165</v>
      </c>
      <c r="C1" s="807" t="s">
        <v>2166</v>
      </c>
      <c r="D1" s="809" t="s">
        <v>2167</v>
      </c>
      <c r="E1" s="809" t="s">
        <v>2168</v>
      </c>
      <c r="F1" s="809" t="s">
        <v>2169</v>
      </c>
    </row>
    <row r="2" spans="1:6" ht="15.05">
      <c r="A2" s="718"/>
      <c r="B2" s="718"/>
      <c r="C2" s="718"/>
      <c r="D2" s="718"/>
      <c r="E2" s="784"/>
      <c r="F2" s="718"/>
    </row>
    <row r="3" spans="1:6" ht="14.4">
      <c r="A3" s="810" t="s">
        <v>1142</v>
      </c>
      <c r="B3" s="811" t="s">
        <v>2170</v>
      </c>
      <c r="C3" s="812"/>
      <c r="D3" s="813"/>
      <c r="E3" s="813"/>
      <c r="F3" s="814"/>
    </row>
    <row r="4" spans="1:6" ht="15.05">
      <c r="A4" s="728"/>
      <c r="B4" s="728"/>
      <c r="C4" s="728"/>
      <c r="D4" s="728"/>
      <c r="E4" s="728"/>
      <c r="F4" s="728"/>
    </row>
    <row r="5" spans="1:6" ht="105.05" customHeight="1">
      <c r="A5" s="728"/>
      <c r="B5" s="826" t="s">
        <v>2171</v>
      </c>
      <c r="C5" s="728"/>
      <c r="D5" s="728"/>
      <c r="E5" s="728"/>
      <c r="F5" s="728"/>
    </row>
    <row r="6" spans="1:6" ht="15.05">
      <c r="A6" s="728"/>
      <c r="B6" s="728"/>
      <c r="C6" s="728"/>
      <c r="D6" s="728"/>
      <c r="E6" s="728"/>
      <c r="F6" s="728"/>
    </row>
    <row r="7" spans="1:6" ht="50.25" customHeight="1">
      <c r="A7" s="716" t="s">
        <v>2172</v>
      </c>
      <c r="B7" s="735" t="s">
        <v>2173</v>
      </c>
      <c r="C7" s="789"/>
      <c r="D7" s="754"/>
      <c r="E7" s="754"/>
      <c r="F7" s="790"/>
    </row>
    <row r="8" spans="1:6" ht="14.4">
      <c r="A8" s="716"/>
      <c r="B8" s="791" t="s">
        <v>2174</v>
      </c>
      <c r="C8" s="729"/>
      <c r="D8" s="759"/>
      <c r="E8" s="759"/>
      <c r="F8" s="792"/>
    </row>
    <row r="9" spans="1:6" ht="15.05">
      <c r="A9" s="728"/>
      <c r="B9" s="719" t="s">
        <v>2175</v>
      </c>
      <c r="C9" s="729" t="s">
        <v>2176</v>
      </c>
      <c r="D9" s="825">
        <v>1</v>
      </c>
      <c r="E9" s="759"/>
      <c r="F9" s="792">
        <f>D9*E9</f>
        <v>0</v>
      </c>
    </row>
    <row r="10" spans="1:6" ht="15.05">
      <c r="A10" s="728"/>
      <c r="B10" s="719" t="s">
        <v>2177</v>
      </c>
      <c r="C10" s="729" t="s">
        <v>2176</v>
      </c>
      <c r="D10" s="825">
        <v>1</v>
      </c>
      <c r="E10" s="759"/>
      <c r="F10" s="792">
        <f>D10*E10</f>
        <v>0</v>
      </c>
    </row>
    <row r="11" spans="1:6" ht="14.4">
      <c r="A11" s="716"/>
      <c r="B11" s="719"/>
      <c r="C11" s="742"/>
      <c r="D11" s="721"/>
      <c r="E11" s="721"/>
      <c r="F11" s="720"/>
    </row>
    <row r="12" spans="1:6" ht="15.05">
      <c r="A12" s="722"/>
      <c r="B12" s="723" t="s">
        <v>2178</v>
      </c>
      <c r="C12" s="724"/>
      <c r="D12" s="725"/>
      <c r="E12" s="725"/>
      <c r="F12" s="726">
        <f>SUM(F7:F11)</f>
        <v>0</v>
      </c>
    </row>
    <row r="13" spans="1:6" ht="14.4">
      <c r="A13" s="787"/>
      <c r="B13" s="737"/>
      <c r="C13" s="738"/>
      <c r="D13" s="739"/>
      <c r="E13" s="739"/>
      <c r="F13" s="740"/>
    </row>
    <row r="14" spans="1:6" ht="14.4">
      <c r="A14" s="815" t="s">
        <v>1158</v>
      </c>
      <c r="B14" s="816" t="s">
        <v>1463</v>
      </c>
      <c r="C14" s="817"/>
      <c r="D14" s="818"/>
      <c r="E14" s="819"/>
      <c r="F14" s="820"/>
    </row>
    <row r="15" spans="1:6" ht="14.4">
      <c r="A15" s="787"/>
      <c r="B15" s="737"/>
      <c r="C15" s="738"/>
      <c r="D15" s="739"/>
      <c r="E15" s="739"/>
      <c r="F15" s="740"/>
    </row>
    <row r="16" spans="1:6" ht="259.2">
      <c r="A16" s="716" t="s">
        <v>2179</v>
      </c>
      <c r="B16" s="717" t="s">
        <v>2180</v>
      </c>
      <c r="C16" s="728"/>
      <c r="D16" s="728"/>
      <c r="E16" s="728"/>
      <c r="F16" s="728"/>
    </row>
    <row r="17" spans="1:6" ht="36.799999999999997" customHeight="1">
      <c r="A17" s="728"/>
      <c r="B17" s="717" t="s">
        <v>2181</v>
      </c>
      <c r="C17" s="836"/>
      <c r="D17" s="720"/>
      <c r="E17" s="720"/>
      <c r="F17" s="720"/>
    </row>
    <row r="18" spans="1:6" ht="20.2" customHeight="1">
      <c r="A18" s="728"/>
      <c r="B18" s="719" t="s">
        <v>2182</v>
      </c>
      <c r="C18" s="836" t="s">
        <v>2183</v>
      </c>
      <c r="D18" s="720">
        <v>24.72</v>
      </c>
      <c r="E18" s="720"/>
      <c r="F18" s="792">
        <f>D18*E18</f>
        <v>0</v>
      </c>
    </row>
    <row r="19" spans="1:6" ht="14.4">
      <c r="A19" s="787"/>
      <c r="B19" s="737"/>
      <c r="C19" s="738"/>
      <c r="D19" s="739"/>
      <c r="E19" s="739"/>
      <c r="F19" s="792"/>
    </row>
    <row r="20" spans="1:6" ht="77.2" customHeight="1">
      <c r="A20" s="716" t="s">
        <v>2184</v>
      </c>
      <c r="B20" s="717" t="s">
        <v>2185</v>
      </c>
      <c r="C20" s="836"/>
      <c r="D20" s="720"/>
      <c r="E20" s="720"/>
      <c r="F20" s="792"/>
    </row>
    <row r="21" spans="1:6" ht="15.05">
      <c r="A21" s="728"/>
      <c r="B21" s="717" t="s">
        <v>2186</v>
      </c>
      <c r="C21" s="836"/>
      <c r="D21" s="720"/>
      <c r="E21" s="720"/>
      <c r="F21" s="792"/>
    </row>
    <row r="22" spans="1:6" ht="17.55">
      <c r="A22" s="728"/>
      <c r="B22" s="719" t="str">
        <f>B18</f>
        <v>Oborinska odvodonja - odvodnja krova</v>
      </c>
      <c r="C22" s="836" t="s">
        <v>2187</v>
      </c>
      <c r="D22" s="720">
        <v>24.72</v>
      </c>
      <c r="E22" s="720"/>
      <c r="F22" s="792">
        <f>D22*E22</f>
        <v>0</v>
      </c>
    </row>
    <row r="23" spans="1:6" ht="14.4">
      <c r="A23" s="787"/>
      <c r="B23" s="737"/>
      <c r="C23" s="738"/>
      <c r="D23" s="739"/>
      <c r="E23" s="739"/>
      <c r="F23" s="792"/>
    </row>
    <row r="24" spans="1:6" ht="148.55000000000001" customHeight="1">
      <c r="A24" s="716" t="s">
        <v>2188</v>
      </c>
      <c r="B24" s="837" t="s">
        <v>2189</v>
      </c>
      <c r="C24" s="836"/>
      <c r="D24" s="720"/>
      <c r="E24" s="720"/>
      <c r="F24" s="792"/>
    </row>
    <row r="25" spans="1:6" ht="16.899999999999999">
      <c r="A25" s="728"/>
      <c r="B25" s="837" t="s">
        <v>2190</v>
      </c>
      <c r="C25" s="728"/>
      <c r="D25" s="728"/>
      <c r="E25" s="728"/>
      <c r="F25" s="792"/>
    </row>
    <row r="26" spans="1:6" ht="17.55">
      <c r="A26" s="728"/>
      <c r="B26" s="719" t="str">
        <f>B18</f>
        <v>Oborinska odvodonja - odvodnja krova</v>
      </c>
      <c r="C26" s="836" t="s">
        <v>2183</v>
      </c>
      <c r="D26" s="720">
        <v>2.4700000000000002</v>
      </c>
      <c r="E26" s="720"/>
      <c r="F26" s="792">
        <f>D26*E26</f>
        <v>0</v>
      </c>
    </row>
    <row r="27" spans="1:6" ht="14.4">
      <c r="A27" s="787"/>
      <c r="B27" s="737"/>
      <c r="C27" s="738"/>
      <c r="D27" s="739"/>
      <c r="E27" s="739"/>
      <c r="F27" s="792"/>
    </row>
    <row r="28" spans="1:6" ht="158.4">
      <c r="A28" s="755" t="s">
        <v>2191</v>
      </c>
      <c r="B28" s="717" t="s">
        <v>2192</v>
      </c>
      <c r="C28" s="746"/>
      <c r="D28" s="785"/>
      <c r="E28" s="785"/>
      <c r="F28" s="792"/>
    </row>
    <row r="29" spans="1:6" ht="15.65">
      <c r="A29" s="838"/>
      <c r="B29" s="839" t="s">
        <v>2193</v>
      </c>
      <c r="C29" s="729"/>
      <c r="D29" s="730"/>
      <c r="E29" s="730"/>
      <c r="F29" s="792"/>
    </row>
    <row r="30" spans="1:6" ht="16.899999999999999">
      <c r="A30" s="838"/>
      <c r="B30" s="719" t="str">
        <f>B18</f>
        <v>Oborinska odvodonja - odvodnja krova</v>
      </c>
      <c r="C30" s="729" t="s">
        <v>2194</v>
      </c>
      <c r="D30" s="730">
        <v>3.71</v>
      </c>
      <c r="E30" s="730"/>
      <c r="F30" s="792">
        <f>D30*E30</f>
        <v>0</v>
      </c>
    </row>
    <row r="31" spans="1:6" ht="15.65">
      <c r="A31" s="838"/>
      <c r="B31" s="719"/>
      <c r="C31" s="729"/>
      <c r="D31" s="730"/>
      <c r="E31" s="730"/>
      <c r="F31" s="792"/>
    </row>
    <row r="32" spans="1:6" ht="76.55" customHeight="1">
      <c r="A32" s="755" t="s">
        <v>2195</v>
      </c>
      <c r="B32" s="717" t="s">
        <v>2196</v>
      </c>
      <c r="C32" s="756"/>
      <c r="D32" s="730"/>
      <c r="E32" s="730"/>
      <c r="F32" s="792"/>
    </row>
    <row r="33" spans="1:6" ht="15.65">
      <c r="A33" s="838"/>
      <c r="B33" s="839" t="s">
        <v>2193</v>
      </c>
      <c r="C33" s="728"/>
      <c r="D33" s="728"/>
      <c r="E33" s="728"/>
      <c r="F33" s="792"/>
    </row>
    <row r="34" spans="1:6" ht="16.899999999999999">
      <c r="A34" s="838"/>
      <c r="B34" s="719" t="str">
        <f>B18</f>
        <v>Oborinska odvodonja - odvodnja krova</v>
      </c>
      <c r="C34" s="729" t="s">
        <v>2194</v>
      </c>
      <c r="D34" s="730">
        <f>D18-D26-D30</f>
        <v>18.54</v>
      </c>
      <c r="E34" s="730"/>
      <c r="F34" s="792">
        <f>D34*E34</f>
        <v>0</v>
      </c>
    </row>
    <row r="35" spans="1:6" ht="15.65">
      <c r="A35" s="838"/>
      <c r="B35" s="719"/>
      <c r="C35" s="729"/>
      <c r="D35" s="730"/>
      <c r="E35" s="730"/>
      <c r="F35" s="720"/>
    </row>
    <row r="36" spans="1:6" ht="15.05">
      <c r="A36" s="801"/>
      <c r="B36" s="781" t="s">
        <v>2197</v>
      </c>
      <c r="C36" s="802"/>
      <c r="D36" s="770"/>
      <c r="E36" s="803"/>
      <c r="F36" s="804">
        <f>SUM(F16:F34)</f>
        <v>0</v>
      </c>
    </row>
    <row r="37" spans="1:6" ht="14.4">
      <c r="A37" s="787"/>
      <c r="B37" s="737"/>
      <c r="C37" s="738"/>
      <c r="D37" s="739"/>
      <c r="E37" s="739"/>
      <c r="F37" s="740"/>
    </row>
    <row r="38" spans="1:6" ht="14.4">
      <c r="A38" s="815" t="s">
        <v>1160</v>
      </c>
      <c r="B38" s="816" t="s">
        <v>2198</v>
      </c>
      <c r="C38" s="817"/>
      <c r="D38" s="818"/>
      <c r="E38" s="819"/>
      <c r="F38" s="820"/>
    </row>
    <row r="39" spans="1:6" ht="14.4">
      <c r="A39" s="787"/>
      <c r="B39" s="737"/>
      <c r="C39" s="738"/>
      <c r="D39" s="739"/>
      <c r="E39" s="739"/>
      <c r="F39" s="740"/>
    </row>
    <row r="40" spans="1:6" ht="28.8">
      <c r="A40" s="798" t="s">
        <v>2199</v>
      </c>
      <c r="B40" s="748" t="s">
        <v>2200</v>
      </c>
      <c r="C40" s="789"/>
      <c r="D40" s="754"/>
      <c r="E40" s="754"/>
      <c r="F40" s="800"/>
    </row>
    <row r="41" spans="1:6" ht="14.4">
      <c r="A41" s="799"/>
      <c r="B41" s="795" t="s">
        <v>2201</v>
      </c>
      <c r="C41" s="794" t="s">
        <v>2176</v>
      </c>
      <c r="D41" s="827">
        <v>1</v>
      </c>
      <c r="E41" s="730"/>
      <c r="F41" s="792">
        <f t="shared" ref="F41" si="0">D41*E41</f>
        <v>0</v>
      </c>
    </row>
    <row r="42" spans="1:6" ht="14.4">
      <c r="A42" s="787"/>
      <c r="B42" s="737"/>
      <c r="C42" s="738"/>
      <c r="D42" s="828"/>
      <c r="E42" s="739"/>
      <c r="F42" s="740"/>
    </row>
    <row r="43" spans="1:6" ht="45.7" customHeight="1">
      <c r="A43" s="798" t="s">
        <v>2202</v>
      </c>
      <c r="B43" s="748" t="s">
        <v>2605</v>
      </c>
      <c r="C43" s="794"/>
      <c r="D43" s="829"/>
      <c r="E43" s="730"/>
      <c r="F43" s="792"/>
    </row>
    <row r="44" spans="1:6" ht="14.4">
      <c r="A44" s="799"/>
      <c r="B44" s="795" t="s">
        <v>2203</v>
      </c>
      <c r="C44" s="794" t="s">
        <v>14</v>
      </c>
      <c r="D44" s="827">
        <v>1</v>
      </c>
      <c r="E44" s="730"/>
      <c r="F44" s="792">
        <f t="shared" ref="F44" si="1">D44*E44</f>
        <v>0</v>
      </c>
    </row>
    <row r="45" spans="1:6" ht="14.4">
      <c r="A45" s="799"/>
      <c r="B45" s="795"/>
      <c r="C45" s="794"/>
      <c r="D45" s="829"/>
      <c r="E45" s="730"/>
      <c r="F45" s="792"/>
    </row>
    <row r="46" spans="1:6" ht="57.6">
      <c r="A46" s="798" t="s">
        <v>2204</v>
      </c>
      <c r="B46" s="748" t="s">
        <v>2606</v>
      </c>
      <c r="C46" s="794"/>
      <c r="D46" s="829"/>
      <c r="E46" s="730"/>
      <c r="F46" s="792"/>
    </row>
    <row r="47" spans="1:6" ht="14.4">
      <c r="A47" s="799"/>
      <c r="B47" s="795" t="s">
        <v>2205</v>
      </c>
      <c r="C47" s="794" t="s">
        <v>14</v>
      </c>
      <c r="D47" s="827">
        <v>2</v>
      </c>
      <c r="E47" s="730"/>
      <c r="F47" s="792">
        <f t="shared" ref="F47" si="2">D47*E47</f>
        <v>0</v>
      </c>
    </row>
    <row r="48" spans="1:6" ht="14.4">
      <c r="A48" s="799"/>
      <c r="B48" s="795"/>
      <c r="C48" s="794"/>
      <c r="D48" s="827"/>
      <c r="E48" s="730"/>
      <c r="F48" s="792"/>
    </row>
    <row r="49" spans="1:6" ht="72">
      <c r="A49" s="798" t="s">
        <v>2206</v>
      </c>
      <c r="B49" s="748" t="s">
        <v>2607</v>
      </c>
      <c r="C49" s="794"/>
      <c r="D49" s="829"/>
      <c r="E49" s="730"/>
      <c r="F49" s="792"/>
    </row>
    <row r="50" spans="1:6" ht="14.4">
      <c r="A50" s="799"/>
      <c r="B50" s="795" t="s">
        <v>2205</v>
      </c>
      <c r="C50" s="794" t="s">
        <v>14</v>
      </c>
      <c r="D50" s="827">
        <v>2</v>
      </c>
      <c r="E50" s="730"/>
      <c r="F50" s="792">
        <f t="shared" ref="F50" si="3">D50*E50</f>
        <v>0</v>
      </c>
    </row>
    <row r="51" spans="1:6" ht="14.4">
      <c r="A51" s="799"/>
      <c r="B51" s="796"/>
      <c r="C51" s="794"/>
      <c r="D51" s="829"/>
      <c r="E51" s="730"/>
      <c r="F51" s="792"/>
    </row>
    <row r="52" spans="1:6" ht="144">
      <c r="A52" s="798" t="s">
        <v>2207</v>
      </c>
      <c r="B52" s="748" t="s">
        <v>2208</v>
      </c>
      <c r="C52" s="789"/>
      <c r="D52" s="828"/>
      <c r="E52" s="739"/>
      <c r="F52" s="800"/>
    </row>
    <row r="53" spans="1:6" ht="14.4">
      <c r="A53" s="799"/>
      <c r="B53" s="795" t="s">
        <v>2209</v>
      </c>
      <c r="C53" s="794" t="s">
        <v>2176</v>
      </c>
      <c r="D53" s="827">
        <v>1</v>
      </c>
      <c r="E53" s="730"/>
      <c r="F53" s="792">
        <f t="shared" ref="F53" si="4">D53*E53</f>
        <v>0</v>
      </c>
    </row>
    <row r="54" spans="1:6" ht="14.4">
      <c r="A54" s="799"/>
      <c r="B54" s="795"/>
      <c r="C54" s="794"/>
      <c r="D54" s="827"/>
      <c r="E54" s="730"/>
      <c r="F54" s="792"/>
    </row>
    <row r="55" spans="1:6" ht="28.8">
      <c r="A55" s="798" t="s">
        <v>2210</v>
      </c>
      <c r="B55" s="748" t="s">
        <v>2211</v>
      </c>
      <c r="C55" s="789"/>
      <c r="D55" s="828"/>
      <c r="E55" s="739"/>
      <c r="F55" s="800"/>
    </row>
    <row r="56" spans="1:6" ht="14.4">
      <c r="A56" s="798"/>
      <c r="B56" s="795" t="s">
        <v>493</v>
      </c>
      <c r="C56" s="794" t="s">
        <v>2176</v>
      </c>
      <c r="D56" s="827">
        <v>2</v>
      </c>
      <c r="E56" s="730"/>
      <c r="F56" s="792">
        <f t="shared" ref="F56" si="5">D56*E56</f>
        <v>0</v>
      </c>
    </row>
    <row r="57" spans="1:6" ht="14.4">
      <c r="A57" s="799"/>
      <c r="B57" s="795"/>
      <c r="C57" s="794"/>
      <c r="D57" s="731"/>
      <c r="E57" s="797"/>
      <c r="F57" s="792"/>
    </row>
    <row r="58" spans="1:6" ht="28.8">
      <c r="A58" s="801"/>
      <c r="B58" s="781" t="s">
        <v>2212</v>
      </c>
      <c r="C58" s="802"/>
      <c r="D58" s="770"/>
      <c r="E58" s="803"/>
      <c r="F58" s="804">
        <f>SUM(F41:F56)</f>
        <v>0</v>
      </c>
    </row>
    <row r="59" spans="1:6" ht="14.4">
      <c r="A59" s="787"/>
      <c r="B59" s="737"/>
      <c r="C59" s="738"/>
      <c r="D59" s="739"/>
      <c r="E59" s="739"/>
      <c r="F59" s="740"/>
    </row>
    <row r="60" spans="1:6" ht="14.4">
      <c r="A60" s="810" t="s">
        <v>1162</v>
      </c>
      <c r="B60" s="811" t="s">
        <v>2213</v>
      </c>
      <c r="C60" s="812"/>
      <c r="D60" s="813"/>
      <c r="E60" s="813"/>
      <c r="F60" s="814"/>
    </row>
    <row r="61" spans="1:6" ht="15.05">
      <c r="A61" s="727"/>
      <c r="B61" s="727"/>
      <c r="C61" s="727"/>
      <c r="D61" s="727"/>
      <c r="E61" s="727"/>
      <c r="F61" s="727"/>
    </row>
    <row r="62" spans="1:6" ht="135.25">
      <c r="A62" s="806"/>
      <c r="B62" s="826" t="s">
        <v>2214</v>
      </c>
      <c r="C62" s="736"/>
      <c r="D62" s="793"/>
      <c r="E62" s="793"/>
      <c r="F62" s="750">
        <f t="shared" ref="F62" si="6">D62*E62</f>
        <v>0</v>
      </c>
    </row>
    <row r="63" spans="1:6" ht="15.05">
      <c r="A63" s="727"/>
      <c r="B63" s="727"/>
      <c r="C63" s="727"/>
      <c r="D63" s="727"/>
      <c r="E63" s="727"/>
      <c r="F63" s="727"/>
    </row>
    <row r="64" spans="1:6" ht="100.8">
      <c r="A64" s="755" t="s">
        <v>2215</v>
      </c>
      <c r="B64" s="717" t="s">
        <v>2216</v>
      </c>
      <c r="C64" s="773"/>
      <c r="D64" s="793"/>
      <c r="E64" s="785"/>
      <c r="F64" s="792">
        <f t="shared" ref="F64" si="7">D64*E64</f>
        <v>0</v>
      </c>
    </row>
    <row r="65" spans="1:6" ht="15.05">
      <c r="A65" s="727"/>
      <c r="B65" s="795" t="s">
        <v>2217</v>
      </c>
      <c r="C65" s="794"/>
      <c r="D65" s="730"/>
      <c r="E65" s="730"/>
      <c r="F65" s="792"/>
    </row>
    <row r="66" spans="1:6" ht="15.05">
      <c r="A66" s="727"/>
      <c r="B66" s="824" t="s">
        <v>2218</v>
      </c>
      <c r="C66" s="756" t="s">
        <v>8</v>
      </c>
      <c r="D66" s="827">
        <v>30</v>
      </c>
      <c r="E66" s="730"/>
      <c r="F66" s="759">
        <f>D66*E66</f>
        <v>0</v>
      </c>
    </row>
    <row r="67" spans="1:6" ht="15.05">
      <c r="A67" s="727"/>
      <c r="B67" s="822" t="s">
        <v>2219</v>
      </c>
      <c r="C67" s="794" t="s">
        <v>8</v>
      </c>
      <c r="D67" s="827">
        <v>3</v>
      </c>
      <c r="E67" s="730"/>
      <c r="F67" s="792">
        <f>D67*E67</f>
        <v>0</v>
      </c>
    </row>
    <row r="68" spans="1:6" ht="15.05">
      <c r="A68" s="727"/>
      <c r="B68" s="727"/>
      <c r="C68" s="727"/>
      <c r="D68" s="727"/>
      <c r="E68" s="727"/>
      <c r="F68" s="792"/>
    </row>
    <row r="69" spans="1:6" ht="15.05">
      <c r="A69" s="722"/>
      <c r="B69" s="723" t="s">
        <v>2220</v>
      </c>
      <c r="C69" s="724"/>
      <c r="D69" s="725"/>
      <c r="E69" s="725"/>
      <c r="F69" s="726">
        <f>SUM(F63:F68)</f>
        <v>0</v>
      </c>
    </row>
    <row r="70" spans="1:6" ht="14.4">
      <c r="A70" s="787"/>
      <c r="B70" s="737"/>
      <c r="C70" s="738"/>
      <c r="D70" s="739"/>
      <c r="E70" s="739"/>
      <c r="F70" s="740"/>
    </row>
    <row r="71" spans="1:6" ht="14.4">
      <c r="A71" s="810" t="s">
        <v>1164</v>
      </c>
      <c r="B71" s="811" t="s">
        <v>2221</v>
      </c>
      <c r="C71" s="812"/>
      <c r="D71" s="813"/>
      <c r="E71" s="813"/>
      <c r="F71" s="814"/>
    </row>
    <row r="72" spans="1:6" ht="14.4">
      <c r="A72" s="787"/>
      <c r="B72" s="737"/>
      <c r="C72" s="738"/>
      <c r="D72" s="739"/>
      <c r="E72" s="739"/>
      <c r="F72" s="739"/>
    </row>
    <row r="73" spans="1:6" ht="105.2">
      <c r="A73" s="787"/>
      <c r="B73" s="826" t="s">
        <v>2222</v>
      </c>
      <c r="C73" s="738"/>
      <c r="D73" s="739"/>
      <c r="E73" s="739"/>
      <c r="F73" s="739"/>
    </row>
    <row r="74" spans="1:6" ht="14.4">
      <c r="A74" s="787"/>
      <c r="B74" s="737"/>
      <c r="C74" s="738"/>
      <c r="D74" s="739"/>
      <c r="E74" s="739"/>
      <c r="F74" s="739"/>
    </row>
    <row r="75" spans="1:6" ht="216">
      <c r="A75" s="716" t="s">
        <v>2223</v>
      </c>
      <c r="B75" s="748" t="s">
        <v>2608</v>
      </c>
      <c r="C75" s="728"/>
      <c r="D75" s="727"/>
      <c r="E75" s="727"/>
      <c r="F75" s="727"/>
    </row>
    <row r="76" spans="1:6" ht="129.6">
      <c r="A76" s="716"/>
      <c r="B76" s="748" t="s">
        <v>2445</v>
      </c>
      <c r="C76" s="728"/>
      <c r="D76" s="727"/>
      <c r="E76" s="727"/>
      <c r="F76" s="727"/>
    </row>
    <row r="77" spans="1:6" ht="15.05">
      <c r="A77" s="728"/>
      <c r="B77" s="741" t="s">
        <v>2224</v>
      </c>
      <c r="C77" s="728"/>
      <c r="D77" s="727"/>
      <c r="E77" s="727"/>
      <c r="F77" s="727"/>
    </row>
    <row r="78" spans="1:6" ht="15.05">
      <c r="A78" s="728"/>
      <c r="B78" s="741" t="s">
        <v>2225</v>
      </c>
      <c r="C78" s="715"/>
      <c r="D78" s="743"/>
      <c r="E78" s="727"/>
      <c r="F78" s="715"/>
    </row>
    <row r="79" spans="1:6" ht="15.05">
      <c r="A79" s="728"/>
      <c r="B79" s="786" t="s">
        <v>2226</v>
      </c>
      <c r="C79" s="742" t="s">
        <v>8</v>
      </c>
      <c r="D79" s="771">
        <v>12</v>
      </c>
      <c r="E79" s="720"/>
      <c r="F79" s="759">
        <f>D79*E79</f>
        <v>0</v>
      </c>
    </row>
    <row r="80" spans="1:6" ht="15.05">
      <c r="A80" s="728"/>
      <c r="B80" s="786" t="s">
        <v>2227</v>
      </c>
      <c r="C80" s="742" t="s">
        <v>8</v>
      </c>
      <c r="D80" s="771">
        <v>12</v>
      </c>
      <c r="E80" s="720"/>
      <c r="F80" s="759">
        <f>D80*E80</f>
        <v>0</v>
      </c>
    </row>
    <row r="81" spans="1:6" ht="15.05">
      <c r="A81" s="728"/>
      <c r="B81" s="786"/>
      <c r="C81" s="742"/>
      <c r="D81" s="743"/>
      <c r="E81" s="720"/>
      <c r="F81" s="759"/>
    </row>
    <row r="82" spans="1:6" ht="216">
      <c r="A82" s="716" t="s">
        <v>2228</v>
      </c>
      <c r="B82" s="846" t="s">
        <v>2609</v>
      </c>
      <c r="C82" s="728"/>
      <c r="D82" s="727"/>
      <c r="E82" s="727"/>
      <c r="F82" s="759"/>
    </row>
    <row r="83" spans="1:6" ht="129.6">
      <c r="A83" s="716"/>
      <c r="B83" s="846" t="s">
        <v>2445</v>
      </c>
      <c r="C83" s="728"/>
      <c r="D83" s="727"/>
      <c r="E83" s="727"/>
      <c r="F83" s="759"/>
    </row>
    <row r="84" spans="1:6" ht="15.05">
      <c r="A84" s="728"/>
      <c r="B84" s="741" t="s">
        <v>2224</v>
      </c>
      <c r="C84" s="728"/>
      <c r="D84" s="727"/>
      <c r="E84" s="727"/>
      <c r="F84" s="759"/>
    </row>
    <row r="85" spans="1:6" ht="15.05">
      <c r="A85" s="728"/>
      <c r="B85" s="741" t="s">
        <v>2229</v>
      </c>
      <c r="C85" s="715"/>
      <c r="D85" s="715"/>
      <c r="E85" s="715"/>
      <c r="F85" s="759"/>
    </row>
    <row r="86" spans="1:6" ht="15.05">
      <c r="A86" s="728"/>
      <c r="B86" s="786" t="s">
        <v>2226</v>
      </c>
      <c r="C86" s="742" t="s">
        <v>8</v>
      </c>
      <c r="D86" s="771">
        <v>2</v>
      </c>
      <c r="E86" s="720"/>
      <c r="F86" s="759">
        <f>D86*E86</f>
        <v>0</v>
      </c>
    </row>
    <row r="87" spans="1:6" ht="15.05">
      <c r="A87" s="728"/>
      <c r="B87" s="786" t="s">
        <v>2227</v>
      </c>
      <c r="C87" s="742" t="s">
        <v>8</v>
      </c>
      <c r="D87" s="771">
        <v>2</v>
      </c>
      <c r="E87" s="720"/>
      <c r="F87" s="759">
        <f>D87*E87</f>
        <v>0</v>
      </c>
    </row>
    <row r="88" spans="1:6" ht="15.05">
      <c r="A88" s="728"/>
      <c r="B88" s="741"/>
      <c r="C88" s="742"/>
      <c r="D88" s="771"/>
      <c r="E88" s="743"/>
      <c r="F88" s="759"/>
    </row>
    <row r="89" spans="1:6" ht="57.6">
      <c r="A89" s="772" t="s">
        <v>2230</v>
      </c>
      <c r="B89" s="846" t="s">
        <v>2231</v>
      </c>
      <c r="C89" s="775"/>
      <c r="D89" s="751"/>
      <c r="E89" s="734"/>
      <c r="F89" s="759"/>
    </row>
    <row r="90" spans="1:6" ht="15.05">
      <c r="A90" s="774"/>
      <c r="B90" s="732" t="s">
        <v>2232</v>
      </c>
      <c r="C90" s="715"/>
      <c r="D90" s="715"/>
      <c r="E90" s="727"/>
      <c r="F90" s="759"/>
    </row>
    <row r="91" spans="1:6" ht="14.4">
      <c r="A91" s="774"/>
      <c r="B91" s="786" t="s">
        <v>2226</v>
      </c>
      <c r="C91" s="775" t="s">
        <v>14</v>
      </c>
      <c r="D91" s="805">
        <f>(1*D152)+(2*D157)</f>
        <v>6</v>
      </c>
      <c r="E91" s="743"/>
      <c r="F91" s="759">
        <f>D91*E91</f>
        <v>0</v>
      </c>
    </row>
    <row r="92" spans="1:6" ht="14.4">
      <c r="A92" s="774"/>
      <c r="B92" s="786" t="s">
        <v>2227</v>
      </c>
      <c r="C92" s="775" t="s">
        <v>14</v>
      </c>
      <c r="D92" s="805">
        <f>D91</f>
        <v>6</v>
      </c>
      <c r="E92" s="743"/>
      <c r="F92" s="759">
        <f>D92*E92</f>
        <v>0</v>
      </c>
    </row>
    <row r="93" spans="1:6" ht="14.4">
      <c r="A93" s="774"/>
      <c r="B93" s="786"/>
      <c r="C93" s="775"/>
      <c r="D93" s="805"/>
      <c r="E93" s="743"/>
      <c r="F93" s="792"/>
    </row>
    <row r="94" spans="1:6" ht="100.8">
      <c r="A94" s="772" t="s">
        <v>2233</v>
      </c>
      <c r="B94" s="846" t="s">
        <v>2234</v>
      </c>
      <c r="C94" s="773"/>
      <c r="D94" s="736"/>
      <c r="E94" s="773"/>
      <c r="F94" s="720"/>
    </row>
    <row r="95" spans="1:6" ht="15.05">
      <c r="A95" s="774"/>
      <c r="B95" s="732" t="s">
        <v>2232</v>
      </c>
      <c r="C95" s="715"/>
      <c r="D95" s="715"/>
      <c r="E95" s="715"/>
      <c r="F95" s="715"/>
    </row>
    <row r="96" spans="1:6" ht="14.4">
      <c r="A96" s="774"/>
      <c r="B96" s="786" t="s">
        <v>2226</v>
      </c>
      <c r="C96" s="775" t="s">
        <v>14</v>
      </c>
      <c r="D96" s="760">
        <v>2</v>
      </c>
      <c r="E96" s="743"/>
      <c r="F96" s="759">
        <f>D96*E96</f>
        <v>0</v>
      </c>
    </row>
    <row r="97" spans="1:6" ht="14.4">
      <c r="A97" s="774"/>
      <c r="B97" s="786" t="s">
        <v>2227</v>
      </c>
      <c r="C97" s="775" t="s">
        <v>14</v>
      </c>
      <c r="D97" s="760">
        <f>D96</f>
        <v>2</v>
      </c>
      <c r="E97" s="743"/>
      <c r="F97" s="759">
        <f>D97*E97</f>
        <v>0</v>
      </c>
    </row>
    <row r="98" spans="1:6" ht="14.4">
      <c r="A98" s="774"/>
      <c r="B98" s="786"/>
      <c r="C98" s="775"/>
      <c r="D98" s="805"/>
      <c r="E98" s="734"/>
      <c r="F98" s="792"/>
    </row>
    <row r="99" spans="1:6" ht="259.2">
      <c r="A99" s="772" t="s">
        <v>2235</v>
      </c>
      <c r="B99" s="846" t="s">
        <v>2610</v>
      </c>
      <c r="C99" s="773"/>
      <c r="D99" s="736"/>
      <c r="E99" s="773"/>
      <c r="F99" s="720"/>
    </row>
    <row r="100" spans="1:6" ht="201.6">
      <c r="A100" s="772"/>
      <c r="B100" s="846" t="s">
        <v>2447</v>
      </c>
      <c r="C100" s="773"/>
      <c r="D100" s="736"/>
      <c r="E100" s="773"/>
      <c r="F100" s="720"/>
    </row>
    <row r="101" spans="1:6" ht="331.2">
      <c r="A101" s="772"/>
      <c r="B101" s="846" t="s">
        <v>2446</v>
      </c>
      <c r="C101" s="773"/>
      <c r="D101" s="736"/>
      <c r="E101" s="773"/>
      <c r="F101" s="720"/>
    </row>
    <row r="102" spans="1:6" ht="14.4">
      <c r="A102" s="774"/>
      <c r="B102" s="732" t="s">
        <v>600</v>
      </c>
      <c r="C102" s="775" t="s">
        <v>2176</v>
      </c>
      <c r="D102" s="771">
        <v>1</v>
      </c>
      <c r="E102" s="743"/>
      <c r="F102" s="759">
        <f>D102*E102</f>
        <v>0</v>
      </c>
    </row>
    <row r="103" spans="1:6" ht="14.4">
      <c r="A103" s="774"/>
      <c r="B103" s="732"/>
      <c r="C103" s="775"/>
      <c r="D103" s="734"/>
      <c r="E103" s="747"/>
      <c r="F103" s="792"/>
    </row>
    <row r="104" spans="1:6" ht="158.4">
      <c r="A104" s="772" t="s">
        <v>2236</v>
      </c>
      <c r="B104" s="846" t="s">
        <v>2237</v>
      </c>
      <c r="C104" s="773"/>
      <c r="D104" s="736"/>
      <c r="E104" s="773"/>
      <c r="F104" s="792"/>
    </row>
    <row r="105" spans="1:6" ht="14.4">
      <c r="A105" s="774"/>
      <c r="B105" s="732" t="s">
        <v>2238</v>
      </c>
      <c r="C105" s="775" t="s">
        <v>8</v>
      </c>
      <c r="D105" s="771">
        <f>D80+D87</f>
        <v>14</v>
      </c>
      <c r="E105" s="743"/>
      <c r="F105" s="759">
        <f>D105*E105</f>
        <v>0</v>
      </c>
    </row>
    <row r="106" spans="1:6" ht="14.4">
      <c r="A106" s="774"/>
      <c r="B106" s="732"/>
      <c r="C106" s="775"/>
      <c r="D106" s="734"/>
      <c r="E106" s="747"/>
      <c r="F106" s="759"/>
    </row>
    <row r="107" spans="1:6" ht="100.8">
      <c r="A107" s="772" t="s">
        <v>2239</v>
      </c>
      <c r="B107" s="846" t="s">
        <v>2240</v>
      </c>
      <c r="C107" s="773"/>
      <c r="D107" s="736"/>
      <c r="E107" s="746"/>
      <c r="F107" s="759"/>
    </row>
    <row r="108" spans="1:6" ht="28.8">
      <c r="A108" s="774"/>
      <c r="B108" s="732" t="s">
        <v>2241</v>
      </c>
      <c r="C108" s="775" t="s">
        <v>14</v>
      </c>
      <c r="D108" s="760">
        <v>1</v>
      </c>
      <c r="E108" s="743"/>
      <c r="F108" s="759">
        <f>D108*E108</f>
        <v>0</v>
      </c>
    </row>
    <row r="109" spans="1:6" ht="15.05">
      <c r="A109" s="728"/>
      <c r="B109" s="741"/>
      <c r="C109" s="742"/>
      <c r="D109" s="771"/>
      <c r="E109" s="743"/>
      <c r="F109" s="720"/>
    </row>
    <row r="110" spans="1:6" ht="15.05">
      <c r="A110" s="749"/>
      <c r="B110" s="781" t="s">
        <v>2242</v>
      </c>
      <c r="C110" s="769"/>
      <c r="D110" s="770"/>
      <c r="E110" s="770"/>
      <c r="F110" s="726">
        <f>SUM(F75:F108)</f>
        <v>0</v>
      </c>
    </row>
    <row r="111" spans="1:6" ht="14.4">
      <c r="A111" s="752"/>
      <c r="B111" s="821"/>
      <c r="C111" s="753"/>
      <c r="D111" s="754"/>
      <c r="E111" s="754"/>
      <c r="F111" s="740"/>
    </row>
    <row r="112" spans="1:6" ht="14.4">
      <c r="A112" s="815" t="s">
        <v>1166</v>
      </c>
      <c r="B112" s="816" t="s">
        <v>2243</v>
      </c>
      <c r="C112" s="817"/>
      <c r="D112" s="818"/>
      <c r="E112" s="819"/>
      <c r="F112" s="820"/>
    </row>
    <row r="113" spans="1:6" ht="15.05">
      <c r="A113" s="773"/>
      <c r="B113" s="732"/>
      <c r="C113" s="775"/>
      <c r="D113" s="776"/>
      <c r="E113" s="733"/>
      <c r="F113" s="720"/>
    </row>
    <row r="114" spans="1:6" ht="135.25">
      <c r="A114" s="773"/>
      <c r="B114" s="826" t="s">
        <v>2244</v>
      </c>
      <c r="C114" s="775"/>
      <c r="D114" s="776"/>
      <c r="E114" s="733"/>
      <c r="F114" s="720"/>
    </row>
    <row r="115" spans="1:6" ht="15.05">
      <c r="A115" s="773"/>
      <c r="B115" s="732"/>
      <c r="C115" s="775"/>
      <c r="D115" s="776"/>
      <c r="E115" s="733"/>
      <c r="F115" s="720"/>
    </row>
    <row r="116" spans="1:6" ht="273.60000000000002">
      <c r="A116" s="772" t="s">
        <v>2245</v>
      </c>
      <c r="B116" s="847" t="s">
        <v>2671</v>
      </c>
      <c r="C116" s="777"/>
      <c r="D116" s="778"/>
      <c r="E116" s="779"/>
      <c r="F116" s="780"/>
    </row>
    <row r="117" spans="1:6" ht="15.05">
      <c r="A117" s="773"/>
      <c r="B117" s="732" t="s">
        <v>2246</v>
      </c>
      <c r="C117" s="715"/>
      <c r="D117" s="715"/>
      <c r="E117" s="715"/>
      <c r="F117" s="715"/>
    </row>
    <row r="118" spans="1:6" ht="15.05">
      <c r="A118" s="773"/>
      <c r="B118" s="786" t="s">
        <v>2226</v>
      </c>
      <c r="C118" s="775" t="s">
        <v>8</v>
      </c>
      <c r="D118" s="771">
        <v>5</v>
      </c>
      <c r="E118" s="733"/>
      <c r="F118" s="759">
        <f>E118*D118</f>
        <v>0</v>
      </c>
    </row>
    <row r="119" spans="1:6" ht="15.05">
      <c r="A119" s="773"/>
      <c r="B119" s="786" t="s">
        <v>2227</v>
      </c>
      <c r="C119" s="775" t="s">
        <v>8</v>
      </c>
      <c r="D119" s="771">
        <v>5</v>
      </c>
      <c r="E119" s="733"/>
      <c r="F119" s="759">
        <f>E119*D119</f>
        <v>0</v>
      </c>
    </row>
    <row r="120" spans="1:6" ht="15.05">
      <c r="A120" s="773"/>
      <c r="B120" s="732" t="s">
        <v>2247</v>
      </c>
      <c r="C120" s="775"/>
      <c r="D120" s="771"/>
      <c r="E120" s="733"/>
      <c r="F120" s="759"/>
    </row>
    <row r="121" spans="1:6" ht="15.05">
      <c r="A121" s="773"/>
      <c r="B121" s="786" t="s">
        <v>2226</v>
      </c>
      <c r="C121" s="775" t="s">
        <v>8</v>
      </c>
      <c r="D121" s="771">
        <v>3</v>
      </c>
      <c r="E121" s="733"/>
      <c r="F121" s="759">
        <f>E121*D121</f>
        <v>0</v>
      </c>
    </row>
    <row r="122" spans="1:6" ht="15.05">
      <c r="A122" s="773"/>
      <c r="B122" s="786" t="s">
        <v>2227</v>
      </c>
      <c r="C122" s="775" t="s">
        <v>8</v>
      </c>
      <c r="D122" s="771">
        <v>3</v>
      </c>
      <c r="E122" s="733"/>
      <c r="F122" s="759">
        <f>E122*D122</f>
        <v>0</v>
      </c>
    </row>
    <row r="123" spans="1:6" ht="15.05">
      <c r="A123" s="773"/>
      <c r="B123" s="732" t="s">
        <v>2248</v>
      </c>
      <c r="C123" s="775"/>
      <c r="D123" s="771"/>
      <c r="E123" s="733"/>
      <c r="F123" s="759"/>
    </row>
    <row r="124" spans="1:6" ht="15.05">
      <c r="A124" s="773"/>
      <c r="B124" s="786" t="s">
        <v>2226</v>
      </c>
      <c r="C124" s="775" t="s">
        <v>8</v>
      </c>
      <c r="D124" s="771">
        <v>10</v>
      </c>
      <c r="E124" s="733"/>
      <c r="F124" s="759">
        <f>E124*D124</f>
        <v>0</v>
      </c>
    </row>
    <row r="125" spans="1:6" ht="15.05">
      <c r="A125" s="773"/>
      <c r="B125" s="786" t="s">
        <v>2227</v>
      </c>
      <c r="C125" s="775" t="s">
        <v>8</v>
      </c>
      <c r="D125" s="771">
        <v>10</v>
      </c>
      <c r="E125" s="733"/>
      <c r="F125" s="759">
        <f>E125*D125</f>
        <v>0</v>
      </c>
    </row>
    <row r="126" spans="1:6" ht="15.05">
      <c r="A126" s="773"/>
      <c r="B126" s="786"/>
      <c r="C126" s="775"/>
      <c r="D126" s="743"/>
      <c r="E126" s="733"/>
      <c r="F126" s="792"/>
    </row>
    <row r="127" spans="1:6" ht="72">
      <c r="A127" s="772" t="s">
        <v>2249</v>
      </c>
      <c r="B127" s="846" t="s">
        <v>2611</v>
      </c>
      <c r="C127" s="777"/>
      <c r="D127" s="778"/>
      <c r="E127" s="779"/>
      <c r="F127" s="792"/>
    </row>
    <row r="128" spans="1:6" ht="15.05">
      <c r="A128" s="773"/>
      <c r="B128" s="732" t="s">
        <v>2250</v>
      </c>
      <c r="C128" s="715"/>
      <c r="D128" s="715"/>
      <c r="E128" s="715"/>
      <c r="F128" s="792"/>
    </row>
    <row r="129" spans="1:6" ht="15.05">
      <c r="A129" s="773"/>
      <c r="B129" s="786" t="s">
        <v>2226</v>
      </c>
      <c r="C129" s="775" t="s">
        <v>14</v>
      </c>
      <c r="D129" s="776">
        <v>2</v>
      </c>
      <c r="E129" s="733"/>
      <c r="F129" s="792">
        <f>E129*D129</f>
        <v>0</v>
      </c>
    </row>
    <row r="130" spans="1:6" ht="15.05">
      <c r="A130" s="773"/>
      <c r="B130" s="786" t="s">
        <v>2227</v>
      </c>
      <c r="C130" s="775" t="s">
        <v>14</v>
      </c>
      <c r="D130" s="776">
        <f>D129</f>
        <v>2</v>
      </c>
      <c r="E130" s="733"/>
      <c r="F130" s="792">
        <f>E130*D130</f>
        <v>0</v>
      </c>
    </row>
    <row r="131" spans="1:6" ht="15.05">
      <c r="A131" s="773"/>
      <c r="B131" s="786"/>
      <c r="C131" s="775"/>
      <c r="D131" s="776"/>
      <c r="E131" s="788"/>
      <c r="F131" s="733"/>
    </row>
    <row r="132" spans="1:6" ht="72">
      <c r="A132" s="772" t="s">
        <v>2251</v>
      </c>
      <c r="B132" s="846" t="s">
        <v>2252</v>
      </c>
      <c r="C132" s="773"/>
      <c r="D132" s="736"/>
      <c r="E132" s="736"/>
      <c r="F132" s="792"/>
    </row>
    <row r="133" spans="1:6" ht="14.4">
      <c r="A133" s="774"/>
      <c r="B133" s="732" t="s">
        <v>2253</v>
      </c>
      <c r="C133" s="775" t="s">
        <v>8</v>
      </c>
      <c r="D133" s="743">
        <f>D119+D122+D125</f>
        <v>18</v>
      </c>
      <c r="E133" s="733"/>
      <c r="F133" s="792">
        <f>E133*D133</f>
        <v>0</v>
      </c>
    </row>
    <row r="134" spans="1:6" ht="15.05">
      <c r="A134" s="773"/>
      <c r="B134" s="732"/>
      <c r="C134" s="775"/>
      <c r="D134" s="720"/>
      <c r="E134" s="733"/>
      <c r="F134" s="792"/>
    </row>
    <row r="135" spans="1:6" ht="100.8">
      <c r="A135" s="772" t="s">
        <v>2254</v>
      </c>
      <c r="B135" s="847" t="s">
        <v>2255</v>
      </c>
      <c r="C135" s="773"/>
      <c r="D135" s="736"/>
      <c r="E135" s="736"/>
      <c r="F135" s="792"/>
    </row>
    <row r="136" spans="1:6" ht="14.4">
      <c r="A136" s="774"/>
      <c r="B136" s="732" t="s">
        <v>600</v>
      </c>
      <c r="C136" s="775" t="s">
        <v>279</v>
      </c>
      <c r="D136" s="760">
        <v>1</v>
      </c>
      <c r="E136" s="733"/>
      <c r="F136" s="792">
        <f>E136*D136</f>
        <v>0</v>
      </c>
    </row>
    <row r="137" spans="1:6" ht="14.4">
      <c r="A137" s="774"/>
      <c r="B137" s="732"/>
      <c r="C137" s="775"/>
      <c r="D137" s="760"/>
      <c r="E137" s="747"/>
      <c r="F137" s="720"/>
    </row>
    <row r="138" spans="1:6" ht="115.2">
      <c r="A138" s="716" t="s">
        <v>2256</v>
      </c>
      <c r="B138" s="741" t="s">
        <v>2257</v>
      </c>
      <c r="C138" s="782"/>
      <c r="D138" s="744"/>
      <c r="E138" s="744"/>
      <c r="F138" s="758"/>
    </row>
    <row r="139" spans="1:6" ht="15.05">
      <c r="A139" s="848"/>
      <c r="B139" s="741" t="s">
        <v>2258</v>
      </c>
      <c r="C139" s="742" t="s">
        <v>8</v>
      </c>
      <c r="D139" s="849">
        <f>D133</f>
        <v>18</v>
      </c>
      <c r="E139" s="733"/>
      <c r="F139" s="792">
        <f>E139*D139</f>
        <v>0</v>
      </c>
    </row>
    <row r="140" spans="1:6" ht="15.05">
      <c r="A140" s="848"/>
      <c r="B140" s="741"/>
      <c r="C140" s="742"/>
      <c r="D140" s="849"/>
      <c r="E140" s="849"/>
      <c r="F140" s="792"/>
    </row>
    <row r="141" spans="1:6" ht="28.8">
      <c r="A141" s="749"/>
      <c r="B141" s="781" t="s">
        <v>2259</v>
      </c>
      <c r="C141" s="769"/>
      <c r="D141" s="770"/>
      <c r="E141" s="770"/>
      <c r="F141" s="726">
        <f>SUM(F116:F140)</f>
        <v>0</v>
      </c>
    </row>
    <row r="142" spans="1:6" ht="15.05">
      <c r="A142" s="728"/>
      <c r="B142" s="741"/>
      <c r="C142" s="742"/>
      <c r="D142" s="771"/>
      <c r="E142" s="743"/>
      <c r="F142" s="720"/>
    </row>
    <row r="143" spans="1:6" ht="14.4">
      <c r="A143" s="815" t="s">
        <v>1168</v>
      </c>
      <c r="B143" s="816" t="s">
        <v>2260</v>
      </c>
      <c r="C143" s="817"/>
      <c r="D143" s="818"/>
      <c r="E143" s="819"/>
      <c r="F143" s="820"/>
    </row>
    <row r="144" spans="1:6" ht="15.05">
      <c r="A144" s="773"/>
      <c r="B144" s="732"/>
      <c r="C144" s="775"/>
      <c r="D144" s="721"/>
      <c r="E144" s="733"/>
      <c r="F144" s="720"/>
    </row>
    <row r="145" spans="1:6" ht="105.2">
      <c r="A145" s="773"/>
      <c r="B145" s="850" t="s">
        <v>2261</v>
      </c>
      <c r="C145" s="775"/>
      <c r="D145" s="721"/>
      <c r="E145" s="733"/>
      <c r="F145" s="720"/>
    </row>
    <row r="146" spans="1:6" ht="15.05">
      <c r="A146" s="773"/>
      <c r="B146" s="732"/>
      <c r="C146" s="775"/>
      <c r="D146" s="721"/>
      <c r="E146" s="733"/>
      <c r="F146" s="720"/>
    </row>
    <row r="147" spans="1:6" ht="57.6">
      <c r="A147" s="772" t="s">
        <v>2262</v>
      </c>
      <c r="B147" s="846" t="s">
        <v>2263</v>
      </c>
      <c r="C147" s="775"/>
      <c r="D147" s="721"/>
      <c r="E147" s="733"/>
      <c r="F147" s="720"/>
    </row>
    <row r="148" spans="1:6" ht="15.05">
      <c r="A148" s="773"/>
      <c r="B148" s="786" t="s">
        <v>2226</v>
      </c>
      <c r="C148" s="775" t="s">
        <v>14</v>
      </c>
      <c r="D148" s="776">
        <v>2</v>
      </c>
      <c r="E148" s="745"/>
      <c r="F148" s="792">
        <f>D148*E148</f>
        <v>0</v>
      </c>
    </row>
    <row r="149" spans="1:6" ht="15.05">
      <c r="A149" s="773"/>
      <c r="B149" s="786" t="s">
        <v>2227</v>
      </c>
      <c r="C149" s="775" t="s">
        <v>14</v>
      </c>
      <c r="D149" s="776">
        <f>D148</f>
        <v>2</v>
      </c>
      <c r="E149" s="745"/>
      <c r="F149" s="792">
        <f>D149*E149</f>
        <v>0</v>
      </c>
    </row>
    <row r="150" spans="1:6" ht="15.05">
      <c r="A150" s="773"/>
      <c r="B150" s="732"/>
      <c r="C150" s="775"/>
      <c r="D150" s="776"/>
      <c r="E150" s="733"/>
      <c r="F150" s="792"/>
    </row>
    <row r="151" spans="1:6" ht="144">
      <c r="A151" s="772" t="s">
        <v>2264</v>
      </c>
      <c r="B151" s="846" t="s">
        <v>2265</v>
      </c>
      <c r="C151" s="775"/>
      <c r="D151" s="720"/>
      <c r="E151" s="733"/>
      <c r="F151" s="792"/>
    </row>
    <row r="152" spans="1:6" ht="15.05">
      <c r="A152" s="773"/>
      <c r="B152" s="786" t="s">
        <v>2226</v>
      </c>
      <c r="C152" s="775" t="s">
        <v>14</v>
      </c>
      <c r="D152" s="776">
        <v>2</v>
      </c>
      <c r="E152" s="745"/>
      <c r="F152" s="792">
        <f>D152*E152</f>
        <v>0</v>
      </c>
    </row>
    <row r="153" spans="1:6" ht="15.05">
      <c r="A153" s="773"/>
      <c r="B153" s="786" t="s">
        <v>2227</v>
      </c>
      <c r="C153" s="775" t="s">
        <v>14</v>
      </c>
      <c r="D153" s="776">
        <f>D152</f>
        <v>2</v>
      </c>
      <c r="E153" s="745"/>
      <c r="F153" s="792">
        <f>D153*E153</f>
        <v>0</v>
      </c>
    </row>
    <row r="154" spans="1:6" ht="15.05">
      <c r="A154" s="773"/>
      <c r="B154" s="732"/>
      <c r="C154" s="775"/>
      <c r="D154" s="720"/>
      <c r="E154" s="733"/>
      <c r="F154" s="792"/>
    </row>
    <row r="155" spans="1:6" ht="100.8">
      <c r="A155" s="772" t="s">
        <v>2266</v>
      </c>
      <c r="B155" s="846" t="s">
        <v>2612</v>
      </c>
      <c r="C155" s="775"/>
      <c r="D155" s="720"/>
      <c r="E155" s="733"/>
      <c r="F155" s="792"/>
    </row>
    <row r="156" spans="1:6" ht="15.05">
      <c r="A156" s="773"/>
      <c r="B156" s="786" t="s">
        <v>2226</v>
      </c>
      <c r="C156" s="775" t="s">
        <v>14</v>
      </c>
      <c r="D156" s="776">
        <v>2</v>
      </c>
      <c r="E156" s="745"/>
      <c r="F156" s="792">
        <f>D156*E156</f>
        <v>0</v>
      </c>
    </row>
    <row r="157" spans="1:6" ht="15.05">
      <c r="A157" s="773"/>
      <c r="B157" s="786" t="s">
        <v>2227</v>
      </c>
      <c r="C157" s="775" t="s">
        <v>14</v>
      </c>
      <c r="D157" s="776">
        <f>D156</f>
        <v>2</v>
      </c>
      <c r="E157" s="745"/>
      <c r="F157" s="792">
        <f>D157*E157</f>
        <v>0</v>
      </c>
    </row>
    <row r="158" spans="1:6" ht="15.05">
      <c r="A158" s="773"/>
      <c r="B158" s="732"/>
      <c r="C158" s="775"/>
      <c r="D158" s="776"/>
      <c r="E158" s="733"/>
      <c r="F158" s="792"/>
    </row>
    <row r="159" spans="1:6" ht="72">
      <c r="A159" s="772" t="s">
        <v>2267</v>
      </c>
      <c r="B159" s="846" t="s">
        <v>2268</v>
      </c>
      <c r="C159" s="775"/>
      <c r="D159" s="721"/>
      <c r="E159" s="788"/>
      <c r="F159" s="792"/>
    </row>
    <row r="160" spans="1:6" ht="15.05">
      <c r="A160" s="773"/>
      <c r="B160" s="732" t="s">
        <v>2269</v>
      </c>
      <c r="C160" s="775" t="s">
        <v>14</v>
      </c>
      <c r="D160" s="776">
        <v>2</v>
      </c>
      <c r="E160" s="733"/>
      <c r="F160" s="792">
        <f>E160*D160</f>
        <v>0</v>
      </c>
    </row>
    <row r="161" spans="1:6" ht="15.05">
      <c r="A161" s="773"/>
      <c r="B161" s="732"/>
      <c r="C161" s="775"/>
      <c r="D161" s="776"/>
      <c r="E161" s="733"/>
      <c r="F161" s="720"/>
    </row>
    <row r="162" spans="1:6" ht="15.05">
      <c r="A162" s="749"/>
      <c r="B162" s="781" t="s">
        <v>2270</v>
      </c>
      <c r="C162" s="769"/>
      <c r="D162" s="770"/>
      <c r="E162" s="770"/>
      <c r="F162" s="726">
        <f>SUM(F148:F161)</f>
        <v>0</v>
      </c>
    </row>
    <row r="163" spans="1:6" ht="14.4">
      <c r="A163" s="752"/>
      <c r="B163" s="821"/>
      <c r="C163" s="753"/>
      <c r="D163" s="754"/>
      <c r="E163" s="754"/>
      <c r="F163" s="740"/>
    </row>
    <row r="164" spans="1:6" ht="14.4">
      <c r="A164" s="815" t="s">
        <v>1171</v>
      </c>
      <c r="B164" s="816" t="s">
        <v>2271</v>
      </c>
      <c r="C164" s="830"/>
      <c r="D164" s="830"/>
      <c r="E164" s="830"/>
      <c r="F164" s="831"/>
    </row>
    <row r="165" spans="1:6" ht="14.4">
      <c r="A165" s="752"/>
      <c r="B165" s="821"/>
      <c r="C165" s="753"/>
      <c r="D165" s="754"/>
      <c r="E165" s="754"/>
      <c r="F165" s="740"/>
    </row>
    <row r="166" spans="1:6" ht="105.2">
      <c r="A166" s="752"/>
      <c r="B166" s="850" t="s">
        <v>2272</v>
      </c>
      <c r="C166" s="753"/>
      <c r="D166" s="754"/>
      <c r="E166" s="754"/>
      <c r="F166" s="740"/>
    </row>
    <row r="167" spans="1:6" ht="14.4">
      <c r="A167" s="752"/>
      <c r="B167" s="821"/>
      <c r="C167" s="753"/>
      <c r="D167" s="754"/>
      <c r="E167" s="754"/>
      <c r="F167" s="740"/>
    </row>
    <row r="168" spans="1:6" ht="187.2">
      <c r="A168" s="772" t="s">
        <v>2273</v>
      </c>
      <c r="B168" s="846" t="s">
        <v>2274</v>
      </c>
      <c r="C168" s="753"/>
      <c r="D168" s="754"/>
      <c r="E168" s="754"/>
      <c r="F168" s="740"/>
    </row>
    <row r="169" spans="1:6" ht="14.4">
      <c r="A169" s="752"/>
      <c r="B169" s="846" t="s">
        <v>2275</v>
      </c>
      <c r="C169" s="753"/>
      <c r="D169" s="754"/>
      <c r="E169" s="754"/>
      <c r="F169" s="740"/>
    </row>
    <row r="170" spans="1:6" ht="14.4">
      <c r="A170" s="752"/>
      <c r="B170" s="732" t="s">
        <v>2276</v>
      </c>
      <c r="C170" s="775"/>
      <c r="D170" s="743"/>
      <c r="E170" s="788"/>
      <c r="F170" s="720"/>
    </row>
    <row r="171" spans="1:6" ht="14.4">
      <c r="A171" s="752"/>
      <c r="B171" s="786" t="s">
        <v>2277</v>
      </c>
      <c r="C171" s="775" t="s">
        <v>8</v>
      </c>
      <c r="D171" s="771">
        <v>35</v>
      </c>
      <c r="E171" s="733"/>
      <c r="F171" s="792">
        <f>D171*E171</f>
        <v>0</v>
      </c>
    </row>
    <row r="172" spans="1:6" ht="14.4">
      <c r="A172" s="752"/>
      <c r="B172" s="786" t="s">
        <v>2278</v>
      </c>
      <c r="C172" s="775" t="s">
        <v>8</v>
      </c>
      <c r="D172" s="771">
        <v>6</v>
      </c>
      <c r="E172" s="733"/>
      <c r="F172" s="792">
        <f>D172*E172</f>
        <v>0</v>
      </c>
    </row>
    <row r="173" spans="1:6" ht="14.4">
      <c r="A173" s="752"/>
      <c r="B173" s="732" t="s">
        <v>2279</v>
      </c>
      <c r="C173" s="775"/>
      <c r="D173" s="743"/>
      <c r="E173" s="788"/>
      <c r="F173" s="792"/>
    </row>
    <row r="174" spans="1:6" ht="15.05">
      <c r="A174" s="752"/>
      <c r="B174" s="786" t="s">
        <v>2280</v>
      </c>
      <c r="C174" s="775" t="s">
        <v>8</v>
      </c>
      <c r="D174" s="771">
        <v>28</v>
      </c>
      <c r="E174" s="733"/>
      <c r="F174" s="792">
        <f>D174*E174</f>
        <v>0</v>
      </c>
    </row>
    <row r="175" spans="1:6" ht="14.4">
      <c r="A175" s="752"/>
      <c r="B175" s="821"/>
      <c r="C175" s="753"/>
      <c r="D175" s="754"/>
      <c r="E175" s="754"/>
      <c r="F175" s="740"/>
    </row>
    <row r="176" spans="1:6" ht="201.6">
      <c r="A176" s="772" t="s">
        <v>2281</v>
      </c>
      <c r="B176" s="846" t="s">
        <v>2672</v>
      </c>
      <c r="C176" s="777"/>
      <c r="D176" s="778"/>
      <c r="E176" s="779"/>
      <c r="F176" s="780"/>
    </row>
    <row r="177" spans="1:6" ht="15.05">
      <c r="A177" s="773"/>
      <c r="B177" s="732" t="s">
        <v>2282</v>
      </c>
      <c r="C177" s="775"/>
      <c r="D177" s="743"/>
      <c r="E177" s="788"/>
      <c r="F177" s="720"/>
    </row>
    <row r="178" spans="1:6" ht="15.05">
      <c r="A178" s="773"/>
      <c r="B178" s="786" t="s">
        <v>2226</v>
      </c>
      <c r="C178" s="775" t="s">
        <v>8</v>
      </c>
      <c r="D178" s="771">
        <v>41</v>
      </c>
      <c r="E178" s="733"/>
      <c r="F178" s="792">
        <f>D178*E178</f>
        <v>0</v>
      </c>
    </row>
    <row r="179" spans="1:6" ht="15.05">
      <c r="A179" s="773"/>
      <c r="B179" s="786" t="s">
        <v>2227</v>
      </c>
      <c r="C179" s="775" t="s">
        <v>8</v>
      </c>
      <c r="D179" s="771">
        <v>41</v>
      </c>
      <c r="E179" s="733"/>
      <c r="F179" s="792">
        <f>D179*E179</f>
        <v>0</v>
      </c>
    </row>
    <row r="180" spans="1:6" ht="15.05">
      <c r="A180" s="773"/>
      <c r="B180" s="786"/>
      <c r="C180" s="775"/>
      <c r="D180" s="771"/>
      <c r="E180" s="733"/>
      <c r="F180" s="792"/>
    </row>
    <row r="181" spans="1:6" ht="72">
      <c r="A181" s="716" t="s">
        <v>2283</v>
      </c>
      <c r="B181" s="741" t="s">
        <v>2284</v>
      </c>
      <c r="C181" s="832"/>
      <c r="D181" s="833"/>
      <c r="E181" s="833"/>
      <c r="F181" s="792"/>
    </row>
    <row r="182" spans="1:6" ht="15.05">
      <c r="A182" s="728"/>
      <c r="B182" s="741" t="s">
        <v>2285</v>
      </c>
      <c r="C182" s="742" t="s">
        <v>8</v>
      </c>
      <c r="D182" s="834">
        <v>41</v>
      </c>
      <c r="E182" s="745"/>
      <c r="F182" s="792">
        <f>D182*E182</f>
        <v>0</v>
      </c>
    </row>
    <row r="183" spans="1:6" ht="15.05">
      <c r="A183" s="773"/>
      <c r="B183" s="786"/>
      <c r="C183" s="775"/>
      <c r="D183" s="771"/>
      <c r="E183" s="733"/>
      <c r="F183" s="792"/>
    </row>
    <row r="184" spans="1:6" ht="115.2">
      <c r="A184" s="716" t="s">
        <v>2286</v>
      </c>
      <c r="B184" s="846" t="s">
        <v>2287</v>
      </c>
      <c r="C184" s="775"/>
      <c r="D184" s="747"/>
      <c r="E184" s="747"/>
      <c r="F184" s="792"/>
    </row>
    <row r="185" spans="1:6" ht="28.8">
      <c r="A185" s="716"/>
      <c r="B185" s="846" t="s">
        <v>2288</v>
      </c>
      <c r="C185" s="775"/>
      <c r="D185" s="747"/>
      <c r="E185" s="747"/>
      <c r="F185" s="792"/>
    </row>
    <row r="186" spans="1:6" ht="15.05">
      <c r="A186" s="773"/>
      <c r="B186" s="757" t="s">
        <v>2289</v>
      </c>
      <c r="C186" s="835" t="s">
        <v>2176</v>
      </c>
      <c r="D186" s="760">
        <v>1</v>
      </c>
      <c r="E186" s="851"/>
      <c r="F186" s="792">
        <f>D186*E186</f>
        <v>0</v>
      </c>
    </row>
    <row r="187" spans="1:6" ht="14.4">
      <c r="A187" s="752"/>
      <c r="B187" s="821"/>
      <c r="C187" s="753"/>
      <c r="D187" s="754"/>
      <c r="E187" s="754"/>
      <c r="F187" s="740"/>
    </row>
    <row r="188" spans="1:6" ht="129.6">
      <c r="A188" s="716" t="s">
        <v>2290</v>
      </c>
      <c r="B188" s="741" t="s">
        <v>2291</v>
      </c>
      <c r="C188" s="782"/>
      <c r="D188" s="744"/>
      <c r="E188" s="744"/>
      <c r="F188" s="758"/>
    </row>
    <row r="189" spans="1:6" ht="15.05">
      <c r="A189" s="848"/>
      <c r="B189" s="741" t="s">
        <v>2258</v>
      </c>
      <c r="C189" s="742" t="s">
        <v>8</v>
      </c>
      <c r="D189" s="852">
        <f>D178</f>
        <v>41</v>
      </c>
      <c r="E189" s="849"/>
      <c r="F189" s="792">
        <f>D189*E189</f>
        <v>0</v>
      </c>
    </row>
    <row r="190" spans="1:6" ht="15.05">
      <c r="A190" s="848"/>
      <c r="B190" s="741"/>
      <c r="C190" s="742"/>
      <c r="D190" s="852"/>
      <c r="E190" s="849"/>
      <c r="F190" s="720"/>
    </row>
    <row r="191" spans="1:6" ht="28.8">
      <c r="A191" s="749"/>
      <c r="B191" s="781" t="s">
        <v>2292</v>
      </c>
      <c r="C191" s="769"/>
      <c r="D191" s="770"/>
      <c r="E191" s="770"/>
      <c r="F191" s="726">
        <f>SUM(F171:F190)</f>
        <v>0</v>
      </c>
    </row>
    <row r="192" spans="1:6" ht="14.4">
      <c r="A192" s="752"/>
      <c r="B192" s="821"/>
      <c r="C192" s="753"/>
      <c r="D192" s="754"/>
      <c r="E192" s="754"/>
      <c r="F192" s="740"/>
    </row>
    <row r="193" spans="1:6" ht="14.4">
      <c r="A193" s="816"/>
      <c r="B193" s="816" t="s">
        <v>2293</v>
      </c>
      <c r="C193" s="816"/>
      <c r="D193" s="816"/>
      <c r="E193" s="816"/>
      <c r="F193" s="816"/>
    </row>
    <row r="194" spans="1:6" ht="15.05">
      <c r="A194" s="728"/>
      <c r="B194" s="761"/>
      <c r="C194" s="738"/>
      <c r="D194" s="739"/>
      <c r="E194" s="739"/>
      <c r="F194" s="740"/>
    </row>
    <row r="195" spans="1:6" ht="14.4">
      <c r="A195" s="762" t="s">
        <v>1142</v>
      </c>
      <c r="B195" s="761" t="str">
        <f>B12</f>
        <v>PRIPREMNI RADOVI UKUPNO:</v>
      </c>
      <c r="C195" s="761"/>
      <c r="D195" s="761"/>
      <c r="E195" s="761"/>
      <c r="F195" s="823">
        <f>F12</f>
        <v>0</v>
      </c>
    </row>
    <row r="196" spans="1:6" ht="14.4">
      <c r="A196" s="762" t="s">
        <v>1158</v>
      </c>
      <c r="B196" s="761" t="str">
        <f>B36</f>
        <v>ZEMLJANI RADOVI UKUPNO:</v>
      </c>
      <c r="C196" s="761"/>
      <c r="D196" s="761"/>
      <c r="E196" s="761"/>
      <c r="F196" s="823">
        <f>F36</f>
        <v>0</v>
      </c>
    </row>
    <row r="197" spans="1:6" ht="28.8">
      <c r="A197" s="762" t="s">
        <v>1160</v>
      </c>
      <c r="B197" s="737" t="str">
        <f>B58</f>
        <v>RADOVI DEMONTAŽE SANITARIJA UKUPNO:</v>
      </c>
      <c r="C197" s="737"/>
      <c r="D197" s="737"/>
      <c r="E197" s="737"/>
      <c r="F197" s="823">
        <f>F58</f>
        <v>0</v>
      </c>
    </row>
    <row r="198" spans="1:6" ht="14.4">
      <c r="A198" s="762" t="s">
        <v>1162</v>
      </c>
      <c r="B198" s="737" t="str">
        <f>B69</f>
        <v>BETONSKI I ARMIRAČKI RADOVI UKUPNO:</v>
      </c>
      <c r="C198" s="737"/>
      <c r="D198" s="737"/>
      <c r="E198" s="737"/>
      <c r="F198" s="823">
        <f>F69</f>
        <v>0</v>
      </c>
    </row>
    <row r="199" spans="1:6" ht="14.4">
      <c r="A199" s="762" t="s">
        <v>1164</v>
      </c>
      <c r="B199" s="737" t="str">
        <f>B110</f>
        <v>VODOOPSKRBA UKUPNO:</v>
      </c>
      <c r="C199" s="737"/>
      <c r="D199" s="737"/>
      <c r="E199" s="737"/>
      <c r="F199" s="823">
        <f>F110</f>
        <v>0</v>
      </c>
    </row>
    <row r="200" spans="1:6" ht="28.8">
      <c r="A200" s="762" t="s">
        <v>1166</v>
      </c>
      <c r="B200" s="737" t="str">
        <f>B141</f>
        <v>RADOVI INSTALACIJA ODVODNJE UKUPNO:</v>
      </c>
      <c r="C200" s="737"/>
      <c r="D200" s="737"/>
      <c r="E200" s="737"/>
      <c r="F200" s="823">
        <f>F141</f>
        <v>0</v>
      </c>
    </row>
    <row r="201" spans="1:6" ht="14.4">
      <c r="A201" s="840" t="s">
        <v>1168</v>
      </c>
      <c r="B201" s="737" t="str">
        <f>B162</f>
        <v>SANITARNA OPREMA UKUPNO:</v>
      </c>
      <c r="C201" s="737"/>
      <c r="D201" s="737"/>
      <c r="E201" s="737"/>
      <c r="F201" s="823">
        <f>F162</f>
        <v>0</v>
      </c>
    </row>
    <row r="202" spans="1:6" ht="28.8">
      <c r="A202" s="841" t="s">
        <v>1171</v>
      </c>
      <c r="B202" s="842" t="str">
        <f>B191</f>
        <v>ODVODNJA KROVNIH OBORINSKIH VODA UKUPNO:</v>
      </c>
      <c r="C202" s="842"/>
      <c r="D202" s="842"/>
      <c r="E202" s="842"/>
      <c r="F202" s="843">
        <f t="shared" ref="F202" si="8">F191</f>
        <v>0</v>
      </c>
    </row>
    <row r="203" spans="1:6" ht="15.05">
      <c r="A203" s="728"/>
      <c r="B203" s="764"/>
      <c r="C203" s="765"/>
      <c r="D203" s="763"/>
      <c r="E203" s="766" t="s">
        <v>2294</v>
      </c>
      <c r="F203" s="823">
        <f>SUM(F195:F202)</f>
        <v>0</v>
      </c>
    </row>
    <row r="204" spans="1:6" ht="15.05">
      <c r="A204" s="728"/>
      <c r="B204" s="764"/>
      <c r="C204" s="765"/>
      <c r="D204" s="763"/>
      <c r="E204" s="766" t="s">
        <v>2295</v>
      </c>
      <c r="F204" s="767">
        <v>0.25</v>
      </c>
    </row>
    <row r="205" spans="1:6" ht="15.05">
      <c r="A205" s="728"/>
      <c r="B205" s="768"/>
      <c r="C205" s="765"/>
      <c r="D205" s="763"/>
      <c r="E205" s="766" t="s">
        <v>12</v>
      </c>
      <c r="F205" s="823">
        <f>(F204*F203)+F203</f>
        <v>0</v>
      </c>
    </row>
  </sheetData>
  <conditionalFormatting sqref="F1">
    <cfRule type="cellIs" dxfId="20" priority="69" stopIfTrue="1" operator="equal">
      <formula>0</formula>
    </cfRule>
  </conditionalFormatting>
  <conditionalFormatting sqref="F3">
    <cfRule type="cellIs" dxfId="19" priority="68" stopIfTrue="1" operator="equal">
      <formula>0</formula>
    </cfRule>
  </conditionalFormatting>
  <conditionalFormatting sqref="F7:F10">
    <cfRule type="cellIs" dxfId="18" priority="16" stopIfTrue="1" operator="equal">
      <formula>0</formula>
    </cfRule>
  </conditionalFormatting>
  <conditionalFormatting sqref="F12:F15">
    <cfRule type="cellIs" dxfId="17" priority="14" stopIfTrue="1" operator="equal">
      <formula>0</formula>
    </cfRule>
  </conditionalFormatting>
  <conditionalFormatting sqref="F18:F34">
    <cfRule type="cellIs" dxfId="16" priority="9" stopIfTrue="1" operator="equal">
      <formula>0</formula>
    </cfRule>
  </conditionalFormatting>
  <conditionalFormatting sqref="F36:F60">
    <cfRule type="cellIs" dxfId="15" priority="12" stopIfTrue="1" operator="equal">
      <formula>0</formula>
    </cfRule>
  </conditionalFormatting>
  <conditionalFormatting sqref="F62">
    <cfRule type="cellIs" dxfId="14" priority="57" stopIfTrue="1" operator="equal">
      <formula>0</formula>
    </cfRule>
  </conditionalFormatting>
  <conditionalFormatting sqref="F64:F74">
    <cfRule type="cellIs" dxfId="13" priority="23" stopIfTrue="1" operator="equal">
      <formula>0</formula>
    </cfRule>
  </conditionalFormatting>
  <conditionalFormatting sqref="F79:F93">
    <cfRule type="cellIs" dxfId="12" priority="8" stopIfTrue="1" operator="equal">
      <formula>0</formula>
    </cfRule>
  </conditionalFormatting>
  <conditionalFormatting sqref="F96:F98">
    <cfRule type="cellIs" dxfId="11" priority="7" stopIfTrue="1" operator="equal">
      <formula>0</formula>
    </cfRule>
  </conditionalFormatting>
  <conditionalFormatting sqref="F102:F108">
    <cfRule type="cellIs" dxfId="10" priority="5" stopIfTrue="1" operator="equal">
      <formula>0</formula>
    </cfRule>
  </conditionalFormatting>
  <conditionalFormatting sqref="F110:F141">
    <cfRule type="cellIs" dxfId="9" priority="4" stopIfTrue="1" operator="equal">
      <formula>0</formula>
    </cfRule>
  </conditionalFormatting>
  <conditionalFormatting sqref="F143">
    <cfRule type="cellIs" dxfId="8" priority="61" stopIfTrue="1" operator="equal">
      <formula>0</formula>
    </cfRule>
  </conditionalFormatting>
  <conditionalFormatting sqref="F147:F160">
    <cfRule type="cellIs" dxfId="7" priority="62" stopIfTrue="1" operator="equal">
      <formula>0</formula>
    </cfRule>
  </conditionalFormatting>
  <conditionalFormatting sqref="F162:F163 F165:F169">
    <cfRule type="cellIs" dxfId="6" priority="58" stopIfTrue="1" operator="equal">
      <formula>0</formula>
    </cfRule>
  </conditionalFormatting>
  <conditionalFormatting sqref="F171:F175">
    <cfRule type="cellIs" dxfId="5" priority="3" stopIfTrue="1" operator="equal">
      <formula>0</formula>
    </cfRule>
  </conditionalFormatting>
  <conditionalFormatting sqref="F178:F187">
    <cfRule type="cellIs" dxfId="4" priority="2" stopIfTrue="1" operator="equal">
      <formula>0</formula>
    </cfRule>
  </conditionalFormatting>
  <conditionalFormatting sqref="F189">
    <cfRule type="cellIs" dxfId="3" priority="1" stopIfTrue="1" operator="equal">
      <formula>0</formula>
    </cfRule>
  </conditionalFormatting>
  <conditionalFormatting sqref="F191:F192">
    <cfRule type="cellIs" dxfId="2" priority="11" stopIfTrue="1" operator="equal">
      <formula>0</formula>
    </cfRule>
  </conditionalFormatting>
  <conditionalFormatting sqref="F194:F203">
    <cfRule type="cellIs" dxfId="1" priority="64" stopIfTrue="1" operator="equal">
      <formula>0</formula>
    </cfRule>
  </conditionalFormatting>
  <conditionalFormatting sqref="F205">
    <cfRule type="cellIs" dxfId="0" priority="44" stopIfTrue="1" operator="equal">
      <formula>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V58"/>
  <sheetViews>
    <sheetView view="pageBreakPreview" zoomScale="80" zoomScaleNormal="90" zoomScaleSheetLayoutView="80" workbookViewId="0">
      <selection activeCell="T34" sqref="T34"/>
    </sheetView>
  </sheetViews>
  <sheetFormatPr defaultColWidth="9.109375" defaultRowHeight="15.05"/>
  <cols>
    <col min="1" max="1" width="8" style="474" customWidth="1"/>
    <col min="2" max="2" width="23" style="474" customWidth="1"/>
    <col min="3" max="6" width="9.109375" style="474"/>
    <col min="7" max="7" width="10.33203125" style="474" customWidth="1"/>
    <col min="8" max="16384" width="9.109375" style="474"/>
  </cols>
  <sheetData>
    <row r="1" spans="1:16">
      <c r="A1" s="383"/>
      <c r="B1" s="383"/>
      <c r="C1" s="383"/>
      <c r="D1" s="383"/>
      <c r="E1" s="383"/>
      <c r="F1" s="383"/>
      <c r="G1" s="383"/>
      <c r="H1" s="383"/>
    </row>
    <row r="2" spans="1:16">
      <c r="A2" s="383"/>
      <c r="B2" s="383"/>
      <c r="C2" s="383"/>
      <c r="D2" s="383"/>
      <c r="E2" s="383"/>
      <c r="F2" s="383"/>
      <c r="G2" s="383"/>
      <c r="H2" s="383"/>
    </row>
    <row r="3" spans="1:16" ht="16.45" customHeight="1">
      <c r="A3" s="508"/>
      <c r="B3" s="509"/>
      <c r="C3" s="510"/>
      <c r="D3" s="511"/>
      <c r="E3" s="512"/>
      <c r="F3" s="512"/>
      <c r="G3" s="513"/>
      <c r="H3" s="383"/>
    </row>
    <row r="4" spans="1:16">
      <c r="A4" s="508"/>
      <c r="B4" s="480"/>
      <c r="C4" s="510"/>
      <c r="D4" s="511"/>
      <c r="E4" s="512"/>
      <c r="F4" s="512"/>
      <c r="G4" s="513"/>
      <c r="H4" s="383"/>
    </row>
    <row r="5" spans="1:16" ht="18.8" customHeight="1">
      <c r="A5" s="508"/>
      <c r="B5" s="514"/>
      <c r="C5" s="510"/>
      <c r="D5" s="511"/>
      <c r="E5" s="512"/>
      <c r="F5" s="512"/>
      <c r="G5" s="513"/>
      <c r="H5" s="383"/>
    </row>
    <row r="6" spans="1:16" ht="16.45" customHeight="1">
      <c r="A6" s="508"/>
      <c r="B6" s="514"/>
      <c r="C6" s="510"/>
      <c r="D6" s="511"/>
      <c r="E6" s="512"/>
      <c r="F6" s="512"/>
      <c r="G6" s="513"/>
      <c r="H6" s="383"/>
    </row>
    <row r="7" spans="1:16" ht="16.45" customHeight="1">
      <c r="A7" s="508"/>
      <c r="B7" s="514"/>
      <c r="C7" s="510"/>
      <c r="D7" s="511"/>
      <c r="E7" s="512"/>
      <c r="F7" s="512"/>
      <c r="G7" s="513"/>
      <c r="H7" s="383"/>
    </row>
    <row r="8" spans="1:16" ht="16.45" customHeight="1">
      <c r="A8" s="508"/>
      <c r="B8" s="514"/>
      <c r="C8" s="510"/>
      <c r="D8" s="511"/>
      <c r="E8" s="512"/>
      <c r="F8" s="512"/>
      <c r="G8" s="513"/>
      <c r="H8" s="383"/>
    </row>
    <row r="9" spans="1:16" ht="15.85" customHeight="1">
      <c r="A9" s="508"/>
      <c r="B9" s="515" t="s">
        <v>1187</v>
      </c>
      <c r="C9" s="510"/>
      <c r="D9" s="510"/>
      <c r="E9" s="510"/>
      <c r="F9" s="516"/>
      <c r="G9" s="510"/>
      <c r="H9" s="383"/>
      <c r="P9" s="484"/>
    </row>
    <row r="10" spans="1:16" ht="30.05" customHeight="1">
      <c r="A10" s="508"/>
      <c r="B10" s="482" t="s">
        <v>56</v>
      </c>
      <c r="C10" s="1123" t="s">
        <v>1259</v>
      </c>
      <c r="D10" s="1123"/>
      <c r="E10" s="1123"/>
      <c r="F10" s="1123"/>
      <c r="G10" s="1123"/>
      <c r="H10" s="383"/>
      <c r="P10" s="484"/>
    </row>
    <row r="11" spans="1:16" ht="30.7" customHeight="1">
      <c r="A11" s="508"/>
      <c r="B11" s="510"/>
      <c r="C11" s="1123" t="s">
        <v>1258</v>
      </c>
      <c r="D11" s="1123"/>
      <c r="E11" s="1123"/>
      <c r="F11" s="1123"/>
      <c r="G11" s="1123"/>
      <c r="H11" s="383"/>
    </row>
    <row r="12" spans="1:16">
      <c r="A12" s="508"/>
      <c r="B12" s="510"/>
      <c r="C12" s="1114" t="s">
        <v>1260</v>
      </c>
      <c r="D12" s="1114"/>
      <c r="E12" s="1114"/>
      <c r="F12" s="1114"/>
      <c r="G12" s="1114"/>
      <c r="H12" s="383"/>
    </row>
    <row r="13" spans="1:16">
      <c r="A13" s="508"/>
      <c r="B13" s="487"/>
      <c r="C13" s="517"/>
      <c r="D13" s="517"/>
      <c r="E13" s="517"/>
      <c r="F13" s="518"/>
      <c r="G13" s="517"/>
      <c r="H13" s="383"/>
    </row>
    <row r="14" spans="1:16" ht="15.05" customHeight="1">
      <c r="A14" s="508"/>
      <c r="B14" s="482" t="s">
        <v>55</v>
      </c>
      <c r="C14" s="1124" t="s">
        <v>1266</v>
      </c>
      <c r="D14" s="1124"/>
      <c r="E14" s="1124"/>
      <c r="F14" s="1124"/>
      <c r="G14" s="1124"/>
      <c r="H14" s="383"/>
    </row>
    <row r="15" spans="1:16">
      <c r="A15" s="508"/>
      <c r="B15" s="487"/>
      <c r="C15" s="1124"/>
      <c r="D15" s="1124"/>
      <c r="E15" s="1124"/>
      <c r="F15" s="1124"/>
      <c r="G15" s="1124"/>
      <c r="H15" s="383"/>
    </row>
    <row r="16" spans="1:16">
      <c r="A16" s="508"/>
      <c r="B16" s="487"/>
      <c r="C16" s="1124"/>
      <c r="D16" s="1124"/>
      <c r="E16" s="1124"/>
      <c r="F16" s="1124"/>
      <c r="G16" s="1124"/>
      <c r="H16" s="383"/>
    </row>
    <row r="17" spans="1:22" ht="15.05" customHeight="1">
      <c r="A17" s="508"/>
      <c r="B17" s="487"/>
      <c r="C17" s="519"/>
      <c r="D17" s="520"/>
      <c r="E17" s="520"/>
      <c r="F17" s="520"/>
      <c r="G17" s="520"/>
      <c r="H17" s="383"/>
    </row>
    <row r="18" spans="1:22" ht="15.05" customHeight="1">
      <c r="A18" s="508"/>
      <c r="B18" s="482" t="s">
        <v>57</v>
      </c>
      <c r="C18" s="1122" t="s">
        <v>1188</v>
      </c>
      <c r="D18" s="1122"/>
      <c r="E18" s="1122"/>
      <c r="F18" s="1122"/>
      <c r="G18" s="1122"/>
      <c r="H18" s="383"/>
    </row>
    <row r="19" spans="1:22">
      <c r="A19" s="508"/>
      <c r="B19" s="487"/>
      <c r="C19" s="1122"/>
      <c r="D19" s="1122"/>
      <c r="E19" s="1122"/>
      <c r="F19" s="1122"/>
      <c r="G19" s="1122"/>
      <c r="H19" s="383"/>
    </row>
    <row r="20" spans="1:22">
      <c r="A20" s="508"/>
      <c r="B20" s="510"/>
      <c r="C20" s="1128"/>
      <c r="D20" s="1128"/>
      <c r="E20" s="1128"/>
      <c r="F20" s="1128"/>
      <c r="G20" s="1128"/>
      <c r="H20" s="383"/>
    </row>
    <row r="21" spans="1:22">
      <c r="A21" s="508"/>
      <c r="B21" s="510"/>
      <c r="C21" s="521"/>
      <c r="D21" s="521"/>
      <c r="E21" s="521"/>
      <c r="F21" s="521"/>
      <c r="G21" s="521"/>
      <c r="H21" s="383"/>
    </row>
    <row r="22" spans="1:22" ht="15.05" customHeight="1">
      <c r="A22" s="508"/>
      <c r="B22" s="510"/>
      <c r="C22" s="521"/>
      <c r="D22" s="521"/>
      <c r="E22" s="521"/>
      <c r="F22" s="521"/>
      <c r="G22" s="521"/>
      <c r="H22" s="383"/>
    </row>
    <row r="23" spans="1:22">
      <c r="A23" s="508"/>
      <c r="B23" s="510"/>
      <c r="C23" s="521"/>
      <c r="D23" s="521"/>
      <c r="E23" s="521"/>
      <c r="F23" s="521"/>
      <c r="G23" s="521"/>
      <c r="H23" s="383"/>
    </row>
    <row r="24" spans="1:22" ht="26.3">
      <c r="A24" s="530"/>
      <c r="B24" s="1136" t="s">
        <v>1884</v>
      </c>
      <c r="C24" s="1136"/>
      <c r="D24" s="1136"/>
      <c r="E24" s="1136"/>
      <c r="F24" s="1136"/>
      <c r="G24" s="1136"/>
      <c r="H24" s="383"/>
    </row>
    <row r="25" spans="1:22" ht="40.549999999999997" customHeight="1">
      <c r="A25" s="508"/>
      <c r="B25" s="1130" t="s">
        <v>2296</v>
      </c>
      <c r="C25" s="1131"/>
      <c r="D25" s="1131"/>
      <c r="E25" s="1131"/>
      <c r="F25" s="1131"/>
      <c r="G25" s="1131"/>
      <c r="H25" s="383"/>
    </row>
    <row r="26" spans="1:22" ht="26.3">
      <c r="A26" s="508"/>
      <c r="B26" s="661"/>
      <c r="C26" s="662"/>
      <c r="D26" s="662"/>
      <c r="E26" s="662"/>
      <c r="F26" s="662"/>
      <c r="G26" s="662"/>
      <c r="H26" s="383"/>
    </row>
    <row r="27" spans="1:22">
      <c r="A27" s="508"/>
      <c r="B27" s="660"/>
      <c r="C27" s="660"/>
      <c r="D27" s="660"/>
      <c r="E27" s="660"/>
      <c r="F27" s="660"/>
      <c r="G27" s="660"/>
      <c r="H27" s="383"/>
      <c r="V27" s="714"/>
    </row>
    <row r="28" spans="1:22">
      <c r="A28" s="508"/>
      <c r="G28" s="510"/>
      <c r="H28" s="383"/>
    </row>
    <row r="29" spans="1:22">
      <c r="A29" s="76"/>
      <c r="B29" s="660"/>
      <c r="C29" s="660"/>
      <c r="D29" s="660"/>
      <c r="E29" s="660"/>
      <c r="F29" s="660"/>
      <c r="G29" s="660"/>
      <c r="H29" s="383"/>
    </row>
    <row r="30" spans="1:22">
      <c r="A30" s="76"/>
      <c r="B30" s="660"/>
      <c r="C30" s="660"/>
      <c r="D30" s="660"/>
      <c r="E30" s="660"/>
      <c r="F30" s="660"/>
      <c r="G30" s="660"/>
      <c r="H30" s="383"/>
    </row>
    <row r="31" spans="1:22">
      <c r="A31" s="508"/>
      <c r="B31" s="510"/>
      <c r="C31" s="510"/>
      <c r="D31" s="510"/>
      <c r="E31" s="510"/>
      <c r="F31" s="516"/>
      <c r="G31" s="510"/>
      <c r="H31" s="383"/>
    </row>
    <row r="32" spans="1:22">
      <c r="H32" s="383"/>
    </row>
    <row r="33" spans="1:8" ht="18.2">
      <c r="A33" s="1129"/>
      <c r="B33" s="1129"/>
      <c r="C33" s="1129"/>
      <c r="D33" s="1129"/>
      <c r="E33" s="1129"/>
      <c r="F33" s="1129"/>
      <c r="G33" s="1129"/>
      <c r="H33" s="1129"/>
    </row>
    <row r="34" spans="1:8" ht="18.2">
      <c r="A34" s="522"/>
      <c r="B34" s="522"/>
      <c r="C34" s="522"/>
      <c r="D34" s="522"/>
      <c r="E34" s="522"/>
      <c r="F34" s="522"/>
      <c r="G34" s="522"/>
      <c r="H34" s="522"/>
    </row>
    <row r="35" spans="1:8" ht="18.2">
      <c r="A35" s="522"/>
      <c r="B35" s="522"/>
      <c r="C35" s="522"/>
      <c r="D35" s="522"/>
      <c r="E35" s="522"/>
      <c r="F35" s="522"/>
      <c r="G35" s="522"/>
      <c r="H35" s="522"/>
    </row>
    <row r="36" spans="1:8" ht="18.2">
      <c r="A36" s="522"/>
      <c r="B36" s="522"/>
      <c r="C36" s="522"/>
      <c r="D36" s="522"/>
      <c r="E36" s="522"/>
      <c r="F36" s="522"/>
      <c r="G36" s="522"/>
      <c r="H36" s="522"/>
    </row>
    <row r="37" spans="1:8" ht="18.2">
      <c r="A37" s="522"/>
      <c r="B37" s="522"/>
      <c r="C37" s="522"/>
      <c r="D37" s="522"/>
      <c r="E37" s="522"/>
      <c r="F37" s="522"/>
      <c r="G37" s="522"/>
      <c r="H37" s="522"/>
    </row>
    <row r="38" spans="1:8" ht="18.2">
      <c r="A38" s="522"/>
      <c r="B38" s="522"/>
      <c r="C38" s="522"/>
      <c r="D38" s="522"/>
      <c r="E38" s="522"/>
      <c r="F38" s="522"/>
      <c r="G38" s="522"/>
      <c r="H38" s="522"/>
    </row>
    <row r="39" spans="1:8" ht="18.2">
      <c r="A39" s="522"/>
      <c r="B39" s="522"/>
      <c r="C39" s="522"/>
      <c r="D39" s="522"/>
      <c r="E39" s="522"/>
      <c r="F39" s="522"/>
      <c r="G39" s="522"/>
      <c r="H39" s="522"/>
    </row>
    <row r="40" spans="1:8" ht="18.2">
      <c r="A40" s="522"/>
      <c r="B40" s="522"/>
      <c r="C40" s="522"/>
      <c r="D40" s="522"/>
      <c r="E40" s="522"/>
      <c r="F40" s="522"/>
      <c r="G40" s="522"/>
      <c r="H40" s="522"/>
    </row>
    <row r="41" spans="1:8" ht="18.2">
      <c r="A41" s="522"/>
      <c r="B41" s="522"/>
      <c r="C41" s="522"/>
      <c r="D41" s="522"/>
      <c r="E41" s="522"/>
      <c r="F41" s="522"/>
      <c r="G41" s="522"/>
      <c r="H41" s="522"/>
    </row>
    <row r="42" spans="1:8" ht="18.2">
      <c r="A42" s="522"/>
      <c r="B42" s="522"/>
      <c r="C42" s="522"/>
      <c r="D42" s="522"/>
      <c r="E42" s="522"/>
      <c r="F42" s="522"/>
      <c r="G42" s="522"/>
      <c r="H42" s="522"/>
    </row>
    <row r="43" spans="1:8">
      <c r="A43" s="508"/>
      <c r="B43" s="510"/>
      <c r="C43" s="510"/>
      <c r="D43" s="510"/>
      <c r="E43" s="510"/>
      <c r="F43" s="516"/>
      <c r="G43" s="510"/>
      <c r="H43" s="383"/>
    </row>
    <row r="44" spans="1:8">
      <c r="A44" s="508"/>
      <c r="B44" s="510"/>
      <c r="C44" s="510"/>
      <c r="D44" s="510"/>
      <c r="E44" s="510"/>
      <c r="F44" s="516"/>
      <c r="G44" s="510"/>
      <c r="H44" s="383"/>
    </row>
    <row r="45" spans="1:8">
      <c r="A45" s="508"/>
      <c r="B45" s="510"/>
      <c r="C45" s="510"/>
      <c r="D45" s="510"/>
      <c r="E45" s="510"/>
      <c r="F45" s="516"/>
      <c r="G45" s="510"/>
      <c r="H45" s="383"/>
    </row>
    <row r="46" spans="1:8">
      <c r="A46" s="508"/>
      <c r="B46" s="510"/>
      <c r="C46" s="510"/>
      <c r="D46" s="510"/>
      <c r="E46" s="510"/>
      <c r="F46" s="516"/>
      <c r="G46" s="510"/>
      <c r="H46" s="383"/>
    </row>
    <row r="47" spans="1:8">
      <c r="A47" s="508"/>
      <c r="B47" s="523"/>
      <c r="C47" s="513"/>
      <c r="D47" s="524"/>
      <c r="E47" s="512"/>
      <c r="F47" s="512"/>
      <c r="G47" s="513"/>
      <c r="H47" s="383"/>
    </row>
    <row r="48" spans="1:8">
      <c r="A48" s="508"/>
      <c r="B48" s="510"/>
      <c r="C48" s="510"/>
      <c r="D48" s="510"/>
      <c r="E48" s="510"/>
      <c r="F48" s="516"/>
      <c r="G48" s="510"/>
      <c r="H48" s="383"/>
    </row>
    <row r="49" spans="1:8" ht="15.65">
      <c r="A49" s="508"/>
      <c r="B49" s="476"/>
      <c r="C49" s="476"/>
      <c r="D49" s="476"/>
      <c r="E49" s="476"/>
      <c r="F49" s="493"/>
      <c r="G49" s="476"/>
      <c r="H49" s="383"/>
    </row>
    <row r="50" spans="1:8" ht="15.65">
      <c r="A50" s="508"/>
      <c r="B50" s="476"/>
      <c r="C50" s="476"/>
      <c r="D50" s="476"/>
      <c r="E50" s="476"/>
      <c r="F50" s="493"/>
      <c r="G50" s="476"/>
      <c r="H50" s="383"/>
    </row>
    <row r="51" spans="1:8" ht="15.65">
      <c r="A51" s="508"/>
      <c r="B51" s="525"/>
      <c r="C51" s="476"/>
      <c r="D51" s="476"/>
      <c r="E51" s="476"/>
      <c r="F51" s="493"/>
      <c r="G51" s="526"/>
      <c r="H51" s="527"/>
    </row>
    <row r="52" spans="1:8" ht="15.65">
      <c r="A52" s="508"/>
      <c r="B52" s="528"/>
      <c r="C52" s="476"/>
      <c r="D52" s="476"/>
      <c r="E52" s="476"/>
      <c r="F52" s="493"/>
      <c r="G52" s="529"/>
      <c r="H52" s="527"/>
    </row>
    <row r="53" spans="1:8" ht="15.65">
      <c r="A53" s="508"/>
      <c r="B53" s="476"/>
      <c r="C53" s="476"/>
      <c r="D53" s="476"/>
      <c r="E53" s="476"/>
      <c r="F53" s="493"/>
      <c r="G53" s="476"/>
      <c r="H53" s="383"/>
    </row>
    <row r="54" spans="1:8" ht="15.65">
      <c r="A54" s="508"/>
      <c r="B54" s="476"/>
      <c r="C54" s="383"/>
      <c r="D54" s="476"/>
      <c r="E54" s="476"/>
      <c r="F54" s="493"/>
      <c r="G54" s="383"/>
      <c r="H54" s="383"/>
    </row>
    <row r="55" spans="1:8" ht="15.65">
      <c r="A55" s="508"/>
      <c r="B55" s="476"/>
      <c r="C55" s="476"/>
      <c r="D55" s="476"/>
      <c r="E55" s="476"/>
      <c r="F55" s="493"/>
      <c r="G55" s="476"/>
      <c r="H55" s="383"/>
    </row>
    <row r="56" spans="1:8" ht="15.65">
      <c r="A56" s="508"/>
      <c r="B56" s="525"/>
      <c r="C56" s="476"/>
      <c r="D56" s="476"/>
      <c r="E56" s="476"/>
      <c r="F56" s="493"/>
      <c r="G56" s="476"/>
      <c r="H56" s="383"/>
    </row>
    <row r="57" spans="1:8" ht="15.65">
      <c r="A57" s="508"/>
      <c r="B57" s="528"/>
      <c r="C57" s="510"/>
      <c r="D57" s="511"/>
      <c r="E57" s="512"/>
      <c r="F57" s="512"/>
      <c r="G57" s="513"/>
      <c r="H57" s="383"/>
    </row>
    <row r="58" spans="1:8">
      <c r="A58" s="383"/>
      <c r="B58" s="383"/>
      <c r="C58" s="383"/>
      <c r="D58" s="383"/>
      <c r="E58" s="383"/>
      <c r="F58" s="383"/>
      <c r="G58" s="383"/>
      <c r="H58" s="383"/>
    </row>
  </sheetData>
  <mergeCells count="9">
    <mergeCell ref="B24:G24"/>
    <mergeCell ref="B25:G25"/>
    <mergeCell ref="A33:H33"/>
    <mergeCell ref="C10:G10"/>
    <mergeCell ref="C11:G11"/>
    <mergeCell ref="C12:G12"/>
    <mergeCell ref="C14:G16"/>
    <mergeCell ref="C18:G19"/>
    <mergeCell ref="C20:G2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29"/>
  <sheetViews>
    <sheetView view="pageBreakPreview" zoomScale="90" zoomScaleNormal="100" zoomScaleSheetLayoutView="90" workbookViewId="0">
      <selection activeCell="B6" sqref="B6"/>
    </sheetView>
  </sheetViews>
  <sheetFormatPr defaultColWidth="8.88671875" defaultRowHeight="12.55"/>
  <cols>
    <col min="1" max="1" width="2.44140625" customWidth="1"/>
    <col min="2" max="2" width="69" customWidth="1"/>
  </cols>
  <sheetData>
    <row r="1" spans="1:18">
      <c r="A1" s="853"/>
      <c r="B1" s="853"/>
      <c r="C1" s="853"/>
      <c r="D1" s="853"/>
      <c r="E1" s="853"/>
      <c r="F1" s="853"/>
      <c r="G1" s="853"/>
      <c r="H1" s="853"/>
      <c r="I1" s="853"/>
      <c r="J1" s="853"/>
      <c r="K1" s="853"/>
      <c r="L1" s="853"/>
      <c r="M1" s="853"/>
      <c r="N1" s="853"/>
      <c r="O1" s="853"/>
      <c r="P1" s="853"/>
      <c r="Q1" s="853"/>
      <c r="R1" s="853"/>
    </row>
    <row r="2" spans="1:18" ht="13.15">
      <c r="A2" s="853"/>
      <c r="B2" s="856" t="s">
        <v>2302</v>
      </c>
      <c r="C2" s="853"/>
      <c r="D2" s="853"/>
      <c r="E2" s="853"/>
      <c r="F2" s="853"/>
      <c r="G2" s="853"/>
      <c r="H2" s="853"/>
      <c r="I2" s="853"/>
      <c r="J2" s="853"/>
      <c r="K2" s="853"/>
      <c r="L2" s="853"/>
      <c r="M2" s="853"/>
      <c r="N2" s="853"/>
      <c r="O2" s="853"/>
      <c r="P2" s="853"/>
      <c r="Q2" s="853"/>
      <c r="R2" s="853"/>
    </row>
    <row r="3" spans="1:18" ht="144" customHeight="1">
      <c r="A3" s="853"/>
      <c r="B3" s="855" t="s">
        <v>2301</v>
      </c>
      <c r="C3" s="853"/>
      <c r="D3" s="853"/>
      <c r="E3" s="853"/>
      <c r="F3" s="853"/>
      <c r="G3" s="853"/>
      <c r="H3" s="853"/>
      <c r="I3" s="853"/>
      <c r="J3" s="853"/>
      <c r="K3" s="853"/>
      <c r="L3" s="853"/>
      <c r="M3" s="853"/>
      <c r="N3" s="853"/>
      <c r="O3" s="853"/>
      <c r="P3" s="853"/>
      <c r="Q3" s="853"/>
      <c r="R3" s="853"/>
    </row>
    <row r="4" spans="1:18" ht="175.3">
      <c r="A4" s="853"/>
      <c r="B4" s="854" t="s">
        <v>2298</v>
      </c>
      <c r="C4" s="853"/>
      <c r="D4" s="853"/>
      <c r="E4" s="853"/>
      <c r="F4" s="853"/>
      <c r="G4" s="853"/>
      <c r="H4" s="853"/>
      <c r="I4" s="853"/>
      <c r="J4" s="853"/>
      <c r="K4" s="853"/>
      <c r="L4" s="853"/>
      <c r="M4" s="853"/>
      <c r="N4" s="853"/>
      <c r="O4" s="853"/>
      <c r="P4" s="853"/>
      <c r="Q4" s="853"/>
      <c r="R4" s="853"/>
    </row>
    <row r="5" spans="1:18" ht="150.30000000000001">
      <c r="A5" s="853"/>
      <c r="B5" s="854" t="s">
        <v>2299</v>
      </c>
      <c r="C5" s="853"/>
      <c r="D5" s="853"/>
      <c r="E5" s="853"/>
      <c r="F5" s="853"/>
      <c r="G5" s="853"/>
      <c r="H5" s="853"/>
      <c r="I5" s="853"/>
      <c r="J5" s="853"/>
      <c r="K5" s="853"/>
      <c r="L5" s="853"/>
      <c r="M5" s="853"/>
      <c r="N5" s="853"/>
      <c r="O5" s="853"/>
      <c r="P5" s="853"/>
      <c r="Q5" s="853"/>
      <c r="R5" s="853"/>
    </row>
    <row r="6" spans="1:18" ht="165" customHeight="1">
      <c r="A6" s="853"/>
      <c r="B6" s="854" t="s">
        <v>2300</v>
      </c>
      <c r="C6" s="853"/>
      <c r="D6" s="853"/>
      <c r="E6" s="853"/>
      <c r="F6" s="853"/>
      <c r="G6" s="853"/>
      <c r="H6" s="853"/>
      <c r="I6" s="853"/>
      <c r="J6" s="853"/>
      <c r="K6" s="853"/>
      <c r="L6" s="853"/>
      <c r="M6" s="853"/>
      <c r="N6" s="853"/>
      <c r="O6" s="853"/>
      <c r="P6" s="853"/>
      <c r="Q6" s="853"/>
      <c r="R6" s="853"/>
    </row>
    <row r="7" spans="1:18">
      <c r="A7" s="853"/>
      <c r="B7" s="853"/>
      <c r="C7" s="853"/>
      <c r="D7" s="853"/>
      <c r="E7" s="853"/>
      <c r="F7" s="853"/>
      <c r="G7" s="853"/>
      <c r="H7" s="853"/>
      <c r="I7" s="853"/>
      <c r="J7" s="853"/>
      <c r="K7" s="853"/>
      <c r="L7" s="853"/>
      <c r="M7" s="853"/>
      <c r="N7" s="853"/>
      <c r="O7" s="853"/>
      <c r="P7" s="853"/>
      <c r="Q7" s="853"/>
      <c r="R7" s="853"/>
    </row>
    <row r="8" spans="1:18">
      <c r="A8" s="853"/>
      <c r="B8" s="853"/>
      <c r="C8" s="853"/>
      <c r="D8" s="853"/>
      <c r="E8" s="853"/>
      <c r="F8" s="853"/>
      <c r="G8" s="853"/>
      <c r="H8" s="853"/>
      <c r="I8" s="853"/>
      <c r="J8" s="853"/>
      <c r="K8" s="853"/>
      <c r="L8" s="853"/>
      <c r="M8" s="853"/>
      <c r="N8" s="853"/>
      <c r="O8" s="853"/>
      <c r="P8" s="853"/>
      <c r="Q8" s="853"/>
      <c r="R8" s="853"/>
    </row>
    <row r="9" spans="1:18">
      <c r="A9" s="853"/>
      <c r="B9" s="853"/>
      <c r="C9" s="853"/>
      <c r="D9" s="853"/>
      <c r="E9" s="853"/>
      <c r="F9" s="853"/>
      <c r="G9" s="853"/>
      <c r="H9" s="853"/>
      <c r="I9" s="853"/>
      <c r="J9" s="853"/>
      <c r="K9" s="853"/>
      <c r="L9" s="853"/>
      <c r="M9" s="853"/>
      <c r="N9" s="853"/>
      <c r="O9" s="853"/>
      <c r="P9" s="853"/>
      <c r="Q9" s="853"/>
      <c r="R9" s="853"/>
    </row>
    <row r="10" spans="1:18">
      <c r="A10" s="853"/>
      <c r="B10" s="853"/>
      <c r="C10" s="853"/>
      <c r="D10" s="853"/>
      <c r="E10" s="853"/>
      <c r="F10" s="853"/>
      <c r="G10" s="853"/>
      <c r="H10" s="853"/>
      <c r="I10" s="853"/>
      <c r="J10" s="853"/>
      <c r="K10" s="853"/>
      <c r="L10" s="853"/>
      <c r="M10" s="853"/>
      <c r="N10" s="853"/>
      <c r="O10" s="853"/>
      <c r="P10" s="853"/>
      <c r="Q10" s="853"/>
      <c r="R10" s="853"/>
    </row>
    <row r="11" spans="1:18">
      <c r="A11" s="853"/>
      <c r="B11" s="853"/>
      <c r="C11" s="853"/>
      <c r="D11" s="853"/>
      <c r="E11" s="853"/>
      <c r="F11" s="853"/>
      <c r="G11" s="853"/>
      <c r="H11" s="853"/>
      <c r="I11" s="853"/>
      <c r="J11" s="853"/>
      <c r="K11" s="853"/>
      <c r="L11" s="853"/>
      <c r="M11" s="853"/>
      <c r="N11" s="853"/>
      <c r="O11" s="853"/>
      <c r="P11" s="853"/>
      <c r="Q11" s="853"/>
      <c r="R11" s="853"/>
    </row>
    <row r="12" spans="1:18">
      <c r="A12" s="853"/>
      <c r="B12" s="853"/>
      <c r="C12" s="853"/>
      <c r="D12" s="853"/>
      <c r="E12" s="853"/>
      <c r="F12" s="853"/>
      <c r="G12" s="853"/>
      <c r="H12" s="853"/>
      <c r="I12" s="853"/>
      <c r="J12" s="853"/>
      <c r="K12" s="853"/>
      <c r="L12" s="853"/>
      <c r="M12" s="853"/>
      <c r="N12" s="853"/>
      <c r="O12" s="853"/>
      <c r="P12" s="853"/>
      <c r="Q12" s="853"/>
      <c r="R12" s="853"/>
    </row>
    <row r="13" spans="1:18">
      <c r="A13" s="853"/>
      <c r="B13" s="853"/>
      <c r="C13" s="853"/>
      <c r="D13" s="853"/>
      <c r="E13" s="853"/>
      <c r="F13" s="853"/>
      <c r="G13" s="853"/>
      <c r="H13" s="853"/>
      <c r="I13" s="853"/>
      <c r="J13" s="853"/>
      <c r="K13" s="853"/>
      <c r="L13" s="853"/>
      <c r="M13" s="853"/>
      <c r="N13" s="853"/>
      <c r="O13" s="853"/>
      <c r="P13" s="853"/>
      <c r="Q13" s="853"/>
      <c r="R13" s="853"/>
    </row>
    <row r="14" spans="1:18">
      <c r="A14" s="853"/>
      <c r="B14" s="853"/>
      <c r="C14" s="853"/>
      <c r="D14" s="853"/>
      <c r="E14" s="853"/>
      <c r="F14" s="853"/>
      <c r="G14" s="853"/>
      <c r="H14" s="853"/>
      <c r="I14" s="853"/>
      <c r="J14" s="853"/>
      <c r="K14" s="853"/>
      <c r="L14" s="853"/>
      <c r="M14" s="853"/>
      <c r="N14" s="853"/>
      <c r="O14" s="853"/>
      <c r="P14" s="853"/>
      <c r="Q14" s="853"/>
      <c r="R14" s="853"/>
    </row>
    <row r="15" spans="1:18">
      <c r="A15" s="853"/>
      <c r="B15" s="853"/>
      <c r="C15" s="853"/>
      <c r="D15" s="853"/>
      <c r="E15" s="853"/>
      <c r="F15" s="853"/>
      <c r="G15" s="853"/>
      <c r="H15" s="853"/>
      <c r="I15" s="853"/>
      <c r="J15" s="853"/>
      <c r="K15" s="853"/>
      <c r="L15" s="853"/>
      <c r="M15" s="853"/>
      <c r="N15" s="853"/>
      <c r="O15" s="853"/>
      <c r="P15" s="853"/>
      <c r="Q15" s="853"/>
      <c r="R15" s="853"/>
    </row>
    <row r="16" spans="1:18">
      <c r="A16" s="853"/>
      <c r="B16" s="853"/>
      <c r="C16" s="853"/>
      <c r="D16" s="853"/>
      <c r="E16" s="853"/>
      <c r="F16" s="853"/>
      <c r="G16" s="853"/>
      <c r="H16" s="853"/>
      <c r="I16" s="853"/>
      <c r="J16" s="853"/>
      <c r="K16" s="853"/>
      <c r="L16" s="853"/>
      <c r="M16" s="853"/>
      <c r="N16" s="853"/>
      <c r="O16" s="853"/>
      <c r="P16" s="853"/>
      <c r="Q16" s="853"/>
      <c r="R16" s="853"/>
    </row>
    <row r="17" spans="1:18">
      <c r="A17" s="853"/>
      <c r="B17" s="853"/>
      <c r="C17" s="853"/>
      <c r="D17" s="853"/>
      <c r="E17" s="853"/>
      <c r="F17" s="853"/>
      <c r="G17" s="853"/>
      <c r="H17" s="853"/>
      <c r="I17" s="853"/>
      <c r="J17" s="853"/>
      <c r="K17" s="853"/>
      <c r="L17" s="853"/>
      <c r="M17" s="853"/>
      <c r="N17" s="853"/>
      <c r="O17" s="853"/>
      <c r="P17" s="853"/>
      <c r="Q17" s="853"/>
      <c r="R17" s="853"/>
    </row>
    <row r="18" spans="1:18">
      <c r="A18" s="853"/>
      <c r="B18" s="853"/>
      <c r="C18" s="853"/>
      <c r="D18" s="853"/>
      <c r="E18" s="853"/>
      <c r="F18" s="853"/>
      <c r="G18" s="853"/>
      <c r="H18" s="853"/>
      <c r="I18" s="853"/>
      <c r="J18" s="853"/>
      <c r="K18" s="853"/>
      <c r="L18" s="853"/>
      <c r="M18" s="853"/>
      <c r="N18" s="853"/>
      <c r="O18" s="853"/>
      <c r="P18" s="853"/>
      <c r="Q18" s="853"/>
      <c r="R18" s="853"/>
    </row>
    <row r="19" spans="1:18">
      <c r="A19" s="853"/>
      <c r="B19" s="853"/>
      <c r="C19" s="853"/>
      <c r="D19" s="853"/>
      <c r="E19" s="853"/>
      <c r="F19" s="853"/>
      <c r="G19" s="853"/>
      <c r="H19" s="853"/>
      <c r="I19" s="853"/>
      <c r="J19" s="853"/>
      <c r="K19" s="853"/>
      <c r="L19" s="853"/>
      <c r="M19" s="853"/>
      <c r="N19" s="853"/>
      <c r="O19" s="853"/>
      <c r="P19" s="853"/>
      <c r="Q19" s="853"/>
      <c r="R19" s="853"/>
    </row>
    <row r="20" spans="1:18">
      <c r="A20" s="853"/>
      <c r="B20" s="853"/>
      <c r="C20" s="853"/>
      <c r="D20" s="853"/>
      <c r="E20" s="853"/>
      <c r="F20" s="853"/>
      <c r="G20" s="853"/>
      <c r="H20" s="853"/>
      <c r="I20" s="853"/>
      <c r="J20" s="853"/>
      <c r="K20" s="853"/>
      <c r="L20" s="853"/>
      <c r="M20" s="853"/>
      <c r="N20" s="853"/>
      <c r="O20" s="853"/>
      <c r="P20" s="853"/>
      <c r="Q20" s="853"/>
      <c r="R20" s="853"/>
    </row>
    <row r="21" spans="1:18">
      <c r="A21" s="853"/>
      <c r="B21" s="853"/>
      <c r="C21" s="853"/>
      <c r="D21" s="853"/>
      <c r="E21" s="853"/>
      <c r="F21" s="853"/>
      <c r="G21" s="853"/>
      <c r="H21" s="853"/>
      <c r="I21" s="853"/>
      <c r="J21" s="853"/>
      <c r="K21" s="853"/>
      <c r="L21" s="853"/>
      <c r="M21" s="853"/>
      <c r="N21" s="853"/>
      <c r="O21" s="853"/>
      <c r="P21" s="853"/>
      <c r="Q21" s="853"/>
      <c r="R21" s="853"/>
    </row>
    <row r="22" spans="1:18">
      <c r="A22" s="853"/>
      <c r="B22" s="853"/>
      <c r="C22" s="853"/>
      <c r="D22" s="853"/>
      <c r="E22" s="853"/>
      <c r="F22" s="853"/>
      <c r="G22" s="853"/>
      <c r="H22" s="853"/>
      <c r="I22" s="853"/>
      <c r="J22" s="853"/>
      <c r="K22" s="853"/>
      <c r="L22" s="853"/>
      <c r="M22" s="853"/>
      <c r="N22" s="853"/>
      <c r="O22" s="853"/>
      <c r="P22" s="853"/>
      <c r="Q22" s="853"/>
      <c r="R22" s="853"/>
    </row>
    <row r="23" spans="1:18">
      <c r="A23" s="853"/>
      <c r="B23" s="853"/>
      <c r="C23" s="853"/>
      <c r="D23" s="853"/>
      <c r="E23" s="853"/>
      <c r="F23" s="853"/>
      <c r="G23" s="853"/>
      <c r="H23" s="853"/>
      <c r="I23" s="853"/>
      <c r="J23" s="853"/>
      <c r="K23" s="853"/>
      <c r="L23" s="853"/>
      <c r="M23" s="853"/>
      <c r="N23" s="853"/>
      <c r="O23" s="853"/>
      <c r="P23" s="853"/>
      <c r="Q23" s="853"/>
      <c r="R23" s="853"/>
    </row>
    <row r="24" spans="1:18">
      <c r="A24" s="853"/>
      <c r="B24" s="853"/>
      <c r="C24" s="853"/>
      <c r="D24" s="853"/>
      <c r="E24" s="853"/>
      <c r="F24" s="853"/>
      <c r="G24" s="853"/>
      <c r="H24" s="853"/>
      <c r="I24" s="853"/>
      <c r="J24" s="853"/>
      <c r="K24" s="853"/>
      <c r="L24" s="853"/>
      <c r="M24" s="853"/>
      <c r="N24" s="853"/>
      <c r="O24" s="853"/>
      <c r="P24" s="853"/>
      <c r="Q24" s="853"/>
      <c r="R24" s="853"/>
    </row>
    <row r="25" spans="1:18">
      <c r="A25" s="853"/>
      <c r="B25" s="853"/>
      <c r="C25" s="853"/>
      <c r="D25" s="853"/>
      <c r="E25" s="853"/>
      <c r="F25" s="853"/>
      <c r="G25" s="853"/>
      <c r="H25" s="853"/>
      <c r="I25" s="853"/>
      <c r="J25" s="853"/>
      <c r="K25" s="853"/>
      <c r="L25" s="853"/>
      <c r="M25" s="853"/>
      <c r="N25" s="853"/>
      <c r="O25" s="853"/>
      <c r="P25" s="853"/>
      <c r="Q25" s="853"/>
      <c r="R25" s="853"/>
    </row>
    <row r="26" spans="1:18">
      <c r="A26" s="853"/>
      <c r="B26" s="853"/>
      <c r="C26" s="853"/>
      <c r="D26" s="853"/>
      <c r="E26" s="853"/>
      <c r="F26" s="853"/>
      <c r="G26" s="853"/>
      <c r="H26" s="853"/>
      <c r="I26" s="853"/>
      <c r="J26" s="853"/>
      <c r="K26" s="853"/>
      <c r="L26" s="853"/>
      <c r="M26" s="853"/>
      <c r="N26" s="853"/>
      <c r="O26" s="853"/>
      <c r="P26" s="853"/>
      <c r="Q26" s="853"/>
      <c r="R26" s="853"/>
    </row>
    <row r="27" spans="1:18">
      <c r="A27" s="853"/>
      <c r="B27" s="853"/>
      <c r="C27" s="853"/>
      <c r="D27" s="853"/>
      <c r="E27" s="853"/>
      <c r="F27" s="853"/>
      <c r="G27" s="853"/>
      <c r="H27" s="853"/>
      <c r="I27" s="853"/>
      <c r="J27" s="853"/>
      <c r="K27" s="853"/>
      <c r="L27" s="853"/>
      <c r="M27" s="853"/>
      <c r="N27" s="853"/>
      <c r="O27" s="853"/>
      <c r="P27" s="853"/>
      <c r="Q27" s="853"/>
      <c r="R27" s="853"/>
    </row>
    <row r="28" spans="1:18">
      <c r="A28" s="853"/>
      <c r="B28" s="853"/>
      <c r="C28" s="853"/>
      <c r="D28" s="853"/>
      <c r="E28" s="853"/>
      <c r="F28" s="853"/>
      <c r="G28" s="853"/>
      <c r="H28" s="853"/>
      <c r="I28" s="853"/>
      <c r="J28" s="853"/>
      <c r="K28" s="853"/>
      <c r="L28" s="853"/>
      <c r="M28" s="853"/>
      <c r="N28" s="853"/>
      <c r="O28" s="853"/>
      <c r="P28" s="853"/>
      <c r="Q28" s="853"/>
      <c r="R28" s="853"/>
    </row>
    <row r="29" spans="1:18">
      <c r="A29" s="853"/>
      <c r="B29" s="853"/>
      <c r="C29" s="853"/>
      <c r="D29" s="853"/>
      <c r="E29" s="853"/>
      <c r="F29" s="853"/>
      <c r="G29" s="853"/>
      <c r="H29" s="853"/>
      <c r="I29" s="853"/>
      <c r="J29" s="853"/>
      <c r="K29" s="853"/>
      <c r="L29" s="853"/>
      <c r="M29" s="853"/>
      <c r="N29" s="853"/>
      <c r="O29" s="853"/>
      <c r="P29" s="853"/>
      <c r="Q29" s="853"/>
      <c r="R29" s="853"/>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I289"/>
  <sheetViews>
    <sheetView view="pageBreakPreview" topLeftCell="A275" zoomScaleNormal="100" zoomScaleSheetLayoutView="100" workbookViewId="0">
      <selection activeCell="E152" sqref="E152"/>
    </sheetView>
  </sheetViews>
  <sheetFormatPr defaultColWidth="8.88671875" defaultRowHeight="12.55"/>
  <cols>
    <col min="1" max="1" width="3.88671875" customWidth="1"/>
    <col min="2" max="2" width="4.33203125" customWidth="1"/>
    <col min="3" max="3" width="4.109375" customWidth="1"/>
    <col min="4" max="4" width="3.33203125" customWidth="1"/>
    <col min="5" max="5" width="41.44140625" style="853" customWidth="1"/>
    <col min="6" max="6" width="8.6640625" customWidth="1"/>
    <col min="7" max="7" width="4.109375" customWidth="1"/>
    <col min="10" max="10" width="8.88671875" customWidth="1"/>
  </cols>
  <sheetData>
    <row r="2" spans="1:9" ht="13.15">
      <c r="A2" s="914">
        <f ca="1">$A$2</f>
        <v>0</v>
      </c>
      <c r="B2" s="914">
        <v>1</v>
      </c>
      <c r="C2" s="914">
        <v>1</v>
      </c>
      <c r="D2" s="915" t="s">
        <v>2303</v>
      </c>
      <c r="E2" s="1018"/>
      <c r="F2" s="917"/>
      <c r="G2" s="916"/>
      <c r="H2" s="916"/>
      <c r="I2" s="918"/>
    </row>
    <row r="3" spans="1:9" ht="13.15">
      <c r="A3" s="919"/>
      <c r="B3" s="919"/>
      <c r="C3" s="919"/>
      <c r="D3" s="920"/>
      <c r="E3" s="1019"/>
      <c r="F3" s="921"/>
      <c r="G3" s="922"/>
      <c r="H3" s="922"/>
      <c r="I3" s="857"/>
    </row>
    <row r="4" spans="1:9" ht="131.5">
      <c r="A4" s="919"/>
      <c r="B4" s="919"/>
      <c r="C4" s="919"/>
      <c r="D4" s="920"/>
      <c r="E4" s="1020" t="s">
        <v>2381</v>
      </c>
      <c r="F4" s="921"/>
      <c r="G4" s="922"/>
      <c r="H4" s="922"/>
      <c r="I4" s="857"/>
    </row>
    <row r="5" spans="1:9" ht="145.6" customHeight="1">
      <c r="A5" s="919"/>
      <c r="B5" s="919"/>
      <c r="C5" s="919"/>
      <c r="D5" s="920"/>
      <c r="E5" s="1020" t="s">
        <v>2382</v>
      </c>
      <c r="F5" s="921"/>
      <c r="G5" s="922"/>
      <c r="H5" s="922"/>
      <c r="I5" s="857"/>
    </row>
    <row r="6" spans="1:9" ht="13.15">
      <c r="A6" s="919"/>
      <c r="B6" s="919"/>
      <c r="C6" s="919"/>
      <c r="D6" s="920"/>
      <c r="E6" s="1021"/>
      <c r="F6" s="921"/>
      <c r="G6" s="922"/>
      <c r="H6" s="922"/>
      <c r="I6" s="857"/>
    </row>
    <row r="7" spans="1:9" ht="52.6">
      <c r="A7" s="923"/>
      <c r="B7" s="923"/>
      <c r="C7" s="923"/>
      <c r="D7" s="924" t="s">
        <v>1142</v>
      </c>
      <c r="E7" s="1022" t="s">
        <v>2625</v>
      </c>
      <c r="F7" s="857"/>
      <c r="G7" s="925"/>
      <c r="H7" s="926"/>
      <c r="I7" s="858"/>
    </row>
    <row r="8" spans="1:9" ht="31.5" customHeight="1">
      <c r="A8" s="923"/>
      <c r="B8" s="923"/>
      <c r="C8" s="923"/>
      <c r="D8" s="924"/>
      <c r="E8" s="1023" t="s">
        <v>2304</v>
      </c>
      <c r="F8" s="857" t="s">
        <v>1978</v>
      </c>
      <c r="G8" s="925">
        <v>1</v>
      </c>
      <c r="H8" s="926"/>
      <c r="I8" s="858"/>
    </row>
    <row r="9" spans="1:9" ht="41.95" customHeight="1">
      <c r="A9" s="923"/>
      <c r="B9" s="923"/>
      <c r="C9" s="923"/>
      <c r="D9" s="924"/>
      <c r="E9" s="1023" t="s">
        <v>2626</v>
      </c>
      <c r="F9" s="857" t="s">
        <v>1978</v>
      </c>
      <c r="G9" s="925">
        <v>1</v>
      </c>
      <c r="H9" s="926"/>
      <c r="I9" s="858"/>
    </row>
    <row r="10" spans="1:9" ht="42.75" customHeight="1">
      <c r="A10" s="923"/>
      <c r="B10" s="923"/>
      <c r="C10" s="923"/>
      <c r="D10" s="924"/>
      <c r="E10" s="1023" t="s">
        <v>2627</v>
      </c>
      <c r="F10" s="857" t="s">
        <v>14</v>
      </c>
      <c r="G10" s="925">
        <v>1</v>
      </c>
      <c r="H10" s="926"/>
      <c r="I10" s="858"/>
    </row>
    <row r="11" spans="1:9" ht="26.3">
      <c r="A11" s="923"/>
      <c r="B11" s="923"/>
      <c r="C11" s="923"/>
      <c r="D11" s="924"/>
      <c r="E11" s="1023" t="s">
        <v>2628</v>
      </c>
      <c r="F11" s="857" t="s">
        <v>14</v>
      </c>
      <c r="G11" s="925">
        <v>2</v>
      </c>
      <c r="H11" s="926"/>
      <c r="I11" s="858"/>
    </row>
    <row r="12" spans="1:9" ht="26.3">
      <c r="A12" s="923"/>
      <c r="B12" s="923"/>
      <c r="C12" s="923"/>
      <c r="D12" s="924"/>
      <c r="E12" s="1023" t="s">
        <v>2629</v>
      </c>
      <c r="F12" s="857" t="s">
        <v>14</v>
      </c>
      <c r="G12" s="925">
        <v>2</v>
      </c>
      <c r="H12" s="926"/>
      <c r="I12" s="858"/>
    </row>
    <row r="13" spans="1:9" ht="26.3">
      <c r="A13" s="923"/>
      <c r="B13" s="923"/>
      <c r="C13" s="923"/>
      <c r="D13" s="924"/>
      <c r="E13" s="1023" t="s">
        <v>2630</v>
      </c>
      <c r="F13" s="857" t="s">
        <v>14</v>
      </c>
      <c r="G13" s="925">
        <v>30</v>
      </c>
      <c r="H13" s="926"/>
      <c r="I13" s="858"/>
    </row>
    <row r="14" spans="1:9" ht="26.3">
      <c r="A14" s="923"/>
      <c r="B14" s="923"/>
      <c r="C14" s="923"/>
      <c r="D14" s="924"/>
      <c r="E14" s="1023" t="s">
        <v>2631</v>
      </c>
      <c r="F14" s="857" t="s">
        <v>14</v>
      </c>
      <c r="G14" s="925">
        <v>7</v>
      </c>
      <c r="H14" s="926"/>
      <c r="I14" s="858"/>
    </row>
    <row r="15" spans="1:9" ht="26.3">
      <c r="A15" s="923"/>
      <c r="B15" s="923"/>
      <c r="C15" s="923"/>
      <c r="D15" s="924"/>
      <c r="E15" s="1023" t="s">
        <v>2632</v>
      </c>
      <c r="F15" s="857" t="s">
        <v>14</v>
      </c>
      <c r="G15" s="925">
        <v>1</v>
      </c>
      <c r="H15" s="926"/>
      <c r="I15" s="858"/>
    </row>
    <row r="16" spans="1:9" ht="26.3">
      <c r="A16" s="923"/>
      <c r="B16" s="923"/>
      <c r="C16" s="923"/>
      <c r="D16" s="924"/>
      <c r="E16" s="1023" t="s">
        <v>2633</v>
      </c>
      <c r="F16" s="857" t="s">
        <v>14</v>
      </c>
      <c r="G16" s="925">
        <v>1</v>
      </c>
      <c r="H16" s="926"/>
      <c r="I16" s="858"/>
    </row>
    <row r="17" spans="1:9" ht="13.15">
      <c r="A17" s="923"/>
      <c r="B17" s="923"/>
      <c r="C17" s="923"/>
      <c r="D17" s="924"/>
      <c r="E17" s="1023" t="s">
        <v>2305</v>
      </c>
      <c r="F17" s="857" t="s">
        <v>1978</v>
      </c>
      <c r="G17" s="925">
        <v>1</v>
      </c>
      <c r="H17" s="926"/>
      <c r="I17" s="858"/>
    </row>
    <row r="18" spans="1:9" ht="18" customHeight="1">
      <c r="A18" s="923"/>
      <c r="B18" s="923"/>
      <c r="C18" s="923"/>
      <c r="D18" s="924"/>
      <c r="E18" s="1023" t="s">
        <v>2306</v>
      </c>
      <c r="F18" s="857" t="s">
        <v>2307</v>
      </c>
      <c r="G18" s="925">
        <v>1</v>
      </c>
      <c r="H18" s="926"/>
      <c r="I18" s="858"/>
    </row>
    <row r="19" spans="1:9" ht="69.849999999999994" customHeight="1">
      <c r="A19" s="923"/>
      <c r="B19" s="923"/>
      <c r="C19" s="923"/>
      <c r="D19" s="924"/>
      <c r="E19" s="1024" t="s">
        <v>2308</v>
      </c>
      <c r="F19" s="927" t="s">
        <v>2307</v>
      </c>
      <c r="G19" s="928">
        <v>1</v>
      </c>
      <c r="H19" s="929"/>
      <c r="I19" s="859"/>
    </row>
    <row r="20" spans="1:9" ht="13.15">
      <c r="A20" s="923"/>
      <c r="B20" s="923"/>
      <c r="C20" s="923"/>
      <c r="D20" s="924"/>
      <c r="E20" s="1088" t="s">
        <v>2451</v>
      </c>
      <c r="F20" s="1089" t="s">
        <v>1978</v>
      </c>
      <c r="G20" s="1090">
        <v>1</v>
      </c>
      <c r="H20" s="1091"/>
      <c r="I20" s="1095">
        <f>SUM(G20*H20)</f>
        <v>0</v>
      </c>
    </row>
    <row r="21" spans="1:9" ht="13.15">
      <c r="A21" s="923"/>
      <c r="B21" s="923"/>
      <c r="C21" s="923"/>
      <c r="D21" s="924"/>
      <c r="E21" s="1088" t="s">
        <v>2458</v>
      </c>
      <c r="F21" s="1089" t="s">
        <v>1978</v>
      </c>
      <c r="G21" s="1090">
        <v>1</v>
      </c>
      <c r="H21" s="1091"/>
      <c r="I21" s="1095">
        <f>SUM(G21*H21)</f>
        <v>0</v>
      </c>
    </row>
    <row r="22" spans="1:9" ht="13.15">
      <c r="A22" s="923"/>
      <c r="B22" s="923"/>
      <c r="C22" s="923"/>
      <c r="D22" s="924"/>
      <c r="E22" s="1025"/>
      <c r="F22" s="857"/>
      <c r="G22" s="925"/>
      <c r="H22" s="930"/>
      <c r="I22" s="858"/>
    </row>
    <row r="23" spans="1:9" ht="13.15">
      <c r="A23" s="923"/>
      <c r="B23" s="923"/>
      <c r="C23" s="923"/>
      <c r="D23" s="924"/>
      <c r="E23" s="1025"/>
      <c r="F23" s="857"/>
      <c r="G23" s="925"/>
      <c r="H23" s="930"/>
      <c r="I23" s="858"/>
    </row>
    <row r="24" spans="1:9" ht="65.75">
      <c r="A24" s="923"/>
      <c r="B24" s="923"/>
      <c r="C24" s="923"/>
      <c r="D24" s="924" t="s">
        <v>1158</v>
      </c>
      <c r="E24" s="1022" t="s">
        <v>2634</v>
      </c>
      <c r="F24" s="857"/>
      <c r="G24" s="925"/>
      <c r="H24" s="926"/>
      <c r="I24" s="858"/>
    </row>
    <row r="25" spans="1:9" ht="13.15">
      <c r="A25" s="923"/>
      <c r="B25" s="923"/>
      <c r="C25" s="923"/>
      <c r="D25" s="924"/>
      <c r="E25" s="1025"/>
      <c r="F25" s="857" t="s">
        <v>880</v>
      </c>
      <c r="G25" s="925">
        <v>35</v>
      </c>
      <c r="H25" s="930"/>
      <c r="I25" s="1096">
        <f>SUM(G25*H25)</f>
        <v>0</v>
      </c>
    </row>
    <row r="26" spans="1:9" ht="13.15">
      <c r="A26" s="923"/>
      <c r="B26" s="923"/>
      <c r="C26" s="923"/>
      <c r="D26" s="924"/>
      <c r="E26" s="1025"/>
      <c r="F26" s="857"/>
      <c r="G26" s="925"/>
      <c r="H26" s="930"/>
      <c r="I26" s="858"/>
    </row>
    <row r="27" spans="1:9" ht="78.900000000000006">
      <c r="A27" s="923"/>
      <c r="B27" s="923"/>
      <c r="C27" s="923"/>
      <c r="D27" s="924" t="s">
        <v>1160</v>
      </c>
      <c r="E27" s="1022" t="s">
        <v>2635</v>
      </c>
      <c r="F27" s="857"/>
      <c r="G27" s="925"/>
      <c r="H27" s="926"/>
      <c r="I27" s="858"/>
    </row>
    <row r="28" spans="1:9" ht="13.15">
      <c r="A28" s="923"/>
      <c r="B28" s="923"/>
      <c r="C28" s="923"/>
      <c r="D28" s="924"/>
      <c r="E28" s="1025"/>
      <c r="F28" s="857" t="s">
        <v>880</v>
      </c>
      <c r="G28" s="925">
        <v>28</v>
      </c>
      <c r="H28" s="930"/>
      <c r="I28" s="1096">
        <f>SUM(G28*H28)</f>
        <v>0</v>
      </c>
    </row>
    <row r="29" spans="1:9" ht="13.15">
      <c r="A29" s="923"/>
      <c r="B29" s="923"/>
      <c r="C29" s="923"/>
      <c r="D29" s="924"/>
      <c r="E29" s="1025"/>
      <c r="F29" s="857"/>
      <c r="G29" s="925"/>
      <c r="H29" s="930"/>
      <c r="I29" s="858"/>
    </row>
    <row r="30" spans="1:9" ht="78.900000000000006">
      <c r="A30" s="923"/>
      <c r="B30" s="923"/>
      <c r="C30" s="923"/>
      <c r="D30" s="924" t="s">
        <v>1162</v>
      </c>
      <c r="E30" s="1022" t="s">
        <v>2636</v>
      </c>
      <c r="F30" s="857"/>
      <c r="G30" s="925"/>
      <c r="H30" s="926"/>
      <c r="I30" s="858"/>
    </row>
    <row r="31" spans="1:9" ht="13.15">
      <c r="A31" s="923"/>
      <c r="B31" s="923"/>
      <c r="C31" s="923"/>
      <c r="D31" s="924"/>
      <c r="E31" s="1025"/>
      <c r="F31" s="857" t="s">
        <v>880</v>
      </c>
      <c r="G31" s="925">
        <v>16</v>
      </c>
      <c r="H31" s="930"/>
      <c r="I31" s="1096">
        <f>SUM(G31*H31)</f>
        <v>0</v>
      </c>
    </row>
    <row r="32" spans="1:9" ht="13.15">
      <c r="A32" s="923"/>
      <c r="B32" s="923"/>
      <c r="C32" s="923"/>
      <c r="D32" s="924"/>
      <c r="E32" s="1025"/>
      <c r="F32" s="857"/>
      <c r="G32" s="925"/>
      <c r="H32" s="930"/>
      <c r="I32" s="858"/>
    </row>
    <row r="33" spans="1:9" ht="65.75">
      <c r="A33" s="923"/>
      <c r="B33" s="923"/>
      <c r="C33" s="923"/>
      <c r="D33" s="924" t="s">
        <v>1164</v>
      </c>
      <c r="E33" s="1022" t="s">
        <v>2309</v>
      </c>
      <c r="F33" s="857"/>
      <c r="G33" s="925"/>
      <c r="H33" s="926"/>
      <c r="I33" s="858"/>
    </row>
    <row r="34" spans="1:9" ht="13.15">
      <c r="A34" s="923"/>
      <c r="B34" s="923"/>
      <c r="C34" s="923"/>
      <c r="D34" s="924"/>
      <c r="E34" s="1025"/>
      <c r="F34" s="857" t="s">
        <v>2307</v>
      </c>
      <c r="G34" s="925">
        <v>1</v>
      </c>
      <c r="H34" s="930"/>
      <c r="I34" s="1096">
        <f>SUM(G34*H34)</f>
        <v>0</v>
      </c>
    </row>
    <row r="35" spans="1:9" ht="13.15">
      <c r="A35" s="923"/>
      <c r="B35" s="923"/>
      <c r="C35" s="923"/>
      <c r="D35" s="924"/>
      <c r="E35" s="1025"/>
      <c r="F35" s="857"/>
      <c r="G35" s="925"/>
      <c r="H35" s="930"/>
      <c r="I35" s="858"/>
    </row>
    <row r="36" spans="1:9" ht="114.75" customHeight="1">
      <c r="A36" s="923"/>
      <c r="B36" s="923"/>
      <c r="C36" s="923"/>
      <c r="D36" s="924" t="s">
        <v>1166</v>
      </c>
      <c r="E36" s="1022" t="s">
        <v>2310</v>
      </c>
      <c r="F36" s="857"/>
      <c r="G36" s="925"/>
      <c r="H36" s="926"/>
      <c r="I36" s="858"/>
    </row>
    <row r="37" spans="1:9" ht="13.15">
      <c r="A37" s="923"/>
      <c r="B37" s="923"/>
      <c r="C37" s="923"/>
      <c r="D37" s="924"/>
      <c r="E37" s="1025"/>
      <c r="F37" s="857" t="s">
        <v>2307</v>
      </c>
      <c r="G37" s="925">
        <v>1</v>
      </c>
      <c r="H37" s="930"/>
      <c r="I37" s="1096">
        <f>SUM(G37*H37)</f>
        <v>0</v>
      </c>
    </row>
    <row r="38" spans="1:9" ht="13.15">
      <c r="A38" s="923"/>
      <c r="B38" s="923"/>
      <c r="C38" s="923"/>
      <c r="D38" s="924"/>
      <c r="E38" s="1025"/>
      <c r="F38" s="857"/>
      <c r="G38" s="925"/>
      <c r="H38" s="930"/>
      <c r="I38" s="858"/>
    </row>
    <row r="39" spans="1:9" ht="78.900000000000006">
      <c r="A39" s="923"/>
      <c r="B39" s="923"/>
      <c r="C39" s="923"/>
      <c r="D39" s="924" t="s">
        <v>1168</v>
      </c>
      <c r="E39" s="1022" t="s">
        <v>2311</v>
      </c>
      <c r="F39" s="857"/>
      <c r="G39" s="925"/>
      <c r="H39" s="926"/>
      <c r="I39" s="858"/>
    </row>
    <row r="40" spans="1:9" ht="13.15">
      <c r="A40" s="923"/>
      <c r="B40" s="923"/>
      <c r="C40" s="923"/>
      <c r="D40" s="924"/>
      <c r="E40" s="1026"/>
      <c r="F40" s="857" t="s">
        <v>1978</v>
      </c>
      <c r="G40" s="925">
        <v>1</v>
      </c>
      <c r="H40" s="930"/>
      <c r="I40" s="1096">
        <f>SUM(G40*H40)</f>
        <v>0</v>
      </c>
    </row>
    <row r="41" spans="1:9" ht="13.15">
      <c r="A41" s="923"/>
      <c r="B41" s="923"/>
      <c r="C41" s="923"/>
      <c r="D41" s="924"/>
      <c r="E41" s="1025"/>
      <c r="F41" s="857"/>
      <c r="G41" s="925"/>
      <c r="H41" s="930"/>
      <c r="I41" s="858"/>
    </row>
    <row r="42" spans="1:9" ht="15.05">
      <c r="A42" s="931"/>
      <c r="B42" s="932"/>
      <c r="C42" s="932"/>
      <c r="D42" s="933"/>
      <c r="E42" s="934" t="s">
        <v>2312</v>
      </c>
      <c r="F42" s="935"/>
      <c r="G42" s="936"/>
      <c r="H42" s="937"/>
      <c r="I42" s="1097">
        <f>SUM(I4:I40)</f>
        <v>0</v>
      </c>
    </row>
    <row r="43" spans="1:9" ht="13.15">
      <c r="A43" s="925"/>
      <c r="B43" s="925"/>
      <c r="C43" s="925"/>
      <c r="D43" s="938"/>
      <c r="E43" s="1027"/>
      <c r="F43" s="857"/>
      <c r="G43" s="925"/>
      <c r="H43" s="857"/>
      <c r="I43" s="857"/>
    </row>
    <row r="44" spans="1:9" ht="13.15">
      <c r="A44" s="914"/>
      <c r="B44" s="914">
        <v>1</v>
      </c>
      <c r="C44" s="914">
        <v>2</v>
      </c>
      <c r="D44" s="914"/>
      <c r="E44" s="1144" t="s">
        <v>2313</v>
      </c>
      <c r="F44" s="1144"/>
      <c r="G44" s="1144"/>
      <c r="H44" s="1144"/>
      <c r="I44" s="1144"/>
    </row>
    <row r="45" spans="1:9" ht="13.15">
      <c r="A45" s="919"/>
      <c r="B45" s="919"/>
      <c r="C45" s="919"/>
      <c r="D45" s="939"/>
      <c r="E45" s="1028"/>
      <c r="F45" s="940"/>
      <c r="G45" s="940"/>
      <c r="H45" s="940"/>
      <c r="I45" s="940"/>
    </row>
    <row r="46" spans="1:9" ht="32.1" customHeight="1">
      <c r="A46" s="919"/>
      <c r="B46" s="1143" t="s">
        <v>2314</v>
      </c>
      <c r="C46" s="1143"/>
      <c r="D46" s="1143"/>
      <c r="E46" s="1143"/>
      <c r="F46" s="1143"/>
      <c r="G46" s="1143"/>
      <c r="H46" s="1143"/>
      <c r="I46" s="1143"/>
    </row>
    <row r="47" spans="1:9" ht="28.35" customHeight="1">
      <c r="A47" s="919"/>
      <c r="B47" s="1143" t="s">
        <v>2315</v>
      </c>
      <c r="C47" s="1143"/>
      <c r="D47" s="1143"/>
      <c r="E47" s="1143"/>
      <c r="F47" s="1143"/>
      <c r="G47" s="1143"/>
      <c r="H47" s="1143"/>
      <c r="I47" s="1143"/>
    </row>
    <row r="48" spans="1:9" ht="47.15" customHeight="1">
      <c r="A48" s="919"/>
      <c r="B48" s="1143" t="s">
        <v>2316</v>
      </c>
      <c r="C48" s="1143"/>
      <c r="D48" s="1143"/>
      <c r="E48" s="1143"/>
      <c r="F48" s="1143"/>
      <c r="G48" s="1143"/>
      <c r="H48" s="1143"/>
      <c r="I48" s="1143"/>
    </row>
    <row r="49" spans="1:9" ht="33.65" customHeight="1">
      <c r="A49" s="919"/>
      <c r="B49" s="1143" t="s">
        <v>2317</v>
      </c>
      <c r="C49" s="1143"/>
      <c r="D49" s="1143"/>
      <c r="E49" s="1143"/>
      <c r="F49" s="1143"/>
      <c r="G49" s="1143"/>
      <c r="H49" s="1143"/>
      <c r="I49" s="1143"/>
    </row>
    <row r="50" spans="1:9" ht="59.95" customHeight="1">
      <c r="A50" s="919"/>
      <c r="B50" s="1143" t="s">
        <v>2318</v>
      </c>
      <c r="C50" s="1143"/>
      <c r="D50" s="1143"/>
      <c r="E50" s="1143"/>
      <c r="F50" s="1143"/>
      <c r="G50" s="1143"/>
      <c r="H50" s="1143"/>
      <c r="I50" s="1143"/>
    </row>
    <row r="51" spans="1:9" ht="102.7" customHeight="1">
      <c r="A51" s="919"/>
      <c r="B51" s="1143" t="s">
        <v>2637</v>
      </c>
      <c r="C51" s="1143"/>
      <c r="D51" s="1143"/>
      <c r="E51" s="1143"/>
      <c r="F51" s="1143"/>
      <c r="G51" s="1143"/>
      <c r="H51" s="1143"/>
      <c r="I51" s="1143"/>
    </row>
    <row r="52" spans="1:9" ht="52.3" customHeight="1">
      <c r="A52" s="919"/>
      <c r="B52" s="1146" t="s">
        <v>2319</v>
      </c>
      <c r="C52" s="1146"/>
      <c r="D52" s="1146"/>
      <c r="E52" s="1146"/>
      <c r="F52" s="1146"/>
      <c r="G52" s="1146"/>
      <c r="H52" s="1146"/>
      <c r="I52" s="1146"/>
    </row>
    <row r="53" spans="1:9" ht="13.15">
      <c r="A53" s="941"/>
      <c r="B53" s="941"/>
      <c r="C53" s="941"/>
      <c r="D53" s="942"/>
      <c r="E53" s="1029"/>
      <c r="F53" s="857"/>
      <c r="G53" s="925"/>
      <c r="H53" s="857"/>
      <c r="I53" s="858"/>
    </row>
    <row r="54" spans="1:9" ht="93.8" customHeight="1">
      <c r="A54" s="923"/>
      <c r="B54" s="923"/>
      <c r="C54" s="923"/>
      <c r="D54" s="924" t="s">
        <v>1142</v>
      </c>
      <c r="E54" s="1022" t="s">
        <v>2638</v>
      </c>
      <c r="F54" s="857"/>
      <c r="G54" s="925"/>
      <c r="H54" s="943"/>
      <c r="I54" s="858"/>
    </row>
    <row r="55" spans="1:9" ht="13.15">
      <c r="A55" s="923"/>
      <c r="B55" s="923"/>
      <c r="C55" s="923"/>
      <c r="D55" s="924"/>
      <c r="E55" s="1030"/>
      <c r="F55" s="857" t="s">
        <v>880</v>
      </c>
      <c r="G55" s="925">
        <v>480</v>
      </c>
      <c r="H55" s="944"/>
      <c r="I55" s="1096">
        <f>SUM(G55*H55)</f>
        <v>0</v>
      </c>
    </row>
    <row r="56" spans="1:9" ht="13.15">
      <c r="A56" s="923"/>
      <c r="B56" s="923"/>
      <c r="C56" s="923"/>
      <c r="D56" s="924"/>
      <c r="E56" s="1030"/>
      <c r="F56" s="857"/>
      <c r="G56" s="925"/>
      <c r="H56" s="944"/>
      <c r="I56" s="858"/>
    </row>
    <row r="57" spans="1:9" ht="104.25" customHeight="1">
      <c r="A57" s="923"/>
      <c r="B57" s="923"/>
      <c r="C57" s="923"/>
      <c r="D57" s="924" t="s">
        <v>1158</v>
      </c>
      <c r="E57" s="1022" t="s">
        <v>2639</v>
      </c>
      <c r="F57" s="857"/>
      <c r="G57" s="925"/>
      <c r="H57" s="926"/>
      <c r="I57" s="858"/>
    </row>
    <row r="58" spans="1:9" ht="13.15">
      <c r="A58" s="923"/>
      <c r="B58" s="923"/>
      <c r="C58" s="923"/>
      <c r="D58" s="924"/>
      <c r="E58" s="1030"/>
      <c r="F58" s="857" t="s">
        <v>880</v>
      </c>
      <c r="G58" s="925">
        <v>775</v>
      </c>
      <c r="H58" s="944"/>
      <c r="I58" s="1096">
        <f>SUM(G58*H58)</f>
        <v>0</v>
      </c>
    </row>
    <row r="59" spans="1:9" ht="13.15">
      <c r="A59" s="923"/>
      <c r="B59" s="923"/>
      <c r="C59" s="923"/>
      <c r="D59" s="924"/>
      <c r="E59" s="1030"/>
      <c r="F59" s="857"/>
      <c r="G59" s="925"/>
      <c r="H59" s="944"/>
      <c r="I59" s="858"/>
    </row>
    <row r="60" spans="1:9" ht="65.75">
      <c r="A60" s="923"/>
      <c r="B60" s="923"/>
      <c r="C60" s="923"/>
      <c r="D60" s="924" t="s">
        <v>1160</v>
      </c>
      <c r="E60" s="1022" t="s">
        <v>2640</v>
      </c>
      <c r="F60" s="857"/>
      <c r="G60" s="925"/>
      <c r="H60" s="926"/>
      <c r="I60" s="858"/>
    </row>
    <row r="61" spans="1:9" ht="13.15">
      <c r="A61" s="923"/>
      <c r="B61" s="923"/>
      <c r="C61" s="923"/>
      <c r="D61" s="924"/>
      <c r="E61" s="1030"/>
      <c r="F61" s="857" t="s">
        <v>880</v>
      </c>
      <c r="G61" s="925">
        <v>12</v>
      </c>
      <c r="H61" s="944"/>
      <c r="I61" s="1096">
        <f>SUM(G61*H61)</f>
        <v>0</v>
      </c>
    </row>
    <row r="62" spans="1:9" ht="13.15">
      <c r="A62" s="923"/>
      <c r="B62" s="923"/>
      <c r="C62" s="923"/>
      <c r="D62" s="924"/>
      <c r="E62" s="1030"/>
      <c r="F62" s="857"/>
      <c r="G62" s="925"/>
      <c r="H62" s="944"/>
      <c r="I62" s="858"/>
    </row>
    <row r="63" spans="1:9" ht="78.900000000000006">
      <c r="A63" s="923"/>
      <c r="B63" s="923"/>
      <c r="C63" s="923"/>
      <c r="D63" s="924" t="s">
        <v>1162</v>
      </c>
      <c r="E63" s="1022" t="s">
        <v>2459</v>
      </c>
      <c r="F63" s="857"/>
      <c r="G63" s="925"/>
      <c r="H63" s="945"/>
      <c r="I63" s="858"/>
    </row>
    <row r="64" spans="1:9" ht="13.15">
      <c r="A64" s="923"/>
      <c r="B64" s="923"/>
      <c r="C64" s="923"/>
      <c r="D64" s="924"/>
      <c r="E64" s="1032"/>
      <c r="F64" s="857" t="s">
        <v>14</v>
      </c>
      <c r="G64" s="925">
        <v>30</v>
      </c>
      <c r="H64" s="944"/>
      <c r="I64" s="1096">
        <f>SUM(G64*H64)</f>
        <v>0</v>
      </c>
    </row>
    <row r="65" spans="1:9" ht="13.15">
      <c r="A65" s="923"/>
      <c r="B65" s="923"/>
      <c r="C65" s="923"/>
      <c r="D65" s="924"/>
      <c r="E65" s="1032"/>
      <c r="F65" s="857"/>
      <c r="G65" s="925"/>
      <c r="H65" s="944"/>
      <c r="I65" s="858"/>
    </row>
    <row r="66" spans="1:9" ht="52.6">
      <c r="A66" s="923"/>
      <c r="B66" s="923"/>
      <c r="C66" s="923"/>
      <c r="D66" s="924" t="s">
        <v>1164</v>
      </c>
      <c r="E66" s="1022" t="s">
        <v>2460</v>
      </c>
      <c r="F66" s="857"/>
      <c r="G66" s="925"/>
      <c r="H66" s="945"/>
      <c r="I66" s="858"/>
    </row>
    <row r="67" spans="1:9" ht="13.15">
      <c r="A67" s="923"/>
      <c r="B67" s="923"/>
      <c r="C67" s="923"/>
      <c r="D67" s="924"/>
      <c r="E67" s="1032"/>
      <c r="F67" s="857" t="s">
        <v>14</v>
      </c>
      <c r="G67" s="925">
        <v>116</v>
      </c>
      <c r="H67" s="944"/>
      <c r="I67" s="1096">
        <f>SUM(G67*H67)</f>
        <v>0</v>
      </c>
    </row>
    <row r="68" spans="1:9" ht="63.7" customHeight="1">
      <c r="A68" s="923"/>
      <c r="B68" s="923"/>
      <c r="C68" s="923"/>
      <c r="D68" s="924"/>
      <c r="E68" s="1032"/>
      <c r="F68" s="857"/>
      <c r="G68" s="925"/>
      <c r="H68" s="944"/>
      <c r="I68" s="858"/>
    </row>
    <row r="69" spans="1:9" ht="26.3">
      <c r="A69" s="923"/>
      <c r="B69" s="923"/>
      <c r="C69" s="923"/>
      <c r="D69" s="924" t="s">
        <v>1166</v>
      </c>
      <c r="E69" s="1022" t="s">
        <v>2461</v>
      </c>
      <c r="F69" s="857"/>
      <c r="G69" s="925"/>
      <c r="H69" s="945"/>
      <c r="I69" s="858"/>
    </row>
    <row r="70" spans="1:9" ht="13.15">
      <c r="A70" s="923"/>
      <c r="B70" s="923"/>
      <c r="C70" s="923"/>
      <c r="D70" s="924"/>
      <c r="E70" s="1022"/>
      <c r="F70" s="857" t="s">
        <v>14</v>
      </c>
      <c r="G70" s="925">
        <v>7</v>
      </c>
      <c r="H70" s="944"/>
      <c r="I70" s="1096">
        <f>SUM(G70*H70)</f>
        <v>0</v>
      </c>
    </row>
    <row r="71" spans="1:9" ht="13.15">
      <c r="A71" s="923"/>
      <c r="B71" s="923"/>
      <c r="C71" s="923"/>
      <c r="D71" s="924"/>
      <c r="E71" s="1022"/>
      <c r="F71" s="857"/>
      <c r="G71" s="925"/>
      <c r="H71" s="944"/>
      <c r="I71" s="858"/>
    </row>
    <row r="72" spans="1:9" ht="26.3">
      <c r="A72" s="923"/>
      <c r="B72" s="923"/>
      <c r="C72" s="923"/>
      <c r="D72" s="924" t="s">
        <v>1168</v>
      </c>
      <c r="E72" s="1022" t="s">
        <v>2641</v>
      </c>
      <c r="F72" s="857"/>
      <c r="G72" s="925"/>
      <c r="H72" s="945"/>
      <c r="I72" s="858"/>
    </row>
    <row r="73" spans="1:9" ht="13.15">
      <c r="A73" s="923"/>
      <c r="B73" s="923"/>
      <c r="C73" s="923"/>
      <c r="D73" s="924"/>
      <c r="E73" s="1032"/>
      <c r="F73" s="857" t="s">
        <v>14</v>
      </c>
      <c r="G73" s="925">
        <v>1</v>
      </c>
      <c r="H73" s="944"/>
      <c r="I73" s="1096">
        <f>SUM(G73*H73)</f>
        <v>0</v>
      </c>
    </row>
    <row r="74" spans="1:9" ht="13.15">
      <c r="A74" s="923"/>
      <c r="B74" s="923"/>
      <c r="C74" s="923"/>
      <c r="D74" s="924"/>
      <c r="E74" s="1032"/>
      <c r="F74" s="857"/>
      <c r="G74" s="925"/>
      <c r="H74" s="944"/>
      <c r="I74" s="858"/>
    </row>
    <row r="75" spans="1:9" ht="52.6">
      <c r="A75" s="923"/>
      <c r="B75" s="923"/>
      <c r="C75" s="923"/>
      <c r="D75" s="924" t="s">
        <v>1171</v>
      </c>
      <c r="E75" s="1022" t="s">
        <v>2320</v>
      </c>
      <c r="F75" s="857"/>
      <c r="G75" s="925"/>
      <c r="H75" s="945"/>
      <c r="I75" s="858"/>
    </row>
    <row r="76" spans="1:9" ht="13.15">
      <c r="A76" s="923"/>
      <c r="B76" s="923"/>
      <c r="C76" s="923"/>
      <c r="D76" s="924"/>
      <c r="E76" s="1032"/>
      <c r="F76" s="857" t="s">
        <v>2307</v>
      </c>
      <c r="G76" s="925">
        <v>1</v>
      </c>
      <c r="H76" s="944"/>
      <c r="I76" s="1096">
        <f>SUM(G76*H76)</f>
        <v>0</v>
      </c>
    </row>
    <row r="77" spans="1:9" ht="13.15">
      <c r="A77" s="923"/>
      <c r="B77" s="923"/>
      <c r="C77" s="923"/>
      <c r="D77" s="924"/>
      <c r="E77" s="1032"/>
      <c r="F77" s="857"/>
      <c r="G77" s="925"/>
      <c r="H77" s="944"/>
      <c r="I77" s="858"/>
    </row>
    <row r="78" spans="1:9" ht="15.05">
      <c r="A78" s="931"/>
      <c r="B78" s="932"/>
      <c r="C78" s="932"/>
      <c r="D78" s="933"/>
      <c r="E78" s="934" t="s">
        <v>2321</v>
      </c>
      <c r="F78" s="946"/>
      <c r="G78" s="936"/>
      <c r="H78" s="947"/>
      <c r="I78" s="1097">
        <f>SUM(I55:I76)</f>
        <v>0</v>
      </c>
    </row>
    <row r="79" spans="1:9" ht="13.15">
      <c r="A79" s="914"/>
      <c r="B79" s="914">
        <v>1</v>
      </c>
      <c r="C79" s="914">
        <v>3</v>
      </c>
      <c r="D79" s="914"/>
      <c r="E79" s="1033" t="s">
        <v>2322</v>
      </c>
      <c r="F79" s="916"/>
      <c r="G79" s="917"/>
      <c r="H79" s="916"/>
      <c r="I79" s="916"/>
    </row>
    <row r="80" spans="1:9" ht="13.15">
      <c r="A80" s="948"/>
      <c r="B80" s="948"/>
      <c r="C80" s="948"/>
      <c r="D80" s="942"/>
      <c r="E80" s="1034"/>
      <c r="F80" s="857"/>
      <c r="G80" s="925"/>
      <c r="H80" s="857"/>
      <c r="I80" s="857"/>
    </row>
    <row r="81" spans="1:9" ht="118.35">
      <c r="A81" s="925"/>
      <c r="B81" s="925"/>
      <c r="C81" s="925"/>
      <c r="D81" s="938"/>
      <c r="E81" s="1031" t="s">
        <v>2380</v>
      </c>
      <c r="F81" s="857"/>
      <c r="G81" s="857"/>
      <c r="H81" s="857"/>
      <c r="I81" s="857"/>
    </row>
    <row r="82" spans="1:9" ht="170.95">
      <c r="A82" s="925"/>
      <c r="B82" s="925"/>
      <c r="C82" s="925"/>
      <c r="D82" s="924" t="s">
        <v>1142</v>
      </c>
      <c r="E82" s="1035" t="s">
        <v>2675</v>
      </c>
      <c r="F82" s="857"/>
      <c r="G82" s="925"/>
      <c r="H82" s="857"/>
      <c r="I82" s="858"/>
    </row>
    <row r="83" spans="1:9" ht="131.94999999999999" customHeight="1">
      <c r="A83" s="925"/>
      <c r="B83" s="925"/>
      <c r="C83" s="925"/>
      <c r="D83" s="938" t="s">
        <v>2323</v>
      </c>
      <c r="E83" s="1036" t="s">
        <v>2324</v>
      </c>
      <c r="F83" s="857" t="s">
        <v>14</v>
      </c>
      <c r="G83" s="925">
        <v>18</v>
      </c>
      <c r="H83" s="944"/>
      <c r="I83" s="1096">
        <f>SUM(G83*H83)</f>
        <v>0</v>
      </c>
    </row>
    <row r="84" spans="1:9" ht="13.15">
      <c r="A84" s="925"/>
      <c r="B84" s="925"/>
      <c r="C84" s="925"/>
      <c r="D84" s="938" t="s">
        <v>2325</v>
      </c>
      <c r="E84" s="1036" t="s">
        <v>2462</v>
      </c>
      <c r="F84" s="857" t="s">
        <v>14</v>
      </c>
      <c r="G84" s="925">
        <v>18</v>
      </c>
      <c r="H84" s="944"/>
      <c r="I84" s="1096">
        <f>SUM(G84*H84)</f>
        <v>0</v>
      </c>
    </row>
    <row r="85" spans="1:9" ht="13.15">
      <c r="A85" s="925"/>
      <c r="B85" s="925"/>
      <c r="C85" s="925"/>
      <c r="D85" s="938"/>
      <c r="E85" s="1029"/>
      <c r="F85" s="857"/>
      <c r="G85" s="857"/>
      <c r="H85" s="857"/>
      <c r="I85" s="857"/>
    </row>
    <row r="86" spans="1:9" ht="170.95">
      <c r="A86" s="925"/>
      <c r="B86" s="925"/>
      <c r="C86" s="925"/>
      <c r="D86" s="924" t="s">
        <v>1158</v>
      </c>
      <c r="E86" s="1035" t="s">
        <v>2674</v>
      </c>
      <c r="F86" s="857"/>
      <c r="G86" s="925"/>
      <c r="H86" s="857"/>
      <c r="I86" s="858"/>
    </row>
    <row r="87" spans="1:9" ht="13.15">
      <c r="A87" s="925"/>
      <c r="B87" s="925"/>
      <c r="C87" s="925"/>
      <c r="D87" s="938" t="s">
        <v>2323</v>
      </c>
      <c r="E87" s="1036" t="s">
        <v>2324</v>
      </c>
      <c r="F87" s="857" t="s">
        <v>14</v>
      </c>
      <c r="G87" s="925">
        <v>3</v>
      </c>
      <c r="H87" s="944"/>
      <c r="I87" s="1096">
        <f>SUM(G87*H87)</f>
        <v>0</v>
      </c>
    </row>
    <row r="88" spans="1:9" ht="219" customHeight="1">
      <c r="A88" s="925"/>
      <c r="B88" s="925"/>
      <c r="C88" s="925"/>
      <c r="D88" s="938" t="s">
        <v>2325</v>
      </c>
      <c r="E88" s="1036" t="s">
        <v>2462</v>
      </c>
      <c r="F88" s="857" t="s">
        <v>14</v>
      </c>
      <c r="G88" s="925">
        <v>3</v>
      </c>
      <c r="H88" s="944"/>
      <c r="I88" s="1096">
        <f>SUM(G88*H88)</f>
        <v>0</v>
      </c>
    </row>
    <row r="89" spans="1:9" ht="13.15">
      <c r="A89" s="925"/>
      <c r="B89" s="925"/>
      <c r="C89" s="925"/>
      <c r="D89" s="938"/>
      <c r="E89" s="1036"/>
      <c r="F89" s="857"/>
      <c r="G89" s="925"/>
      <c r="H89" s="944"/>
      <c r="I89" s="858"/>
    </row>
    <row r="90" spans="1:9" ht="144.65">
      <c r="A90" s="925"/>
      <c r="B90" s="925"/>
      <c r="C90" s="925"/>
      <c r="D90" s="924" t="s">
        <v>1160</v>
      </c>
      <c r="E90" s="1035" t="s">
        <v>2673</v>
      </c>
      <c r="F90" s="857"/>
      <c r="G90" s="925"/>
      <c r="H90" s="857"/>
      <c r="I90" s="858"/>
    </row>
    <row r="91" spans="1:9" ht="13.15">
      <c r="A91" s="925"/>
      <c r="B91" s="925"/>
      <c r="C91" s="925"/>
      <c r="D91" s="938" t="s">
        <v>2323</v>
      </c>
      <c r="E91" s="1036" t="s">
        <v>2324</v>
      </c>
      <c r="F91" s="857" t="s">
        <v>14</v>
      </c>
      <c r="G91" s="925">
        <v>6</v>
      </c>
      <c r="H91" s="944"/>
      <c r="I91" s="1096">
        <f>SUM(G91*H91)</f>
        <v>0</v>
      </c>
    </row>
    <row r="92" spans="1:9" ht="196.45" customHeight="1">
      <c r="A92" s="925"/>
      <c r="B92" s="925"/>
      <c r="C92" s="925"/>
      <c r="D92" s="938" t="s">
        <v>2325</v>
      </c>
      <c r="E92" s="1036" t="s">
        <v>2462</v>
      </c>
      <c r="F92" s="857" t="s">
        <v>14</v>
      </c>
      <c r="G92" s="925">
        <v>6</v>
      </c>
      <c r="H92" s="944"/>
      <c r="I92" s="1096">
        <f>SUM(G92*H92)</f>
        <v>0</v>
      </c>
    </row>
    <row r="93" spans="1:9" ht="13.15">
      <c r="A93" s="925"/>
      <c r="B93" s="925"/>
      <c r="C93" s="925"/>
      <c r="D93" s="938"/>
      <c r="E93" s="1036"/>
      <c r="F93" s="857"/>
      <c r="G93" s="925"/>
      <c r="H93" s="944"/>
      <c r="I93" s="858"/>
    </row>
    <row r="94" spans="1:9" ht="144.65">
      <c r="A94" s="925"/>
      <c r="B94" s="925"/>
      <c r="C94" s="925"/>
      <c r="D94" s="924" t="s">
        <v>1162</v>
      </c>
      <c r="E94" s="1035" t="s">
        <v>2642</v>
      </c>
      <c r="F94" s="857"/>
      <c r="G94" s="925"/>
      <c r="H94" s="857"/>
      <c r="I94" s="858"/>
    </row>
    <row r="95" spans="1:9" ht="13.15">
      <c r="A95" s="925"/>
      <c r="B95" s="925"/>
      <c r="C95" s="925"/>
      <c r="D95" s="938" t="s">
        <v>2323</v>
      </c>
      <c r="E95" s="1036" t="s">
        <v>2324</v>
      </c>
      <c r="F95" s="857" t="s">
        <v>14</v>
      </c>
      <c r="G95" s="925">
        <v>1</v>
      </c>
      <c r="H95" s="944"/>
      <c r="I95" s="1096">
        <f>SUM(G95*H95)</f>
        <v>0</v>
      </c>
    </row>
    <row r="96" spans="1:9" ht="13.15">
      <c r="A96" s="925"/>
      <c r="B96" s="925"/>
      <c r="C96" s="925"/>
      <c r="D96" s="938" t="s">
        <v>2325</v>
      </c>
      <c r="E96" s="1036" t="s">
        <v>2462</v>
      </c>
      <c r="F96" s="857" t="s">
        <v>14</v>
      </c>
      <c r="G96" s="925">
        <v>1</v>
      </c>
      <c r="H96" s="944"/>
      <c r="I96" s="1096">
        <f>SUM(G96*H96)</f>
        <v>0</v>
      </c>
    </row>
    <row r="97" spans="1:9" ht="13.15">
      <c r="A97" s="925"/>
      <c r="B97" s="925"/>
      <c r="C97" s="925"/>
      <c r="D97" s="938"/>
      <c r="E97" s="1036"/>
      <c r="F97" s="857"/>
      <c r="G97" s="925"/>
      <c r="H97" s="944"/>
      <c r="I97" s="858"/>
    </row>
    <row r="98" spans="1:9" ht="118.35">
      <c r="A98" s="925"/>
      <c r="B98" s="925"/>
      <c r="C98" s="925"/>
      <c r="D98" s="924" t="s">
        <v>1164</v>
      </c>
      <c r="E98" s="1035" t="s">
        <v>2643</v>
      </c>
      <c r="F98" s="857"/>
      <c r="G98" s="925"/>
      <c r="H98" s="857"/>
      <c r="I98" s="858"/>
    </row>
    <row r="99" spans="1:9" ht="13.15">
      <c r="A99" s="925"/>
      <c r="B99" s="925"/>
      <c r="C99" s="925"/>
      <c r="D99" s="938" t="s">
        <v>2323</v>
      </c>
      <c r="E99" s="1036" t="s">
        <v>2324</v>
      </c>
      <c r="F99" s="857" t="s">
        <v>14</v>
      </c>
      <c r="G99" s="925">
        <v>2</v>
      </c>
      <c r="H99" s="944"/>
      <c r="I99" s="1096">
        <f>SUM(G99*H99)</f>
        <v>0</v>
      </c>
    </row>
    <row r="100" spans="1:9" ht="172.5" customHeight="1">
      <c r="A100" s="925"/>
      <c r="B100" s="925"/>
      <c r="C100" s="925"/>
      <c r="D100" s="938" t="s">
        <v>2325</v>
      </c>
      <c r="E100" s="1036" t="s">
        <v>2462</v>
      </c>
      <c r="F100" s="857" t="s">
        <v>14</v>
      </c>
      <c r="G100" s="925">
        <v>2</v>
      </c>
      <c r="H100" s="944"/>
      <c r="I100" s="1096">
        <f>SUM(G100*H100)</f>
        <v>0</v>
      </c>
    </row>
    <row r="101" spans="1:9" ht="13.15">
      <c r="A101" s="925"/>
      <c r="B101" s="925"/>
      <c r="C101" s="925"/>
      <c r="D101" s="938"/>
      <c r="E101" s="1036"/>
      <c r="F101" s="857"/>
      <c r="G101" s="925"/>
      <c r="H101" s="944"/>
      <c r="I101" s="858"/>
    </row>
    <row r="102" spans="1:9" ht="92.05">
      <c r="A102" s="925"/>
      <c r="B102" s="925"/>
      <c r="C102" s="925"/>
      <c r="D102" s="924" t="s">
        <v>2326</v>
      </c>
      <c r="E102" s="1035" t="s">
        <v>2644</v>
      </c>
      <c r="F102" s="857"/>
      <c r="G102" s="925"/>
      <c r="H102" s="857"/>
      <c r="I102" s="858"/>
    </row>
    <row r="103" spans="1:9" ht="13.15">
      <c r="A103" s="925"/>
      <c r="B103" s="925"/>
      <c r="C103" s="925"/>
      <c r="D103" s="938" t="s">
        <v>2323</v>
      </c>
      <c r="E103" s="1036" t="s">
        <v>2324</v>
      </c>
      <c r="F103" s="857" t="s">
        <v>14</v>
      </c>
      <c r="G103" s="925">
        <v>9</v>
      </c>
      <c r="H103" s="944"/>
      <c r="I103" s="1096">
        <f>SUM(G103*H103)</f>
        <v>0</v>
      </c>
    </row>
    <row r="104" spans="1:9" ht="146.19999999999999" customHeight="1">
      <c r="A104" s="925"/>
      <c r="B104" s="925"/>
      <c r="C104" s="925"/>
      <c r="D104" s="938" t="s">
        <v>2325</v>
      </c>
      <c r="E104" s="1036" t="s">
        <v>2462</v>
      </c>
      <c r="F104" s="857" t="s">
        <v>14</v>
      </c>
      <c r="G104" s="925">
        <v>9</v>
      </c>
      <c r="H104" s="944"/>
      <c r="I104" s="1096">
        <f>SUM(G104*H104)</f>
        <v>0</v>
      </c>
    </row>
    <row r="105" spans="1:9" ht="13.15">
      <c r="A105" s="925"/>
      <c r="B105" s="925"/>
      <c r="C105" s="925"/>
      <c r="D105" s="938"/>
      <c r="E105" s="1036"/>
      <c r="F105" s="857"/>
      <c r="G105" s="925"/>
      <c r="H105" s="944"/>
      <c r="I105" s="858"/>
    </row>
    <row r="106" spans="1:9" ht="148.55000000000001" customHeight="1">
      <c r="A106" s="925"/>
      <c r="B106" s="925"/>
      <c r="C106" s="925"/>
      <c r="D106" s="924" t="s">
        <v>2327</v>
      </c>
      <c r="E106" s="1035" t="s">
        <v>2645</v>
      </c>
      <c r="F106" s="857"/>
      <c r="G106" s="925"/>
      <c r="H106" s="857"/>
      <c r="I106" s="858"/>
    </row>
    <row r="107" spans="1:9" ht="13.15">
      <c r="A107" s="925"/>
      <c r="B107" s="925"/>
      <c r="C107" s="925"/>
      <c r="D107" s="938" t="s">
        <v>2323</v>
      </c>
      <c r="E107" s="1036" t="s">
        <v>2324</v>
      </c>
      <c r="F107" s="857" t="s">
        <v>14</v>
      </c>
      <c r="G107" s="925">
        <v>15</v>
      </c>
      <c r="H107" s="944"/>
      <c r="I107" s="1096">
        <f>SUM(G107*H107)</f>
        <v>0</v>
      </c>
    </row>
    <row r="108" spans="1:9" ht="195.05" customHeight="1">
      <c r="A108" s="925"/>
      <c r="B108" s="925"/>
      <c r="C108" s="925"/>
      <c r="D108" s="938" t="s">
        <v>2325</v>
      </c>
      <c r="E108" s="1036" t="s">
        <v>2462</v>
      </c>
      <c r="F108" s="857" t="s">
        <v>14</v>
      </c>
      <c r="G108" s="925">
        <v>15</v>
      </c>
      <c r="H108" s="944"/>
      <c r="I108" s="1096">
        <f>SUM(G108*H108)</f>
        <v>0</v>
      </c>
    </row>
    <row r="109" spans="1:9" ht="13.15">
      <c r="A109" s="925"/>
      <c r="B109" s="925"/>
      <c r="C109" s="925"/>
      <c r="D109" s="938"/>
      <c r="E109" s="1036"/>
      <c r="F109" s="857"/>
      <c r="G109" s="925"/>
      <c r="H109" s="944"/>
      <c r="I109" s="858"/>
    </row>
    <row r="110" spans="1:9" ht="13.15">
      <c r="A110" s="925"/>
      <c r="B110" s="925"/>
      <c r="C110" s="925"/>
      <c r="D110" s="938"/>
      <c r="E110" s="1036"/>
      <c r="F110" s="857"/>
      <c r="G110" s="925"/>
      <c r="H110" s="944"/>
      <c r="I110" s="858"/>
    </row>
    <row r="111" spans="1:9" ht="15.05">
      <c r="A111" s="931"/>
      <c r="B111" s="932"/>
      <c r="C111" s="932"/>
      <c r="D111" s="933"/>
      <c r="E111" s="934" t="s">
        <v>2328</v>
      </c>
      <c r="F111" s="946"/>
      <c r="G111" s="936"/>
      <c r="H111" s="947"/>
      <c r="I111" s="1097">
        <f>SUM(I82:I109)</f>
        <v>0</v>
      </c>
    </row>
    <row r="112" spans="1:9" ht="13.15">
      <c r="A112" s="925"/>
      <c r="B112" s="925"/>
      <c r="C112" s="925"/>
      <c r="D112" s="938"/>
      <c r="E112" s="949"/>
      <c r="F112" s="950"/>
      <c r="G112" s="925"/>
      <c r="H112" s="951"/>
      <c r="I112" s="858"/>
    </row>
    <row r="113" spans="1:9" ht="13.15">
      <c r="A113" s="914"/>
      <c r="B113" s="914">
        <v>1</v>
      </c>
      <c r="C113" s="914">
        <v>4</v>
      </c>
      <c r="D113" s="914"/>
      <c r="E113" s="1033" t="s">
        <v>2329</v>
      </c>
      <c r="F113" s="916"/>
      <c r="G113" s="917"/>
      <c r="H113" s="916"/>
      <c r="I113" s="916"/>
    </row>
    <row r="114" spans="1:9" ht="13.15">
      <c r="A114" s="919"/>
      <c r="B114" s="919"/>
      <c r="C114" s="919"/>
      <c r="D114" s="939"/>
      <c r="E114" s="1037"/>
      <c r="F114" s="922"/>
      <c r="G114" s="921"/>
      <c r="H114" s="922"/>
      <c r="I114" s="922"/>
    </row>
    <row r="115" spans="1:9" ht="13.15">
      <c r="A115" s="1147" t="s">
        <v>2330</v>
      </c>
      <c r="B115" s="1147"/>
      <c r="C115" s="1147"/>
      <c r="D115" s="1147"/>
      <c r="E115" s="1034"/>
      <c r="F115" s="857"/>
      <c r="G115" s="925"/>
      <c r="H115" s="857"/>
      <c r="I115" s="857"/>
    </row>
    <row r="116" spans="1:9" ht="13.15">
      <c r="A116" s="948"/>
      <c r="B116" s="948"/>
      <c r="C116" s="948"/>
      <c r="D116" s="942"/>
      <c r="E116" s="1034"/>
      <c r="F116" s="857"/>
      <c r="G116" s="925"/>
      <c r="H116" s="857"/>
      <c r="I116" s="857"/>
    </row>
    <row r="117" spans="1:9" ht="13.15">
      <c r="A117" s="1148" t="s">
        <v>2331</v>
      </c>
      <c r="B117" s="1148"/>
      <c r="C117" s="1148"/>
      <c r="D117" s="1148"/>
      <c r="E117" s="1148"/>
      <c r="F117" s="1148"/>
      <c r="G117" s="1148"/>
      <c r="H117" s="1148"/>
      <c r="I117" s="1148"/>
    </row>
    <row r="118" spans="1:9" ht="13.15">
      <c r="A118" s="923"/>
      <c r="B118" s="923"/>
      <c r="C118" s="923"/>
      <c r="D118" s="924"/>
      <c r="E118" s="1032"/>
      <c r="F118" s="857"/>
      <c r="G118" s="925"/>
      <c r="H118" s="861"/>
      <c r="I118" s="858"/>
    </row>
    <row r="119" spans="1:9" ht="88.45" customHeight="1">
      <c r="A119" s="923"/>
      <c r="B119" s="923"/>
      <c r="C119" s="923"/>
      <c r="D119" s="924" t="s">
        <v>1142</v>
      </c>
      <c r="E119" s="1022" t="s">
        <v>2646</v>
      </c>
      <c r="F119" s="857"/>
      <c r="G119" s="925"/>
      <c r="H119" s="945"/>
      <c r="I119" s="858"/>
    </row>
    <row r="120" spans="1:9" ht="13.15">
      <c r="A120" s="923"/>
      <c r="B120" s="923"/>
      <c r="C120" s="923"/>
      <c r="D120" s="924"/>
      <c r="E120" s="1022" t="s">
        <v>2332</v>
      </c>
      <c r="F120" s="857" t="s">
        <v>14</v>
      </c>
      <c r="G120" s="925">
        <v>1</v>
      </c>
      <c r="H120" s="945"/>
      <c r="I120" s="858"/>
    </row>
    <row r="121" spans="1:9" ht="90.8" customHeight="1">
      <c r="A121" s="923"/>
      <c r="B121" s="923"/>
      <c r="C121" s="923"/>
      <c r="D121" s="924"/>
      <c r="E121" s="1022" t="s">
        <v>2333</v>
      </c>
      <c r="F121" s="857" t="s">
        <v>2307</v>
      </c>
      <c r="G121" s="925">
        <v>1</v>
      </c>
      <c r="H121" s="945"/>
      <c r="I121" s="858"/>
    </row>
    <row r="122" spans="1:9" ht="26.3">
      <c r="A122" s="923"/>
      <c r="B122" s="923"/>
      <c r="C122" s="923"/>
      <c r="D122" s="924"/>
      <c r="E122" s="1022" t="s">
        <v>2334</v>
      </c>
      <c r="F122" s="857" t="s">
        <v>2307</v>
      </c>
      <c r="G122" s="925">
        <v>1</v>
      </c>
      <c r="H122" s="945"/>
      <c r="I122" s="858"/>
    </row>
    <row r="123" spans="1:9" ht="13.15">
      <c r="A123" s="923"/>
      <c r="B123" s="923"/>
      <c r="C123" s="923"/>
      <c r="D123" s="924"/>
      <c r="E123" s="1022" t="s">
        <v>2335</v>
      </c>
      <c r="F123" s="857" t="s">
        <v>1978</v>
      </c>
      <c r="G123" s="925">
        <v>1</v>
      </c>
      <c r="H123" s="945"/>
      <c r="I123" s="858"/>
    </row>
    <row r="124" spans="1:9" ht="31.5" customHeight="1">
      <c r="A124" s="923"/>
      <c r="B124" s="923"/>
      <c r="C124" s="923"/>
      <c r="D124" s="924"/>
      <c r="E124" s="1022" t="s">
        <v>2336</v>
      </c>
      <c r="F124" s="857" t="s">
        <v>14</v>
      </c>
      <c r="G124" s="925">
        <v>1</v>
      </c>
      <c r="H124" s="945"/>
      <c r="I124" s="858"/>
    </row>
    <row r="125" spans="1:9" ht="13.15">
      <c r="A125" s="923"/>
      <c r="B125" s="923"/>
      <c r="C125" s="923"/>
      <c r="D125" s="924"/>
      <c r="E125" s="1022" t="s">
        <v>2337</v>
      </c>
      <c r="F125" s="857" t="s">
        <v>14</v>
      </c>
      <c r="G125" s="925">
        <v>1</v>
      </c>
      <c r="H125" s="945"/>
      <c r="I125" s="858"/>
    </row>
    <row r="126" spans="1:9" ht="26.3">
      <c r="A126" s="923"/>
      <c r="B126" s="923"/>
      <c r="C126" s="923"/>
      <c r="D126" s="924"/>
      <c r="E126" s="1022" t="s">
        <v>2338</v>
      </c>
      <c r="F126" s="857" t="s">
        <v>2307</v>
      </c>
      <c r="G126" s="925">
        <v>1</v>
      </c>
      <c r="H126" s="945"/>
      <c r="I126" s="858"/>
    </row>
    <row r="127" spans="1:9" ht="13.15">
      <c r="A127" s="923"/>
      <c r="B127" s="923"/>
      <c r="C127" s="923"/>
      <c r="D127" s="924"/>
      <c r="E127" s="1022" t="s">
        <v>2339</v>
      </c>
      <c r="F127" s="857" t="s">
        <v>2307</v>
      </c>
      <c r="G127" s="925">
        <v>1</v>
      </c>
      <c r="H127" s="945"/>
      <c r="I127" s="858"/>
    </row>
    <row r="128" spans="1:9" ht="33.049999999999997" customHeight="1">
      <c r="A128" s="923"/>
      <c r="B128" s="923"/>
      <c r="C128" s="923"/>
      <c r="D128" s="924"/>
      <c r="E128" s="1022" t="s">
        <v>2647</v>
      </c>
      <c r="F128" s="857" t="s">
        <v>14</v>
      </c>
      <c r="G128" s="925">
        <v>1</v>
      </c>
      <c r="H128" s="945"/>
      <c r="I128" s="858"/>
    </row>
    <row r="129" spans="1:9" ht="13.15">
      <c r="A129" s="923"/>
      <c r="B129" s="923"/>
      <c r="C129" s="923"/>
      <c r="D129" s="924"/>
      <c r="E129" s="1022" t="s">
        <v>2648</v>
      </c>
      <c r="F129" s="857" t="s">
        <v>14</v>
      </c>
      <c r="G129" s="925">
        <v>1</v>
      </c>
      <c r="H129" s="945"/>
      <c r="I129" s="858"/>
    </row>
    <row r="130" spans="1:9" ht="43.55" customHeight="1">
      <c r="A130" s="923"/>
      <c r="B130" s="923"/>
      <c r="C130" s="923"/>
      <c r="D130" s="924"/>
      <c r="E130" s="1022" t="s">
        <v>2649</v>
      </c>
      <c r="F130" s="857" t="s">
        <v>14</v>
      </c>
      <c r="G130" s="925">
        <v>2</v>
      </c>
      <c r="H130" s="945"/>
      <c r="I130" s="858"/>
    </row>
    <row r="131" spans="1:9" ht="32.25" customHeight="1">
      <c r="A131" s="923"/>
      <c r="B131" s="923"/>
      <c r="C131" s="923"/>
      <c r="D131" s="924"/>
      <c r="E131" s="1022" t="s">
        <v>2340</v>
      </c>
      <c r="F131" s="857" t="s">
        <v>14</v>
      </c>
      <c r="G131" s="925">
        <v>1</v>
      </c>
      <c r="H131" s="945"/>
      <c r="I131" s="858"/>
    </row>
    <row r="132" spans="1:9" ht="69.05" customHeight="1">
      <c r="A132" s="923"/>
      <c r="B132" s="923"/>
      <c r="C132" s="923"/>
      <c r="D132" s="924"/>
      <c r="E132" s="1022" t="s">
        <v>2341</v>
      </c>
      <c r="F132" s="857"/>
      <c r="G132" s="925"/>
      <c r="H132" s="861"/>
      <c r="I132" s="858"/>
    </row>
    <row r="133" spans="1:9" ht="52.6">
      <c r="A133" s="923"/>
      <c r="B133" s="923"/>
      <c r="C133" s="923"/>
      <c r="D133" s="924"/>
      <c r="E133" s="1024" t="s">
        <v>2342</v>
      </c>
      <c r="F133" s="927"/>
      <c r="G133" s="928"/>
      <c r="H133" s="862"/>
      <c r="I133" s="859"/>
    </row>
    <row r="134" spans="1:9" ht="13.15">
      <c r="A134" s="923"/>
      <c r="B134" s="923"/>
      <c r="C134" s="923"/>
      <c r="D134" s="924"/>
      <c r="E134" s="1092" t="s">
        <v>2451</v>
      </c>
      <c r="F134" s="857" t="s">
        <v>1978</v>
      </c>
      <c r="G134" s="925">
        <v>1</v>
      </c>
      <c r="H134" s="861"/>
      <c r="I134" s="1096">
        <f>SUM(G134*H134)</f>
        <v>0</v>
      </c>
    </row>
    <row r="135" spans="1:9" ht="66.05" customHeight="1">
      <c r="A135" s="923"/>
      <c r="B135" s="923"/>
      <c r="C135" s="923"/>
      <c r="D135" s="924"/>
      <c r="E135" s="1092" t="s">
        <v>2466</v>
      </c>
      <c r="F135" s="857" t="s">
        <v>1978</v>
      </c>
      <c r="G135" s="925">
        <v>1</v>
      </c>
      <c r="H135" s="861"/>
      <c r="I135" s="1096">
        <f>SUM(G135*H135)</f>
        <v>0</v>
      </c>
    </row>
    <row r="136" spans="1:9" ht="13.15">
      <c r="A136" s="923"/>
      <c r="B136" s="923"/>
      <c r="C136" s="923"/>
      <c r="D136" s="924"/>
      <c r="E136" s="1022"/>
      <c r="F136" s="857"/>
      <c r="G136" s="925"/>
      <c r="H136" s="861"/>
      <c r="I136" s="858"/>
    </row>
    <row r="137" spans="1:9" ht="65.75">
      <c r="A137" s="923"/>
      <c r="B137" s="923"/>
      <c r="C137" s="923"/>
      <c r="D137" s="924" t="s">
        <v>1158</v>
      </c>
      <c r="E137" s="1022" t="s">
        <v>2650</v>
      </c>
      <c r="F137" s="857"/>
      <c r="G137" s="925"/>
      <c r="H137" s="863"/>
      <c r="I137" s="858"/>
    </row>
    <row r="138" spans="1:9" ht="13.15">
      <c r="A138" s="923"/>
      <c r="B138" s="923"/>
      <c r="C138" s="923"/>
      <c r="D138" s="924"/>
      <c r="E138" s="1022"/>
      <c r="F138" s="857" t="s">
        <v>880</v>
      </c>
      <c r="G138" s="925">
        <v>38</v>
      </c>
      <c r="H138" s="861"/>
      <c r="I138" s="1096">
        <f>SUM(G138*H138)</f>
        <v>0</v>
      </c>
    </row>
    <row r="139" spans="1:9" ht="13.15">
      <c r="A139" s="923"/>
      <c r="B139" s="923"/>
      <c r="C139" s="923"/>
      <c r="D139" s="924"/>
      <c r="E139" s="1022"/>
      <c r="F139" s="857"/>
      <c r="G139" s="925"/>
      <c r="H139" s="861"/>
      <c r="I139" s="858"/>
    </row>
    <row r="140" spans="1:9" ht="39.450000000000003">
      <c r="A140" s="923"/>
      <c r="B140" s="923"/>
      <c r="C140" s="923"/>
      <c r="D140" s="924" t="s">
        <v>1160</v>
      </c>
      <c r="E140" s="1022" t="s">
        <v>2651</v>
      </c>
      <c r="F140" s="857"/>
      <c r="G140" s="925"/>
      <c r="H140" s="863"/>
      <c r="I140" s="858"/>
    </row>
    <row r="141" spans="1:9" ht="13.15">
      <c r="A141" s="923"/>
      <c r="B141" s="923"/>
      <c r="C141" s="923"/>
      <c r="D141" s="924"/>
      <c r="E141" s="1022"/>
      <c r="F141" s="857" t="s">
        <v>880</v>
      </c>
      <c r="G141" s="925">
        <v>38</v>
      </c>
      <c r="H141" s="861"/>
      <c r="I141" s="1096">
        <f>SUM(G141*H141)</f>
        <v>0</v>
      </c>
    </row>
    <row r="142" spans="1:9" ht="66.05" customHeight="1">
      <c r="A142" s="923"/>
      <c r="B142" s="923"/>
      <c r="C142" s="923"/>
      <c r="D142" s="924"/>
      <c r="E142" s="1022"/>
      <c r="F142" s="857"/>
      <c r="G142" s="925"/>
      <c r="H142" s="861"/>
      <c r="I142" s="858"/>
    </row>
    <row r="143" spans="1:9" ht="52.6">
      <c r="A143" s="923"/>
      <c r="B143" s="923"/>
      <c r="C143" s="923"/>
      <c r="D143" s="924" t="s">
        <v>1162</v>
      </c>
      <c r="E143" s="1022" t="s">
        <v>2652</v>
      </c>
      <c r="F143" s="857"/>
      <c r="G143" s="925"/>
      <c r="H143" s="945"/>
      <c r="I143" s="858"/>
    </row>
    <row r="144" spans="1:9" ht="13.15">
      <c r="A144" s="923"/>
      <c r="B144" s="923"/>
      <c r="C144" s="923"/>
      <c r="D144" s="952"/>
      <c r="E144" s="1022"/>
      <c r="F144" s="857" t="s">
        <v>880</v>
      </c>
      <c r="G144" s="925">
        <v>290</v>
      </c>
      <c r="H144" s="861"/>
      <c r="I144" s="1096">
        <f>SUM(G144*H144)</f>
        <v>0</v>
      </c>
    </row>
    <row r="145" spans="1:9" ht="13.15">
      <c r="A145" s="923"/>
      <c r="B145" s="923"/>
      <c r="C145" s="923"/>
      <c r="D145" s="952"/>
      <c r="E145" s="1022"/>
      <c r="F145" s="857"/>
      <c r="G145" s="925"/>
      <c r="H145" s="861"/>
      <c r="I145" s="858"/>
    </row>
    <row r="146" spans="1:9" ht="65.75">
      <c r="A146" s="923"/>
      <c r="B146" s="923"/>
      <c r="C146" s="923"/>
      <c r="D146" s="924" t="s">
        <v>1164</v>
      </c>
      <c r="E146" s="1022" t="s">
        <v>2463</v>
      </c>
      <c r="F146" s="857"/>
      <c r="G146" s="925"/>
      <c r="H146" s="945"/>
      <c r="I146" s="858"/>
    </row>
    <row r="147" spans="1:9" ht="13.15">
      <c r="A147" s="923"/>
      <c r="B147" s="923"/>
      <c r="C147" s="923"/>
      <c r="D147" s="924"/>
      <c r="E147" s="1038"/>
      <c r="F147" s="857" t="s">
        <v>14</v>
      </c>
      <c r="G147" s="925">
        <v>16</v>
      </c>
      <c r="H147" s="861"/>
      <c r="I147" s="1096">
        <f>SUM(G147*H147)</f>
        <v>0</v>
      </c>
    </row>
    <row r="148" spans="1:9" ht="13.15">
      <c r="A148" s="923"/>
      <c r="B148" s="923"/>
      <c r="C148" s="923"/>
      <c r="D148" s="924"/>
      <c r="E148" s="1038"/>
      <c r="F148" s="857"/>
      <c r="G148" s="925"/>
      <c r="H148" s="861"/>
      <c r="I148" s="858"/>
    </row>
    <row r="149" spans="1:9" ht="161.4" customHeight="1">
      <c r="A149" s="923"/>
      <c r="B149" s="923"/>
      <c r="C149" s="923"/>
      <c r="D149" s="924" t="s">
        <v>1166</v>
      </c>
      <c r="E149" s="1022" t="s">
        <v>2680</v>
      </c>
      <c r="F149" s="857"/>
      <c r="G149" s="925"/>
      <c r="H149" s="861"/>
      <c r="I149" s="858"/>
    </row>
    <row r="150" spans="1:9" ht="13.15">
      <c r="A150" s="923"/>
      <c r="B150" s="923"/>
      <c r="C150" s="923"/>
      <c r="D150" s="924"/>
      <c r="E150" s="1038"/>
      <c r="F150" s="857" t="s">
        <v>14</v>
      </c>
      <c r="G150" s="925">
        <v>4</v>
      </c>
      <c r="H150" s="861"/>
      <c r="I150" s="1096">
        <f>SUM(G150*H150)</f>
        <v>0</v>
      </c>
    </row>
    <row r="151" spans="1:9" ht="13.15">
      <c r="A151" s="923"/>
      <c r="B151" s="923"/>
      <c r="C151" s="923"/>
      <c r="D151" s="924"/>
      <c r="E151" s="1038"/>
      <c r="F151" s="857"/>
      <c r="G151" s="925"/>
      <c r="H151" s="861"/>
      <c r="I151" s="858"/>
    </row>
    <row r="152" spans="1:9" ht="291.60000000000002" customHeight="1">
      <c r="A152" s="923"/>
      <c r="B152" s="923"/>
      <c r="C152" s="923"/>
      <c r="D152" s="924" t="s">
        <v>1168</v>
      </c>
      <c r="E152" s="1022" t="s">
        <v>2681</v>
      </c>
      <c r="F152" s="857"/>
      <c r="G152" s="925"/>
      <c r="H152" s="861"/>
      <c r="I152" s="858"/>
    </row>
    <row r="153" spans="1:9" ht="13.15">
      <c r="A153" s="923"/>
      <c r="B153" s="923"/>
      <c r="C153" s="923"/>
      <c r="D153" s="924"/>
      <c r="E153" s="1038"/>
      <c r="F153" s="857" t="s">
        <v>14</v>
      </c>
      <c r="G153" s="925">
        <v>1</v>
      </c>
      <c r="H153" s="861"/>
      <c r="I153" s="1096">
        <f>SUM(G153*H153)</f>
        <v>0</v>
      </c>
    </row>
    <row r="154" spans="1:9" ht="13.15">
      <c r="A154" s="923"/>
      <c r="B154" s="923"/>
      <c r="C154" s="923"/>
      <c r="D154" s="924"/>
      <c r="E154" s="1038"/>
      <c r="F154" s="857"/>
      <c r="G154" s="925"/>
      <c r="H154" s="861"/>
      <c r="I154" s="858"/>
    </row>
    <row r="155" spans="1:9" ht="39.450000000000003">
      <c r="A155" s="923"/>
      <c r="B155" s="923"/>
      <c r="C155" s="923"/>
      <c r="D155" s="924" t="s">
        <v>1171</v>
      </c>
      <c r="E155" s="1022" t="s">
        <v>2343</v>
      </c>
      <c r="F155" s="857"/>
      <c r="G155" s="925"/>
      <c r="H155" s="945"/>
      <c r="I155" s="858"/>
    </row>
    <row r="156" spans="1:9" ht="13.15">
      <c r="A156" s="923"/>
      <c r="B156" s="923"/>
      <c r="C156" s="923"/>
      <c r="D156" s="952"/>
      <c r="E156" s="1022"/>
      <c r="F156" s="857" t="s">
        <v>14</v>
      </c>
      <c r="G156" s="925">
        <v>2</v>
      </c>
      <c r="H156" s="944"/>
      <c r="I156" s="1096">
        <f>SUM(G156*H156)</f>
        <v>0</v>
      </c>
    </row>
    <row r="157" spans="1:9" ht="13.15">
      <c r="A157" s="923"/>
      <c r="B157" s="923"/>
      <c r="C157" s="923"/>
      <c r="D157" s="952"/>
      <c r="E157" s="1022"/>
      <c r="F157" s="857"/>
      <c r="G157" s="925"/>
      <c r="H157" s="944"/>
      <c r="I157" s="858"/>
    </row>
    <row r="158" spans="1:9" ht="78.900000000000006">
      <c r="A158" s="923"/>
      <c r="B158" s="923"/>
      <c r="C158" s="923"/>
      <c r="D158" s="924" t="s">
        <v>2344</v>
      </c>
      <c r="E158" s="1022" t="s">
        <v>2653</v>
      </c>
      <c r="F158" s="857"/>
      <c r="G158" s="925"/>
      <c r="H158" s="861"/>
      <c r="I158" s="858"/>
    </row>
    <row r="159" spans="1:9" ht="13.15">
      <c r="A159" s="923"/>
      <c r="B159" s="923"/>
      <c r="C159" s="923"/>
      <c r="D159" s="924"/>
      <c r="E159" s="1038"/>
      <c r="F159" s="857" t="s">
        <v>1978</v>
      </c>
      <c r="G159" s="925">
        <v>1</v>
      </c>
      <c r="H159" s="861"/>
      <c r="I159" s="1096">
        <f>SUM(G159*H159)</f>
        <v>0</v>
      </c>
    </row>
    <row r="160" spans="1:9" ht="131.35" customHeight="1">
      <c r="A160" s="923"/>
      <c r="B160" s="923"/>
      <c r="C160" s="923"/>
      <c r="D160" s="924"/>
      <c r="E160" s="1038"/>
      <c r="F160" s="857"/>
      <c r="G160" s="925"/>
      <c r="H160" s="861"/>
      <c r="I160" s="858"/>
    </row>
    <row r="161" spans="1:9" ht="39.450000000000003">
      <c r="A161" s="923"/>
      <c r="B161" s="923"/>
      <c r="C161" s="923"/>
      <c r="D161" s="924" t="s">
        <v>2345</v>
      </c>
      <c r="E161" s="1022" t="s">
        <v>2654</v>
      </c>
      <c r="F161" s="857"/>
      <c r="G161" s="925"/>
      <c r="H161" s="861"/>
      <c r="I161" s="858"/>
    </row>
    <row r="162" spans="1:9" ht="13.15">
      <c r="A162" s="923"/>
      <c r="B162" s="923"/>
      <c r="C162" s="923"/>
      <c r="D162" s="924"/>
      <c r="E162" s="1038"/>
      <c r="F162" s="857" t="s">
        <v>14</v>
      </c>
      <c r="G162" s="925">
        <v>1</v>
      </c>
      <c r="H162" s="861"/>
      <c r="I162" s="1096">
        <f>SUM(G162*H162)</f>
        <v>0</v>
      </c>
    </row>
    <row r="163" spans="1:9" ht="89.25" customHeight="1">
      <c r="A163" s="923"/>
      <c r="B163" s="923"/>
      <c r="C163" s="923"/>
      <c r="D163" s="924"/>
      <c r="E163" s="1038"/>
      <c r="F163" s="857"/>
      <c r="G163" s="925"/>
      <c r="H163" s="861"/>
      <c r="I163" s="858"/>
    </row>
    <row r="164" spans="1:9" ht="39.450000000000003">
      <c r="A164" s="923"/>
      <c r="B164" s="923"/>
      <c r="C164" s="923"/>
      <c r="D164" s="924" t="s">
        <v>2346</v>
      </c>
      <c r="E164" s="1022" t="s">
        <v>2655</v>
      </c>
      <c r="F164" s="857"/>
      <c r="G164" s="925"/>
      <c r="H164" s="861"/>
      <c r="I164" s="858"/>
    </row>
    <row r="165" spans="1:9" ht="13.15">
      <c r="A165" s="923"/>
      <c r="B165" s="923"/>
      <c r="C165" s="923"/>
      <c r="D165" s="924"/>
      <c r="E165" s="1038"/>
      <c r="F165" s="857" t="s">
        <v>14</v>
      </c>
      <c r="G165" s="925">
        <v>4</v>
      </c>
      <c r="H165" s="861"/>
      <c r="I165" s="1096">
        <f>SUM(G165*H165)</f>
        <v>0</v>
      </c>
    </row>
    <row r="166" spans="1:9" ht="13.15">
      <c r="A166" s="923"/>
      <c r="B166" s="923"/>
      <c r="C166" s="923"/>
      <c r="D166" s="924"/>
      <c r="E166" s="1038"/>
      <c r="F166" s="857"/>
      <c r="G166" s="925"/>
      <c r="H166" s="861"/>
      <c r="I166" s="858"/>
    </row>
    <row r="167" spans="1:9" ht="39.450000000000003">
      <c r="A167" s="923"/>
      <c r="B167" s="923"/>
      <c r="C167" s="923"/>
      <c r="D167" s="924" t="s">
        <v>2347</v>
      </c>
      <c r="E167" s="1022" t="s">
        <v>2656</v>
      </c>
      <c r="F167" s="857"/>
      <c r="G167" s="925"/>
      <c r="H167" s="945"/>
      <c r="I167" s="858"/>
    </row>
    <row r="168" spans="1:9" ht="13.15">
      <c r="A168" s="923"/>
      <c r="B168" s="923"/>
      <c r="C168" s="923"/>
      <c r="D168" s="952"/>
      <c r="E168" s="1032"/>
      <c r="F168" s="857" t="s">
        <v>1978</v>
      </c>
      <c r="G168" s="925">
        <v>4</v>
      </c>
      <c r="H168" s="861"/>
      <c r="I168" s="1096">
        <f>SUM(G168*H168)</f>
        <v>0</v>
      </c>
    </row>
    <row r="169" spans="1:9" ht="13.15">
      <c r="A169" s="923"/>
      <c r="B169" s="923"/>
      <c r="C169" s="923"/>
      <c r="D169" s="952"/>
      <c r="E169" s="1032"/>
      <c r="F169" s="857"/>
      <c r="G169" s="925"/>
      <c r="H169" s="861"/>
      <c r="I169" s="858"/>
    </row>
    <row r="170" spans="1:9" ht="26.3">
      <c r="A170" s="923"/>
      <c r="B170" s="923"/>
      <c r="C170" s="923"/>
      <c r="D170" s="924" t="s">
        <v>2348</v>
      </c>
      <c r="E170" s="1022" t="s">
        <v>2464</v>
      </c>
      <c r="F170" s="857"/>
      <c r="G170" s="925"/>
      <c r="H170" s="945"/>
      <c r="I170" s="858"/>
    </row>
    <row r="171" spans="1:9" ht="13.15">
      <c r="A171" s="923"/>
      <c r="B171" s="923"/>
      <c r="C171" s="923"/>
      <c r="D171" s="924"/>
      <c r="E171" s="1030"/>
      <c r="F171" s="857" t="s">
        <v>2307</v>
      </c>
      <c r="G171" s="925">
        <v>1</v>
      </c>
      <c r="H171" s="861"/>
      <c r="I171" s="1096">
        <f>SUM(G171*H171)</f>
        <v>0</v>
      </c>
    </row>
    <row r="172" spans="1:9" ht="40.549999999999997" customHeight="1">
      <c r="A172" s="923"/>
      <c r="B172" s="923"/>
      <c r="C172" s="923"/>
      <c r="D172" s="924"/>
      <c r="E172" s="1030"/>
      <c r="F172" s="857"/>
      <c r="G172" s="925"/>
      <c r="H172" s="861"/>
      <c r="I172" s="858"/>
    </row>
    <row r="173" spans="1:9" ht="15.05">
      <c r="A173" s="953"/>
      <c r="B173" s="953"/>
      <c r="C173" s="953"/>
      <c r="D173" s="954"/>
      <c r="E173" s="1039" t="s">
        <v>2349</v>
      </c>
      <c r="F173" s="955"/>
      <c r="G173" s="956"/>
      <c r="H173" s="955"/>
      <c r="I173" s="1098">
        <f>SUM(I119:I171)</f>
        <v>0</v>
      </c>
    </row>
    <row r="174" spans="1:9" ht="13.15">
      <c r="A174" s="957"/>
      <c r="B174" s="957"/>
      <c r="C174" s="957"/>
      <c r="D174" s="958"/>
      <c r="E174" s="1040"/>
      <c r="F174" s="957"/>
      <c r="G174" s="957"/>
      <c r="H174" s="957"/>
      <c r="I174" s="957"/>
    </row>
    <row r="175" spans="1:9" ht="13.15">
      <c r="A175" s="914"/>
      <c r="B175" s="914">
        <v>1</v>
      </c>
      <c r="C175" s="914">
        <v>5</v>
      </c>
      <c r="D175" s="914"/>
      <c r="E175" s="1033" t="s">
        <v>2350</v>
      </c>
      <c r="F175" s="916"/>
      <c r="G175" s="917"/>
      <c r="H175" s="916"/>
      <c r="I175" s="916"/>
    </row>
    <row r="176" spans="1:9" ht="13.15">
      <c r="A176" s="919"/>
      <c r="B176" s="919"/>
      <c r="C176" s="919"/>
      <c r="D176" s="939"/>
      <c r="E176" s="1037"/>
      <c r="F176" s="922"/>
      <c r="G176" s="921"/>
      <c r="H176" s="922"/>
      <c r="I176" s="922"/>
    </row>
    <row r="177" spans="1:9" ht="92.05">
      <c r="A177" s="923"/>
      <c r="B177" s="923"/>
      <c r="C177" s="923"/>
      <c r="D177" s="959" t="s">
        <v>1142</v>
      </c>
      <c r="E177" s="1041" t="s">
        <v>2465</v>
      </c>
      <c r="F177" s="960"/>
      <c r="G177" s="961"/>
      <c r="H177" s="962"/>
      <c r="I177" s="858"/>
    </row>
    <row r="178" spans="1:9" ht="13.15">
      <c r="A178" s="923"/>
      <c r="B178" s="923"/>
      <c r="C178" s="923"/>
      <c r="D178" s="959"/>
      <c r="E178" s="963"/>
      <c r="F178" s="950" t="s">
        <v>880</v>
      </c>
      <c r="G178" s="964">
        <v>170</v>
      </c>
      <c r="H178" s="965"/>
      <c r="I178" s="1096">
        <f>SUM(G178*H178)</f>
        <v>0</v>
      </c>
    </row>
    <row r="179" spans="1:9" ht="123.05" customHeight="1">
      <c r="A179" s="923"/>
      <c r="B179" s="923"/>
      <c r="C179" s="923"/>
      <c r="D179" s="959"/>
      <c r="E179" s="963"/>
      <c r="F179" s="950"/>
      <c r="G179" s="964"/>
      <c r="H179" s="965"/>
      <c r="I179" s="858"/>
    </row>
    <row r="180" spans="1:9" ht="39.450000000000003">
      <c r="A180" s="923"/>
      <c r="B180" s="923"/>
      <c r="C180" s="923"/>
      <c r="D180" s="959" t="s">
        <v>1158</v>
      </c>
      <c r="E180" s="1041" t="s">
        <v>2657</v>
      </c>
      <c r="F180" s="960"/>
      <c r="G180" s="961"/>
      <c r="H180" s="962"/>
      <c r="I180" s="858"/>
    </row>
    <row r="181" spans="1:9" ht="13.15">
      <c r="A181" s="923"/>
      <c r="B181" s="923"/>
      <c r="C181" s="923"/>
      <c r="D181" s="959"/>
      <c r="E181" s="963"/>
      <c r="F181" s="950" t="s">
        <v>2351</v>
      </c>
      <c r="G181" s="964">
        <v>6</v>
      </c>
      <c r="H181" s="965"/>
      <c r="I181" s="1096">
        <f>SUM(G181*H181)</f>
        <v>0</v>
      </c>
    </row>
    <row r="182" spans="1:9" ht="13.15">
      <c r="A182" s="923"/>
      <c r="B182" s="923"/>
      <c r="C182" s="923"/>
      <c r="D182" s="959"/>
      <c r="E182" s="963"/>
      <c r="F182" s="950"/>
      <c r="G182" s="964"/>
      <c r="H182" s="965"/>
      <c r="I182" s="858"/>
    </row>
    <row r="183" spans="1:9" ht="39.450000000000003">
      <c r="A183" s="923"/>
      <c r="B183" s="923"/>
      <c r="C183" s="923"/>
      <c r="D183" s="959" t="s">
        <v>1160</v>
      </c>
      <c r="E183" s="1041" t="s">
        <v>2658</v>
      </c>
      <c r="F183" s="960"/>
      <c r="G183" s="961"/>
      <c r="H183" s="962"/>
      <c r="I183" s="858"/>
    </row>
    <row r="184" spans="1:9" ht="13.15">
      <c r="A184" s="923"/>
      <c r="B184" s="923"/>
      <c r="C184" s="923"/>
      <c r="D184" s="959"/>
      <c r="E184" s="963"/>
      <c r="F184" s="950" t="s">
        <v>2351</v>
      </c>
      <c r="G184" s="964">
        <v>6</v>
      </c>
      <c r="H184" s="965"/>
      <c r="I184" s="1096">
        <f>SUM(G184*H184)</f>
        <v>0</v>
      </c>
    </row>
    <row r="185" spans="1:9" ht="13.15">
      <c r="A185" s="923"/>
      <c r="B185" s="923"/>
      <c r="C185" s="923"/>
      <c r="D185" s="959"/>
      <c r="E185" s="963"/>
      <c r="F185" s="950"/>
      <c r="G185" s="964"/>
      <c r="H185" s="965"/>
      <c r="I185" s="858"/>
    </row>
    <row r="186" spans="1:9" ht="65.75">
      <c r="A186" s="923"/>
      <c r="B186" s="923"/>
      <c r="C186" s="923"/>
      <c r="D186" s="959" t="s">
        <v>1162</v>
      </c>
      <c r="E186" s="1041" t="s">
        <v>2352</v>
      </c>
      <c r="F186" s="950"/>
      <c r="G186" s="964"/>
      <c r="H186" s="965"/>
      <c r="I186" s="858"/>
    </row>
    <row r="187" spans="1:9" ht="13.15">
      <c r="A187" s="923"/>
      <c r="B187" s="923"/>
      <c r="C187" s="923"/>
      <c r="D187" s="959"/>
      <c r="E187" s="963"/>
      <c r="F187" s="950" t="s">
        <v>1978</v>
      </c>
      <c r="G187" s="964">
        <v>1</v>
      </c>
      <c r="H187" s="965"/>
      <c r="I187" s="1096">
        <f>SUM(G187*H187)</f>
        <v>0</v>
      </c>
    </row>
    <row r="188" spans="1:9" ht="84.05" customHeight="1">
      <c r="A188" s="923"/>
      <c r="B188" s="923"/>
      <c r="C188" s="923"/>
      <c r="D188" s="959"/>
      <c r="E188" s="963"/>
      <c r="F188" s="950"/>
      <c r="G188" s="964"/>
      <c r="H188" s="965"/>
      <c r="I188" s="858"/>
    </row>
    <row r="189" spans="1:9" ht="15.05">
      <c r="A189" s="953"/>
      <c r="B189" s="953"/>
      <c r="C189" s="953"/>
      <c r="D189" s="954"/>
      <c r="E189" s="1039" t="s">
        <v>2353</v>
      </c>
      <c r="F189" s="955"/>
      <c r="G189" s="966"/>
      <c r="H189" s="955"/>
      <c r="I189" s="1098">
        <f>SUM(I177:I187)</f>
        <v>0</v>
      </c>
    </row>
    <row r="190" spans="1:9" ht="13.15">
      <c r="A190" s="957"/>
      <c r="B190" s="957"/>
      <c r="C190" s="957"/>
      <c r="D190" s="958"/>
      <c r="E190" s="1040"/>
      <c r="F190" s="957"/>
      <c r="G190" s="957"/>
      <c r="H190" s="957"/>
      <c r="I190" s="957"/>
    </row>
    <row r="191" spans="1:9" ht="13.15">
      <c r="A191" s="967"/>
      <c r="B191" s="967" t="s">
        <v>2354</v>
      </c>
      <c r="C191" s="967"/>
      <c r="D191" s="967"/>
      <c r="E191" s="1042" t="s">
        <v>2355</v>
      </c>
      <c r="F191" s="968"/>
      <c r="G191" s="969"/>
      <c r="H191" s="968"/>
      <c r="I191" s="968"/>
    </row>
    <row r="192" spans="1:9" ht="13.15">
      <c r="A192" s="970"/>
      <c r="B192" s="970"/>
      <c r="C192" s="970"/>
      <c r="D192" s="971"/>
      <c r="E192" s="1043"/>
      <c r="F192" s="960"/>
      <c r="G192" s="964"/>
      <c r="H192" s="960"/>
      <c r="I192" s="960"/>
    </row>
    <row r="193" spans="1:9" ht="39.450000000000003">
      <c r="A193" s="972"/>
      <c r="B193" s="972"/>
      <c r="C193" s="972"/>
      <c r="D193" s="959" t="s">
        <v>1142</v>
      </c>
      <c r="E193" s="1041" t="s">
        <v>2659</v>
      </c>
      <c r="F193" s="960"/>
      <c r="G193" s="964"/>
      <c r="H193" s="864"/>
      <c r="I193" s="858"/>
    </row>
    <row r="194" spans="1:9" ht="13.15">
      <c r="A194" s="972"/>
      <c r="B194" s="972"/>
      <c r="C194" s="972"/>
      <c r="D194" s="959"/>
      <c r="E194" s="1044"/>
      <c r="F194" s="950" t="s">
        <v>1978</v>
      </c>
      <c r="G194" s="964">
        <v>1</v>
      </c>
      <c r="H194" s="965"/>
      <c r="I194" s="1096">
        <f>SUM(G194*H194)</f>
        <v>0</v>
      </c>
    </row>
    <row r="195" spans="1:9" ht="83.3" customHeight="1">
      <c r="A195" s="972"/>
      <c r="B195" s="972"/>
      <c r="C195" s="972"/>
      <c r="D195" s="959"/>
      <c r="E195" s="1044"/>
      <c r="F195" s="950"/>
      <c r="G195" s="964"/>
      <c r="H195" s="965"/>
      <c r="I195" s="858"/>
    </row>
    <row r="196" spans="1:9" ht="65.75">
      <c r="A196" s="973"/>
      <c r="B196" s="973"/>
      <c r="C196" s="973"/>
      <c r="D196" s="959" t="s">
        <v>1158</v>
      </c>
      <c r="E196" s="1041" t="s">
        <v>2356</v>
      </c>
      <c r="F196" s="960"/>
      <c r="G196" s="964"/>
      <c r="H196" s="865"/>
      <c r="I196" s="858"/>
    </row>
    <row r="197" spans="1:9" ht="13.15">
      <c r="A197" s="973"/>
      <c r="B197" s="973"/>
      <c r="C197" s="973"/>
      <c r="D197" s="959"/>
      <c r="E197" s="1044"/>
      <c r="F197" s="950" t="s">
        <v>880</v>
      </c>
      <c r="G197" s="964">
        <v>235</v>
      </c>
      <c r="H197" s="965"/>
      <c r="I197" s="1096">
        <f>SUM(G197*H197)</f>
        <v>0</v>
      </c>
    </row>
    <row r="198" spans="1:9" ht="71.25" customHeight="1">
      <c r="A198" s="925"/>
      <c r="B198" s="925"/>
      <c r="C198" s="925"/>
      <c r="D198" s="938"/>
      <c r="E198" s="974"/>
      <c r="F198" s="950"/>
      <c r="G198" s="925"/>
      <c r="H198" s="951"/>
      <c r="I198" s="858"/>
    </row>
    <row r="199" spans="1:9" ht="15.05">
      <c r="A199" s="953"/>
      <c r="B199" s="953"/>
      <c r="C199" s="953"/>
      <c r="D199" s="954"/>
      <c r="E199" s="1039" t="s">
        <v>2357</v>
      </c>
      <c r="F199" s="955"/>
      <c r="G199" s="966"/>
      <c r="H199" s="955"/>
      <c r="I199" s="1098">
        <f>SUM(I194:I197)</f>
        <v>0</v>
      </c>
    </row>
    <row r="200" spans="1:9" ht="15.05">
      <c r="A200" s="975"/>
      <c r="B200" s="975"/>
      <c r="C200" s="975"/>
      <c r="D200" s="939"/>
      <c r="E200" s="1045"/>
      <c r="F200" s="976"/>
      <c r="G200" s="977"/>
      <c r="H200" s="976"/>
      <c r="I200" s="866"/>
    </row>
    <row r="201" spans="1:9" ht="13.15">
      <c r="A201" s="967"/>
      <c r="B201" s="967" t="s">
        <v>2358</v>
      </c>
      <c r="C201" s="967"/>
      <c r="D201" s="967"/>
      <c r="E201" s="1042" t="s">
        <v>2359</v>
      </c>
      <c r="F201" s="968"/>
      <c r="G201" s="969"/>
      <c r="H201" s="968"/>
      <c r="I201" s="968"/>
    </row>
    <row r="202" spans="1:9" ht="13.15">
      <c r="A202" s="970"/>
      <c r="B202" s="970"/>
      <c r="C202" s="970"/>
      <c r="D202" s="971"/>
      <c r="E202" s="1043"/>
      <c r="F202" s="960"/>
      <c r="G202" s="964"/>
      <c r="H202" s="960"/>
      <c r="I202" s="960"/>
    </row>
    <row r="203" spans="1:9" ht="52.6">
      <c r="A203" s="972"/>
      <c r="B203" s="972"/>
      <c r="C203" s="972"/>
      <c r="D203" s="959" t="s">
        <v>1142</v>
      </c>
      <c r="E203" s="1041" t="s">
        <v>2660</v>
      </c>
      <c r="F203" s="960"/>
      <c r="G203" s="964"/>
      <c r="H203" s="864"/>
      <c r="I203" s="858"/>
    </row>
    <row r="204" spans="1:9" ht="13.15">
      <c r="A204" s="972"/>
      <c r="B204" s="972"/>
      <c r="C204" s="972"/>
      <c r="D204" s="959"/>
      <c r="E204" s="1044"/>
      <c r="F204" s="950" t="s">
        <v>14</v>
      </c>
      <c r="G204" s="964">
        <v>2</v>
      </c>
      <c r="H204" s="965"/>
      <c r="I204" s="1096">
        <f>SUM(G204*H204)</f>
        <v>0</v>
      </c>
    </row>
    <row r="205" spans="1:9" ht="13.15">
      <c r="A205" s="972"/>
      <c r="B205" s="972"/>
      <c r="C205" s="972"/>
      <c r="D205" s="959"/>
      <c r="E205" s="1044"/>
      <c r="F205" s="950"/>
      <c r="G205" s="964"/>
      <c r="H205" s="965"/>
      <c r="I205" s="858"/>
    </row>
    <row r="206" spans="1:9" ht="26.3">
      <c r="A206" s="972"/>
      <c r="B206" s="972"/>
      <c r="C206" s="972"/>
      <c r="D206" s="959" t="s">
        <v>1158</v>
      </c>
      <c r="E206" s="1041" t="s">
        <v>2661</v>
      </c>
      <c r="F206" s="960"/>
      <c r="G206" s="964"/>
      <c r="H206" s="864"/>
      <c r="I206" s="858"/>
    </row>
    <row r="207" spans="1:9" ht="13.15">
      <c r="A207" s="972"/>
      <c r="B207" s="972"/>
      <c r="C207" s="972"/>
      <c r="D207" s="959"/>
      <c r="E207" s="1044"/>
      <c r="F207" s="950" t="s">
        <v>14</v>
      </c>
      <c r="G207" s="964">
        <v>2</v>
      </c>
      <c r="H207" s="965"/>
      <c r="I207" s="1096">
        <f>SUM(G207*H207)</f>
        <v>0</v>
      </c>
    </row>
    <row r="208" spans="1:9" ht="61.55" customHeight="1">
      <c r="A208" s="972"/>
      <c r="B208" s="972"/>
      <c r="C208" s="972"/>
      <c r="D208" s="959"/>
      <c r="E208" s="1044"/>
      <c r="F208" s="950"/>
      <c r="G208" s="964"/>
      <c r="H208" s="965"/>
      <c r="I208" s="858"/>
    </row>
    <row r="209" spans="1:9" ht="39.450000000000003">
      <c r="A209" s="972"/>
      <c r="B209" s="972"/>
      <c r="C209" s="972"/>
      <c r="D209" s="959" t="s">
        <v>1160</v>
      </c>
      <c r="E209" s="1041" t="s">
        <v>2662</v>
      </c>
      <c r="F209" s="960"/>
      <c r="G209" s="964"/>
      <c r="H209" s="864"/>
      <c r="I209" s="858"/>
    </row>
    <row r="210" spans="1:9" ht="13.15">
      <c r="A210" s="972"/>
      <c r="B210" s="972"/>
      <c r="C210" s="972"/>
      <c r="D210" s="959"/>
      <c r="E210" s="1044"/>
      <c r="F210" s="950" t="s">
        <v>14</v>
      </c>
      <c r="G210" s="964">
        <v>2</v>
      </c>
      <c r="H210" s="965"/>
      <c r="I210" s="1096">
        <f>SUM(G210*H210)</f>
        <v>0</v>
      </c>
    </row>
    <row r="211" spans="1:9" ht="98.45" customHeight="1">
      <c r="A211" s="972"/>
      <c r="B211" s="972"/>
      <c r="C211" s="972"/>
      <c r="D211" s="959"/>
      <c r="E211" s="1044"/>
      <c r="F211" s="950"/>
      <c r="G211" s="964"/>
      <c r="H211" s="965"/>
      <c r="I211" s="858"/>
    </row>
    <row r="212" spans="1:9" ht="92.05">
      <c r="A212" s="972"/>
      <c r="B212" s="972"/>
      <c r="C212" s="972"/>
      <c r="D212" s="959" t="s">
        <v>1162</v>
      </c>
      <c r="E212" s="1041" t="s">
        <v>2663</v>
      </c>
      <c r="F212" s="960"/>
      <c r="G212" s="964"/>
      <c r="H212" s="864"/>
      <c r="I212" s="858"/>
    </row>
    <row r="213" spans="1:9" ht="13.15">
      <c r="A213" s="972"/>
      <c r="B213" s="972"/>
      <c r="C213" s="972"/>
      <c r="D213" s="959"/>
      <c r="E213" s="1093" t="s">
        <v>2451</v>
      </c>
      <c r="F213" s="950" t="s">
        <v>14</v>
      </c>
      <c r="G213" s="964">
        <v>1</v>
      </c>
      <c r="H213" s="965"/>
      <c r="I213" s="1096">
        <f>SUM(G213*H213)</f>
        <v>0</v>
      </c>
    </row>
    <row r="214" spans="1:9" ht="130.4" customHeight="1">
      <c r="A214" s="972"/>
      <c r="B214" s="972"/>
      <c r="C214" s="972"/>
      <c r="D214" s="959"/>
      <c r="E214" s="1093" t="s">
        <v>2466</v>
      </c>
      <c r="F214" s="950" t="s">
        <v>14</v>
      </c>
      <c r="G214" s="964">
        <v>1</v>
      </c>
      <c r="H214" s="965"/>
      <c r="I214" s="1096">
        <f>SUM(G214*H214)</f>
        <v>0</v>
      </c>
    </row>
    <row r="215" spans="1:9" ht="13.15">
      <c r="A215" s="972"/>
      <c r="B215" s="972"/>
      <c r="C215" s="972"/>
      <c r="D215" s="959"/>
      <c r="E215" s="1044"/>
      <c r="F215" s="950"/>
      <c r="G215" s="964"/>
      <c r="H215" s="965"/>
      <c r="I215" s="858"/>
    </row>
    <row r="216" spans="1:9" ht="39.450000000000003">
      <c r="A216" s="972"/>
      <c r="B216" s="972"/>
      <c r="C216" s="972"/>
      <c r="D216" s="959" t="s">
        <v>1164</v>
      </c>
      <c r="E216" s="1041" t="s">
        <v>2664</v>
      </c>
      <c r="F216" s="960"/>
      <c r="G216" s="964"/>
      <c r="H216" s="864"/>
      <c r="I216" s="858"/>
    </row>
    <row r="217" spans="1:9" ht="13.15">
      <c r="A217" s="972"/>
      <c r="B217" s="972"/>
      <c r="C217" s="972"/>
      <c r="D217" s="959"/>
      <c r="E217" s="1044"/>
      <c r="F217" s="950" t="s">
        <v>1978</v>
      </c>
      <c r="G217" s="964">
        <v>1</v>
      </c>
      <c r="H217" s="965"/>
      <c r="I217" s="1096">
        <f>SUM(G217*H217)</f>
        <v>0</v>
      </c>
    </row>
    <row r="218" spans="1:9" ht="13.15">
      <c r="A218" s="972"/>
      <c r="B218" s="972"/>
      <c r="C218" s="972"/>
      <c r="D218" s="959"/>
      <c r="E218" s="1044"/>
      <c r="F218" s="950"/>
      <c r="G218" s="964"/>
      <c r="H218" s="965"/>
      <c r="I218" s="858"/>
    </row>
    <row r="219" spans="1:9" ht="39.450000000000003">
      <c r="A219" s="972"/>
      <c r="B219" s="972"/>
      <c r="C219" s="972"/>
      <c r="D219" s="959" t="s">
        <v>1166</v>
      </c>
      <c r="E219" s="1041" t="s">
        <v>2665</v>
      </c>
      <c r="F219" s="960"/>
      <c r="G219" s="964"/>
      <c r="H219" s="864"/>
      <c r="I219" s="858"/>
    </row>
    <row r="220" spans="1:9" ht="13.15">
      <c r="A220" s="972"/>
      <c r="B220" s="972"/>
      <c r="C220" s="972"/>
      <c r="D220" s="959"/>
      <c r="E220" s="1044"/>
      <c r="F220" s="950" t="s">
        <v>14</v>
      </c>
      <c r="G220" s="964">
        <v>2</v>
      </c>
      <c r="H220" s="965"/>
      <c r="I220" s="1096">
        <f>SUM(G220*H220)</f>
        <v>0</v>
      </c>
    </row>
    <row r="221" spans="1:9" ht="78.900000000000006">
      <c r="A221" s="972"/>
      <c r="B221" s="972"/>
      <c r="C221" s="972"/>
      <c r="D221" s="959" t="s">
        <v>1168</v>
      </c>
      <c r="E221" s="1041" t="s">
        <v>2666</v>
      </c>
      <c r="F221" s="960"/>
      <c r="G221" s="964"/>
      <c r="H221" s="864"/>
      <c r="I221" s="858"/>
    </row>
    <row r="222" spans="1:9" ht="13.15">
      <c r="A222" s="972"/>
      <c r="B222" s="972"/>
      <c r="C222" s="972"/>
      <c r="D222" s="959"/>
      <c r="E222" s="1093" t="s">
        <v>2451</v>
      </c>
      <c r="F222" s="950" t="s">
        <v>14</v>
      </c>
      <c r="G222" s="964">
        <v>1</v>
      </c>
      <c r="H222" s="965"/>
      <c r="I222" s="1096">
        <f>SUM(G222*H222)</f>
        <v>0</v>
      </c>
    </row>
    <row r="223" spans="1:9" ht="71.25" customHeight="1">
      <c r="A223" s="972"/>
      <c r="B223" s="972"/>
      <c r="C223" s="972"/>
      <c r="D223" s="959"/>
      <c r="E223" s="1093" t="s">
        <v>2466</v>
      </c>
      <c r="F223" s="950" t="s">
        <v>14</v>
      </c>
      <c r="G223" s="964">
        <v>1</v>
      </c>
      <c r="H223" s="965"/>
      <c r="I223" s="1096">
        <f>SUM(G223*H223)</f>
        <v>0</v>
      </c>
    </row>
    <row r="224" spans="1:9" ht="13.15">
      <c r="A224" s="972"/>
      <c r="B224" s="972"/>
      <c r="C224" s="972"/>
      <c r="D224" s="959"/>
      <c r="E224" s="1044"/>
      <c r="F224" s="950"/>
      <c r="G224" s="964"/>
      <c r="H224" s="965"/>
      <c r="I224" s="858"/>
    </row>
    <row r="225" spans="1:9" ht="132.75" customHeight="1">
      <c r="A225" s="972"/>
      <c r="B225" s="972"/>
      <c r="C225" s="972"/>
      <c r="D225" s="959" t="s">
        <v>1171</v>
      </c>
      <c r="E225" s="1041" t="s">
        <v>2667</v>
      </c>
      <c r="F225" s="960"/>
      <c r="G225" s="964"/>
      <c r="H225" s="864"/>
      <c r="I225" s="858"/>
    </row>
    <row r="226" spans="1:9" ht="13.15">
      <c r="A226" s="972"/>
      <c r="B226" s="972"/>
      <c r="C226" s="972"/>
      <c r="D226" s="959"/>
      <c r="E226" s="1093" t="s">
        <v>2451</v>
      </c>
      <c r="F226" s="950" t="s">
        <v>14</v>
      </c>
      <c r="G226" s="964">
        <v>1</v>
      </c>
      <c r="H226" s="965"/>
      <c r="I226" s="1096">
        <f>SUM(G226*H226)</f>
        <v>0</v>
      </c>
    </row>
    <row r="227" spans="1:9" ht="13.15">
      <c r="A227" s="972"/>
      <c r="B227" s="972"/>
      <c r="C227" s="972"/>
      <c r="D227" s="959"/>
      <c r="E227" s="1093" t="s">
        <v>2466</v>
      </c>
      <c r="F227" s="950" t="s">
        <v>14</v>
      </c>
      <c r="G227" s="964">
        <v>1</v>
      </c>
      <c r="H227" s="965"/>
      <c r="I227" s="1096">
        <f>SUM(G227*H227)</f>
        <v>0</v>
      </c>
    </row>
    <row r="228" spans="1:9" ht="13.15">
      <c r="A228" s="972"/>
      <c r="B228" s="972"/>
      <c r="C228" s="972"/>
      <c r="D228" s="959"/>
      <c r="E228" s="1044"/>
      <c r="F228" s="950"/>
      <c r="G228" s="964"/>
      <c r="H228" s="965"/>
      <c r="I228" s="858"/>
    </row>
    <row r="229" spans="1:9" ht="160.44999999999999" customHeight="1">
      <c r="A229" s="972"/>
      <c r="B229" s="972"/>
      <c r="C229" s="972"/>
      <c r="D229" s="959" t="s">
        <v>2344</v>
      </c>
      <c r="E229" s="1041" t="s">
        <v>2668</v>
      </c>
      <c r="F229" s="960"/>
      <c r="G229" s="964"/>
      <c r="H229" s="864"/>
      <c r="I229" s="858"/>
    </row>
    <row r="230" spans="1:9" ht="13.15">
      <c r="A230" s="972"/>
      <c r="B230" s="972"/>
      <c r="C230" s="972"/>
      <c r="D230" s="959"/>
      <c r="E230" s="1044"/>
      <c r="F230" s="950" t="s">
        <v>880</v>
      </c>
      <c r="G230" s="964">
        <v>10</v>
      </c>
      <c r="H230" s="965"/>
      <c r="I230" s="1096">
        <f>SUM(G230*H230)</f>
        <v>0</v>
      </c>
    </row>
    <row r="231" spans="1:9" ht="13.15">
      <c r="A231" s="972"/>
      <c r="B231" s="972"/>
      <c r="C231" s="972"/>
      <c r="D231" s="959"/>
      <c r="E231" s="1044"/>
      <c r="F231" s="950"/>
      <c r="G231" s="964"/>
      <c r="H231" s="965"/>
      <c r="I231" s="858"/>
    </row>
    <row r="232" spans="1:9" ht="39.450000000000003">
      <c r="A232" s="972"/>
      <c r="B232" s="972"/>
      <c r="C232" s="972"/>
      <c r="D232" s="959" t="s">
        <v>2345</v>
      </c>
      <c r="E232" s="1041" t="s">
        <v>2669</v>
      </c>
      <c r="F232" s="960"/>
      <c r="G232" s="964"/>
      <c r="H232" s="864"/>
      <c r="I232" s="858"/>
    </row>
    <row r="233" spans="1:9" ht="54" customHeight="1">
      <c r="A233" s="972"/>
      <c r="B233" s="972"/>
      <c r="C233" s="972"/>
      <c r="D233" s="959"/>
      <c r="E233" s="1044"/>
      <c r="F233" s="950" t="s">
        <v>880</v>
      </c>
      <c r="G233" s="964">
        <v>7</v>
      </c>
      <c r="H233" s="965"/>
      <c r="I233" s="1096">
        <f>SUM(G233*H233)</f>
        <v>0</v>
      </c>
    </row>
    <row r="234" spans="1:9" ht="13.15">
      <c r="A234" s="972"/>
      <c r="B234" s="972"/>
      <c r="C234" s="972"/>
      <c r="D234" s="959"/>
      <c r="E234" s="1044"/>
      <c r="F234" s="950"/>
      <c r="G234" s="964"/>
      <c r="H234" s="965"/>
      <c r="I234" s="858"/>
    </row>
    <row r="235" spans="1:9" ht="39.450000000000003">
      <c r="A235" s="972"/>
      <c r="B235" s="972"/>
      <c r="C235" s="972"/>
      <c r="D235" s="959" t="s">
        <v>2346</v>
      </c>
      <c r="E235" s="1041" t="s">
        <v>2670</v>
      </c>
      <c r="F235" s="960"/>
      <c r="G235" s="964"/>
      <c r="H235" s="864"/>
      <c r="I235" s="858"/>
    </row>
    <row r="236" spans="1:9" ht="67.5" customHeight="1">
      <c r="A236" s="972"/>
      <c r="B236" s="972"/>
      <c r="C236" s="972"/>
      <c r="D236" s="959"/>
      <c r="E236" s="1044"/>
      <c r="F236" s="950" t="s">
        <v>880</v>
      </c>
      <c r="G236" s="964">
        <v>35</v>
      </c>
      <c r="H236" s="965"/>
      <c r="I236" s="1096">
        <f>SUM(G236*H236)</f>
        <v>0</v>
      </c>
    </row>
    <row r="237" spans="1:9" ht="13.15">
      <c r="A237" s="972"/>
      <c r="B237" s="972"/>
      <c r="C237" s="972"/>
      <c r="D237" s="959"/>
      <c r="E237" s="1044"/>
      <c r="F237" s="950"/>
      <c r="G237" s="964"/>
      <c r="H237" s="965"/>
      <c r="I237" s="858"/>
    </row>
    <row r="238" spans="1:9" ht="39.450000000000003">
      <c r="A238" s="972"/>
      <c r="B238" s="972"/>
      <c r="C238" s="972"/>
      <c r="D238" s="959" t="s">
        <v>2347</v>
      </c>
      <c r="E238" s="1041" t="s">
        <v>2379</v>
      </c>
      <c r="F238" s="960"/>
      <c r="G238" s="964"/>
      <c r="H238" s="864"/>
      <c r="I238" s="858"/>
    </row>
    <row r="239" spans="1:9" ht="13.15">
      <c r="A239" s="972"/>
      <c r="B239" s="972"/>
      <c r="C239" s="972"/>
      <c r="D239" s="959"/>
      <c r="E239" s="1044"/>
      <c r="F239" s="950" t="s">
        <v>1978</v>
      </c>
      <c r="G239" s="964">
        <v>1</v>
      </c>
      <c r="H239" s="965"/>
      <c r="I239" s="1096">
        <f>SUM(G239*H239)</f>
        <v>0</v>
      </c>
    </row>
    <row r="240" spans="1:9" ht="13.15">
      <c r="A240" s="972"/>
      <c r="B240" s="972"/>
      <c r="C240" s="972"/>
      <c r="D240" s="959"/>
      <c r="E240" s="1044"/>
      <c r="F240" s="950"/>
      <c r="G240" s="964"/>
      <c r="H240" s="965"/>
      <c r="I240" s="858"/>
    </row>
    <row r="241" spans="1:9" ht="15.05">
      <c r="A241" s="953"/>
      <c r="B241" s="953"/>
      <c r="C241" s="953"/>
      <c r="D241" s="954"/>
      <c r="E241" s="1039" t="s">
        <v>2360</v>
      </c>
      <c r="F241" s="955"/>
      <c r="G241" s="966"/>
      <c r="H241" s="955"/>
      <c r="I241" s="1098">
        <f>SUM(I204:I239)</f>
        <v>0</v>
      </c>
    </row>
    <row r="242" spans="1:9" ht="56.2" customHeight="1">
      <c r="A242" s="975"/>
      <c r="B242" s="975"/>
      <c r="C242" s="975"/>
      <c r="D242" s="939"/>
      <c r="E242" s="1045"/>
      <c r="F242" s="976"/>
      <c r="G242" s="977"/>
      <c r="H242" s="976"/>
      <c r="I242" s="866"/>
    </row>
    <row r="243" spans="1:9" ht="15.05">
      <c r="A243" s="975"/>
      <c r="B243" s="975"/>
      <c r="C243" s="975"/>
      <c r="D243" s="939"/>
      <c r="E243" s="1046"/>
      <c r="F243" s="976"/>
      <c r="G243" s="977"/>
      <c r="H243" s="976"/>
      <c r="I243" s="866"/>
    </row>
    <row r="244" spans="1:9" ht="13.15">
      <c r="A244" s="967"/>
      <c r="B244" s="967" t="s">
        <v>2361</v>
      </c>
      <c r="C244" s="967"/>
      <c r="D244" s="967"/>
      <c r="E244" s="1042" t="s">
        <v>2362</v>
      </c>
      <c r="F244" s="968"/>
      <c r="G244" s="969"/>
      <c r="H244" s="968"/>
      <c r="I244" s="968"/>
    </row>
    <row r="245" spans="1:9" ht="13.15">
      <c r="A245" s="970"/>
      <c r="B245" s="970"/>
      <c r="C245" s="970"/>
      <c r="D245" s="971"/>
      <c r="E245" s="1043"/>
      <c r="F245" s="960"/>
      <c r="G245" s="964"/>
      <c r="H245" s="960"/>
      <c r="I245" s="960"/>
    </row>
    <row r="246" spans="1:9" ht="65.75">
      <c r="A246" s="972"/>
      <c r="B246" s="972"/>
      <c r="C246" s="972"/>
      <c r="D246" s="959" t="s">
        <v>1142</v>
      </c>
      <c r="E246" s="1041" t="s">
        <v>2363</v>
      </c>
      <c r="F246" s="960"/>
      <c r="G246" s="964"/>
      <c r="H246" s="864"/>
      <c r="I246" s="858"/>
    </row>
    <row r="247" spans="1:9" ht="13.15">
      <c r="A247" s="972"/>
      <c r="B247" s="972"/>
      <c r="C247" s="972"/>
      <c r="D247" s="959"/>
      <c r="E247" s="1047"/>
      <c r="F247" s="950" t="s">
        <v>2307</v>
      </c>
      <c r="G247" s="964">
        <v>1</v>
      </c>
      <c r="H247" s="965"/>
      <c r="I247" s="1096">
        <f>SUM(G247*H247)</f>
        <v>0</v>
      </c>
    </row>
    <row r="248" spans="1:9" ht="13.15">
      <c r="A248" s="978"/>
      <c r="B248" s="978"/>
      <c r="C248" s="978"/>
      <c r="D248" s="979"/>
      <c r="E248" s="1048"/>
      <c r="F248" s="950"/>
      <c r="G248" s="961"/>
      <c r="H248" s="962"/>
      <c r="I248" s="858"/>
    </row>
    <row r="249" spans="1:9" ht="39.450000000000003">
      <c r="A249" s="972"/>
      <c r="B249" s="972"/>
      <c r="C249" s="972"/>
      <c r="D249" s="959" t="s">
        <v>1158</v>
      </c>
      <c r="E249" s="1041" t="s">
        <v>2364</v>
      </c>
      <c r="F249" s="960"/>
      <c r="G249" s="961"/>
      <c r="H249" s="962"/>
      <c r="I249" s="858"/>
    </row>
    <row r="250" spans="1:9" ht="70.45" customHeight="1">
      <c r="A250" s="972"/>
      <c r="B250" s="972"/>
      <c r="C250" s="972"/>
      <c r="D250" s="959"/>
      <c r="E250" s="963" t="s">
        <v>2365</v>
      </c>
      <c r="F250" s="960"/>
      <c r="G250" s="961"/>
      <c r="H250" s="962"/>
      <c r="I250" s="858"/>
    </row>
    <row r="251" spans="1:9" ht="13.15">
      <c r="A251" s="972"/>
      <c r="B251" s="972"/>
      <c r="C251" s="972"/>
      <c r="D251" s="959"/>
      <c r="E251" s="963" t="s">
        <v>2366</v>
      </c>
      <c r="F251" s="960"/>
      <c r="G251" s="961"/>
      <c r="H251" s="962"/>
      <c r="I251" s="858"/>
    </row>
    <row r="252" spans="1:9" ht="13.15">
      <c r="A252" s="972"/>
      <c r="B252" s="972"/>
      <c r="C252" s="972"/>
      <c r="D252" s="959"/>
      <c r="E252" s="963" t="s">
        <v>2367</v>
      </c>
      <c r="F252" s="960"/>
      <c r="G252" s="961"/>
      <c r="H252" s="962"/>
      <c r="I252" s="858"/>
    </row>
    <row r="253" spans="1:9" ht="44.3" customHeight="1">
      <c r="A253" s="972"/>
      <c r="B253" s="972"/>
      <c r="C253" s="972"/>
      <c r="D253" s="959"/>
      <c r="E253" s="963" t="s">
        <v>2368</v>
      </c>
      <c r="F253" s="960"/>
      <c r="G253" s="961"/>
      <c r="H253" s="962"/>
      <c r="I253" s="858"/>
    </row>
    <row r="254" spans="1:9" ht="13.15">
      <c r="A254" s="972"/>
      <c r="B254" s="972"/>
      <c r="C254" s="972"/>
      <c r="D254" s="959"/>
      <c r="E254" s="963" t="s">
        <v>2369</v>
      </c>
      <c r="F254" s="960"/>
      <c r="G254" s="961"/>
      <c r="H254" s="962"/>
      <c r="I254" s="858"/>
    </row>
    <row r="255" spans="1:9" ht="13.15">
      <c r="A255" s="972"/>
      <c r="B255" s="972"/>
      <c r="C255" s="972"/>
      <c r="D255" s="959"/>
      <c r="E255" s="963" t="s">
        <v>2370</v>
      </c>
      <c r="F255" s="960"/>
      <c r="G255" s="961"/>
      <c r="H255" s="962"/>
      <c r="I255" s="858"/>
    </row>
    <row r="256" spans="1:9" ht="13.15">
      <c r="A256" s="972"/>
      <c r="B256" s="972"/>
      <c r="C256" s="972"/>
      <c r="D256" s="959"/>
      <c r="E256" s="963" t="s">
        <v>2371</v>
      </c>
      <c r="F256" s="960"/>
      <c r="G256" s="961"/>
      <c r="H256" s="962"/>
      <c r="I256" s="858"/>
    </row>
    <row r="257" spans="1:9" ht="13.15">
      <c r="A257" s="972"/>
      <c r="B257" s="972"/>
      <c r="C257" s="972"/>
      <c r="D257" s="959"/>
      <c r="E257" s="980"/>
      <c r="F257" s="950" t="s">
        <v>1978</v>
      </c>
      <c r="G257" s="964">
        <v>1</v>
      </c>
      <c r="H257" s="965"/>
      <c r="I257" s="1096">
        <f>SUM(G257*H257)</f>
        <v>0</v>
      </c>
    </row>
    <row r="258" spans="1:9" ht="13.15">
      <c r="A258" s="972"/>
      <c r="B258" s="972"/>
      <c r="C258" s="972"/>
      <c r="D258" s="959"/>
      <c r="E258" s="980"/>
      <c r="F258" s="950"/>
      <c r="G258" s="964"/>
      <c r="H258" s="965"/>
      <c r="I258" s="858"/>
    </row>
    <row r="259" spans="1:9" ht="15.05">
      <c r="A259" s="981"/>
      <c r="B259" s="981"/>
      <c r="C259" s="981"/>
      <c r="D259" s="982"/>
      <c r="E259" s="1049" t="s">
        <v>2372</v>
      </c>
      <c r="F259" s="983"/>
      <c r="G259" s="984"/>
      <c r="H259" s="983"/>
      <c r="I259" s="1099">
        <f>SUM(I247:I257)</f>
        <v>0</v>
      </c>
    </row>
    <row r="260" spans="1:9" ht="13.15">
      <c r="A260" s="985"/>
      <c r="B260" s="985"/>
      <c r="C260" s="985"/>
      <c r="D260" s="986"/>
      <c r="E260" s="1050"/>
      <c r="F260" s="987"/>
      <c r="G260" s="961"/>
      <c r="H260" s="987"/>
      <c r="I260" s="867"/>
    </row>
    <row r="261" spans="1:9" ht="13.15">
      <c r="A261" s="1149" t="s">
        <v>2373</v>
      </c>
      <c r="B261" s="1150"/>
      <c r="C261" s="1150"/>
      <c r="D261" s="1150"/>
      <c r="E261" s="1150"/>
      <c r="F261" s="1150"/>
      <c r="G261" s="1150"/>
      <c r="H261" s="1150"/>
      <c r="I261" s="1151"/>
    </row>
    <row r="262" spans="1:9" ht="15.65">
      <c r="A262" s="988"/>
      <c r="B262" s="989"/>
      <c r="C262" s="990"/>
      <c r="D262" s="942"/>
      <c r="E262" s="1051"/>
      <c r="F262" s="857"/>
      <c r="G262" s="925"/>
      <c r="H262" s="857"/>
      <c r="I262" s="991"/>
    </row>
    <row r="263" spans="1:9" ht="13.15">
      <c r="A263" s="992"/>
      <c r="B263" s="993"/>
      <c r="C263" s="994"/>
      <c r="D263" s="942"/>
      <c r="E263" s="1052"/>
      <c r="F263" s="857"/>
      <c r="G263" s="857"/>
      <c r="H263" s="857"/>
      <c r="I263" s="857"/>
    </row>
    <row r="264" spans="1:9" ht="13.15">
      <c r="A264" s="925">
        <v>1</v>
      </c>
      <c r="B264" s="925">
        <v>1</v>
      </c>
      <c r="C264" s="925"/>
      <c r="D264" s="938"/>
      <c r="E264" s="1053" t="s">
        <v>2303</v>
      </c>
      <c r="F264" s="857"/>
      <c r="G264" s="863"/>
      <c r="H264" s="863"/>
      <c r="I264" s="1100">
        <f>+I42</f>
        <v>0</v>
      </c>
    </row>
    <row r="265" spans="1:9" ht="13.15">
      <c r="A265" s="995"/>
      <c r="B265" s="925"/>
      <c r="C265" s="925"/>
      <c r="D265" s="938"/>
      <c r="E265" s="1027"/>
      <c r="F265" s="857"/>
      <c r="G265" s="863"/>
      <c r="H265" s="863"/>
      <c r="I265" s="868"/>
    </row>
    <row r="266" spans="1:9" ht="13.15">
      <c r="A266" s="925">
        <v>1</v>
      </c>
      <c r="B266" s="925">
        <v>2</v>
      </c>
      <c r="C266" s="925"/>
      <c r="D266" s="938"/>
      <c r="E266" s="1053" t="s">
        <v>2313</v>
      </c>
      <c r="F266" s="857"/>
      <c r="G266" s="863"/>
      <c r="H266" s="863"/>
      <c r="I266" s="1100">
        <f>I78</f>
        <v>0</v>
      </c>
    </row>
    <row r="267" spans="1:9" ht="13.15">
      <c r="A267" s="995"/>
      <c r="B267" s="925"/>
      <c r="C267" s="925"/>
      <c r="D267" s="938"/>
      <c r="E267" s="1027"/>
      <c r="F267" s="857"/>
      <c r="G267" s="863"/>
      <c r="H267" s="863"/>
      <c r="I267" s="868"/>
    </row>
    <row r="268" spans="1:9" ht="13.15">
      <c r="A268" s="925">
        <v>1</v>
      </c>
      <c r="B268" s="925">
        <v>3</v>
      </c>
      <c r="C268" s="925"/>
      <c r="D268" s="938"/>
      <c r="E268" s="1053" t="s">
        <v>2374</v>
      </c>
      <c r="F268" s="857"/>
      <c r="G268" s="863"/>
      <c r="H268" s="863"/>
      <c r="I268" s="1100">
        <f>+I111</f>
        <v>0</v>
      </c>
    </row>
    <row r="269" spans="1:9" ht="13.15">
      <c r="A269" s="995"/>
      <c r="B269" s="925"/>
      <c r="C269" s="925"/>
      <c r="D269" s="938"/>
      <c r="E269" s="1027"/>
      <c r="F269" s="857"/>
      <c r="G269" s="863"/>
      <c r="H269" s="863"/>
      <c r="I269" s="868"/>
    </row>
    <row r="270" spans="1:9" ht="13.15">
      <c r="A270" s="925">
        <v>1</v>
      </c>
      <c r="B270" s="925">
        <v>4</v>
      </c>
      <c r="C270" s="925"/>
      <c r="D270" s="938"/>
      <c r="E270" s="1053" t="s">
        <v>2329</v>
      </c>
      <c r="F270" s="857"/>
      <c r="G270" s="863"/>
      <c r="H270" s="863"/>
      <c r="I270" s="1100">
        <f>+I173</f>
        <v>0</v>
      </c>
    </row>
    <row r="271" spans="1:9" ht="13.15">
      <c r="A271" s="995"/>
      <c r="B271" s="925"/>
      <c r="C271" s="925"/>
      <c r="D271" s="938"/>
      <c r="E271" s="1027"/>
      <c r="F271" s="857"/>
      <c r="G271" s="863"/>
      <c r="H271" s="863"/>
      <c r="I271" s="868"/>
    </row>
    <row r="272" spans="1:9" ht="13.15">
      <c r="A272" s="925">
        <v>1</v>
      </c>
      <c r="B272" s="925">
        <v>5</v>
      </c>
      <c r="C272" s="925"/>
      <c r="D272" s="938"/>
      <c r="E272" s="1053" t="s">
        <v>2375</v>
      </c>
      <c r="F272" s="857"/>
      <c r="G272" s="863"/>
      <c r="H272" s="863"/>
      <c r="I272" s="1100">
        <f>+I189</f>
        <v>0</v>
      </c>
    </row>
    <row r="273" spans="1:9" ht="13.15">
      <c r="A273" s="995"/>
      <c r="B273" s="925"/>
      <c r="C273" s="925"/>
      <c r="D273" s="938"/>
      <c r="E273" s="1027"/>
      <c r="F273" s="857"/>
      <c r="G273" s="863"/>
      <c r="H273" s="863"/>
      <c r="I273" s="868"/>
    </row>
    <row r="274" spans="1:9" ht="13.15">
      <c r="A274" s="925">
        <v>1</v>
      </c>
      <c r="B274" s="925">
        <v>6</v>
      </c>
      <c r="C274" s="925"/>
      <c r="D274" s="938"/>
      <c r="E274" s="1053" t="s">
        <v>2355</v>
      </c>
      <c r="F274" s="857"/>
      <c r="G274" s="863"/>
      <c r="H274" s="863"/>
      <c r="I274" s="1100">
        <f>+I199</f>
        <v>0</v>
      </c>
    </row>
    <row r="275" spans="1:9" ht="13.15">
      <c r="A275" s="996"/>
      <c r="B275" s="912"/>
      <c r="C275" s="912"/>
      <c r="D275" s="942"/>
      <c r="E275" s="875"/>
      <c r="F275" s="857"/>
      <c r="G275" s="863"/>
      <c r="H275" s="863"/>
      <c r="I275" s="868"/>
    </row>
    <row r="276" spans="1:9" ht="13.15">
      <c r="A276" s="925">
        <v>1</v>
      </c>
      <c r="B276" s="925">
        <v>7</v>
      </c>
      <c r="C276" s="925"/>
      <c r="D276" s="938"/>
      <c r="E276" s="1053" t="s">
        <v>2359</v>
      </c>
      <c r="F276" s="857"/>
      <c r="G276" s="863"/>
      <c r="H276" s="863"/>
      <c r="I276" s="1100">
        <f>+I241</f>
        <v>0</v>
      </c>
    </row>
    <row r="277" spans="1:9" ht="13.15">
      <c r="A277" s="996"/>
      <c r="B277" s="912"/>
      <c r="C277" s="912"/>
      <c r="D277" s="942"/>
      <c r="E277" s="875"/>
      <c r="F277" s="857"/>
      <c r="G277" s="863"/>
      <c r="H277" s="863"/>
      <c r="I277" s="868"/>
    </row>
    <row r="278" spans="1:9" ht="13.8" thickBot="1">
      <c r="A278" s="997">
        <v>1</v>
      </c>
      <c r="B278" s="997">
        <v>8</v>
      </c>
      <c r="C278" s="998"/>
      <c r="D278" s="999"/>
      <c r="E278" s="1054" t="s">
        <v>2362</v>
      </c>
      <c r="F278" s="998"/>
      <c r="G278" s="998"/>
      <c r="H278" s="998"/>
      <c r="I278" s="1101">
        <f>+I259</f>
        <v>0</v>
      </c>
    </row>
    <row r="279" spans="1:9" ht="13.15">
      <c r="A279" s="857"/>
      <c r="B279" s="857"/>
      <c r="C279" s="857"/>
      <c r="D279" s="1000"/>
      <c r="E279" s="1027"/>
      <c r="F279" s="857"/>
      <c r="G279" s="925"/>
      <c r="H279" s="857"/>
      <c r="I279" s="857"/>
    </row>
    <row r="280" spans="1:9" ht="13.15">
      <c r="A280" s="1145" t="s">
        <v>2376</v>
      </c>
      <c r="B280" s="1145"/>
      <c r="C280" s="1145"/>
      <c r="D280" s="1145"/>
      <c r="E280" s="1145"/>
      <c r="F280" s="1145"/>
      <c r="G280" s="1145"/>
      <c r="H280" s="1145"/>
      <c r="I280" s="1102">
        <f>SUM(I264:I278)</f>
        <v>0</v>
      </c>
    </row>
    <row r="281" spans="1:9" ht="13.8" thickBot="1">
      <c r="A281" s="1001"/>
      <c r="B281" s="1001"/>
      <c r="C281" s="1001"/>
      <c r="D281" s="1002"/>
      <c r="E281" s="1003"/>
      <c r="F281" s="1004"/>
      <c r="G281" s="1005"/>
      <c r="H281" s="1006"/>
      <c r="I281" s="871"/>
    </row>
    <row r="282" spans="1:9" ht="13.15">
      <c r="A282" s="1007"/>
      <c r="B282" s="1007"/>
      <c r="C282" s="1007"/>
      <c r="D282" s="1008"/>
      <c r="E282" s="1009"/>
      <c r="F282" s="1010"/>
      <c r="G282" s="1011"/>
      <c r="H282" s="1012"/>
      <c r="I282" s="872"/>
    </row>
    <row r="283" spans="1:9" ht="15.05">
      <c r="A283" s="1007"/>
      <c r="B283" s="1007"/>
      <c r="C283" s="1007"/>
      <c r="D283" s="1008"/>
      <c r="E283" s="1055"/>
      <c r="F283" s="1010"/>
      <c r="G283" s="1011"/>
      <c r="H283" s="1012"/>
      <c r="I283" s="1013"/>
    </row>
    <row r="284" spans="1:9" ht="13.15">
      <c r="A284" s="1007"/>
      <c r="B284" s="1007"/>
      <c r="C284" s="1007"/>
      <c r="D284" s="1008"/>
      <c r="E284" s="1009"/>
      <c r="F284" s="1010"/>
      <c r="G284" s="1011"/>
      <c r="H284" s="1012"/>
      <c r="I284" s="870"/>
    </row>
    <row r="285" spans="1:9" ht="15.05">
      <c r="A285" s="869"/>
      <c r="B285" s="869"/>
      <c r="C285" s="857"/>
      <c r="D285" s="1000"/>
      <c r="E285" s="875" t="s">
        <v>2377</v>
      </c>
      <c r="F285" s="873">
        <v>0.25</v>
      </c>
      <c r="G285" s="857"/>
      <c r="H285" s="1014"/>
      <c r="I285" s="1103">
        <f>I280*0.25</f>
        <v>0</v>
      </c>
    </row>
    <row r="286" spans="1:9" ht="13.15">
      <c r="A286" s="869"/>
      <c r="B286" s="869"/>
      <c r="C286" s="857"/>
      <c r="D286" s="1000"/>
      <c r="E286" s="875"/>
      <c r="F286" s="873"/>
      <c r="G286" s="857"/>
      <c r="H286" s="1014"/>
      <c r="I286" s="870"/>
    </row>
    <row r="287" spans="1:9" ht="17.25" customHeight="1" thickBot="1">
      <c r="A287" s="1015" t="s">
        <v>2378</v>
      </c>
      <c r="B287" s="1015"/>
      <c r="C287" s="1015"/>
      <c r="D287" s="1016"/>
      <c r="E287" s="1056"/>
      <c r="F287" s="998"/>
      <c r="G287" s="998"/>
      <c r="H287" s="1017"/>
      <c r="I287" s="1104">
        <f>SUM(I280,I285)</f>
        <v>0</v>
      </c>
    </row>
    <row r="288" spans="1:9" ht="13.15">
      <c r="A288" s="869"/>
      <c r="B288" s="869"/>
      <c r="C288" s="857"/>
      <c r="D288" s="1000"/>
      <c r="E288" s="875"/>
      <c r="F288" s="873"/>
      <c r="G288" s="857"/>
      <c r="H288" s="1014"/>
      <c r="I288" s="870"/>
    </row>
    <row r="289" spans="1:9" ht="13.15">
      <c r="A289" s="860"/>
      <c r="B289" s="869"/>
      <c r="C289" s="869"/>
      <c r="D289" s="874"/>
      <c r="E289" s="875"/>
      <c r="F289" s="857"/>
      <c r="G289" s="857"/>
      <c r="H289" s="873"/>
      <c r="I289" s="870"/>
    </row>
  </sheetData>
  <mergeCells count="12">
    <mergeCell ref="A280:H280"/>
    <mergeCell ref="B51:I51"/>
    <mergeCell ref="B52:I52"/>
    <mergeCell ref="A115:D115"/>
    <mergeCell ref="A117:I117"/>
    <mergeCell ref="A261:I261"/>
    <mergeCell ref="B50:I50"/>
    <mergeCell ref="E44:I44"/>
    <mergeCell ref="B46:I46"/>
    <mergeCell ref="B47:I47"/>
    <mergeCell ref="B48:I48"/>
    <mergeCell ref="B49:I49"/>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V58"/>
  <sheetViews>
    <sheetView view="pageBreakPreview" zoomScale="80" zoomScaleNormal="90" zoomScaleSheetLayoutView="80" workbookViewId="0">
      <selection activeCell="AA23" sqref="AA23"/>
    </sheetView>
  </sheetViews>
  <sheetFormatPr defaultColWidth="9.109375" defaultRowHeight="15.05"/>
  <cols>
    <col min="1" max="1" width="8" style="474" customWidth="1"/>
    <col min="2" max="2" width="23" style="474" customWidth="1"/>
    <col min="3" max="6" width="9.109375" style="474"/>
    <col min="7" max="7" width="10.33203125" style="474" customWidth="1"/>
    <col min="8" max="16384" width="9.109375" style="474"/>
  </cols>
  <sheetData>
    <row r="1" spans="1:16">
      <c r="A1" s="383"/>
      <c r="B1" s="383"/>
      <c r="C1" s="383"/>
      <c r="D1" s="383"/>
      <c r="E1" s="383"/>
      <c r="F1" s="383"/>
      <c r="G1" s="383"/>
      <c r="H1" s="383"/>
    </row>
    <row r="2" spans="1:16">
      <c r="A2" s="383"/>
      <c r="B2" s="383"/>
      <c r="C2" s="383"/>
      <c r="D2" s="383"/>
      <c r="E2" s="383"/>
      <c r="F2" s="383"/>
      <c r="G2" s="383"/>
      <c r="H2" s="383"/>
    </row>
    <row r="3" spans="1:16" ht="16.45" customHeight="1">
      <c r="A3" s="508"/>
      <c r="B3" s="509"/>
      <c r="C3" s="510"/>
      <c r="D3" s="511"/>
      <c r="E3" s="512"/>
      <c r="F3" s="512"/>
      <c r="G3" s="513"/>
      <c r="H3" s="383"/>
    </row>
    <row r="4" spans="1:16">
      <c r="A4" s="508"/>
      <c r="B4" s="480"/>
      <c r="C4" s="510"/>
      <c r="D4" s="511"/>
      <c r="E4" s="512"/>
      <c r="F4" s="512"/>
      <c r="G4" s="513"/>
      <c r="H4" s="383"/>
    </row>
    <row r="5" spans="1:16" ht="18.8" customHeight="1">
      <c r="A5" s="508"/>
      <c r="B5" s="514"/>
      <c r="C5" s="510"/>
      <c r="D5" s="511"/>
      <c r="E5" s="512"/>
      <c r="F5" s="512"/>
      <c r="G5" s="513"/>
      <c r="H5" s="383"/>
    </row>
    <row r="6" spans="1:16" ht="16.45" customHeight="1">
      <c r="A6" s="508"/>
      <c r="B6" s="514"/>
      <c r="C6" s="510"/>
      <c r="D6" s="511"/>
      <c r="E6" s="512"/>
      <c r="F6" s="512"/>
      <c r="G6" s="513"/>
      <c r="H6" s="383"/>
    </row>
    <row r="7" spans="1:16" ht="16.45" customHeight="1">
      <c r="A7" s="508"/>
      <c r="B7" s="514"/>
      <c r="C7" s="510"/>
      <c r="D7" s="511"/>
      <c r="E7" s="512"/>
      <c r="F7" s="512"/>
      <c r="G7" s="513"/>
      <c r="H7" s="383"/>
    </row>
    <row r="8" spans="1:16" ht="16.45" customHeight="1">
      <c r="A8" s="508"/>
      <c r="B8" s="514"/>
      <c r="C8" s="510"/>
      <c r="D8" s="511"/>
      <c r="E8" s="512"/>
      <c r="F8" s="512"/>
      <c r="G8" s="513"/>
      <c r="H8" s="383"/>
    </row>
    <row r="9" spans="1:16" ht="15.85" customHeight="1">
      <c r="A9" s="508"/>
      <c r="B9" s="515" t="s">
        <v>1187</v>
      </c>
      <c r="C9" s="510"/>
      <c r="D9" s="510"/>
      <c r="E9" s="510"/>
      <c r="F9" s="516"/>
      <c r="G9" s="510"/>
      <c r="H9" s="383"/>
      <c r="P9" s="484"/>
    </row>
    <row r="10" spans="1:16" ht="30.05" customHeight="1">
      <c r="A10" s="508"/>
      <c r="B10" s="482" t="s">
        <v>56</v>
      </c>
      <c r="C10" s="1123" t="s">
        <v>1259</v>
      </c>
      <c r="D10" s="1123"/>
      <c r="E10" s="1123"/>
      <c r="F10" s="1123"/>
      <c r="G10" s="1123"/>
      <c r="H10" s="383"/>
      <c r="P10" s="484"/>
    </row>
    <row r="11" spans="1:16" ht="30.7" customHeight="1">
      <c r="A11" s="508"/>
      <c r="B11" s="510"/>
      <c r="C11" s="1123" t="s">
        <v>1258</v>
      </c>
      <c r="D11" s="1123"/>
      <c r="E11" s="1123"/>
      <c r="F11" s="1123"/>
      <c r="G11" s="1123"/>
      <c r="H11" s="383"/>
    </row>
    <row r="12" spans="1:16">
      <c r="A12" s="508"/>
      <c r="B12" s="510"/>
      <c r="C12" s="1114" t="s">
        <v>1260</v>
      </c>
      <c r="D12" s="1114"/>
      <c r="E12" s="1114"/>
      <c r="F12" s="1114"/>
      <c r="G12" s="1114"/>
      <c r="H12" s="383"/>
    </row>
    <row r="13" spans="1:16">
      <c r="A13" s="508"/>
      <c r="B13" s="487"/>
      <c r="C13" s="517"/>
      <c r="D13" s="517"/>
      <c r="E13" s="517"/>
      <c r="F13" s="518"/>
      <c r="G13" s="517"/>
      <c r="H13" s="383"/>
    </row>
    <row r="14" spans="1:16" ht="15.05" customHeight="1">
      <c r="A14" s="508"/>
      <c r="B14" s="482" t="s">
        <v>55</v>
      </c>
      <c r="C14" s="1124" t="s">
        <v>1266</v>
      </c>
      <c r="D14" s="1124"/>
      <c r="E14" s="1124"/>
      <c r="F14" s="1124"/>
      <c r="G14" s="1124"/>
      <c r="H14" s="383"/>
    </row>
    <row r="15" spans="1:16">
      <c r="A15" s="508"/>
      <c r="B15" s="487"/>
      <c r="C15" s="1124"/>
      <c r="D15" s="1124"/>
      <c r="E15" s="1124"/>
      <c r="F15" s="1124"/>
      <c r="G15" s="1124"/>
      <c r="H15" s="383"/>
    </row>
    <row r="16" spans="1:16">
      <c r="A16" s="508"/>
      <c r="B16" s="487"/>
      <c r="C16" s="1124"/>
      <c r="D16" s="1124"/>
      <c r="E16" s="1124"/>
      <c r="F16" s="1124"/>
      <c r="G16" s="1124"/>
      <c r="H16" s="383"/>
    </row>
    <row r="17" spans="1:22" ht="15.05" customHeight="1">
      <c r="A17" s="508"/>
      <c r="B17" s="487"/>
      <c r="C17" s="519"/>
      <c r="D17" s="520"/>
      <c r="E17" s="520"/>
      <c r="F17" s="520"/>
      <c r="G17" s="520"/>
      <c r="H17" s="383"/>
    </row>
    <row r="18" spans="1:22" ht="15.05" customHeight="1">
      <c r="A18" s="508"/>
      <c r="B18" s="482" t="s">
        <v>57</v>
      </c>
      <c r="C18" s="1122" t="s">
        <v>1188</v>
      </c>
      <c r="D18" s="1122"/>
      <c r="E18" s="1122"/>
      <c r="F18" s="1122"/>
      <c r="G18" s="1122"/>
      <c r="H18" s="383"/>
    </row>
    <row r="19" spans="1:22">
      <c r="A19" s="508"/>
      <c r="B19" s="487"/>
      <c r="C19" s="1122"/>
      <c r="D19" s="1122"/>
      <c r="E19" s="1122"/>
      <c r="F19" s="1122"/>
      <c r="G19" s="1122"/>
      <c r="H19" s="383"/>
    </row>
    <row r="20" spans="1:22">
      <c r="A20" s="508"/>
      <c r="B20" s="510"/>
      <c r="C20" s="1128"/>
      <c r="D20" s="1128"/>
      <c r="E20" s="1128"/>
      <c r="F20" s="1128"/>
      <c r="G20" s="1128"/>
      <c r="H20" s="383"/>
    </row>
    <row r="21" spans="1:22">
      <c r="A21" s="508"/>
      <c r="B21" s="510"/>
      <c r="C21" s="521"/>
      <c r="D21" s="521"/>
      <c r="E21" s="521"/>
      <c r="F21" s="521"/>
      <c r="G21" s="521"/>
      <c r="H21" s="383"/>
    </row>
    <row r="22" spans="1:22" ht="15.05" customHeight="1">
      <c r="A22" s="508"/>
      <c r="B22" s="510"/>
      <c r="C22" s="521"/>
      <c r="D22" s="521"/>
      <c r="E22" s="521"/>
      <c r="F22" s="521"/>
      <c r="G22" s="521"/>
      <c r="H22" s="383"/>
    </row>
    <row r="23" spans="1:22">
      <c r="A23" s="508"/>
      <c r="B23" s="510"/>
      <c r="C23" s="521"/>
      <c r="D23" s="521"/>
      <c r="E23" s="521"/>
      <c r="F23" s="521"/>
      <c r="G23" s="521"/>
      <c r="H23" s="383"/>
    </row>
    <row r="24" spans="1:22" ht="26.3">
      <c r="A24" s="530"/>
      <c r="B24" s="1136" t="s">
        <v>1884</v>
      </c>
      <c r="C24" s="1136"/>
      <c r="D24" s="1136"/>
      <c r="E24" s="1136"/>
      <c r="F24" s="1136"/>
      <c r="G24" s="1136"/>
      <c r="H24" s="383"/>
    </row>
    <row r="25" spans="1:22" ht="40.549999999999997" customHeight="1">
      <c r="A25" s="508"/>
      <c r="B25" s="1130" t="s">
        <v>2297</v>
      </c>
      <c r="C25" s="1131"/>
      <c r="D25" s="1131"/>
      <c r="E25" s="1131"/>
      <c r="F25" s="1131"/>
      <c r="G25" s="1131"/>
      <c r="H25" s="383"/>
    </row>
    <row r="26" spans="1:22" ht="26.3">
      <c r="A26" s="508"/>
      <c r="B26" s="661"/>
      <c r="C26" s="662"/>
      <c r="D26" s="662"/>
      <c r="E26" s="662"/>
      <c r="F26" s="662"/>
      <c r="G26" s="662"/>
      <c r="H26" s="383"/>
    </row>
    <row r="27" spans="1:22">
      <c r="A27" s="508"/>
      <c r="B27" s="660"/>
      <c r="C27" s="660"/>
      <c r="D27" s="660"/>
      <c r="E27" s="660"/>
      <c r="F27" s="660"/>
      <c r="G27" s="660"/>
      <c r="H27" s="383"/>
      <c r="V27" s="714"/>
    </row>
    <row r="28" spans="1:22">
      <c r="A28" s="508"/>
      <c r="G28" s="510"/>
      <c r="H28" s="383"/>
    </row>
    <row r="29" spans="1:22">
      <c r="A29" s="76"/>
      <c r="B29" s="660"/>
      <c r="C29" s="660"/>
      <c r="D29" s="660"/>
      <c r="E29" s="660"/>
      <c r="F29" s="660"/>
      <c r="G29" s="660"/>
      <c r="H29" s="383"/>
    </row>
    <row r="30" spans="1:22">
      <c r="A30" s="76"/>
      <c r="B30" s="660"/>
      <c r="C30" s="660"/>
      <c r="D30" s="660"/>
      <c r="E30" s="660"/>
      <c r="F30" s="660"/>
      <c r="G30" s="660"/>
      <c r="H30" s="383"/>
    </row>
    <row r="31" spans="1:22">
      <c r="A31" s="508"/>
      <c r="B31" s="510"/>
      <c r="C31" s="510"/>
      <c r="D31" s="510"/>
      <c r="E31" s="510"/>
      <c r="F31" s="516"/>
      <c r="G31" s="510"/>
      <c r="H31" s="383"/>
    </row>
    <row r="32" spans="1:22">
      <c r="H32" s="383"/>
    </row>
    <row r="33" spans="1:8" ht="18.2">
      <c r="A33" s="1129"/>
      <c r="B33" s="1129"/>
      <c r="C33" s="1129"/>
      <c r="D33" s="1129"/>
      <c r="E33" s="1129"/>
      <c r="F33" s="1129"/>
      <c r="G33" s="1129"/>
      <c r="H33" s="1129"/>
    </row>
    <row r="34" spans="1:8" ht="18.2">
      <c r="A34" s="522"/>
      <c r="B34" s="522"/>
      <c r="C34" s="522"/>
      <c r="D34" s="522"/>
      <c r="E34" s="522"/>
      <c r="F34" s="522"/>
      <c r="G34" s="522"/>
      <c r="H34" s="522"/>
    </row>
    <row r="35" spans="1:8" ht="18.2">
      <c r="A35" s="522"/>
      <c r="B35" s="522"/>
      <c r="C35" s="522"/>
      <c r="D35" s="522"/>
      <c r="E35" s="522"/>
      <c r="F35" s="522"/>
      <c r="G35" s="522"/>
      <c r="H35" s="522"/>
    </row>
    <row r="36" spans="1:8" ht="18.2">
      <c r="A36" s="522"/>
      <c r="B36" s="522"/>
      <c r="C36" s="522"/>
      <c r="D36" s="522"/>
      <c r="E36" s="522"/>
      <c r="F36" s="522"/>
      <c r="G36" s="522"/>
      <c r="H36" s="522"/>
    </row>
    <row r="37" spans="1:8" ht="18.2">
      <c r="A37" s="522"/>
      <c r="B37" s="522"/>
      <c r="C37" s="522"/>
      <c r="D37" s="522"/>
      <c r="E37" s="522"/>
      <c r="F37" s="522"/>
      <c r="G37" s="522"/>
      <c r="H37" s="522"/>
    </row>
    <row r="38" spans="1:8" ht="18.2">
      <c r="A38" s="522"/>
      <c r="B38" s="522"/>
      <c r="C38" s="522"/>
      <c r="D38" s="522"/>
      <c r="E38" s="522"/>
      <c r="F38" s="522"/>
      <c r="G38" s="522"/>
      <c r="H38" s="522"/>
    </row>
    <row r="39" spans="1:8" ht="18.2">
      <c r="A39" s="522"/>
      <c r="B39" s="522"/>
      <c r="C39" s="522"/>
      <c r="D39" s="522"/>
      <c r="E39" s="522"/>
      <c r="F39" s="522"/>
      <c r="G39" s="522"/>
      <c r="H39" s="522"/>
    </row>
    <row r="40" spans="1:8" ht="18.2">
      <c r="A40" s="522"/>
      <c r="B40" s="522"/>
      <c r="C40" s="522"/>
      <c r="D40" s="522"/>
      <c r="E40" s="522"/>
      <c r="F40" s="522"/>
      <c r="G40" s="522"/>
      <c r="H40" s="522"/>
    </row>
    <row r="41" spans="1:8" ht="18.2">
      <c r="A41" s="522"/>
      <c r="B41" s="522"/>
      <c r="C41" s="522"/>
      <c r="D41" s="522"/>
      <c r="E41" s="522"/>
      <c r="F41" s="522"/>
      <c r="G41" s="522"/>
      <c r="H41" s="522"/>
    </row>
    <row r="42" spans="1:8" ht="18.2">
      <c r="A42" s="522"/>
      <c r="B42" s="522"/>
      <c r="C42" s="522"/>
      <c r="D42" s="522"/>
      <c r="E42" s="522"/>
      <c r="F42" s="522"/>
      <c r="G42" s="522"/>
      <c r="H42" s="522"/>
    </row>
    <row r="43" spans="1:8">
      <c r="A43" s="508"/>
      <c r="B43" s="510"/>
      <c r="C43" s="510"/>
      <c r="D43" s="510"/>
      <c r="E43" s="510"/>
      <c r="F43" s="516"/>
      <c r="G43" s="510"/>
      <c r="H43" s="383"/>
    </row>
    <row r="44" spans="1:8">
      <c r="A44" s="508"/>
      <c r="B44" s="510"/>
      <c r="C44" s="510"/>
      <c r="D44" s="510"/>
      <c r="E44" s="510"/>
      <c r="F44" s="516"/>
      <c r="G44" s="510"/>
      <c r="H44" s="383"/>
    </row>
    <row r="45" spans="1:8">
      <c r="A45" s="508"/>
      <c r="B45" s="510"/>
      <c r="C45" s="510"/>
      <c r="D45" s="510"/>
      <c r="E45" s="510"/>
      <c r="F45" s="516"/>
      <c r="G45" s="510"/>
      <c r="H45" s="383"/>
    </row>
    <row r="46" spans="1:8">
      <c r="A46" s="508"/>
      <c r="B46" s="510"/>
      <c r="C46" s="510"/>
      <c r="D46" s="510"/>
      <c r="E46" s="510"/>
      <c r="F46" s="516"/>
      <c r="G46" s="510"/>
      <c r="H46" s="383"/>
    </row>
    <row r="47" spans="1:8">
      <c r="A47" s="508"/>
      <c r="B47" s="523"/>
      <c r="C47" s="513"/>
      <c r="D47" s="524"/>
      <c r="E47" s="512"/>
      <c r="F47" s="512"/>
      <c r="G47" s="513"/>
      <c r="H47" s="383"/>
    </row>
    <row r="48" spans="1:8">
      <c r="A48" s="508"/>
      <c r="B48" s="510"/>
      <c r="C48" s="510"/>
      <c r="D48" s="510"/>
      <c r="E48" s="510"/>
      <c r="F48" s="516"/>
      <c r="G48" s="510"/>
      <c r="H48" s="383"/>
    </row>
    <row r="49" spans="1:8" ht="15.65">
      <c r="A49" s="508"/>
      <c r="B49" s="476"/>
      <c r="C49" s="476"/>
      <c r="D49" s="476"/>
      <c r="E49" s="476"/>
      <c r="F49" s="493"/>
      <c r="G49" s="476"/>
      <c r="H49" s="383"/>
    </row>
    <row r="50" spans="1:8" ht="15.65">
      <c r="A50" s="508"/>
      <c r="B50" s="476"/>
      <c r="C50" s="476"/>
      <c r="D50" s="476"/>
      <c r="E50" s="476"/>
      <c r="F50" s="493"/>
      <c r="G50" s="476"/>
      <c r="H50" s="383"/>
    </row>
    <row r="51" spans="1:8" ht="15.65">
      <c r="A51" s="508"/>
      <c r="B51" s="525"/>
      <c r="C51" s="476"/>
      <c r="D51" s="476"/>
      <c r="E51" s="476"/>
      <c r="F51" s="493"/>
      <c r="G51" s="526"/>
      <c r="H51" s="527"/>
    </row>
    <row r="52" spans="1:8" ht="15.65">
      <c r="A52" s="508"/>
      <c r="B52" s="528"/>
      <c r="C52" s="476"/>
      <c r="D52" s="476"/>
      <c r="E52" s="476"/>
      <c r="F52" s="493"/>
      <c r="G52" s="529"/>
      <c r="H52" s="527"/>
    </row>
    <row r="53" spans="1:8" ht="15.65">
      <c r="A53" s="508"/>
      <c r="B53" s="476"/>
      <c r="C53" s="476"/>
      <c r="D53" s="476"/>
      <c r="E53" s="476"/>
      <c r="F53" s="493"/>
      <c r="G53" s="476"/>
      <c r="H53" s="383"/>
    </row>
    <row r="54" spans="1:8" ht="15.65">
      <c r="A54" s="508"/>
      <c r="B54" s="476"/>
      <c r="C54" s="383"/>
      <c r="D54" s="476"/>
      <c r="E54" s="476"/>
      <c r="F54" s="493"/>
      <c r="G54" s="383"/>
      <c r="H54" s="383"/>
    </row>
    <row r="55" spans="1:8" ht="15.65">
      <c r="A55" s="508"/>
      <c r="B55" s="476"/>
      <c r="C55" s="476"/>
      <c r="D55" s="476"/>
      <c r="E55" s="476"/>
      <c r="F55" s="493"/>
      <c r="G55" s="476"/>
      <c r="H55" s="383"/>
    </row>
    <row r="56" spans="1:8" ht="15.65">
      <c r="A56" s="508"/>
      <c r="B56" s="525"/>
      <c r="C56" s="476"/>
      <c r="D56" s="476"/>
      <c r="E56" s="476"/>
      <c r="F56" s="493"/>
      <c r="G56" s="476"/>
      <c r="H56" s="383"/>
    </row>
    <row r="57" spans="1:8" ht="15.65">
      <c r="A57" s="508"/>
      <c r="B57" s="528"/>
      <c r="C57" s="510"/>
      <c r="D57" s="511"/>
      <c r="E57" s="512"/>
      <c r="F57" s="512"/>
      <c r="G57" s="513"/>
      <c r="H57" s="383"/>
    </row>
    <row r="58" spans="1:8">
      <c r="A58" s="383"/>
      <c r="B58" s="383"/>
      <c r="C58" s="383"/>
      <c r="D58" s="383"/>
      <c r="E58" s="383"/>
      <c r="F58" s="383"/>
      <c r="G58" s="383"/>
      <c r="H58" s="383"/>
    </row>
  </sheetData>
  <mergeCells count="9">
    <mergeCell ref="B24:G24"/>
    <mergeCell ref="B25:G25"/>
    <mergeCell ref="A33:H33"/>
    <mergeCell ref="C10:G10"/>
    <mergeCell ref="C11:G11"/>
    <mergeCell ref="C12:G12"/>
    <mergeCell ref="C14:G16"/>
    <mergeCell ref="C18:G19"/>
    <mergeCell ref="C20:G2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25"/>
  <sheetViews>
    <sheetView showZeros="0" view="pageBreakPreview" topLeftCell="A146" zoomScaleNormal="100" workbookViewId="0">
      <selection activeCell="F52" sqref="F52"/>
    </sheetView>
  </sheetViews>
  <sheetFormatPr defaultColWidth="9.109375" defaultRowHeight="13.15"/>
  <cols>
    <col min="1" max="1" width="7.33203125" style="14" customWidth="1"/>
    <col min="2" max="2" width="44" style="14" customWidth="1"/>
    <col min="3" max="3" width="6.109375" style="14" customWidth="1"/>
    <col min="4" max="4" width="9.33203125" style="24" customWidth="1"/>
    <col min="5" max="5" width="9.33203125" style="14" customWidth="1"/>
    <col min="6" max="6" width="14" style="35" customWidth="1"/>
    <col min="7" max="8" width="9.109375" style="14"/>
    <col min="9" max="9" width="9.109375" style="36"/>
    <col min="10" max="16384" width="9.109375" style="14"/>
  </cols>
  <sheetData>
    <row r="1" spans="1:9" s="137" customFormat="1">
      <c r="A1" s="74" t="s">
        <v>71</v>
      </c>
      <c r="B1" s="75" t="s">
        <v>70</v>
      </c>
      <c r="C1" s="74" t="s">
        <v>64</v>
      </c>
      <c r="D1" s="135" t="s">
        <v>65</v>
      </c>
      <c r="E1" s="135" t="s">
        <v>66</v>
      </c>
      <c r="F1" s="136" t="s">
        <v>67</v>
      </c>
      <c r="I1" s="138"/>
    </row>
    <row r="2" spans="1:9" s="27" customFormat="1" ht="19.600000000000001" customHeight="1">
      <c r="A2" s="58"/>
      <c r="B2" s="40"/>
      <c r="C2" s="26"/>
      <c r="D2" s="26"/>
      <c r="E2" s="37"/>
      <c r="F2" s="38"/>
    </row>
    <row r="3" spans="1:9" s="93" customFormat="1" ht="17.55">
      <c r="A3" s="88"/>
      <c r="B3" s="89" t="s">
        <v>86</v>
      </c>
      <c r="C3" s="90"/>
      <c r="D3" s="90"/>
      <c r="E3" s="91"/>
      <c r="F3" s="92"/>
    </row>
    <row r="4" spans="1:9" s="27" customFormat="1" ht="10.65">
      <c r="A4" s="58"/>
      <c r="B4" s="40"/>
      <c r="C4" s="26"/>
      <c r="D4" s="26"/>
      <c r="E4" s="37"/>
      <c r="F4" s="38"/>
    </row>
    <row r="5" spans="1:9" s="73" customFormat="1" ht="15.05">
      <c r="A5" s="130">
        <f>COUNT($A$1:A4)+1</f>
        <v>1</v>
      </c>
      <c r="B5" s="131" t="s">
        <v>19</v>
      </c>
      <c r="C5" s="132"/>
      <c r="D5" s="132"/>
      <c r="E5" s="133"/>
      <c r="F5" s="134"/>
    </row>
    <row r="6" spans="1:9" s="57" customFormat="1" ht="15.05">
      <c r="A6" s="67"/>
      <c r="B6" s="154"/>
      <c r="C6" s="68"/>
      <c r="D6" s="68"/>
      <c r="E6" s="69"/>
      <c r="F6" s="70"/>
    </row>
    <row r="7" spans="1:9" s="27" customFormat="1" ht="11.3" customHeight="1">
      <c r="A7" s="58"/>
      <c r="B7" s="129"/>
      <c r="C7" s="129"/>
      <c r="D7" s="129"/>
      <c r="E7" s="129"/>
      <c r="F7" s="129"/>
    </row>
    <row r="8" spans="1:9" s="27" customFormat="1" ht="11.3" customHeight="1">
      <c r="A8" s="58"/>
      <c r="B8" s="129"/>
      <c r="C8" s="129"/>
      <c r="D8" s="129"/>
      <c r="E8" s="129"/>
      <c r="F8" s="129"/>
    </row>
    <row r="9" spans="1:9" s="27" customFormat="1" ht="11.3" customHeight="1">
      <c r="A9" s="58"/>
      <c r="B9" s="129"/>
      <c r="C9" s="129"/>
      <c r="D9" s="129"/>
      <c r="E9" s="129"/>
      <c r="F9" s="129"/>
    </row>
    <row r="10" spans="1:9" s="27" customFormat="1" ht="11.3" customHeight="1">
      <c r="A10" s="58"/>
      <c r="B10" s="129"/>
      <c r="C10" s="129"/>
      <c r="D10" s="129"/>
      <c r="E10" s="129"/>
      <c r="F10" s="129"/>
    </row>
    <row r="11" spans="1:9" s="27" customFormat="1" ht="11.3" customHeight="1">
      <c r="A11" s="58"/>
      <c r="B11" s="129"/>
      <c r="C11" s="129"/>
      <c r="D11" s="129"/>
      <c r="E11" s="129"/>
      <c r="F11" s="129"/>
    </row>
    <row r="12" spans="1:9" s="27" customFormat="1" ht="11.3" customHeight="1">
      <c r="A12" s="58"/>
      <c r="B12" s="129"/>
      <c r="C12" s="129"/>
      <c r="D12" s="129"/>
      <c r="E12" s="129"/>
      <c r="F12" s="129"/>
    </row>
    <row r="13" spans="1:9" s="27" customFormat="1" ht="11.3" customHeight="1">
      <c r="A13" s="58"/>
      <c r="B13" s="129"/>
      <c r="C13" s="129"/>
      <c r="D13" s="129"/>
      <c r="E13" s="129"/>
      <c r="F13" s="129"/>
    </row>
    <row r="14" spans="1:9" s="27" customFormat="1" ht="11.3" customHeight="1">
      <c r="A14" s="58"/>
      <c r="B14" s="129"/>
      <c r="C14" s="129"/>
      <c r="D14" s="129"/>
      <c r="E14" s="129"/>
      <c r="F14" s="129"/>
    </row>
    <row r="15" spans="1:9" s="27" customFormat="1" ht="11.3" customHeight="1">
      <c r="A15" s="58"/>
      <c r="B15" s="129"/>
      <c r="C15" s="129"/>
      <c r="D15" s="129"/>
      <c r="E15" s="129"/>
      <c r="F15" s="129"/>
    </row>
    <row r="16" spans="1:9" s="27" customFormat="1" ht="11.3" customHeight="1">
      <c r="A16" s="58"/>
      <c r="B16" s="129"/>
      <c r="C16" s="129"/>
      <c r="D16" s="129"/>
      <c r="E16" s="129"/>
      <c r="F16" s="129"/>
    </row>
    <row r="17" spans="1:6" s="27" customFormat="1" ht="11.3" customHeight="1">
      <c r="A17" s="58"/>
      <c r="B17" s="129"/>
      <c r="C17" s="129"/>
      <c r="D17" s="129"/>
      <c r="E17" s="129"/>
      <c r="F17" s="129"/>
    </row>
    <row r="18" spans="1:6" s="27" customFormat="1" ht="11.3" customHeight="1">
      <c r="A18" s="58"/>
      <c r="B18" s="129"/>
      <c r="C18" s="129"/>
      <c r="D18" s="129"/>
      <c r="E18" s="129"/>
      <c r="F18" s="129"/>
    </row>
    <row r="19" spans="1:6" s="27" customFormat="1" ht="11.3" customHeight="1">
      <c r="A19" s="58"/>
      <c r="B19" s="129"/>
      <c r="C19" s="129"/>
      <c r="D19" s="129"/>
      <c r="E19" s="129"/>
      <c r="F19" s="129"/>
    </row>
    <row r="20" spans="1:6" s="27" customFormat="1" ht="11.3" customHeight="1">
      <c r="A20" s="58"/>
      <c r="B20" s="129"/>
      <c r="C20" s="129"/>
      <c r="D20" s="129"/>
      <c r="E20" s="129"/>
      <c r="F20" s="129"/>
    </row>
    <row r="21" spans="1:6" s="27" customFormat="1" ht="11.3" customHeight="1">
      <c r="A21" s="58"/>
      <c r="B21" s="129"/>
      <c r="C21" s="129"/>
      <c r="D21" s="129"/>
      <c r="E21" s="129"/>
      <c r="F21" s="129"/>
    </row>
    <row r="22" spans="1:6" s="27" customFormat="1" ht="11.3" customHeight="1">
      <c r="A22" s="58"/>
      <c r="B22" s="129"/>
      <c r="C22" s="129"/>
      <c r="D22" s="129"/>
      <c r="E22" s="129"/>
      <c r="F22" s="129"/>
    </row>
    <row r="23" spans="1:6" s="27" customFormat="1" ht="11.3" customHeight="1">
      <c r="A23" s="58"/>
      <c r="B23" s="129"/>
      <c r="C23" s="129"/>
      <c r="D23" s="129"/>
      <c r="E23" s="129"/>
      <c r="F23" s="129"/>
    </row>
    <row r="24" spans="1:6" s="27" customFormat="1" ht="11.3" customHeight="1">
      <c r="A24" s="58"/>
      <c r="B24" s="129"/>
      <c r="C24" s="129"/>
      <c r="D24" s="129"/>
      <c r="E24" s="129"/>
      <c r="F24" s="129"/>
    </row>
    <row r="25" spans="1:6" s="27" customFormat="1" ht="11.3" customHeight="1">
      <c r="A25" s="58"/>
      <c r="B25" s="129"/>
      <c r="C25" s="129"/>
      <c r="D25" s="129"/>
      <c r="E25" s="129"/>
      <c r="F25" s="129"/>
    </row>
    <row r="26" spans="1:6" s="27" customFormat="1" ht="11.3" customHeight="1">
      <c r="A26" s="58"/>
      <c r="B26" s="129"/>
      <c r="C26" s="129"/>
      <c r="D26" s="129"/>
      <c r="E26" s="129"/>
      <c r="F26" s="129"/>
    </row>
    <row r="27" spans="1:6" s="27" customFormat="1" ht="11.3" customHeight="1">
      <c r="A27" s="58"/>
      <c r="B27" s="129"/>
      <c r="C27" s="129"/>
      <c r="D27" s="129"/>
      <c r="E27" s="129"/>
      <c r="F27" s="129"/>
    </row>
    <row r="28" spans="1:6" s="27" customFormat="1" ht="11.3" customHeight="1">
      <c r="A28" s="58"/>
      <c r="B28" s="129"/>
      <c r="C28" s="129"/>
      <c r="D28" s="129"/>
      <c r="E28" s="129"/>
      <c r="F28" s="129"/>
    </row>
    <row r="29" spans="1:6" s="27" customFormat="1" ht="11.3" customHeight="1">
      <c r="A29" s="58"/>
      <c r="B29" s="129"/>
      <c r="C29" s="129"/>
      <c r="D29" s="129"/>
      <c r="E29" s="129"/>
      <c r="F29" s="129"/>
    </row>
    <row r="30" spans="1:6" s="27" customFormat="1" ht="11.3" customHeight="1">
      <c r="A30" s="58"/>
      <c r="B30" s="129"/>
      <c r="C30" s="129"/>
      <c r="D30" s="129"/>
      <c r="E30" s="129"/>
      <c r="F30" s="129"/>
    </row>
    <row r="31" spans="1:6" s="27" customFormat="1" ht="11.3" customHeight="1">
      <c r="A31" s="58"/>
      <c r="B31" s="129"/>
      <c r="C31" s="129"/>
      <c r="D31" s="129"/>
      <c r="E31" s="129"/>
      <c r="F31" s="129"/>
    </row>
    <row r="32" spans="1:6" s="27" customFormat="1" ht="11.3" customHeight="1">
      <c r="A32" s="58"/>
      <c r="B32" s="129"/>
      <c r="C32" s="129"/>
      <c r="D32" s="129"/>
      <c r="E32" s="129"/>
      <c r="F32" s="129"/>
    </row>
    <row r="33" spans="1:6" s="27" customFormat="1" ht="11.3" customHeight="1">
      <c r="A33" s="58"/>
      <c r="B33" s="129"/>
      <c r="C33" s="129"/>
      <c r="D33" s="129"/>
      <c r="E33" s="129"/>
      <c r="F33" s="129"/>
    </row>
    <row r="34" spans="1:6" s="27" customFormat="1" ht="11.3" customHeight="1">
      <c r="A34" s="58"/>
      <c r="B34" s="129"/>
      <c r="C34" s="129"/>
      <c r="D34" s="129"/>
      <c r="E34" s="129"/>
      <c r="F34" s="129"/>
    </row>
    <row r="35" spans="1:6" s="27" customFormat="1" ht="11.3" customHeight="1">
      <c r="A35" s="58"/>
      <c r="B35" s="129"/>
      <c r="C35" s="129"/>
      <c r="D35" s="129"/>
      <c r="E35" s="129"/>
      <c r="F35" s="129"/>
    </row>
    <row r="36" spans="1:6" s="27" customFormat="1" ht="11.3" customHeight="1">
      <c r="A36" s="58"/>
      <c r="B36" s="129"/>
      <c r="C36" s="129"/>
      <c r="D36" s="129"/>
      <c r="E36" s="129"/>
      <c r="F36" s="129"/>
    </row>
    <row r="37" spans="1:6" s="27" customFormat="1" ht="11.3" customHeight="1">
      <c r="A37" s="58"/>
      <c r="B37" s="129"/>
      <c r="C37" s="129"/>
      <c r="D37" s="129"/>
      <c r="E37" s="129"/>
      <c r="F37" s="129"/>
    </row>
    <row r="38" spans="1:6" s="27" customFormat="1" ht="11.3" customHeight="1">
      <c r="A38" s="58"/>
      <c r="B38" s="129"/>
      <c r="C38" s="129"/>
      <c r="D38" s="129"/>
      <c r="E38" s="129"/>
      <c r="F38" s="129"/>
    </row>
    <row r="39" spans="1:6" s="27" customFormat="1" ht="11.3" customHeight="1">
      <c r="A39" s="58"/>
      <c r="B39" s="129"/>
      <c r="C39" s="129"/>
      <c r="D39" s="129"/>
      <c r="E39" s="129"/>
      <c r="F39" s="129"/>
    </row>
    <row r="40" spans="1:6" s="27" customFormat="1" ht="11.3" customHeight="1">
      <c r="A40" s="58"/>
      <c r="B40" s="129"/>
      <c r="C40" s="129"/>
      <c r="D40" s="129"/>
      <c r="E40" s="129"/>
      <c r="F40" s="129"/>
    </row>
    <row r="41" spans="1:6" s="27" customFormat="1" ht="11.3" customHeight="1">
      <c r="A41" s="58"/>
      <c r="B41" s="129"/>
      <c r="C41" s="129"/>
      <c r="D41" s="129"/>
      <c r="E41" s="129"/>
      <c r="F41" s="129"/>
    </row>
    <row r="42" spans="1:6" s="27" customFormat="1" ht="11.3" customHeight="1">
      <c r="A42" s="58"/>
      <c r="B42" s="129"/>
      <c r="C42" s="129"/>
      <c r="D42" s="129"/>
      <c r="E42" s="129"/>
      <c r="F42" s="129"/>
    </row>
    <row r="43" spans="1:6" s="27" customFormat="1" ht="11.3" customHeight="1">
      <c r="A43" s="58"/>
      <c r="B43" s="129"/>
      <c r="C43" s="129"/>
      <c r="D43" s="129"/>
      <c r="E43" s="129"/>
      <c r="F43" s="129"/>
    </row>
    <row r="44" spans="1:6" s="27" customFormat="1" ht="11.3" customHeight="1">
      <c r="A44" s="58"/>
      <c r="B44" s="129"/>
      <c r="C44" s="129"/>
      <c r="D44" s="129"/>
      <c r="E44" s="129"/>
      <c r="F44" s="129"/>
    </row>
    <row r="45" spans="1:6" s="27" customFormat="1" ht="11.3" customHeight="1">
      <c r="A45" s="58"/>
      <c r="B45" s="129"/>
      <c r="C45" s="129"/>
      <c r="D45" s="129"/>
      <c r="E45" s="129"/>
      <c r="F45" s="129"/>
    </row>
    <row r="46" spans="1:6" s="27" customFormat="1" ht="11.3" customHeight="1">
      <c r="A46" s="58"/>
      <c r="B46" s="129"/>
      <c r="C46" s="129"/>
      <c r="D46" s="129"/>
      <c r="E46" s="129"/>
      <c r="F46" s="129"/>
    </row>
    <row r="47" spans="1:6" s="27" customFormat="1" ht="11.3" customHeight="1">
      <c r="A47" s="58"/>
      <c r="B47" s="129"/>
      <c r="C47" s="129"/>
      <c r="D47" s="129"/>
      <c r="E47" s="129"/>
      <c r="F47" s="129"/>
    </row>
    <row r="48" spans="1:6" s="27" customFormat="1" ht="11.3" customHeight="1">
      <c r="A48" s="58"/>
      <c r="B48" s="129"/>
      <c r="C48" s="129"/>
      <c r="D48" s="129"/>
      <c r="E48" s="129"/>
      <c r="F48" s="129"/>
    </row>
    <row r="49" spans="1:6" s="27" customFormat="1" ht="11.3" customHeight="1">
      <c r="A49" s="58"/>
      <c r="B49" s="129"/>
      <c r="C49" s="129"/>
      <c r="D49" s="129"/>
      <c r="E49" s="129"/>
      <c r="F49" s="129"/>
    </row>
    <row r="50" spans="1:6" s="27" customFormat="1" ht="11.3" customHeight="1">
      <c r="A50" s="58"/>
      <c r="B50" s="129"/>
      <c r="C50" s="129"/>
      <c r="D50" s="129"/>
      <c r="E50" s="129"/>
      <c r="F50" s="129"/>
    </row>
    <row r="51" spans="1:6" s="27" customFormat="1" ht="11.3" customHeight="1">
      <c r="A51" s="58"/>
      <c r="B51" s="129"/>
      <c r="C51" s="129"/>
      <c r="D51" s="129"/>
      <c r="E51" s="129"/>
      <c r="F51" s="129"/>
    </row>
    <row r="52" spans="1:6" s="27" customFormat="1" ht="11.3" customHeight="1">
      <c r="A52" s="58"/>
      <c r="B52" s="129"/>
      <c r="C52" s="129"/>
      <c r="D52" s="129"/>
      <c r="E52" s="129"/>
      <c r="F52" s="129"/>
    </row>
    <row r="53" spans="1:6" s="27" customFormat="1" ht="11.3" customHeight="1">
      <c r="A53" s="58"/>
      <c r="B53" s="129"/>
      <c r="C53" s="129"/>
      <c r="D53" s="129"/>
      <c r="E53" s="129"/>
      <c r="F53" s="129"/>
    </row>
    <row r="54" spans="1:6" s="27" customFormat="1" ht="11.3" customHeight="1">
      <c r="A54" s="58"/>
      <c r="B54" s="129"/>
      <c r="C54" s="129"/>
      <c r="D54" s="129"/>
      <c r="E54" s="129"/>
      <c r="F54" s="129"/>
    </row>
    <row r="55" spans="1:6" s="27" customFormat="1" ht="11.3" customHeight="1">
      <c r="A55" s="58"/>
      <c r="B55" s="129"/>
      <c r="C55" s="129"/>
      <c r="D55" s="129"/>
      <c r="E55" s="129"/>
      <c r="F55" s="129"/>
    </row>
    <row r="56" spans="1:6" s="27" customFormat="1" ht="11.3" customHeight="1">
      <c r="A56" s="58"/>
      <c r="B56" s="129"/>
      <c r="C56" s="129"/>
      <c r="D56" s="129"/>
      <c r="E56" s="129"/>
      <c r="F56" s="129"/>
    </row>
    <row r="57" spans="1:6" s="27" customFormat="1" ht="11.3" customHeight="1">
      <c r="A57" s="58"/>
      <c r="B57" s="129"/>
      <c r="C57" s="129"/>
      <c r="D57" s="129"/>
      <c r="E57" s="129"/>
      <c r="F57" s="129"/>
    </row>
    <row r="58" spans="1:6" s="27" customFormat="1" ht="11.3" customHeight="1">
      <c r="A58" s="58"/>
      <c r="B58" s="129"/>
      <c r="C58" s="129"/>
      <c r="D58" s="129"/>
      <c r="E58" s="129"/>
      <c r="F58" s="129"/>
    </row>
    <row r="59" spans="1:6" s="27" customFormat="1" ht="11.3" customHeight="1">
      <c r="A59" s="58"/>
      <c r="B59" s="129"/>
      <c r="C59" s="129"/>
      <c r="D59" s="129"/>
      <c r="E59" s="129"/>
      <c r="F59" s="129"/>
    </row>
    <row r="60" spans="1:6" s="27" customFormat="1" ht="11.3" customHeight="1">
      <c r="A60" s="58"/>
      <c r="B60" s="129"/>
      <c r="C60" s="129"/>
      <c r="D60" s="129"/>
      <c r="E60" s="129"/>
      <c r="F60" s="129"/>
    </row>
    <row r="61" spans="1:6" s="27" customFormat="1" ht="11.3" customHeight="1">
      <c r="A61" s="58"/>
      <c r="B61" s="129"/>
      <c r="C61" s="129"/>
      <c r="D61" s="129"/>
      <c r="E61" s="129"/>
      <c r="F61" s="129"/>
    </row>
    <row r="62" spans="1:6" s="27" customFormat="1" ht="11.3" customHeight="1">
      <c r="A62" s="58"/>
      <c r="B62" s="129"/>
      <c r="C62" s="129"/>
      <c r="D62" s="129"/>
      <c r="E62" s="129"/>
      <c r="F62" s="129"/>
    </row>
    <row r="63" spans="1:6" s="27" customFormat="1" ht="11.3" customHeight="1">
      <c r="A63" s="58"/>
      <c r="B63" s="129"/>
      <c r="C63" s="129"/>
      <c r="D63" s="129"/>
      <c r="E63" s="129"/>
      <c r="F63" s="129"/>
    </row>
    <row r="64" spans="1:6" s="27" customFormat="1" ht="11.3" customHeight="1">
      <c r="A64" s="58"/>
      <c r="B64" s="129"/>
      <c r="C64" s="129"/>
      <c r="D64" s="129"/>
      <c r="E64" s="129"/>
      <c r="F64" s="129"/>
    </row>
    <row r="65" spans="1:6" s="27" customFormat="1" ht="11.3" customHeight="1">
      <c r="A65" s="58"/>
      <c r="B65" s="129"/>
      <c r="C65" s="129"/>
      <c r="D65" s="129"/>
      <c r="E65" s="129"/>
      <c r="F65" s="129"/>
    </row>
    <row r="66" spans="1:6" s="27" customFormat="1" ht="11.3" customHeight="1">
      <c r="A66" s="58"/>
      <c r="B66" s="129"/>
      <c r="C66" s="129"/>
      <c r="D66" s="129"/>
      <c r="E66" s="129"/>
      <c r="F66" s="129"/>
    </row>
    <row r="67" spans="1:6" s="27" customFormat="1" ht="11.3" customHeight="1">
      <c r="A67" s="58"/>
      <c r="B67" s="129"/>
      <c r="C67" s="129"/>
      <c r="D67" s="129"/>
      <c r="E67" s="129"/>
      <c r="F67" s="129"/>
    </row>
    <row r="68" spans="1:6" s="27" customFormat="1" ht="11.3" customHeight="1">
      <c r="A68" s="58"/>
      <c r="B68" s="129"/>
      <c r="C68" s="129"/>
      <c r="D68" s="129"/>
      <c r="E68" s="129"/>
      <c r="F68" s="129"/>
    </row>
    <row r="69" spans="1:6" s="27" customFormat="1" ht="11.3" customHeight="1">
      <c r="A69" s="58"/>
      <c r="B69" s="129"/>
      <c r="C69" s="129"/>
      <c r="D69" s="129"/>
      <c r="E69" s="129"/>
      <c r="F69" s="129"/>
    </row>
    <row r="70" spans="1:6" s="27" customFormat="1" ht="11.3" customHeight="1">
      <c r="A70" s="58"/>
      <c r="B70" s="129"/>
      <c r="C70" s="129"/>
      <c r="D70" s="129"/>
      <c r="E70" s="129"/>
      <c r="F70" s="129"/>
    </row>
    <row r="71" spans="1:6" s="27" customFormat="1" ht="11.3" customHeight="1">
      <c r="A71" s="58"/>
      <c r="B71" s="129"/>
      <c r="C71" s="129"/>
      <c r="D71" s="129"/>
      <c r="E71" s="129"/>
      <c r="F71" s="129"/>
    </row>
    <row r="72" spans="1:6" s="27" customFormat="1" ht="11.3" customHeight="1">
      <c r="A72" s="58"/>
      <c r="B72" s="129"/>
      <c r="C72" s="129"/>
      <c r="D72" s="129"/>
      <c r="E72" s="129"/>
      <c r="F72" s="129"/>
    </row>
    <row r="73" spans="1:6" s="27" customFormat="1" ht="11.3" customHeight="1">
      <c r="A73" s="58"/>
      <c r="B73" s="129"/>
      <c r="C73" s="129"/>
      <c r="D73" s="129"/>
      <c r="E73" s="129"/>
      <c r="F73" s="129"/>
    </row>
    <row r="74" spans="1:6" s="27" customFormat="1" ht="11.3" customHeight="1">
      <c r="A74" s="58"/>
      <c r="B74" s="129"/>
      <c r="C74" s="129"/>
      <c r="D74" s="129"/>
      <c r="E74" s="129"/>
      <c r="F74" s="129"/>
    </row>
    <row r="75" spans="1:6" s="27" customFormat="1" ht="11.3" customHeight="1">
      <c r="A75" s="58"/>
      <c r="B75" s="129"/>
      <c r="C75" s="129"/>
      <c r="D75" s="129"/>
      <c r="E75" s="129"/>
      <c r="F75" s="129"/>
    </row>
    <row r="76" spans="1:6" s="27" customFormat="1" ht="11.3" customHeight="1">
      <c r="A76" s="58"/>
      <c r="B76" s="129"/>
      <c r="C76" s="129"/>
      <c r="D76" s="129"/>
      <c r="E76" s="129"/>
      <c r="F76" s="129"/>
    </row>
    <row r="77" spans="1:6" s="27" customFormat="1" ht="11.3" customHeight="1">
      <c r="A77" s="58"/>
      <c r="B77" s="129"/>
      <c r="C77" s="129"/>
      <c r="D77" s="129"/>
      <c r="E77" s="129"/>
      <c r="F77" s="129"/>
    </row>
    <row r="78" spans="1:6" s="27" customFormat="1" ht="11.3" customHeight="1">
      <c r="A78" s="58"/>
      <c r="B78" s="129"/>
      <c r="C78" s="129"/>
      <c r="D78" s="129"/>
      <c r="E78" s="129"/>
      <c r="F78" s="129"/>
    </row>
    <row r="79" spans="1:6" s="27" customFormat="1" ht="11.3" customHeight="1">
      <c r="A79" s="58"/>
      <c r="B79" s="129"/>
      <c r="C79" s="129"/>
      <c r="D79" s="129"/>
      <c r="E79" s="129"/>
      <c r="F79" s="129"/>
    </row>
    <row r="80" spans="1:6" s="27" customFormat="1" ht="11.3" customHeight="1">
      <c r="A80" s="58"/>
      <c r="B80" s="129"/>
      <c r="C80" s="129"/>
      <c r="D80" s="129"/>
      <c r="E80" s="129"/>
      <c r="F80" s="129"/>
    </row>
    <row r="81" spans="1:6" s="27" customFormat="1" ht="11.3" customHeight="1">
      <c r="A81" s="58"/>
      <c r="B81" s="129"/>
      <c r="C81" s="129"/>
      <c r="D81" s="129"/>
      <c r="E81" s="129"/>
      <c r="F81" s="129"/>
    </row>
    <row r="82" spans="1:6" s="27" customFormat="1" ht="11.3" customHeight="1">
      <c r="A82" s="58"/>
      <c r="B82" s="129"/>
      <c r="C82" s="129"/>
      <c r="D82" s="129"/>
      <c r="E82" s="129"/>
      <c r="F82" s="129"/>
    </row>
    <row r="83" spans="1:6" s="27" customFormat="1" ht="11.3" customHeight="1">
      <c r="A83" s="58"/>
      <c r="B83" s="129"/>
      <c r="C83" s="129"/>
      <c r="D83" s="129"/>
      <c r="E83" s="129"/>
      <c r="F83" s="129"/>
    </row>
    <row r="84" spans="1:6" s="27" customFormat="1" ht="11.3" customHeight="1">
      <c r="A84" s="58"/>
      <c r="B84" s="129"/>
      <c r="C84" s="129"/>
      <c r="D84" s="129"/>
      <c r="E84" s="129"/>
      <c r="F84" s="129"/>
    </row>
    <row r="85" spans="1:6" s="27" customFormat="1" ht="11.3" customHeight="1">
      <c r="A85" s="58"/>
      <c r="B85" s="129"/>
      <c r="C85" s="129"/>
      <c r="D85" s="129"/>
      <c r="E85" s="129"/>
      <c r="F85" s="129"/>
    </row>
    <row r="86" spans="1:6" s="27" customFormat="1" ht="11.3" customHeight="1">
      <c r="A86" s="58"/>
      <c r="B86" s="129"/>
      <c r="C86" s="129"/>
      <c r="D86" s="129"/>
      <c r="E86" s="129"/>
      <c r="F86" s="129"/>
    </row>
    <row r="87" spans="1:6" s="27" customFormat="1" ht="11.3" customHeight="1">
      <c r="A87" s="58"/>
      <c r="B87" s="129"/>
      <c r="C87" s="129"/>
      <c r="D87" s="129"/>
      <c r="E87" s="129"/>
      <c r="F87" s="129"/>
    </row>
    <row r="88" spans="1:6" s="27" customFormat="1" ht="11.3" customHeight="1">
      <c r="A88" s="58"/>
      <c r="B88" s="129"/>
      <c r="C88" s="129"/>
      <c r="D88" s="129"/>
      <c r="E88" s="129"/>
      <c r="F88" s="129"/>
    </row>
    <row r="89" spans="1:6" s="27" customFormat="1" ht="3.8" customHeight="1">
      <c r="A89" s="58"/>
      <c r="B89" s="129"/>
      <c r="C89" s="129"/>
      <c r="D89" s="129"/>
      <c r="E89" s="129"/>
      <c r="F89" s="129"/>
    </row>
    <row r="90" spans="1:6" s="27" customFormat="1" ht="21" customHeight="1">
      <c r="A90" s="58"/>
      <c r="B90" s="40"/>
      <c r="C90" s="26"/>
      <c r="D90" s="26"/>
      <c r="E90" s="37"/>
      <c r="F90" s="38"/>
    </row>
    <row r="91" spans="1:6" s="73" customFormat="1" ht="15.05">
      <c r="A91" s="130">
        <f>COUNT($A$1:A90)+1</f>
        <v>2</v>
      </c>
      <c r="B91" s="131" t="s">
        <v>20</v>
      </c>
      <c r="C91" s="132"/>
      <c r="D91" s="132"/>
      <c r="E91" s="133"/>
      <c r="F91" s="134"/>
    </row>
    <row r="92" spans="1:6" s="27" customFormat="1" ht="11.3" customHeight="1">
      <c r="A92" s="58"/>
      <c r="B92" s="129"/>
      <c r="C92" s="129"/>
      <c r="D92" s="129"/>
      <c r="E92" s="129"/>
      <c r="F92" s="129"/>
    </row>
    <row r="93" spans="1:6" s="27" customFormat="1" ht="11.3" customHeight="1">
      <c r="A93" s="58"/>
      <c r="B93" s="129"/>
      <c r="C93" s="129"/>
      <c r="D93" s="129"/>
      <c r="E93" s="129"/>
      <c r="F93" s="129"/>
    </row>
    <row r="94" spans="1:6" s="27" customFormat="1" ht="11.3" customHeight="1">
      <c r="A94" s="58"/>
      <c r="B94" s="129"/>
      <c r="C94" s="129"/>
      <c r="D94" s="129"/>
      <c r="E94" s="129"/>
      <c r="F94" s="129"/>
    </row>
    <row r="95" spans="1:6" s="27" customFormat="1" ht="11.3" customHeight="1">
      <c r="A95" s="58"/>
      <c r="B95" s="129"/>
      <c r="C95" s="129"/>
      <c r="D95" s="129"/>
      <c r="E95" s="129"/>
      <c r="F95" s="129"/>
    </row>
    <row r="96" spans="1:6" s="27" customFormat="1" ht="5.95" customHeight="1">
      <c r="A96" s="58"/>
      <c r="B96" s="129"/>
      <c r="C96" s="129"/>
      <c r="D96" s="129"/>
      <c r="E96" s="129"/>
      <c r="F96" s="129"/>
    </row>
    <row r="97" spans="1:6" s="27" customFormat="1" ht="49.5" customHeight="1">
      <c r="A97" s="58"/>
      <c r="B97" s="40"/>
      <c r="C97" s="26"/>
      <c r="D97" s="26"/>
      <c r="E97" s="37"/>
      <c r="F97" s="38"/>
    </row>
    <row r="98" spans="1:6" s="73" customFormat="1" ht="15.05">
      <c r="A98" s="130">
        <f>COUNT($A$1:A97)+1</f>
        <v>3</v>
      </c>
      <c r="B98" s="131" t="s">
        <v>21</v>
      </c>
      <c r="C98" s="132"/>
      <c r="D98" s="132"/>
      <c r="E98" s="133"/>
      <c r="F98" s="134"/>
    </row>
    <row r="99" spans="1:6" s="27" customFormat="1" ht="11.3" customHeight="1">
      <c r="A99" s="58"/>
      <c r="B99" s="129"/>
      <c r="C99" s="129"/>
      <c r="D99" s="129"/>
      <c r="E99" s="129"/>
      <c r="F99" s="129"/>
    </row>
    <row r="100" spans="1:6" s="27" customFormat="1" ht="9.6999999999999993" customHeight="1">
      <c r="A100" s="58"/>
      <c r="B100" s="129"/>
      <c r="C100" s="129"/>
      <c r="D100" s="129"/>
      <c r="E100" s="129"/>
      <c r="F100" s="129"/>
    </row>
    <row r="101" spans="1:6" s="27" customFormat="1" ht="16.45" customHeight="1">
      <c r="A101" s="58"/>
      <c r="B101" s="40"/>
      <c r="C101" s="26"/>
      <c r="D101" s="26"/>
      <c r="E101" s="37"/>
      <c r="F101" s="38"/>
    </row>
    <row r="102" spans="1:6" s="73" customFormat="1" ht="15.05">
      <c r="A102" s="130">
        <f>COUNT($A$1:A101)+1</f>
        <v>4</v>
      </c>
      <c r="B102" s="131" t="s">
        <v>22</v>
      </c>
      <c r="C102" s="132"/>
      <c r="D102" s="132"/>
      <c r="E102" s="133"/>
      <c r="F102" s="134"/>
    </row>
    <row r="103" spans="1:6" s="27" customFormat="1" ht="11.3" customHeight="1">
      <c r="A103" s="58"/>
      <c r="B103" s="129"/>
      <c r="C103" s="129"/>
      <c r="D103" s="129"/>
      <c r="E103" s="129"/>
      <c r="F103" s="129"/>
    </row>
    <row r="104" spans="1:6" s="27" customFormat="1" ht="11.3" customHeight="1">
      <c r="A104" s="58"/>
      <c r="B104" s="129"/>
      <c r="C104" s="129"/>
      <c r="D104" s="129"/>
      <c r="E104" s="129"/>
      <c r="F104" s="129"/>
    </row>
    <row r="105" spans="1:6" s="27" customFormat="1" ht="11.3" customHeight="1">
      <c r="A105" s="58"/>
      <c r="B105" s="129"/>
      <c r="C105" s="129"/>
      <c r="D105" s="129"/>
      <c r="E105" s="129"/>
      <c r="F105" s="129"/>
    </row>
    <row r="106" spans="1:6" s="27" customFormat="1" ht="11.3" customHeight="1">
      <c r="A106" s="58"/>
      <c r="B106" s="129"/>
      <c r="C106" s="129"/>
      <c r="D106" s="129"/>
      <c r="E106" s="129"/>
      <c r="F106" s="129"/>
    </row>
    <row r="107" spans="1:6" s="27" customFormat="1" ht="11.3" customHeight="1">
      <c r="A107" s="58"/>
      <c r="B107" s="129"/>
      <c r="C107" s="129"/>
      <c r="D107" s="129"/>
      <c r="E107" s="129"/>
      <c r="F107" s="129"/>
    </row>
    <row r="108" spans="1:6" s="27" customFormat="1" ht="3.8" customHeight="1">
      <c r="A108" s="58"/>
      <c r="B108" s="129"/>
      <c r="C108" s="129"/>
      <c r="D108" s="129"/>
      <c r="E108" s="129"/>
      <c r="F108" s="129"/>
    </row>
    <row r="109" spans="1:6" s="27" customFormat="1" ht="16.45" customHeight="1">
      <c r="A109" s="58"/>
      <c r="B109" s="40"/>
      <c r="C109" s="26"/>
      <c r="D109" s="26"/>
      <c r="E109" s="37"/>
      <c r="F109" s="38"/>
    </row>
    <row r="110" spans="1:6" s="73" customFormat="1" ht="15.05">
      <c r="A110" s="130">
        <f>COUNT($A$1:A109)+1</f>
        <v>5</v>
      </c>
      <c r="B110" s="131" t="s">
        <v>23</v>
      </c>
      <c r="C110" s="132"/>
      <c r="D110" s="132"/>
      <c r="E110" s="133"/>
      <c r="F110" s="134"/>
    </row>
    <row r="111" spans="1:6" s="27" customFormat="1" ht="11.3" customHeight="1">
      <c r="A111" s="58"/>
      <c r="B111" s="129"/>
      <c r="C111" s="129"/>
      <c r="D111" s="129"/>
      <c r="E111" s="129"/>
      <c r="F111" s="129"/>
    </row>
    <row r="112" spans="1:6" s="27" customFormat="1" ht="11.3" customHeight="1">
      <c r="A112" s="58"/>
      <c r="B112" s="129"/>
      <c r="C112" s="129"/>
      <c r="D112" s="129"/>
      <c r="E112" s="129"/>
      <c r="F112" s="129"/>
    </row>
    <row r="113" spans="1:6" s="27" customFormat="1" ht="11.3" customHeight="1">
      <c r="A113" s="58"/>
      <c r="B113" s="129"/>
      <c r="C113" s="129"/>
      <c r="D113" s="129"/>
      <c r="E113" s="129"/>
      <c r="F113" s="129"/>
    </row>
    <row r="114" spans="1:6" s="27" customFormat="1" ht="11.3" customHeight="1">
      <c r="A114" s="58"/>
      <c r="B114" s="129"/>
      <c r="C114" s="129"/>
      <c r="D114" s="129"/>
      <c r="E114" s="129"/>
      <c r="F114" s="129"/>
    </row>
    <row r="115" spans="1:6" s="27" customFormat="1" ht="5.35" customHeight="1">
      <c r="A115" s="58"/>
      <c r="B115" s="129"/>
      <c r="C115" s="129"/>
      <c r="D115" s="129"/>
      <c r="E115" s="129"/>
      <c r="F115" s="129"/>
    </row>
    <row r="116" spans="1:6" s="27" customFormat="1" ht="16.45" customHeight="1">
      <c r="A116" s="58"/>
      <c r="B116" s="40"/>
      <c r="C116" s="26"/>
      <c r="D116" s="26"/>
      <c r="E116" s="37"/>
      <c r="F116" s="38"/>
    </row>
    <row r="117" spans="1:6" s="73" customFormat="1" ht="15.05">
      <c r="A117" s="130">
        <f>COUNT($A$1:A116)+1</f>
        <v>6</v>
      </c>
      <c r="B117" s="131" t="s">
        <v>24</v>
      </c>
      <c r="C117" s="132"/>
      <c r="D117" s="132"/>
      <c r="E117" s="133"/>
      <c r="F117" s="134"/>
    </row>
    <row r="118" spans="1:6" s="27" customFormat="1" ht="11.3" customHeight="1">
      <c r="A118" s="58"/>
      <c r="B118" s="129"/>
      <c r="C118" s="129"/>
      <c r="D118" s="129"/>
      <c r="E118" s="129"/>
      <c r="F118" s="129"/>
    </row>
    <row r="119" spans="1:6" s="27" customFormat="1" ht="9.6999999999999993" customHeight="1">
      <c r="A119" s="58"/>
      <c r="B119" s="129"/>
      <c r="C119" s="129"/>
      <c r="D119" s="129"/>
      <c r="E119" s="129"/>
      <c r="F119" s="129"/>
    </row>
    <row r="120" spans="1:6" s="27" customFormat="1" ht="16.45" customHeight="1">
      <c r="A120" s="58"/>
      <c r="B120" s="40"/>
      <c r="C120" s="26"/>
      <c r="D120" s="26"/>
      <c r="E120" s="37"/>
      <c r="F120" s="38"/>
    </row>
    <row r="121" spans="1:6" s="73" customFormat="1" ht="15.05">
      <c r="A121" s="130">
        <f>COUNT($A$1:A120)+1</f>
        <v>7</v>
      </c>
      <c r="B121" s="131" t="s">
        <v>25</v>
      </c>
      <c r="C121" s="132"/>
      <c r="D121" s="132"/>
      <c r="E121" s="133"/>
      <c r="F121" s="134"/>
    </row>
    <row r="122" spans="1:6" s="27" customFormat="1" ht="11.3" customHeight="1">
      <c r="A122" s="58"/>
      <c r="B122" s="129"/>
      <c r="C122" s="129"/>
      <c r="D122" s="129"/>
      <c r="E122" s="129"/>
      <c r="F122" s="129"/>
    </row>
    <row r="123" spans="1:6" s="27" customFormat="1" ht="11.3" customHeight="1">
      <c r="A123" s="58"/>
      <c r="B123" s="129"/>
      <c r="C123" s="129"/>
      <c r="D123" s="129"/>
      <c r="E123" s="129"/>
      <c r="F123" s="129"/>
    </row>
    <row r="124" spans="1:6" s="27" customFormat="1" ht="11.3" customHeight="1">
      <c r="A124" s="58"/>
      <c r="B124" s="129"/>
      <c r="C124" s="129"/>
      <c r="D124" s="129"/>
      <c r="E124" s="129"/>
      <c r="F124" s="129"/>
    </row>
    <row r="125" spans="1:6" s="27" customFormat="1" ht="11.3" customHeight="1">
      <c r="A125" s="58"/>
      <c r="B125" s="129"/>
      <c r="C125" s="129"/>
      <c r="D125" s="129"/>
      <c r="E125" s="129"/>
      <c r="F125" s="129"/>
    </row>
    <row r="126" spans="1:6" s="27" customFormat="1" ht="11.3" customHeight="1">
      <c r="A126" s="58"/>
      <c r="B126" s="129"/>
      <c r="C126" s="129"/>
      <c r="D126" s="129"/>
      <c r="E126" s="129"/>
      <c r="F126" s="129"/>
    </row>
    <row r="127" spans="1:6" s="27" customFormat="1" ht="11.3" customHeight="1">
      <c r="A127" s="58"/>
      <c r="B127" s="129"/>
      <c r="C127" s="129"/>
      <c r="D127" s="129"/>
      <c r="E127" s="129"/>
      <c r="F127" s="129"/>
    </row>
    <row r="128" spans="1:6" s="27" customFormat="1" ht="11.3" customHeight="1">
      <c r="A128" s="58"/>
      <c r="B128" s="129"/>
      <c r="C128" s="129"/>
      <c r="D128" s="129"/>
      <c r="E128" s="129"/>
      <c r="F128" s="129"/>
    </row>
    <row r="129" spans="1:6" s="27" customFormat="1" ht="16.45" customHeight="1">
      <c r="A129" s="58"/>
      <c r="B129" s="40"/>
      <c r="C129" s="26"/>
      <c r="D129" s="26"/>
      <c r="E129" s="37"/>
      <c r="F129" s="38"/>
    </row>
    <row r="130" spans="1:6" s="73" customFormat="1" ht="15.05">
      <c r="A130" s="130">
        <f>COUNT($A$1:A129)+1</f>
        <v>8</v>
      </c>
      <c r="B130" s="131" t="s">
        <v>27</v>
      </c>
      <c r="C130" s="132"/>
      <c r="D130" s="132"/>
      <c r="E130" s="133"/>
      <c r="F130" s="134"/>
    </row>
    <row r="131" spans="1:6" s="27" customFormat="1" ht="11.3" customHeight="1">
      <c r="A131" s="58"/>
      <c r="B131" s="129"/>
      <c r="C131" s="129"/>
      <c r="D131" s="129"/>
      <c r="E131" s="129"/>
      <c r="F131" s="129"/>
    </row>
    <row r="132" spans="1:6" s="27" customFormat="1" ht="11.3" customHeight="1">
      <c r="A132" s="58"/>
      <c r="B132" s="129"/>
      <c r="C132" s="129"/>
      <c r="D132" s="129"/>
      <c r="E132" s="129"/>
      <c r="F132" s="129"/>
    </row>
    <row r="133" spans="1:6" s="27" customFormat="1" ht="11.3" customHeight="1">
      <c r="A133" s="58"/>
      <c r="B133" s="129"/>
      <c r="C133" s="129"/>
      <c r="D133" s="129"/>
      <c r="E133" s="129"/>
      <c r="F133" s="129"/>
    </row>
    <row r="134" spans="1:6" s="27" customFormat="1" ht="11.3" customHeight="1">
      <c r="A134" s="58"/>
      <c r="B134" s="129"/>
      <c r="C134" s="129"/>
      <c r="D134" s="129"/>
      <c r="E134" s="129"/>
      <c r="F134" s="129"/>
    </row>
    <row r="135" spans="1:6" s="27" customFormat="1" ht="11.3" customHeight="1">
      <c r="A135" s="58"/>
      <c r="B135" s="129"/>
      <c r="C135" s="129"/>
      <c r="D135" s="129"/>
      <c r="E135" s="129"/>
      <c r="F135" s="129"/>
    </row>
    <row r="136" spans="1:6" s="27" customFormat="1" ht="11.3" customHeight="1">
      <c r="A136" s="58"/>
      <c r="B136" s="129"/>
      <c r="C136" s="129"/>
      <c r="D136" s="129"/>
      <c r="E136" s="129"/>
      <c r="F136" s="129"/>
    </row>
    <row r="137" spans="1:6" s="27" customFormat="1" ht="11.3" customHeight="1">
      <c r="A137" s="58"/>
      <c r="B137" s="129"/>
      <c r="C137" s="129"/>
      <c r="D137" s="129"/>
      <c r="E137" s="129"/>
      <c r="F137" s="129"/>
    </row>
    <row r="138" spans="1:6" s="27" customFormat="1" ht="16.45" customHeight="1">
      <c r="A138" s="58"/>
      <c r="B138" s="40"/>
      <c r="C138" s="26"/>
      <c r="D138" s="26"/>
      <c r="E138" s="37"/>
      <c r="F138" s="38"/>
    </row>
    <row r="139" spans="1:6" s="73" customFormat="1" ht="15.05">
      <c r="A139" s="130">
        <f>COUNT($A$1:A138)+1</f>
        <v>9</v>
      </c>
      <c r="B139" s="131" t="s">
        <v>26</v>
      </c>
      <c r="C139" s="132"/>
      <c r="D139" s="132"/>
      <c r="E139" s="133"/>
      <c r="F139" s="134"/>
    </row>
    <row r="140" spans="1:6" s="27" customFormat="1" ht="11.3" customHeight="1">
      <c r="A140" s="58"/>
      <c r="B140" s="129"/>
      <c r="C140" s="129"/>
      <c r="D140" s="129"/>
      <c r="E140" s="129"/>
      <c r="F140" s="129"/>
    </row>
    <row r="141" spans="1:6" s="27" customFormat="1" ht="11.3" customHeight="1">
      <c r="A141" s="58"/>
      <c r="B141" s="129"/>
      <c r="C141" s="129"/>
      <c r="D141" s="129"/>
      <c r="E141" s="129"/>
      <c r="F141" s="129"/>
    </row>
    <row r="142" spans="1:6" s="27" customFormat="1" ht="11.3" customHeight="1">
      <c r="A142" s="58"/>
      <c r="B142" s="129"/>
      <c r="C142" s="129"/>
      <c r="D142" s="129"/>
      <c r="E142" s="129"/>
      <c r="F142" s="129"/>
    </row>
    <row r="143" spans="1:6" s="27" customFormat="1" ht="11.3" customHeight="1">
      <c r="A143" s="58"/>
      <c r="B143" s="129"/>
      <c r="C143" s="129"/>
      <c r="D143" s="129"/>
      <c r="E143" s="129"/>
      <c r="F143" s="129"/>
    </row>
    <row r="144" spans="1:6" s="27" customFormat="1" ht="11.3" customHeight="1">
      <c r="A144" s="58"/>
      <c r="B144" s="129"/>
      <c r="C144" s="129"/>
      <c r="D144" s="129"/>
      <c r="E144" s="129"/>
      <c r="F144" s="129"/>
    </row>
    <row r="145" spans="1:9" s="27" customFormat="1" ht="11.3" customHeight="1">
      <c r="A145" s="58"/>
      <c r="B145" s="129"/>
      <c r="C145" s="129"/>
      <c r="D145" s="129"/>
      <c r="E145" s="129"/>
      <c r="F145" s="129"/>
    </row>
    <row r="146" spans="1:9" s="27" customFormat="1" ht="11.3" customHeight="1">
      <c r="A146" s="58"/>
      <c r="B146" s="129"/>
      <c r="C146" s="129"/>
      <c r="D146" s="129"/>
      <c r="E146" s="129"/>
      <c r="F146" s="129"/>
    </row>
    <row r="147" spans="1:9" s="27" customFormat="1" ht="11.3" customHeight="1">
      <c r="A147" s="58"/>
      <c r="B147" s="129"/>
      <c r="C147" s="129"/>
      <c r="D147" s="129"/>
      <c r="E147" s="129"/>
      <c r="F147" s="129"/>
    </row>
    <row r="148" spans="1:9" s="27" customFormat="1" ht="11.3" customHeight="1">
      <c r="A148" s="58"/>
      <c r="B148" s="129"/>
      <c r="C148" s="129"/>
      <c r="D148" s="129"/>
      <c r="E148" s="129"/>
      <c r="F148" s="129"/>
    </row>
    <row r="149" spans="1:9" s="27" customFormat="1" ht="11.3" customHeight="1">
      <c r="A149" s="58"/>
      <c r="B149" s="129"/>
      <c r="C149" s="129"/>
      <c r="D149" s="129"/>
      <c r="E149" s="129"/>
      <c r="F149" s="129"/>
    </row>
    <row r="150" spans="1:9" s="27" customFormat="1" ht="11.3" customHeight="1">
      <c r="A150" s="58"/>
      <c r="B150" s="129"/>
      <c r="C150" s="129"/>
      <c r="D150" s="129"/>
      <c r="E150" s="129"/>
      <c r="F150" s="129"/>
    </row>
    <row r="151" spans="1:9" s="27" customFormat="1" ht="11.3" customHeight="1">
      <c r="A151" s="58"/>
      <c r="B151" s="129"/>
      <c r="C151" s="129"/>
      <c r="D151" s="129"/>
      <c r="E151" s="129"/>
      <c r="F151" s="129"/>
    </row>
    <row r="152" spans="1:9" s="27" customFormat="1" ht="11.3" customHeight="1">
      <c r="A152" s="58"/>
      <c r="B152" s="129"/>
      <c r="C152" s="129"/>
      <c r="D152" s="129"/>
      <c r="E152" s="129"/>
      <c r="F152" s="129"/>
    </row>
    <row r="153" spans="1:9" s="27" customFormat="1" ht="11.3" customHeight="1">
      <c r="A153" s="58"/>
      <c r="B153" s="129"/>
      <c r="C153" s="129"/>
      <c r="D153" s="129"/>
      <c r="E153" s="129"/>
      <c r="F153" s="129"/>
    </row>
    <row r="154" spans="1:9" s="27" customFormat="1" ht="11.3" customHeight="1">
      <c r="A154" s="58"/>
      <c r="B154" s="129"/>
      <c r="C154" s="129"/>
      <c r="D154" s="129"/>
      <c r="E154" s="129"/>
      <c r="F154" s="129"/>
    </row>
    <row r="155" spans="1:9" s="27" customFormat="1" ht="11.3" customHeight="1">
      <c r="A155" s="58"/>
      <c r="B155" s="129"/>
      <c r="C155" s="129"/>
      <c r="D155" s="129"/>
      <c r="E155" s="129"/>
      <c r="F155" s="129"/>
    </row>
    <row r="156" spans="1:9" s="27" customFormat="1" ht="11.3" customHeight="1">
      <c r="A156" s="58"/>
      <c r="B156" s="129"/>
      <c r="C156" s="129"/>
      <c r="D156" s="129"/>
      <c r="E156" s="129"/>
      <c r="F156" s="129"/>
    </row>
    <row r="157" spans="1:9" s="27" customFormat="1" ht="11.3" customHeight="1">
      <c r="A157" s="58"/>
      <c r="B157" s="129"/>
      <c r="C157" s="129"/>
      <c r="D157" s="129"/>
      <c r="E157" s="129"/>
      <c r="F157" s="129"/>
    </row>
    <row r="158" spans="1:9" s="27" customFormat="1" ht="11.3" customHeight="1">
      <c r="A158" s="58"/>
      <c r="B158" s="129"/>
      <c r="C158" s="129"/>
      <c r="D158" s="129"/>
      <c r="E158" s="129"/>
      <c r="F158" s="129"/>
    </row>
    <row r="159" spans="1:9" s="27" customFormat="1" ht="11.3" customHeight="1">
      <c r="A159" s="58"/>
      <c r="B159" s="129"/>
      <c r="C159" s="129"/>
      <c r="D159" s="129"/>
      <c r="E159" s="129"/>
      <c r="F159" s="129"/>
    </row>
    <row r="160" spans="1:9">
      <c r="H160" s="24"/>
      <c r="I160" s="49"/>
    </row>
    <row r="161" spans="2:9">
      <c r="H161" s="45"/>
      <c r="I161" s="46"/>
    </row>
    <row r="162" spans="2:9">
      <c r="H162" s="45"/>
      <c r="I162" s="46"/>
    </row>
    <row r="163" spans="2:9">
      <c r="I163" s="49"/>
    </row>
    <row r="164" spans="2:9">
      <c r="I164" s="49"/>
    </row>
    <row r="165" spans="2:9">
      <c r="I165" s="49"/>
    </row>
    <row r="166" spans="2:9">
      <c r="I166" s="49"/>
    </row>
    <row r="167" spans="2:9">
      <c r="B167" s="158"/>
      <c r="I167" s="49"/>
    </row>
    <row r="168" spans="2:9">
      <c r="I168" s="49"/>
    </row>
    <row r="169" spans="2:9">
      <c r="I169" s="49"/>
    </row>
    <row r="170" spans="2:9">
      <c r="I170" s="49"/>
    </row>
    <row r="171" spans="2:9">
      <c r="I171" s="49"/>
    </row>
    <row r="172" spans="2:9">
      <c r="I172" s="49"/>
    </row>
    <row r="173" spans="2:9">
      <c r="I173" s="49"/>
    </row>
    <row r="174" spans="2:9">
      <c r="I174" s="49"/>
    </row>
    <row r="175" spans="2:9">
      <c r="I175" s="49"/>
    </row>
    <row r="176" spans="2:9">
      <c r="I176" s="49"/>
    </row>
    <row r="177" spans="8:9">
      <c r="I177" s="49"/>
    </row>
    <row r="178" spans="8:9">
      <c r="H178" s="24"/>
      <c r="I178" s="49"/>
    </row>
    <row r="179" spans="8:9">
      <c r="H179" s="45"/>
      <c r="I179" s="46"/>
    </row>
    <row r="180" spans="8:9">
      <c r="H180" s="45"/>
      <c r="I180" s="46"/>
    </row>
    <row r="181" spans="8:9">
      <c r="I181" s="49"/>
    </row>
    <row r="182" spans="8:9">
      <c r="I182" s="49"/>
    </row>
    <row r="183" spans="8:9">
      <c r="I183" s="49"/>
    </row>
    <row r="184" spans="8:9">
      <c r="H184" s="45"/>
      <c r="I184" s="46"/>
    </row>
    <row r="185" spans="8:9">
      <c r="H185" s="45"/>
      <c r="I185" s="46"/>
    </row>
    <row r="186" spans="8:9">
      <c r="H186" s="45"/>
      <c r="I186" s="46"/>
    </row>
    <row r="187" spans="8:9">
      <c r="H187" s="45"/>
      <c r="I187" s="46"/>
    </row>
    <row r="188" spans="8:9">
      <c r="H188" s="45"/>
      <c r="I188" s="46"/>
    </row>
    <row r="189" spans="8:9">
      <c r="I189" s="49"/>
    </row>
    <row r="190" spans="8:9">
      <c r="I190" s="49"/>
    </row>
    <row r="191" spans="8:9">
      <c r="H191" s="45"/>
      <c r="I191" s="46"/>
    </row>
    <row r="192" spans="8:9">
      <c r="H192" s="45"/>
      <c r="I192" s="46"/>
    </row>
    <row r="193" spans="8:9">
      <c r="H193" s="45"/>
      <c r="I193" s="46"/>
    </row>
    <row r="194" spans="8:9">
      <c r="H194" s="45"/>
      <c r="I194" s="46"/>
    </row>
    <row r="195" spans="8:9">
      <c r="H195" s="45"/>
      <c r="I195" s="46"/>
    </row>
    <row r="196" spans="8:9">
      <c r="I196" s="49"/>
    </row>
    <row r="197" spans="8:9">
      <c r="I197" s="49"/>
    </row>
    <row r="198" spans="8:9">
      <c r="H198" s="45"/>
      <c r="I198" s="46"/>
    </row>
    <row r="199" spans="8:9">
      <c r="H199" s="45"/>
      <c r="I199" s="46"/>
    </row>
    <row r="200" spans="8:9">
      <c r="H200" s="45"/>
      <c r="I200" s="46"/>
    </row>
    <row r="201" spans="8:9">
      <c r="H201" s="45"/>
      <c r="I201" s="46"/>
    </row>
    <row r="202" spans="8:9">
      <c r="H202" s="45"/>
      <c r="I202" s="46"/>
    </row>
    <row r="203" spans="8:9">
      <c r="H203" s="45"/>
      <c r="I203" s="46"/>
    </row>
    <row r="204" spans="8:9">
      <c r="H204" s="45"/>
      <c r="I204" s="46"/>
    </row>
    <row r="205" spans="8:9">
      <c r="I205" s="49"/>
    </row>
    <row r="206" spans="8:9">
      <c r="I206" s="49"/>
    </row>
    <row r="207" spans="8:9">
      <c r="I207" s="49"/>
    </row>
    <row r="208" spans="8:9">
      <c r="I208" s="49"/>
    </row>
    <row r="209" spans="8:9">
      <c r="H209" s="45"/>
      <c r="I209" s="46"/>
    </row>
    <row r="210" spans="8:9">
      <c r="H210" s="45"/>
      <c r="I210" s="46"/>
    </row>
    <row r="211" spans="8:9">
      <c r="H211" s="45"/>
      <c r="I211" s="46"/>
    </row>
    <row r="212" spans="8:9">
      <c r="H212" s="45"/>
      <c r="I212" s="46"/>
    </row>
    <row r="213" spans="8:9">
      <c r="H213" s="45"/>
      <c r="I213" s="46"/>
    </row>
    <row r="214" spans="8:9">
      <c r="H214" s="45"/>
      <c r="I214" s="46"/>
    </row>
    <row r="215" spans="8:9">
      <c r="I215" s="49"/>
    </row>
    <row r="216" spans="8:9">
      <c r="I216" s="49"/>
    </row>
    <row r="217" spans="8:9">
      <c r="I217" s="49"/>
    </row>
    <row r="218" spans="8:9">
      <c r="I218" s="49"/>
    </row>
    <row r="219" spans="8:9">
      <c r="H219" s="45"/>
      <c r="I219" s="46"/>
    </row>
    <row r="220" spans="8:9">
      <c r="H220" s="45"/>
      <c r="I220" s="46"/>
    </row>
    <row r="221" spans="8:9">
      <c r="H221" s="45"/>
      <c r="I221" s="46"/>
    </row>
    <row r="222" spans="8:9">
      <c r="H222" s="45"/>
      <c r="I222" s="46"/>
    </row>
    <row r="223" spans="8:9">
      <c r="H223" s="45"/>
      <c r="I223" s="46"/>
    </row>
    <row r="224" spans="8:9">
      <c r="I224" s="49"/>
    </row>
    <row r="225" spans="8:9">
      <c r="I225" s="49"/>
    </row>
    <row r="226" spans="8:9">
      <c r="I226" s="49"/>
    </row>
    <row r="227" spans="8:9">
      <c r="I227" s="49"/>
    </row>
    <row r="228" spans="8:9">
      <c r="H228" s="45"/>
      <c r="I228" s="46"/>
    </row>
    <row r="229" spans="8:9">
      <c r="H229" s="45"/>
      <c r="I229" s="46"/>
    </row>
    <row r="230" spans="8:9">
      <c r="H230" s="45"/>
      <c r="I230" s="46"/>
    </row>
    <row r="231" spans="8:9">
      <c r="H231" s="45"/>
      <c r="I231" s="46"/>
    </row>
    <row r="232" spans="8:9">
      <c r="H232" s="45"/>
      <c r="I232" s="46"/>
    </row>
    <row r="233" spans="8:9">
      <c r="H233" s="45"/>
      <c r="I233" s="46"/>
    </row>
    <row r="234" spans="8:9">
      <c r="I234" s="49"/>
    </row>
    <row r="235" spans="8:9">
      <c r="H235" s="45"/>
      <c r="I235" s="46"/>
    </row>
    <row r="236" spans="8:9">
      <c r="I236" s="49"/>
    </row>
    <row r="237" spans="8:9">
      <c r="H237" s="45"/>
      <c r="I237" s="46"/>
    </row>
    <row r="238" spans="8:9">
      <c r="H238" s="45"/>
      <c r="I238" s="46"/>
    </row>
    <row r="239" spans="8:9">
      <c r="H239" s="45"/>
      <c r="I239" s="46"/>
    </row>
    <row r="240" spans="8:9">
      <c r="H240" s="45"/>
      <c r="I240" s="46"/>
    </row>
    <row r="241" spans="8:9">
      <c r="H241" s="45"/>
      <c r="I241" s="46"/>
    </row>
    <row r="242" spans="8:9">
      <c r="I242" s="49"/>
    </row>
    <row r="243" spans="8:9">
      <c r="I243" s="49"/>
    </row>
    <row r="244" spans="8:9">
      <c r="H244" s="45"/>
      <c r="I244" s="46"/>
    </row>
    <row r="245" spans="8:9">
      <c r="H245" s="45"/>
      <c r="I245" s="46"/>
    </row>
    <row r="246" spans="8:9">
      <c r="H246" s="45"/>
      <c r="I246" s="46"/>
    </row>
    <row r="247" spans="8:9">
      <c r="H247" s="45"/>
      <c r="I247" s="46"/>
    </row>
    <row r="248" spans="8:9">
      <c r="H248" s="45"/>
      <c r="I248" s="46"/>
    </row>
    <row r="249" spans="8:9">
      <c r="H249" s="45"/>
      <c r="I249" s="46"/>
    </row>
    <row r="250" spans="8:9">
      <c r="I250" s="49"/>
    </row>
    <row r="251" spans="8:9">
      <c r="I251" s="49"/>
    </row>
    <row r="252" spans="8:9">
      <c r="I252" s="49"/>
    </row>
    <row r="253" spans="8:9">
      <c r="H253" s="45"/>
      <c r="I253" s="46"/>
    </row>
    <row r="254" spans="8:9">
      <c r="H254" s="45"/>
      <c r="I254" s="46"/>
    </row>
    <row r="255" spans="8:9">
      <c r="H255" s="45"/>
      <c r="I255" s="46"/>
    </row>
    <row r="256" spans="8:9">
      <c r="H256" s="45"/>
      <c r="I256" s="46"/>
    </row>
    <row r="257" spans="8:9">
      <c r="H257" s="45"/>
      <c r="I257" s="46"/>
    </row>
    <row r="258" spans="8:9">
      <c r="H258" s="45"/>
      <c r="I258" s="46"/>
    </row>
    <row r="259" spans="8:9">
      <c r="I259" s="49"/>
    </row>
    <row r="260" spans="8:9">
      <c r="I260" s="49"/>
    </row>
    <row r="261" spans="8:9">
      <c r="I261" s="49"/>
    </row>
    <row r="262" spans="8:9">
      <c r="I262" s="49"/>
    </row>
    <row r="263" spans="8:9">
      <c r="I263" s="49"/>
    </row>
    <row r="264" spans="8:9">
      <c r="I264" s="49"/>
    </row>
    <row r="265" spans="8:9">
      <c r="I265" s="49"/>
    </row>
    <row r="266" spans="8:9">
      <c r="I266" s="49"/>
    </row>
    <row r="267" spans="8:9">
      <c r="I267" s="49"/>
    </row>
    <row r="268" spans="8:9">
      <c r="I268" s="49"/>
    </row>
    <row r="269" spans="8:9">
      <c r="I269" s="49"/>
    </row>
    <row r="270" spans="8:9">
      <c r="I270" s="49"/>
    </row>
    <row r="271" spans="8:9">
      <c r="I271" s="49"/>
    </row>
    <row r="272" spans="8:9">
      <c r="I272" s="49"/>
    </row>
    <row r="273" spans="8:10">
      <c r="I273" s="49"/>
    </row>
    <row r="274" spans="8:10">
      <c r="I274" s="49"/>
    </row>
    <row r="275" spans="8:10" ht="12.55">
      <c r="H275" s="31"/>
      <c r="I275" s="31"/>
      <c r="J275" s="31"/>
    </row>
    <row r="276" spans="8:10" ht="12.55">
      <c r="H276" s="31"/>
      <c r="I276" s="31"/>
      <c r="J276" s="31"/>
    </row>
    <row r="277" spans="8:10">
      <c r="I277" s="49"/>
    </row>
    <row r="278" spans="8:10">
      <c r="I278" s="49"/>
    </row>
    <row r="279" spans="8:10">
      <c r="I279" s="49"/>
    </row>
    <row r="280" spans="8:10">
      <c r="I280" s="49"/>
    </row>
    <row r="281" spans="8:10">
      <c r="I281" s="49"/>
    </row>
    <row r="282" spans="8:10">
      <c r="I282" s="49"/>
    </row>
    <row r="283" spans="8:10">
      <c r="H283" s="45"/>
      <c r="I283" s="46"/>
    </row>
    <row r="284" spans="8:10">
      <c r="I284" s="49"/>
    </row>
    <row r="285" spans="8:10" ht="12.55">
      <c r="H285" s="31"/>
      <c r="I285" s="31"/>
      <c r="J285" s="31"/>
    </row>
    <row r="286" spans="8:10" ht="12.55">
      <c r="H286" s="31"/>
      <c r="I286" s="31"/>
      <c r="J286" s="31"/>
    </row>
    <row r="287" spans="8:10" ht="12.55">
      <c r="H287" s="31"/>
      <c r="I287" s="31"/>
      <c r="J287" s="31"/>
    </row>
    <row r="288" spans="8:10" ht="12.55">
      <c r="H288" s="31"/>
      <c r="I288" s="31"/>
      <c r="J288" s="31"/>
    </row>
    <row r="289" spans="8:10" ht="12.55">
      <c r="H289" s="31"/>
      <c r="I289" s="31"/>
      <c r="J289" s="31"/>
    </row>
    <row r="290" spans="8:10" ht="12.55">
      <c r="H290" s="31"/>
      <c r="I290" s="31"/>
      <c r="J290" s="31"/>
    </row>
    <row r="291" spans="8:10" ht="12.55">
      <c r="H291" s="31"/>
      <c r="I291" s="31"/>
      <c r="J291" s="31"/>
    </row>
    <row r="292" spans="8:10">
      <c r="I292" s="49"/>
    </row>
    <row r="293" spans="8:10" ht="12.55">
      <c r="H293" s="31"/>
      <c r="I293" s="31"/>
      <c r="J293" s="31"/>
    </row>
    <row r="294" spans="8:10" ht="12.55">
      <c r="H294" s="31"/>
      <c r="I294" s="31"/>
      <c r="J294" s="31"/>
    </row>
    <row r="295" spans="8:10" ht="12.55">
      <c r="H295" s="31"/>
      <c r="I295" s="31"/>
      <c r="J295" s="31"/>
    </row>
    <row r="296" spans="8:10">
      <c r="I296" s="49"/>
    </row>
    <row r="297" spans="8:10">
      <c r="I297" s="49"/>
    </row>
    <row r="298" spans="8:10">
      <c r="I298" s="49"/>
    </row>
    <row r="299" spans="8:10">
      <c r="I299" s="49"/>
    </row>
    <row r="300" spans="8:10">
      <c r="I300" s="49"/>
    </row>
    <row r="301" spans="8:10">
      <c r="I301" s="49"/>
    </row>
    <row r="302" spans="8:10">
      <c r="I302" s="49"/>
    </row>
    <row r="303" spans="8:10">
      <c r="I303" s="49"/>
    </row>
    <row r="304" spans="8:10">
      <c r="I304" s="49"/>
    </row>
    <row r="305" spans="9:9">
      <c r="I305" s="49"/>
    </row>
    <row r="306" spans="9:9">
      <c r="I306" s="49"/>
    </row>
    <row r="307" spans="9:9">
      <c r="I307" s="49"/>
    </row>
    <row r="308" spans="9:9">
      <c r="I308" s="49"/>
    </row>
    <row r="309" spans="9:9">
      <c r="I309" s="49"/>
    </row>
    <row r="310" spans="9:9">
      <c r="I310" s="49"/>
    </row>
    <row r="311" spans="9:9">
      <c r="I311" s="49"/>
    </row>
    <row r="312" spans="9:9">
      <c r="I312" s="49"/>
    </row>
    <row r="313" spans="9:9">
      <c r="I313" s="49"/>
    </row>
    <row r="314" spans="9:9">
      <c r="I314" s="49"/>
    </row>
    <row r="319" spans="9:9">
      <c r="I319" s="49"/>
    </row>
    <row r="320" spans="9:9">
      <c r="I320" s="49"/>
    </row>
    <row r="321" spans="8:10">
      <c r="I321" s="49"/>
    </row>
    <row r="322" spans="8:10">
      <c r="I322" s="49"/>
    </row>
    <row r="323" spans="8:10">
      <c r="I323" s="49"/>
    </row>
    <row r="324" spans="8:10">
      <c r="I324" s="49"/>
    </row>
    <row r="325" spans="8:10" ht="14.4">
      <c r="H325" s="48"/>
      <c r="I325" s="48"/>
      <c r="J325" s="48"/>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2" manualBreakCount="2">
    <brk id="109" max="5" man="1"/>
    <brk id="164" max="5" man="1"/>
  </rowBreaks>
  <drawing r:id="rId2"/>
  <legacyDrawing r:id="rId3"/>
  <oleObjects>
    <mc:AlternateContent xmlns:mc="http://schemas.openxmlformats.org/markup-compatibility/2006">
      <mc:Choice Requires="x14">
        <oleObject progId="Word.Document.12" shapeId="2049" r:id="rId4">
          <objectPr defaultSize="0" autoPict="0" r:id="rId5">
            <anchor moveWithCells="1">
              <from>
                <xdr:col>1</xdr:col>
                <xdr:colOff>7951</xdr:colOff>
                <xdr:row>6</xdr:row>
                <xdr:rowOff>0</xdr:rowOff>
              </from>
              <to>
                <xdr:col>5</xdr:col>
                <xdr:colOff>413468</xdr:colOff>
                <xdr:row>62</xdr:row>
                <xdr:rowOff>31805</xdr:rowOff>
              </to>
            </anchor>
          </objectPr>
        </oleObject>
      </mc:Choice>
      <mc:Fallback>
        <oleObject progId="Word.Document.12" shapeId="2049" r:id="rId4"/>
      </mc:Fallback>
    </mc:AlternateContent>
    <mc:AlternateContent xmlns:mc="http://schemas.openxmlformats.org/markup-compatibility/2006">
      <mc:Choice Requires="x14">
        <oleObject progId="Word.Document.12" shapeId="2050" r:id="rId6">
          <objectPr defaultSize="0" r:id="rId7">
            <anchor moveWithCells="1">
              <from>
                <xdr:col>0</xdr:col>
                <xdr:colOff>485030</xdr:colOff>
                <xdr:row>61</xdr:row>
                <xdr:rowOff>111318</xdr:rowOff>
              </from>
              <to>
                <xdr:col>5</xdr:col>
                <xdr:colOff>381663</xdr:colOff>
                <xdr:row>89</xdr:row>
                <xdr:rowOff>254442</xdr:rowOff>
              </to>
            </anchor>
          </objectPr>
        </oleObject>
      </mc:Choice>
      <mc:Fallback>
        <oleObject progId="Word.Document.12" shapeId="2050" r:id="rId6"/>
      </mc:Fallback>
    </mc:AlternateContent>
    <mc:AlternateContent xmlns:mc="http://schemas.openxmlformats.org/markup-compatibility/2006">
      <mc:Choice Requires="x14">
        <oleObject progId="Word.Document.12" shapeId="2051" r:id="rId8">
          <objectPr defaultSize="0" autoPict="0" r:id="rId9">
            <anchor moveWithCells="1">
              <from>
                <xdr:col>1</xdr:col>
                <xdr:colOff>7951</xdr:colOff>
                <xdr:row>91</xdr:row>
                <xdr:rowOff>47708</xdr:rowOff>
              </from>
              <to>
                <xdr:col>5</xdr:col>
                <xdr:colOff>143123</xdr:colOff>
                <xdr:row>97</xdr:row>
                <xdr:rowOff>7951</xdr:rowOff>
              </to>
            </anchor>
          </objectPr>
        </oleObject>
      </mc:Choice>
      <mc:Fallback>
        <oleObject progId="Word.Document.12" shapeId="2051" r:id="rId8"/>
      </mc:Fallback>
    </mc:AlternateContent>
    <mc:AlternateContent xmlns:mc="http://schemas.openxmlformats.org/markup-compatibility/2006">
      <mc:Choice Requires="x14">
        <oleObject progId="Word.Document.12" shapeId="2053" r:id="rId10">
          <objectPr defaultSize="0" autoPict="0" r:id="rId11">
            <anchor moveWithCells="1">
              <from>
                <xdr:col>1</xdr:col>
                <xdr:colOff>31805</xdr:colOff>
                <xdr:row>98</xdr:row>
                <xdr:rowOff>47708</xdr:rowOff>
              </from>
              <to>
                <xdr:col>5</xdr:col>
                <xdr:colOff>151075</xdr:colOff>
                <xdr:row>100</xdr:row>
                <xdr:rowOff>182880</xdr:rowOff>
              </to>
            </anchor>
          </objectPr>
        </oleObject>
      </mc:Choice>
      <mc:Fallback>
        <oleObject progId="Word.Document.12" shapeId="2053" r:id="rId10"/>
      </mc:Fallback>
    </mc:AlternateContent>
    <mc:AlternateContent xmlns:mc="http://schemas.openxmlformats.org/markup-compatibility/2006">
      <mc:Choice Requires="x14">
        <oleObject progId="Word.Document.12" shapeId="2054" r:id="rId12">
          <objectPr defaultSize="0" autoPict="0" r:id="rId13">
            <anchor moveWithCells="1">
              <from>
                <xdr:col>1</xdr:col>
                <xdr:colOff>7951</xdr:colOff>
                <xdr:row>102</xdr:row>
                <xdr:rowOff>47708</xdr:rowOff>
              </from>
              <to>
                <xdr:col>5</xdr:col>
                <xdr:colOff>143123</xdr:colOff>
                <xdr:row>108</xdr:row>
                <xdr:rowOff>143123</xdr:rowOff>
              </to>
            </anchor>
          </objectPr>
        </oleObject>
      </mc:Choice>
      <mc:Fallback>
        <oleObject progId="Word.Document.12" shapeId="2054" r:id="rId12"/>
      </mc:Fallback>
    </mc:AlternateContent>
    <mc:AlternateContent xmlns:mc="http://schemas.openxmlformats.org/markup-compatibility/2006">
      <mc:Choice Requires="x14">
        <oleObject progId="Word.Document.12" shapeId="2055" r:id="rId14">
          <objectPr defaultSize="0" autoPict="0" r:id="rId15">
            <anchor moveWithCells="1">
              <from>
                <xdr:col>1</xdr:col>
                <xdr:colOff>7951</xdr:colOff>
                <xdr:row>110</xdr:row>
                <xdr:rowOff>47708</xdr:rowOff>
              </from>
              <to>
                <xdr:col>5</xdr:col>
                <xdr:colOff>143123</xdr:colOff>
                <xdr:row>115</xdr:row>
                <xdr:rowOff>143123</xdr:rowOff>
              </to>
            </anchor>
          </objectPr>
        </oleObject>
      </mc:Choice>
      <mc:Fallback>
        <oleObject progId="Word.Document.12" shapeId="2055" r:id="rId14"/>
      </mc:Fallback>
    </mc:AlternateContent>
    <mc:AlternateContent xmlns:mc="http://schemas.openxmlformats.org/markup-compatibility/2006">
      <mc:Choice Requires="x14">
        <oleObject progId="Word.Document.12" shapeId="2056" r:id="rId16">
          <objectPr defaultSize="0" r:id="rId17">
            <anchor moveWithCells="1">
              <from>
                <xdr:col>1</xdr:col>
                <xdr:colOff>31805</xdr:colOff>
                <xdr:row>117</xdr:row>
                <xdr:rowOff>47708</xdr:rowOff>
              </from>
              <to>
                <xdr:col>5</xdr:col>
                <xdr:colOff>445273</xdr:colOff>
                <xdr:row>119</xdr:row>
                <xdr:rowOff>143123</xdr:rowOff>
              </to>
            </anchor>
          </objectPr>
        </oleObject>
      </mc:Choice>
      <mc:Fallback>
        <oleObject progId="Word.Document.12" shapeId="2056" r:id="rId16"/>
      </mc:Fallback>
    </mc:AlternateContent>
    <mc:AlternateContent xmlns:mc="http://schemas.openxmlformats.org/markup-compatibility/2006">
      <mc:Choice Requires="x14">
        <oleObject progId="Word.Document.12" shapeId="2059" r:id="rId18">
          <objectPr defaultSize="0" autoPict="0" r:id="rId19">
            <anchor moveWithCells="1">
              <from>
                <xdr:col>1</xdr:col>
                <xdr:colOff>31805</xdr:colOff>
                <xdr:row>130</xdr:row>
                <xdr:rowOff>47708</xdr:rowOff>
              </from>
              <to>
                <xdr:col>5</xdr:col>
                <xdr:colOff>198783</xdr:colOff>
                <xdr:row>138</xdr:row>
                <xdr:rowOff>31805</xdr:rowOff>
              </to>
            </anchor>
          </objectPr>
        </oleObject>
      </mc:Choice>
      <mc:Fallback>
        <oleObject progId="Word.Document.12" shapeId="2059" r:id="rId18"/>
      </mc:Fallback>
    </mc:AlternateContent>
    <mc:AlternateContent xmlns:mc="http://schemas.openxmlformats.org/markup-compatibility/2006">
      <mc:Choice Requires="x14">
        <oleObject progId="Word.Document.12" shapeId="2060" r:id="rId20">
          <objectPr defaultSize="0" autoPict="0" r:id="rId21">
            <anchor moveWithCells="1">
              <from>
                <xdr:col>1</xdr:col>
                <xdr:colOff>31805</xdr:colOff>
                <xdr:row>139</xdr:row>
                <xdr:rowOff>47708</xdr:rowOff>
              </from>
              <to>
                <xdr:col>5</xdr:col>
                <xdr:colOff>222637</xdr:colOff>
                <xdr:row>142</xdr:row>
                <xdr:rowOff>103367</xdr:rowOff>
              </to>
            </anchor>
          </objectPr>
        </oleObject>
      </mc:Choice>
      <mc:Fallback>
        <oleObject progId="Word.Document.12" shapeId="2060" r:id="rId20"/>
      </mc:Fallback>
    </mc:AlternateContent>
    <mc:AlternateContent xmlns:mc="http://schemas.openxmlformats.org/markup-compatibility/2006">
      <mc:Choice Requires="x14">
        <oleObject progId="Word.Document.12" shapeId="2062" r:id="rId22">
          <objectPr defaultSize="0" autoPict="0" r:id="rId23">
            <anchor moveWithCells="1">
              <from>
                <xdr:col>1</xdr:col>
                <xdr:colOff>31805</xdr:colOff>
                <xdr:row>141</xdr:row>
                <xdr:rowOff>127221</xdr:rowOff>
              </from>
              <to>
                <xdr:col>5</xdr:col>
                <xdr:colOff>222637</xdr:colOff>
                <xdr:row>163</xdr:row>
                <xdr:rowOff>103367</xdr:rowOff>
              </to>
            </anchor>
          </objectPr>
        </oleObject>
      </mc:Choice>
      <mc:Fallback>
        <oleObject progId="Word.Document.12" shapeId="2062" r:id="rId22"/>
      </mc:Fallback>
    </mc:AlternateContent>
    <mc:AlternateContent xmlns:mc="http://schemas.openxmlformats.org/markup-compatibility/2006">
      <mc:Choice Requires="x14">
        <oleObject progId="Word.Document.12" shapeId="2063" r:id="rId24">
          <objectPr defaultSize="0" r:id="rId25">
            <anchor moveWithCells="1">
              <from>
                <xdr:col>1</xdr:col>
                <xdr:colOff>7951</xdr:colOff>
                <xdr:row>121</xdr:row>
                <xdr:rowOff>47708</xdr:rowOff>
              </from>
              <to>
                <xdr:col>5</xdr:col>
                <xdr:colOff>445273</xdr:colOff>
                <xdr:row>128</xdr:row>
                <xdr:rowOff>143123</xdr:rowOff>
              </to>
            </anchor>
          </objectPr>
        </oleObject>
      </mc:Choice>
      <mc:Fallback>
        <oleObject progId="Word.Document.12" shapeId="2063" r:id="rId24"/>
      </mc:Fallback>
    </mc:AlternateContent>
    <mc:AlternateContent xmlns:mc="http://schemas.openxmlformats.org/markup-compatibility/2006">
      <mc:Choice Requires="x14">
        <oleObject progId="Word.Document.12" shapeId="2064" r:id="rId26">
          <objectPr defaultSize="0" autoPict="0" r:id="rId27">
            <anchor moveWithCells="1">
              <from>
                <xdr:col>1</xdr:col>
                <xdr:colOff>159026</xdr:colOff>
                <xdr:row>164</xdr:row>
                <xdr:rowOff>63610</xdr:rowOff>
              </from>
              <to>
                <xdr:col>5</xdr:col>
                <xdr:colOff>222637</xdr:colOff>
                <xdr:row>167</xdr:row>
                <xdr:rowOff>103367</xdr:rowOff>
              </to>
            </anchor>
          </objectPr>
        </oleObject>
      </mc:Choice>
      <mc:Fallback>
        <oleObject progId="Word.Document.12" shapeId="2064" r:id="rId26"/>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85"/>
  <sheetViews>
    <sheetView view="pageBreakPreview" zoomScale="80" zoomScaleNormal="100" zoomScaleSheetLayoutView="80" workbookViewId="0">
      <selection activeCell="M44" sqref="M44"/>
    </sheetView>
  </sheetViews>
  <sheetFormatPr defaultColWidth="8.88671875" defaultRowHeight="12.55"/>
  <cols>
    <col min="1" max="1" width="3.88671875" customWidth="1"/>
    <col min="2" max="2" width="48.109375" customWidth="1"/>
    <col min="4" max="4" width="5.6640625" customWidth="1"/>
    <col min="6" max="6" width="13.33203125" customWidth="1"/>
  </cols>
  <sheetData>
    <row r="1" spans="1:6" ht="15.65">
      <c r="A1" s="876"/>
      <c r="B1" s="1057"/>
      <c r="C1" s="1058"/>
      <c r="D1" s="1059"/>
      <c r="E1" s="1060"/>
      <c r="F1" s="877"/>
    </row>
    <row r="2" spans="1:6" ht="12.7" customHeight="1">
      <c r="A2" s="1152" t="s">
        <v>2383</v>
      </c>
      <c r="B2" s="1153"/>
      <c r="C2" s="1153"/>
      <c r="D2" s="1153"/>
      <c r="E2" s="1153"/>
      <c r="F2" s="1154"/>
    </row>
    <row r="3" spans="1:6" ht="12.7" customHeight="1">
      <c r="A3" s="1155"/>
      <c r="B3" s="1156"/>
      <c r="C3" s="1156"/>
      <c r="D3" s="1156"/>
      <c r="E3" s="1156"/>
      <c r="F3" s="1157"/>
    </row>
    <row r="4" spans="1:6" ht="12.7" customHeight="1">
      <c r="A4" s="1155"/>
      <c r="B4" s="1156"/>
      <c r="C4" s="1156"/>
      <c r="D4" s="1156"/>
      <c r="E4" s="1156"/>
      <c r="F4" s="1157"/>
    </row>
    <row r="5" spans="1:6" ht="12.7" customHeight="1">
      <c r="A5" s="1158"/>
      <c r="B5" s="1159"/>
      <c r="C5" s="1159"/>
      <c r="D5" s="1159"/>
      <c r="E5" s="1159"/>
      <c r="F5" s="1160"/>
    </row>
    <row r="6" spans="1:6" ht="15.65">
      <c r="A6" s="876"/>
      <c r="B6" s="1057"/>
      <c r="C6" s="1058"/>
      <c r="D6" s="1059"/>
      <c r="E6" s="1060"/>
      <c r="F6" s="877"/>
    </row>
    <row r="7" spans="1:6" ht="78.3">
      <c r="A7" s="1061">
        <v>1</v>
      </c>
      <c r="B7" s="1062" t="s">
        <v>2384</v>
      </c>
    </row>
    <row r="8" spans="1:6" ht="15.65">
      <c r="A8" s="876"/>
      <c r="B8" s="1094" t="s">
        <v>2451</v>
      </c>
      <c r="C8" s="1058" t="s">
        <v>14</v>
      </c>
      <c r="D8" s="1063">
        <v>1</v>
      </c>
      <c r="E8" s="1060"/>
      <c r="F8" s="913">
        <f>+D8*E8</f>
        <v>0</v>
      </c>
    </row>
    <row r="9" spans="1:6" ht="15.65">
      <c r="A9" s="876"/>
      <c r="B9" s="1094" t="s">
        <v>2466</v>
      </c>
      <c r="C9" s="1058" t="s">
        <v>14</v>
      </c>
      <c r="D9" s="1063">
        <v>1</v>
      </c>
      <c r="E9" s="1060"/>
      <c r="F9" s="913">
        <f>+D9*E9</f>
        <v>0</v>
      </c>
    </row>
    <row r="10" spans="1:6" ht="15.65">
      <c r="A10" s="876"/>
      <c r="B10" s="878"/>
      <c r="C10" s="878"/>
      <c r="D10" s="879"/>
      <c r="E10" s="880"/>
      <c r="F10" s="913"/>
    </row>
    <row r="11" spans="1:6" ht="78.3">
      <c r="A11" s="1061">
        <v>2</v>
      </c>
      <c r="B11" s="1062" t="s">
        <v>2617</v>
      </c>
      <c r="F11" s="913"/>
    </row>
    <row r="12" spans="1:6" ht="15.65">
      <c r="A12" s="1061"/>
      <c r="B12" s="1094" t="s">
        <v>2451</v>
      </c>
      <c r="C12" s="1058" t="s">
        <v>14</v>
      </c>
      <c r="D12" s="1063">
        <v>1</v>
      </c>
      <c r="E12" s="1060"/>
      <c r="F12" s="913">
        <f>+D12*E12</f>
        <v>0</v>
      </c>
    </row>
    <row r="13" spans="1:6" ht="15.65">
      <c r="A13" s="1061"/>
      <c r="B13" s="1094" t="s">
        <v>2466</v>
      </c>
      <c r="C13" s="1058" t="s">
        <v>14</v>
      </c>
      <c r="D13" s="1063">
        <v>1</v>
      </c>
      <c r="E13" s="1060"/>
      <c r="F13" s="913">
        <f>+D13*E13</f>
        <v>0</v>
      </c>
    </row>
    <row r="14" spans="1:6" ht="15.65">
      <c r="A14" s="1061"/>
      <c r="B14" s="1062"/>
      <c r="C14" s="1058"/>
      <c r="D14" s="1059"/>
      <c r="E14" s="1060"/>
      <c r="F14" s="913"/>
    </row>
    <row r="15" spans="1:6" ht="15.65">
      <c r="A15" s="1064">
        <v>3</v>
      </c>
      <c r="B15" s="1065" t="s">
        <v>2400</v>
      </c>
      <c r="F15" s="913"/>
    </row>
    <row r="16" spans="1:6" ht="15.65">
      <c r="A16" s="1064"/>
      <c r="B16" s="1094" t="s">
        <v>2451</v>
      </c>
      <c r="C16" s="1058" t="s">
        <v>14</v>
      </c>
      <c r="D16" s="1063">
        <v>2</v>
      </c>
      <c r="E16" s="1060"/>
      <c r="F16" s="913">
        <f>+D16*E16</f>
        <v>0</v>
      </c>
    </row>
    <row r="17" spans="1:6" ht="15.65">
      <c r="A17" s="1064"/>
      <c r="B17" s="1094" t="s">
        <v>2467</v>
      </c>
      <c r="C17" s="1058" t="s">
        <v>14</v>
      </c>
      <c r="D17" s="1063">
        <v>2</v>
      </c>
      <c r="E17" s="1060"/>
      <c r="F17" s="913">
        <f>+D17*E17</f>
        <v>0</v>
      </c>
    </row>
    <row r="18" spans="1:6" ht="15.65">
      <c r="A18" s="1064"/>
      <c r="B18" s="1065"/>
      <c r="C18" s="1058"/>
      <c r="D18" s="1063"/>
      <c r="E18" s="1060"/>
      <c r="F18" s="913"/>
    </row>
    <row r="19" spans="1:6" ht="15.65">
      <c r="A19" s="1061"/>
      <c r="B19" s="1062"/>
      <c r="C19" s="1058"/>
      <c r="D19" s="1059"/>
      <c r="E19" s="1060"/>
      <c r="F19" s="913"/>
    </row>
    <row r="20" spans="1:6" ht="54" customHeight="1">
      <c r="A20" s="1064">
        <v>4</v>
      </c>
      <c r="B20" s="1066" t="s">
        <v>2401</v>
      </c>
      <c r="C20" s="1058" t="s">
        <v>1978</v>
      </c>
      <c r="D20" s="1063">
        <v>1</v>
      </c>
      <c r="E20" s="1060"/>
      <c r="F20" s="913">
        <f>+D20*E20</f>
        <v>0</v>
      </c>
    </row>
    <row r="21" spans="1:6" ht="15.65">
      <c r="A21" s="876"/>
      <c r="B21" s="878"/>
      <c r="C21" s="878"/>
      <c r="D21" s="879"/>
      <c r="E21" s="880"/>
      <c r="F21" s="913"/>
    </row>
    <row r="22" spans="1:6" ht="47">
      <c r="A22" s="1067" t="s">
        <v>2385</v>
      </c>
      <c r="B22" s="1068" t="s">
        <v>2468</v>
      </c>
      <c r="F22" s="913"/>
    </row>
    <row r="23" spans="1:6" ht="15.65">
      <c r="A23" s="1067"/>
      <c r="B23" s="1094" t="s">
        <v>2451</v>
      </c>
      <c r="C23" s="1058" t="s">
        <v>14</v>
      </c>
      <c r="D23" s="1063">
        <v>15</v>
      </c>
      <c r="E23" s="1069"/>
      <c r="F23" s="913">
        <f>+D23*E23</f>
        <v>0</v>
      </c>
    </row>
    <row r="24" spans="1:6" ht="15.65">
      <c r="A24" s="1067"/>
      <c r="B24" s="1094" t="s">
        <v>2466</v>
      </c>
      <c r="C24" s="1058" t="s">
        <v>14</v>
      </c>
      <c r="D24" s="1063">
        <v>15</v>
      </c>
      <c r="E24" s="1069"/>
      <c r="F24" s="913">
        <f>+D24*E24</f>
        <v>0</v>
      </c>
    </row>
    <row r="25" spans="1:6" ht="15.65">
      <c r="A25" s="1067"/>
      <c r="B25" s="1068"/>
      <c r="C25" s="1070"/>
      <c r="D25" s="1071"/>
      <c r="E25" s="1069"/>
      <c r="F25" s="913"/>
    </row>
    <row r="26" spans="1:6" ht="53.25" customHeight="1">
      <c r="A26" s="1067" t="s">
        <v>2386</v>
      </c>
      <c r="B26" s="1068" t="s">
        <v>2469</v>
      </c>
      <c r="F26" s="913"/>
    </row>
    <row r="27" spans="1:6" ht="15.65">
      <c r="A27" s="1067"/>
      <c r="B27" s="1094" t="s">
        <v>2451</v>
      </c>
      <c r="C27" s="1058" t="s">
        <v>14</v>
      </c>
      <c r="D27" s="1063">
        <v>0</v>
      </c>
      <c r="E27" s="1072"/>
      <c r="F27" s="913">
        <f>+D27*E27</f>
        <v>0</v>
      </c>
    </row>
    <row r="28" spans="1:6" ht="15.65">
      <c r="A28" s="1067"/>
      <c r="B28" s="1094" t="s">
        <v>2466</v>
      </c>
      <c r="C28" s="1058" t="s">
        <v>14</v>
      </c>
      <c r="D28" s="1063">
        <v>0</v>
      </c>
      <c r="E28" s="1072"/>
      <c r="F28" s="913">
        <f>+D28*E28</f>
        <v>0</v>
      </c>
    </row>
    <row r="29" spans="1:6" ht="15.65">
      <c r="A29" s="876"/>
      <c r="B29" s="878"/>
      <c r="C29" s="878"/>
      <c r="D29" s="879"/>
      <c r="E29" s="880"/>
      <c r="F29" s="913"/>
    </row>
    <row r="30" spans="1:6" ht="31.3">
      <c r="A30" s="1067" t="s">
        <v>2387</v>
      </c>
      <c r="B30" s="1068" t="s">
        <v>2470</v>
      </c>
      <c r="F30" s="913"/>
    </row>
    <row r="31" spans="1:6" ht="15.65">
      <c r="A31" s="1067"/>
      <c r="B31" s="1094" t="s">
        <v>2451</v>
      </c>
      <c r="C31" s="1058" t="s">
        <v>14</v>
      </c>
      <c r="D31" s="1063">
        <v>15</v>
      </c>
      <c r="E31" s="1069"/>
      <c r="F31" s="913">
        <f>+D31*E31</f>
        <v>0</v>
      </c>
    </row>
    <row r="32" spans="1:6" ht="15.65">
      <c r="A32" s="1067"/>
      <c r="B32" s="1094" t="s">
        <v>2466</v>
      </c>
      <c r="C32" s="1058" t="s">
        <v>14</v>
      </c>
      <c r="D32" s="1063">
        <v>15</v>
      </c>
      <c r="E32" s="1069"/>
      <c r="F32" s="913">
        <f>+D32*E32</f>
        <v>0</v>
      </c>
    </row>
    <row r="33" spans="1:6" ht="15.65">
      <c r="A33" s="876"/>
      <c r="B33" s="878"/>
      <c r="C33" s="878"/>
      <c r="D33" s="879"/>
      <c r="E33" s="880"/>
      <c r="F33" s="913"/>
    </row>
    <row r="34" spans="1:6" ht="71.25" customHeight="1">
      <c r="A34" s="1067" t="s">
        <v>2388</v>
      </c>
      <c r="B34" s="1068" t="s">
        <v>2471</v>
      </c>
      <c r="F34" s="913"/>
    </row>
    <row r="35" spans="1:6" ht="15.65">
      <c r="A35" s="1067"/>
      <c r="B35" s="1094" t="s">
        <v>2451</v>
      </c>
      <c r="C35" s="1058" t="s">
        <v>14</v>
      </c>
      <c r="D35" s="1063">
        <v>2</v>
      </c>
      <c r="E35" s="1069"/>
      <c r="F35" s="913">
        <f>+D35*E35</f>
        <v>0</v>
      </c>
    </row>
    <row r="36" spans="1:6" ht="15.65">
      <c r="A36" s="1067"/>
      <c r="B36" s="1094" t="s">
        <v>2466</v>
      </c>
      <c r="C36" s="1058" t="s">
        <v>14</v>
      </c>
      <c r="D36" s="1063">
        <v>2</v>
      </c>
      <c r="E36" s="1069"/>
      <c r="F36" s="913">
        <f>+D36*E36</f>
        <v>0</v>
      </c>
    </row>
    <row r="37" spans="1:6" ht="15.65">
      <c r="A37" s="876"/>
      <c r="B37" s="878"/>
      <c r="C37" s="878"/>
      <c r="D37" s="879"/>
      <c r="E37" s="880"/>
      <c r="F37" s="913"/>
    </row>
    <row r="38" spans="1:6" ht="15.65">
      <c r="A38" s="1067" t="s">
        <v>2389</v>
      </c>
      <c r="B38" s="1068" t="s">
        <v>2472</v>
      </c>
      <c r="F38" s="913"/>
    </row>
    <row r="39" spans="1:6" ht="15.65">
      <c r="A39" s="1067"/>
      <c r="B39" s="1094" t="s">
        <v>2451</v>
      </c>
      <c r="C39" s="1058" t="s">
        <v>14</v>
      </c>
      <c r="D39" s="1063">
        <v>1</v>
      </c>
      <c r="E39" s="1069"/>
      <c r="F39" s="913">
        <f>+D39*E39</f>
        <v>0</v>
      </c>
    </row>
    <row r="40" spans="1:6" ht="15.65">
      <c r="A40" s="1067"/>
      <c r="B40" s="1094" t="s">
        <v>2466</v>
      </c>
      <c r="C40" s="1058" t="s">
        <v>14</v>
      </c>
      <c r="D40" s="1063">
        <v>1</v>
      </c>
      <c r="E40" s="1069"/>
      <c r="F40" s="913">
        <f>+D40*E40</f>
        <v>0</v>
      </c>
    </row>
    <row r="41" spans="1:6" ht="15.65">
      <c r="A41" s="876"/>
      <c r="B41" s="878"/>
      <c r="C41" s="878"/>
      <c r="D41" s="879"/>
      <c r="E41" s="880"/>
      <c r="F41" s="913"/>
    </row>
    <row r="42" spans="1:6" ht="53.25" customHeight="1">
      <c r="A42" s="1067" t="s">
        <v>2390</v>
      </c>
      <c r="B42" s="1068" t="s">
        <v>2473</v>
      </c>
      <c r="F42" s="913"/>
    </row>
    <row r="43" spans="1:6" ht="15.65">
      <c r="A43" s="1067"/>
      <c r="B43" s="1094" t="s">
        <v>2451</v>
      </c>
      <c r="C43" s="1058" t="s">
        <v>14</v>
      </c>
      <c r="D43" s="1063">
        <v>2</v>
      </c>
      <c r="E43" s="1069"/>
      <c r="F43" s="913">
        <f>+D43*E43</f>
        <v>0</v>
      </c>
    </row>
    <row r="44" spans="1:6" ht="15.65">
      <c r="A44" s="1067"/>
      <c r="B44" s="1094" t="s">
        <v>2466</v>
      </c>
      <c r="C44" s="1058" t="s">
        <v>14</v>
      </c>
      <c r="D44" s="1063">
        <v>2</v>
      </c>
      <c r="E44" s="1069"/>
      <c r="F44" s="913">
        <f>+D44*E44</f>
        <v>0</v>
      </c>
    </row>
    <row r="45" spans="1:6" ht="15.65">
      <c r="A45" s="876"/>
      <c r="B45" s="878"/>
      <c r="C45" s="878"/>
      <c r="D45" s="879"/>
      <c r="E45" s="880"/>
      <c r="F45" s="913"/>
    </row>
    <row r="46" spans="1:6" ht="54" customHeight="1">
      <c r="A46" s="1067" t="s">
        <v>2391</v>
      </c>
      <c r="B46" s="1068" t="s">
        <v>2474</v>
      </c>
      <c r="F46" s="913"/>
    </row>
    <row r="47" spans="1:6" ht="15.65">
      <c r="A47" s="1067"/>
      <c r="B47" s="1094" t="s">
        <v>2451</v>
      </c>
      <c r="C47" s="1058" t="s">
        <v>14</v>
      </c>
      <c r="D47" s="1063">
        <v>1</v>
      </c>
      <c r="E47" s="1069"/>
      <c r="F47" s="913">
        <f>+D47*E47</f>
        <v>0</v>
      </c>
    </row>
    <row r="48" spans="1:6" ht="15.65">
      <c r="A48" s="1067"/>
      <c r="B48" s="1094" t="s">
        <v>2466</v>
      </c>
      <c r="C48" s="1058" t="s">
        <v>14</v>
      </c>
      <c r="D48" s="1063">
        <v>1</v>
      </c>
      <c r="E48" s="1069"/>
      <c r="F48" s="913">
        <f>+D48*E48</f>
        <v>0</v>
      </c>
    </row>
    <row r="49" spans="1:6" ht="15.65">
      <c r="A49" s="876"/>
      <c r="B49" s="878"/>
      <c r="C49" s="878"/>
      <c r="D49" s="879"/>
      <c r="E49" s="880"/>
      <c r="F49" s="913"/>
    </row>
    <row r="50" spans="1:6" ht="39" customHeight="1">
      <c r="A50" s="1067" t="s">
        <v>2392</v>
      </c>
      <c r="B50" s="1068" t="s">
        <v>2475</v>
      </c>
      <c r="C50" s="1058"/>
      <c r="D50" s="1063"/>
      <c r="E50" s="1069"/>
      <c r="F50" s="913"/>
    </row>
    <row r="51" spans="1:6" ht="15.65">
      <c r="A51" s="1067"/>
      <c r="B51" s="1094" t="s">
        <v>2451</v>
      </c>
      <c r="C51" s="1058" t="s">
        <v>14</v>
      </c>
      <c r="D51" s="1063">
        <v>3</v>
      </c>
      <c r="E51" s="1069"/>
      <c r="F51" s="913">
        <f>+D51*E51</f>
        <v>0</v>
      </c>
    </row>
    <row r="52" spans="1:6" ht="15.65">
      <c r="A52" s="1067"/>
      <c r="B52" s="1094" t="s">
        <v>2466</v>
      </c>
      <c r="C52" s="1058" t="s">
        <v>14</v>
      </c>
      <c r="D52" s="1063">
        <v>3</v>
      </c>
      <c r="E52" s="1069"/>
      <c r="F52" s="913">
        <f>+D52*E52</f>
        <v>0</v>
      </c>
    </row>
    <row r="53" spans="1:6" ht="15.65">
      <c r="A53" s="1067"/>
      <c r="B53" s="1068"/>
      <c r="C53" s="1070"/>
      <c r="D53" s="1071"/>
      <c r="E53" s="1069"/>
      <c r="F53" s="913"/>
    </row>
    <row r="54" spans="1:6" ht="53.25" customHeight="1">
      <c r="A54" s="1067" t="s">
        <v>2393</v>
      </c>
      <c r="B54" s="1068" t="s">
        <v>2476</v>
      </c>
      <c r="F54" s="913"/>
    </row>
    <row r="55" spans="1:6" ht="15.65">
      <c r="A55" s="1067"/>
      <c r="B55" s="1094" t="s">
        <v>2451</v>
      </c>
      <c r="C55" s="1058" t="s">
        <v>14</v>
      </c>
      <c r="D55" s="1063">
        <v>8</v>
      </c>
      <c r="E55" s="1072"/>
      <c r="F55" s="913">
        <f>+D55*E55</f>
        <v>0</v>
      </c>
    </row>
    <row r="56" spans="1:6" ht="15.65">
      <c r="A56" s="1067"/>
      <c r="B56" s="1094" t="s">
        <v>2466</v>
      </c>
      <c r="C56" s="1058" t="s">
        <v>14</v>
      </c>
      <c r="D56" s="1063">
        <v>8</v>
      </c>
      <c r="E56" s="1072"/>
      <c r="F56" s="913">
        <f>+D56*E56</f>
        <v>0</v>
      </c>
    </row>
    <row r="57" spans="1:6" ht="15.65">
      <c r="A57" s="1067"/>
      <c r="B57" s="1068"/>
      <c r="C57" s="1070"/>
      <c r="D57" s="1071"/>
      <c r="E57" s="1069"/>
      <c r="F57" s="913"/>
    </row>
    <row r="58" spans="1:6" ht="37.6" customHeight="1">
      <c r="A58" s="1067" t="s">
        <v>2394</v>
      </c>
      <c r="B58" s="1068" t="s">
        <v>2477</v>
      </c>
      <c r="F58" s="913"/>
    </row>
    <row r="59" spans="1:6" ht="15.65">
      <c r="A59" s="1067"/>
      <c r="B59" s="1094" t="s">
        <v>2451</v>
      </c>
      <c r="C59" s="1058" t="s">
        <v>14</v>
      </c>
      <c r="D59" s="1063">
        <v>15</v>
      </c>
      <c r="E59" s="1072"/>
      <c r="F59" s="913">
        <f>+D59*E59</f>
        <v>0</v>
      </c>
    </row>
    <row r="60" spans="1:6" ht="15.65">
      <c r="A60" s="1067"/>
      <c r="B60" s="1094" t="s">
        <v>2466</v>
      </c>
      <c r="C60" s="1058" t="s">
        <v>14</v>
      </c>
      <c r="D60" s="1063">
        <v>15</v>
      </c>
      <c r="E60" s="1072"/>
      <c r="F60" s="913">
        <f>+D60*E60</f>
        <v>0</v>
      </c>
    </row>
    <row r="61" spans="1:6" ht="15.65">
      <c r="A61" s="1067"/>
      <c r="B61" s="1068"/>
      <c r="C61" s="1070"/>
      <c r="D61" s="1071"/>
      <c r="E61" s="1069"/>
      <c r="F61" s="913"/>
    </row>
    <row r="62" spans="1:6" ht="36" customHeight="1">
      <c r="A62" s="1067" t="s">
        <v>2395</v>
      </c>
      <c r="B62" s="1068" t="s">
        <v>2478</v>
      </c>
      <c r="C62" s="1058" t="s">
        <v>14</v>
      </c>
      <c r="D62" s="1063">
        <v>2</v>
      </c>
      <c r="E62" s="1072"/>
      <c r="F62" s="913">
        <f>+D62*E62</f>
        <v>0</v>
      </c>
    </row>
    <row r="63" spans="1:6" ht="15.65">
      <c r="A63" s="1067"/>
      <c r="B63" s="1068"/>
      <c r="C63" s="1070"/>
      <c r="D63" s="1071"/>
      <c r="E63" s="1069"/>
      <c r="F63" s="913"/>
    </row>
    <row r="64" spans="1:6" ht="117.1" customHeight="1">
      <c r="A64" s="1073">
        <v>16</v>
      </c>
      <c r="B64" s="1074" t="s">
        <v>2618</v>
      </c>
      <c r="C64" s="1075"/>
      <c r="D64" s="1071"/>
      <c r="E64" s="1076"/>
      <c r="F64" s="913"/>
    </row>
    <row r="65" spans="1:6" ht="57.8" customHeight="1">
      <c r="A65" s="1077"/>
      <c r="B65" s="1078" t="s">
        <v>2619</v>
      </c>
      <c r="C65" s="1075" t="s">
        <v>14</v>
      </c>
      <c r="D65" s="1063">
        <v>6</v>
      </c>
      <c r="E65" s="1069"/>
      <c r="F65" s="913">
        <f>+D65*E65</f>
        <v>0</v>
      </c>
    </row>
    <row r="66" spans="1:6" ht="53.25" customHeight="1">
      <c r="A66" s="1077"/>
      <c r="B66" s="1074" t="s">
        <v>2620</v>
      </c>
      <c r="C66" s="1075" t="s">
        <v>14</v>
      </c>
      <c r="D66" s="1063">
        <v>6</v>
      </c>
      <c r="E66" s="1069"/>
      <c r="F66" s="913">
        <f>+D66*E66</f>
        <v>0</v>
      </c>
    </row>
    <row r="67" spans="1:6" ht="15.65">
      <c r="A67" s="1079"/>
      <c r="B67" s="1080"/>
      <c r="C67" s="1080"/>
      <c r="D67" s="1081"/>
      <c r="E67" s="1082"/>
      <c r="F67" s="913"/>
    </row>
    <row r="68" spans="1:6" ht="15.65">
      <c r="A68" s="1073">
        <v>17</v>
      </c>
      <c r="B68" s="1074" t="s">
        <v>2621</v>
      </c>
      <c r="C68" s="1075"/>
      <c r="D68" s="1071"/>
      <c r="E68" s="1076"/>
      <c r="F68" s="913"/>
    </row>
    <row r="69" spans="1:6" ht="39.799999999999997" customHeight="1">
      <c r="A69" s="1077"/>
      <c r="B69" s="1078" t="s">
        <v>2622</v>
      </c>
      <c r="C69" s="1075" t="s">
        <v>6</v>
      </c>
      <c r="D69" s="1063">
        <v>10</v>
      </c>
      <c r="E69" s="1069"/>
      <c r="F69" s="913">
        <f>+D69*E69</f>
        <v>0</v>
      </c>
    </row>
    <row r="70" spans="1:6" ht="54" customHeight="1">
      <c r="A70" s="1077"/>
      <c r="B70" s="1074" t="s">
        <v>2620</v>
      </c>
      <c r="C70" s="1075" t="s">
        <v>14</v>
      </c>
      <c r="D70" s="1063">
        <v>10</v>
      </c>
      <c r="E70" s="1069"/>
      <c r="F70" s="913">
        <f>+D70*E70</f>
        <v>0</v>
      </c>
    </row>
    <row r="71" spans="1:6" ht="15.65">
      <c r="A71" s="876"/>
      <c r="B71" s="878"/>
      <c r="C71" s="878"/>
      <c r="D71" s="879"/>
      <c r="E71" s="880"/>
      <c r="F71" s="913"/>
    </row>
    <row r="72" spans="1:6" ht="297.10000000000002" customHeight="1">
      <c r="A72" s="1083">
        <v>18</v>
      </c>
      <c r="B72" s="1066" t="s">
        <v>2623</v>
      </c>
      <c r="C72" s="1084"/>
      <c r="D72" s="1059"/>
      <c r="E72" s="1060"/>
      <c r="F72" s="913"/>
    </row>
    <row r="73" spans="1:6" ht="39" customHeight="1">
      <c r="A73" s="1085"/>
      <c r="B73" s="1086" t="s">
        <v>2624</v>
      </c>
      <c r="C73" s="1058" t="s">
        <v>880</v>
      </c>
      <c r="D73" s="1063">
        <v>145</v>
      </c>
      <c r="E73" s="1060"/>
      <c r="F73" s="913">
        <f>+D73*E73</f>
        <v>0</v>
      </c>
    </row>
    <row r="74" spans="1:6" ht="15.65">
      <c r="A74" s="876"/>
      <c r="B74" s="878"/>
      <c r="C74" s="878"/>
      <c r="D74" s="879"/>
      <c r="E74" s="880"/>
      <c r="F74" s="913"/>
    </row>
    <row r="75" spans="1:6" ht="15.65">
      <c r="A75" s="1064">
        <v>19</v>
      </c>
      <c r="B75" s="1087" t="s">
        <v>2402</v>
      </c>
      <c r="C75" s="1058" t="s">
        <v>2351</v>
      </c>
      <c r="D75" s="1063">
        <v>1</v>
      </c>
      <c r="E75" s="1060"/>
      <c r="F75" s="913">
        <f>+D75*E75</f>
        <v>0</v>
      </c>
    </row>
    <row r="76" spans="1:6" ht="15.65">
      <c r="A76" s="876"/>
      <c r="B76" s="878"/>
      <c r="C76" s="878"/>
      <c r="D76" s="879"/>
      <c r="E76" s="880"/>
      <c r="F76" s="913"/>
    </row>
    <row r="77" spans="1:6" ht="67.5" customHeight="1">
      <c r="A77" s="1064">
        <v>20</v>
      </c>
      <c r="B77" s="1087" t="s">
        <v>2396</v>
      </c>
      <c r="C77" s="1058" t="s">
        <v>2307</v>
      </c>
      <c r="D77" s="1063">
        <v>1</v>
      </c>
      <c r="E77" s="1060"/>
      <c r="F77" s="913">
        <f>+D77*E77</f>
        <v>0</v>
      </c>
    </row>
    <row r="78" spans="1:6" ht="15.65">
      <c r="A78" s="876"/>
      <c r="B78" s="878"/>
      <c r="C78" s="878"/>
      <c r="D78" s="879"/>
      <c r="E78" s="880"/>
      <c r="F78" s="913"/>
    </row>
    <row r="79" spans="1:6" ht="74.2" customHeight="1">
      <c r="A79" s="1064">
        <v>21</v>
      </c>
      <c r="B79" s="1087" t="s">
        <v>2397</v>
      </c>
      <c r="C79" s="1058" t="s">
        <v>2307</v>
      </c>
      <c r="D79" s="1063">
        <v>1</v>
      </c>
      <c r="E79" s="1060"/>
      <c r="F79" s="913">
        <f>+D79*E79</f>
        <v>0</v>
      </c>
    </row>
    <row r="80" spans="1:6" ht="15.65">
      <c r="A80" s="876"/>
      <c r="B80" s="878"/>
      <c r="C80" s="878"/>
      <c r="D80" s="879"/>
      <c r="E80" s="880"/>
      <c r="F80" s="913"/>
    </row>
    <row r="81" spans="1:6" ht="74.2" customHeight="1">
      <c r="A81" s="1064">
        <v>22</v>
      </c>
      <c r="B81" s="1087" t="s">
        <v>2398</v>
      </c>
      <c r="C81" s="1058" t="s">
        <v>2307</v>
      </c>
      <c r="D81" s="1063">
        <v>1</v>
      </c>
      <c r="E81" s="1060"/>
      <c r="F81" s="913">
        <f>+D81*E81</f>
        <v>0</v>
      </c>
    </row>
    <row r="82" spans="1:6" ht="15.65">
      <c r="A82" s="1064"/>
      <c r="B82" s="1087"/>
      <c r="C82" s="1058"/>
      <c r="D82" s="1063"/>
      <c r="E82" s="1060"/>
      <c r="F82" s="913"/>
    </row>
    <row r="83" spans="1:6" ht="15.65">
      <c r="A83" s="876"/>
      <c r="B83" s="1161" t="s">
        <v>2399</v>
      </c>
      <c r="C83" s="1161"/>
      <c r="D83" s="1161"/>
      <c r="E83" s="1161"/>
      <c r="F83" s="913">
        <f>SUM(F8:F81)</f>
        <v>0</v>
      </c>
    </row>
    <row r="84" spans="1:6" ht="15.65">
      <c r="A84" s="876"/>
      <c r="B84" s="1161"/>
      <c r="C84" s="1161"/>
      <c r="D84" s="1161"/>
      <c r="E84" s="1161"/>
      <c r="F84" s="881"/>
    </row>
    <row r="85" spans="1:6" ht="15.65">
      <c r="A85" s="876"/>
      <c r="B85" s="878"/>
      <c r="C85" s="878"/>
      <c r="D85" s="879"/>
      <c r="E85" s="880"/>
      <c r="F85" s="877"/>
    </row>
  </sheetData>
  <mergeCells count="3">
    <mergeCell ref="A2:F5"/>
    <mergeCell ref="B84:E84"/>
    <mergeCell ref="B83:E83"/>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FFB6-8A15-49C9-B50F-1DA8DC4A0022}">
  <sheetPr>
    <tabColor rgb="FFFF0000"/>
  </sheetPr>
  <dimension ref="A1:XFD24"/>
  <sheetViews>
    <sheetView showZeros="0" tabSelected="1" view="pageBreakPreview" zoomScaleNormal="100" zoomScaleSheetLayoutView="100" workbookViewId="0">
      <selection activeCell="E1" sqref="E1"/>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16384" s="137" customFormat="1">
      <c r="A1" s="74" t="s">
        <v>71</v>
      </c>
      <c r="B1" s="75" t="s">
        <v>70</v>
      </c>
      <c r="C1" s="74"/>
      <c r="D1" s="135"/>
      <c r="E1" s="135"/>
      <c r="F1" s="136" t="s">
        <v>67</v>
      </c>
    </row>
    <row r="2" spans="1:16384" s="27" customFormat="1" ht="19.600000000000001" customHeight="1">
      <c r="A2" s="58"/>
      <c r="B2" s="40"/>
      <c r="C2" s="26"/>
      <c r="D2" s="26"/>
      <c r="E2" s="37"/>
      <c r="F2" s="38"/>
    </row>
    <row r="3" spans="1:16384" s="57" customFormat="1" ht="17.55">
      <c r="A3" s="62"/>
      <c r="B3" s="116" t="s">
        <v>2488</v>
      </c>
      <c r="C3" s="64"/>
      <c r="D3" s="64"/>
      <c r="E3" s="65"/>
      <c r="F3" s="66"/>
    </row>
    <row r="4" spans="1:16384" s="27" customFormat="1" ht="7.55" customHeight="1">
      <c r="A4" s="58"/>
      <c r="B4" s="40"/>
      <c r="C4" s="26"/>
      <c r="D4" s="26"/>
      <c r="E4" s="37"/>
      <c r="F4" s="38"/>
    </row>
    <row r="5" spans="1:16384" s="27" customFormat="1" ht="3.8" customHeight="1">
      <c r="A5" s="58"/>
      <c r="B5" s="126"/>
      <c r="C5" s="26"/>
      <c r="D5" s="26"/>
      <c r="E5" s="37"/>
      <c r="F5" s="38"/>
    </row>
    <row r="6" spans="1:16384" s="57" customFormat="1" ht="15.05">
      <c r="A6" s="204" t="s">
        <v>32</v>
      </c>
      <c r="B6" s="238" t="s">
        <v>1200</v>
      </c>
      <c r="C6" s="239"/>
      <c r="D6" s="239"/>
      <c r="E6" s="240"/>
      <c r="F6" s="904">
        <f>SUM('REK A+B'!F27)</f>
        <v>0</v>
      </c>
    </row>
    <row r="7" spans="1:16384" s="1" customFormat="1" ht="18" customHeight="1">
      <c r="A7" s="8"/>
      <c r="B7" s="11"/>
      <c r="C7" s="11"/>
      <c r="D7" s="9"/>
      <c r="E7" s="9"/>
      <c r="F7" s="10"/>
    </row>
    <row r="8" spans="1:16384" ht="4.55" customHeight="1">
      <c r="A8" s="120"/>
      <c r="B8" s="125"/>
      <c r="C8" s="120"/>
      <c r="D8" s="120"/>
      <c r="E8" s="120"/>
      <c r="F8" s="187"/>
    </row>
    <row r="9" spans="1:16384" s="57" customFormat="1" ht="15.05">
      <c r="A9" s="204" t="s">
        <v>40</v>
      </c>
      <c r="B9" s="238" t="s">
        <v>1199</v>
      </c>
      <c r="C9" s="239"/>
      <c r="D9" s="239"/>
      <c r="E9" s="240"/>
      <c r="F9" s="904">
        <f>SUM('REK A+B'!F55)</f>
        <v>0</v>
      </c>
      <c r="G9" s="279"/>
      <c r="H9" s="280"/>
      <c r="I9" s="281"/>
      <c r="J9" s="281"/>
      <c r="K9" s="282"/>
      <c r="L9" s="283"/>
      <c r="M9" s="279"/>
      <c r="N9" s="280"/>
      <c r="O9" s="281"/>
      <c r="P9" s="281"/>
      <c r="Q9" s="282"/>
      <c r="R9" s="283"/>
      <c r="S9" s="279"/>
      <c r="T9" s="280"/>
      <c r="U9" s="281"/>
      <c r="V9" s="281"/>
      <c r="W9" s="282"/>
      <c r="X9" s="283"/>
      <c r="Y9" s="279"/>
      <c r="Z9" s="280"/>
      <c r="AA9" s="281"/>
      <c r="AB9" s="281"/>
      <c r="AC9" s="282"/>
      <c r="AD9" s="283"/>
      <c r="AE9" s="279"/>
      <c r="AF9" s="280"/>
      <c r="AG9" s="281"/>
      <c r="AH9" s="281"/>
      <c r="AI9" s="282"/>
      <c r="AJ9" s="283"/>
      <c r="AK9" s="279"/>
      <c r="AL9" s="280"/>
      <c r="AM9" s="281"/>
      <c r="AN9" s="281"/>
      <c r="AO9" s="282"/>
      <c r="AP9" s="283"/>
      <c r="AQ9" s="279"/>
      <c r="AR9" s="280"/>
      <c r="AS9" s="281"/>
      <c r="AT9" s="281"/>
      <c r="AU9" s="282"/>
      <c r="AV9" s="283"/>
      <c r="AW9" s="279"/>
      <c r="AX9" s="280"/>
      <c r="AY9" s="281"/>
      <c r="AZ9" s="281"/>
      <c r="BA9" s="282"/>
      <c r="BB9" s="283"/>
      <c r="BC9" s="279"/>
      <c r="BD9" s="280"/>
      <c r="BE9" s="281"/>
      <c r="BF9" s="281"/>
      <c r="BG9" s="282"/>
      <c r="BH9" s="283"/>
      <c r="BI9" s="279"/>
      <c r="BJ9" s="280"/>
      <c r="BK9" s="281"/>
      <c r="BL9" s="281"/>
      <c r="BM9" s="282"/>
      <c r="BN9" s="283"/>
      <c r="BO9" s="279"/>
      <c r="BP9" s="280"/>
      <c r="BQ9" s="281"/>
      <c r="BR9" s="281"/>
      <c r="BS9" s="282"/>
      <c r="BT9" s="283"/>
      <c r="BU9" s="279"/>
      <c r="BV9" s="280"/>
      <c r="BW9" s="281"/>
      <c r="BX9" s="281"/>
      <c r="BY9" s="282"/>
      <c r="BZ9" s="283"/>
      <c r="CA9" s="279"/>
      <c r="CB9" s="280"/>
      <c r="CC9" s="281"/>
      <c r="CD9" s="281"/>
      <c r="CE9" s="282"/>
      <c r="CF9" s="283"/>
      <c r="CG9" s="279"/>
      <c r="CH9" s="280"/>
      <c r="CI9" s="281"/>
      <c r="CJ9" s="281"/>
      <c r="CK9" s="282"/>
      <c r="CL9" s="283"/>
      <c r="CM9" s="279"/>
      <c r="CN9" s="280"/>
      <c r="CO9" s="281"/>
      <c r="CP9" s="281"/>
      <c r="CQ9" s="282"/>
      <c r="CR9" s="283"/>
      <c r="CS9" s="279"/>
      <c r="CT9" s="280"/>
      <c r="CU9" s="281"/>
      <c r="CV9" s="281"/>
      <c r="CW9" s="282"/>
      <c r="CX9" s="283"/>
      <c r="CY9" s="279"/>
      <c r="CZ9" s="280"/>
      <c r="DA9" s="281"/>
      <c r="DB9" s="281"/>
      <c r="DC9" s="282"/>
      <c r="DD9" s="283"/>
      <c r="DE9" s="279"/>
      <c r="DF9" s="280"/>
      <c r="DG9" s="281"/>
      <c r="DH9" s="281"/>
      <c r="DI9" s="282"/>
      <c r="DJ9" s="283"/>
      <c r="DK9" s="279"/>
      <c r="DL9" s="280"/>
      <c r="DM9" s="281"/>
      <c r="DN9" s="281"/>
      <c r="DO9" s="282"/>
      <c r="DP9" s="283"/>
      <c r="DQ9" s="279"/>
      <c r="DR9" s="280"/>
      <c r="DS9" s="281"/>
      <c r="DT9" s="281"/>
      <c r="DU9" s="282"/>
      <c r="DV9" s="283"/>
      <c r="DW9" s="279"/>
      <c r="DX9" s="280"/>
      <c r="DY9" s="281"/>
      <c r="DZ9" s="281"/>
      <c r="EA9" s="282"/>
      <c r="EB9" s="283"/>
      <c r="EC9" s="279"/>
      <c r="ED9" s="280"/>
      <c r="EE9" s="281"/>
      <c r="EF9" s="281"/>
      <c r="EG9" s="282"/>
      <c r="EH9" s="283"/>
      <c r="EI9" s="279"/>
      <c r="EJ9" s="280"/>
      <c r="EK9" s="281"/>
      <c r="EL9" s="281"/>
      <c r="EM9" s="282"/>
      <c r="EN9" s="283"/>
      <c r="EO9" s="279"/>
      <c r="EP9" s="280"/>
      <c r="EQ9" s="281"/>
      <c r="ER9" s="281"/>
      <c r="ES9" s="282"/>
      <c r="ET9" s="283"/>
      <c r="EU9" s="279"/>
      <c r="EV9" s="280"/>
      <c r="EW9" s="281"/>
      <c r="EX9" s="281"/>
      <c r="EY9" s="282"/>
      <c r="EZ9" s="283"/>
      <c r="FA9" s="279"/>
      <c r="FB9" s="280"/>
      <c r="FC9" s="281"/>
      <c r="FD9" s="281"/>
      <c r="FE9" s="282"/>
      <c r="FF9" s="283"/>
      <c r="FG9" s="279"/>
      <c r="FH9" s="280"/>
      <c r="FI9" s="281"/>
      <c r="FJ9" s="281"/>
      <c r="FK9" s="282"/>
      <c r="FL9" s="283"/>
      <c r="FM9" s="279"/>
      <c r="FN9" s="280"/>
      <c r="FO9" s="281"/>
      <c r="FP9" s="281"/>
      <c r="FQ9" s="282"/>
      <c r="FR9" s="283"/>
      <c r="FS9" s="279"/>
      <c r="FT9" s="280"/>
      <c r="FU9" s="281"/>
      <c r="FV9" s="281"/>
      <c r="FW9" s="282"/>
      <c r="FX9" s="283"/>
      <c r="FY9" s="279"/>
      <c r="FZ9" s="280"/>
      <c r="GA9" s="281"/>
      <c r="GB9" s="281"/>
      <c r="GC9" s="282"/>
      <c r="GD9" s="283"/>
      <c r="GE9" s="279"/>
      <c r="GF9" s="280"/>
      <c r="GG9" s="281"/>
      <c r="GH9" s="281"/>
      <c r="GI9" s="282"/>
      <c r="GJ9" s="283"/>
      <c r="GK9" s="279"/>
      <c r="GL9" s="280"/>
      <c r="GM9" s="281"/>
      <c r="GN9" s="281"/>
      <c r="GO9" s="282"/>
      <c r="GP9" s="283"/>
      <c r="GQ9" s="279"/>
      <c r="GR9" s="280"/>
      <c r="GS9" s="281"/>
      <c r="GT9" s="281"/>
      <c r="GU9" s="282"/>
      <c r="GV9" s="283"/>
      <c r="GW9" s="279"/>
      <c r="GX9" s="280"/>
      <c r="GY9" s="281"/>
      <c r="GZ9" s="281"/>
      <c r="HA9" s="282"/>
      <c r="HB9" s="283"/>
      <c r="HC9" s="279"/>
      <c r="HD9" s="280"/>
      <c r="HE9" s="281"/>
      <c r="HF9" s="281"/>
      <c r="HG9" s="282"/>
      <c r="HH9" s="283"/>
      <c r="HI9" s="279"/>
      <c r="HJ9" s="280"/>
      <c r="HK9" s="281"/>
      <c r="HL9" s="281"/>
      <c r="HM9" s="282"/>
      <c r="HN9" s="283"/>
      <c r="HO9" s="279"/>
      <c r="HP9" s="280"/>
      <c r="HQ9" s="281"/>
      <c r="HR9" s="281"/>
      <c r="HS9" s="282"/>
      <c r="HT9" s="283"/>
      <c r="HU9" s="279"/>
      <c r="HV9" s="280"/>
      <c r="HW9" s="281"/>
      <c r="HX9" s="281"/>
      <c r="HY9" s="282"/>
      <c r="HZ9" s="283"/>
      <c r="IA9" s="279"/>
      <c r="IB9" s="280"/>
      <c r="IC9" s="281"/>
      <c r="ID9" s="281"/>
      <c r="IE9" s="282"/>
      <c r="IF9" s="283"/>
      <c r="IG9" s="279"/>
      <c r="IH9" s="280"/>
      <c r="II9" s="281"/>
      <c r="IJ9" s="281"/>
      <c r="IK9" s="282"/>
      <c r="IL9" s="283"/>
      <c r="IM9" s="279"/>
      <c r="IN9" s="280"/>
      <c r="IO9" s="281"/>
      <c r="IP9" s="281"/>
      <c r="IQ9" s="282"/>
      <c r="IR9" s="283"/>
      <c r="IS9" s="279"/>
      <c r="IT9" s="280"/>
      <c r="IU9" s="281"/>
      <c r="IV9" s="281"/>
      <c r="IW9" s="282"/>
      <c r="IX9" s="283"/>
      <c r="IY9" s="279"/>
      <c r="IZ9" s="280"/>
      <c r="JA9" s="281"/>
      <c r="JB9" s="281"/>
      <c r="JC9" s="282"/>
      <c r="JD9" s="283"/>
      <c r="JE9" s="279"/>
      <c r="JF9" s="280"/>
      <c r="JG9" s="281"/>
      <c r="JH9" s="281"/>
      <c r="JI9" s="282"/>
      <c r="JJ9" s="283"/>
      <c r="JK9" s="279"/>
      <c r="JL9" s="280"/>
      <c r="JM9" s="281"/>
      <c r="JN9" s="281"/>
      <c r="JO9" s="282"/>
      <c r="JP9" s="283"/>
      <c r="JQ9" s="279"/>
      <c r="JR9" s="280"/>
      <c r="JS9" s="281"/>
      <c r="JT9" s="281"/>
      <c r="JU9" s="282"/>
      <c r="JV9" s="283"/>
      <c r="JW9" s="279"/>
      <c r="JX9" s="280"/>
      <c r="JY9" s="281"/>
      <c r="JZ9" s="281"/>
      <c r="KA9" s="282"/>
      <c r="KB9" s="283"/>
      <c r="KC9" s="279"/>
      <c r="KD9" s="280"/>
      <c r="KE9" s="281"/>
      <c r="KF9" s="281"/>
      <c r="KG9" s="282"/>
      <c r="KH9" s="283"/>
      <c r="KI9" s="279"/>
      <c r="KJ9" s="280"/>
      <c r="KK9" s="281"/>
      <c r="KL9" s="281"/>
      <c r="KM9" s="282"/>
      <c r="KN9" s="283"/>
      <c r="KO9" s="279"/>
      <c r="KP9" s="280"/>
      <c r="KQ9" s="281"/>
      <c r="KR9" s="281"/>
      <c r="KS9" s="282"/>
      <c r="KT9" s="283"/>
      <c r="KU9" s="279"/>
      <c r="KV9" s="280"/>
      <c r="KW9" s="281"/>
      <c r="KX9" s="281"/>
      <c r="KY9" s="282"/>
      <c r="KZ9" s="283"/>
      <c r="LA9" s="279"/>
      <c r="LB9" s="280"/>
      <c r="LC9" s="281"/>
      <c r="LD9" s="281"/>
      <c r="LE9" s="282"/>
      <c r="LF9" s="283"/>
      <c r="LG9" s="279"/>
      <c r="LH9" s="280"/>
      <c r="LI9" s="281"/>
      <c r="LJ9" s="281"/>
      <c r="LK9" s="282"/>
      <c r="LL9" s="283"/>
      <c r="LM9" s="279"/>
      <c r="LN9" s="280"/>
      <c r="LO9" s="281"/>
      <c r="LP9" s="281"/>
      <c r="LQ9" s="282"/>
      <c r="LR9" s="283"/>
      <c r="LS9" s="279"/>
      <c r="LT9" s="280"/>
      <c r="LU9" s="281"/>
      <c r="LV9" s="281"/>
      <c r="LW9" s="282"/>
      <c r="LX9" s="283"/>
      <c r="LY9" s="279"/>
      <c r="LZ9" s="280"/>
      <c r="MA9" s="281"/>
      <c r="MB9" s="281"/>
      <c r="MC9" s="282"/>
      <c r="MD9" s="283"/>
      <c r="ME9" s="279"/>
      <c r="MF9" s="280"/>
      <c r="MG9" s="281"/>
      <c r="MH9" s="281"/>
      <c r="MI9" s="282"/>
      <c r="MJ9" s="283"/>
      <c r="MK9" s="279"/>
      <c r="ML9" s="280"/>
      <c r="MM9" s="281"/>
      <c r="MN9" s="281"/>
      <c r="MO9" s="282"/>
      <c r="MP9" s="283"/>
      <c r="MQ9" s="279"/>
      <c r="MR9" s="280"/>
      <c r="MS9" s="281"/>
      <c r="MT9" s="281"/>
      <c r="MU9" s="282"/>
      <c r="MV9" s="283"/>
      <c r="MW9" s="279"/>
      <c r="MX9" s="280"/>
      <c r="MY9" s="281"/>
      <c r="MZ9" s="281"/>
      <c r="NA9" s="282"/>
      <c r="NB9" s="283"/>
      <c r="NC9" s="279"/>
      <c r="ND9" s="280"/>
      <c r="NE9" s="281"/>
      <c r="NF9" s="281"/>
      <c r="NG9" s="282"/>
      <c r="NH9" s="283"/>
      <c r="NI9" s="279"/>
      <c r="NJ9" s="280"/>
      <c r="NK9" s="281"/>
      <c r="NL9" s="281"/>
      <c r="NM9" s="282"/>
      <c r="NN9" s="283"/>
      <c r="NO9" s="279"/>
      <c r="NP9" s="280"/>
      <c r="NQ9" s="281"/>
      <c r="NR9" s="281"/>
      <c r="NS9" s="282"/>
      <c r="NT9" s="283"/>
      <c r="NU9" s="279"/>
      <c r="NV9" s="280"/>
      <c r="NW9" s="281"/>
      <c r="NX9" s="281"/>
      <c r="NY9" s="282"/>
      <c r="NZ9" s="283"/>
      <c r="OA9" s="279"/>
      <c r="OB9" s="280"/>
      <c r="OC9" s="281"/>
      <c r="OD9" s="281"/>
      <c r="OE9" s="282"/>
      <c r="OF9" s="283"/>
      <c r="OG9" s="279"/>
      <c r="OH9" s="280"/>
      <c r="OI9" s="281"/>
      <c r="OJ9" s="281"/>
      <c r="OK9" s="282"/>
      <c r="OL9" s="283"/>
      <c r="OM9" s="279"/>
      <c r="ON9" s="280"/>
      <c r="OO9" s="281"/>
      <c r="OP9" s="281"/>
      <c r="OQ9" s="282"/>
      <c r="OR9" s="283"/>
      <c r="OS9" s="279"/>
      <c r="OT9" s="280"/>
      <c r="OU9" s="281"/>
      <c r="OV9" s="281"/>
      <c r="OW9" s="282"/>
      <c r="OX9" s="283"/>
      <c r="OY9" s="279"/>
      <c r="OZ9" s="280"/>
      <c r="PA9" s="281"/>
      <c r="PB9" s="281"/>
      <c r="PC9" s="282"/>
      <c r="PD9" s="283"/>
      <c r="PE9" s="279"/>
      <c r="PF9" s="280"/>
      <c r="PG9" s="281"/>
      <c r="PH9" s="281"/>
      <c r="PI9" s="282"/>
      <c r="PJ9" s="283"/>
      <c r="PK9" s="279"/>
      <c r="PL9" s="280"/>
      <c r="PM9" s="281"/>
      <c r="PN9" s="281"/>
      <c r="PO9" s="282"/>
      <c r="PP9" s="283"/>
      <c r="PQ9" s="279"/>
      <c r="PR9" s="280"/>
      <c r="PS9" s="281"/>
      <c r="PT9" s="281"/>
      <c r="PU9" s="282"/>
      <c r="PV9" s="283"/>
      <c r="PW9" s="279"/>
      <c r="PX9" s="280"/>
      <c r="PY9" s="281"/>
      <c r="PZ9" s="281"/>
      <c r="QA9" s="282"/>
      <c r="QB9" s="283"/>
      <c r="QC9" s="279"/>
      <c r="QD9" s="280"/>
      <c r="QE9" s="281"/>
      <c r="QF9" s="281"/>
      <c r="QG9" s="282"/>
      <c r="QH9" s="283"/>
      <c r="QI9" s="279"/>
      <c r="QJ9" s="280"/>
      <c r="QK9" s="281"/>
      <c r="QL9" s="281"/>
      <c r="QM9" s="282"/>
      <c r="QN9" s="283"/>
      <c r="QO9" s="279"/>
      <c r="QP9" s="280"/>
      <c r="QQ9" s="281"/>
      <c r="QR9" s="281"/>
      <c r="QS9" s="282"/>
      <c r="QT9" s="283"/>
      <c r="QU9" s="279"/>
      <c r="QV9" s="280"/>
      <c r="QW9" s="281"/>
      <c r="QX9" s="281"/>
      <c r="QY9" s="282"/>
      <c r="QZ9" s="283"/>
      <c r="RA9" s="279"/>
      <c r="RB9" s="280"/>
      <c r="RC9" s="281"/>
      <c r="RD9" s="281"/>
      <c r="RE9" s="282"/>
      <c r="RF9" s="283"/>
      <c r="RG9" s="279"/>
      <c r="RH9" s="280"/>
      <c r="RI9" s="281"/>
      <c r="RJ9" s="281"/>
      <c r="RK9" s="282"/>
      <c r="RL9" s="283"/>
      <c r="RM9" s="279"/>
      <c r="RN9" s="280"/>
      <c r="RO9" s="281"/>
      <c r="RP9" s="281"/>
      <c r="RQ9" s="282"/>
      <c r="RR9" s="283"/>
      <c r="RS9" s="279"/>
      <c r="RT9" s="280"/>
      <c r="RU9" s="281"/>
      <c r="RV9" s="281"/>
      <c r="RW9" s="282"/>
      <c r="RX9" s="283"/>
      <c r="RY9" s="279"/>
      <c r="RZ9" s="280"/>
      <c r="SA9" s="281"/>
      <c r="SB9" s="281"/>
      <c r="SC9" s="282"/>
      <c r="SD9" s="283"/>
      <c r="SE9" s="279"/>
      <c r="SF9" s="280"/>
      <c r="SG9" s="281"/>
      <c r="SH9" s="281"/>
      <c r="SI9" s="282"/>
      <c r="SJ9" s="283"/>
      <c r="SK9" s="279"/>
      <c r="SL9" s="280"/>
      <c r="SM9" s="281"/>
      <c r="SN9" s="281"/>
      <c r="SO9" s="282"/>
      <c r="SP9" s="283"/>
      <c r="SQ9" s="279"/>
      <c r="SR9" s="280"/>
      <c r="SS9" s="281"/>
      <c r="ST9" s="281"/>
      <c r="SU9" s="282"/>
      <c r="SV9" s="283"/>
      <c r="SW9" s="279"/>
      <c r="SX9" s="280"/>
      <c r="SY9" s="281"/>
      <c r="SZ9" s="281"/>
      <c r="TA9" s="282"/>
      <c r="TB9" s="283"/>
      <c r="TC9" s="279"/>
      <c r="TD9" s="280"/>
      <c r="TE9" s="281"/>
      <c r="TF9" s="281"/>
      <c r="TG9" s="282"/>
      <c r="TH9" s="283"/>
      <c r="TI9" s="279"/>
      <c r="TJ9" s="280"/>
      <c r="TK9" s="281"/>
      <c r="TL9" s="281"/>
      <c r="TM9" s="282"/>
      <c r="TN9" s="283"/>
      <c r="TO9" s="279"/>
      <c r="TP9" s="280"/>
      <c r="TQ9" s="281"/>
      <c r="TR9" s="281"/>
      <c r="TS9" s="282"/>
      <c r="TT9" s="283"/>
      <c r="TU9" s="279"/>
      <c r="TV9" s="280"/>
      <c r="TW9" s="281"/>
      <c r="TX9" s="281"/>
      <c r="TY9" s="282"/>
      <c r="TZ9" s="283"/>
      <c r="UA9" s="279"/>
      <c r="UB9" s="280"/>
      <c r="UC9" s="281"/>
      <c r="UD9" s="281"/>
      <c r="UE9" s="282"/>
      <c r="UF9" s="283"/>
      <c r="UG9" s="279"/>
      <c r="UH9" s="280"/>
      <c r="UI9" s="281"/>
      <c r="UJ9" s="281"/>
      <c r="UK9" s="282"/>
      <c r="UL9" s="283"/>
      <c r="UM9" s="279"/>
      <c r="UN9" s="280"/>
      <c r="UO9" s="281"/>
      <c r="UP9" s="281"/>
      <c r="UQ9" s="282"/>
      <c r="UR9" s="283"/>
      <c r="US9" s="279"/>
      <c r="UT9" s="280"/>
      <c r="UU9" s="281"/>
      <c r="UV9" s="281"/>
      <c r="UW9" s="282"/>
      <c r="UX9" s="283"/>
      <c r="UY9" s="279"/>
      <c r="UZ9" s="280"/>
      <c r="VA9" s="281"/>
      <c r="VB9" s="281"/>
      <c r="VC9" s="282"/>
      <c r="VD9" s="283"/>
      <c r="VE9" s="279"/>
      <c r="VF9" s="280"/>
      <c r="VG9" s="281"/>
      <c r="VH9" s="281"/>
      <c r="VI9" s="282"/>
      <c r="VJ9" s="283"/>
      <c r="VK9" s="279"/>
      <c r="VL9" s="280"/>
      <c r="VM9" s="281"/>
      <c r="VN9" s="281"/>
      <c r="VO9" s="282"/>
      <c r="VP9" s="283"/>
      <c r="VQ9" s="279"/>
      <c r="VR9" s="280"/>
      <c r="VS9" s="281"/>
      <c r="VT9" s="281"/>
      <c r="VU9" s="282"/>
      <c r="VV9" s="283"/>
      <c r="VW9" s="279"/>
      <c r="VX9" s="280"/>
      <c r="VY9" s="281"/>
      <c r="VZ9" s="281"/>
      <c r="WA9" s="282"/>
      <c r="WB9" s="283"/>
      <c r="WC9" s="279"/>
      <c r="WD9" s="280"/>
      <c r="WE9" s="281"/>
      <c r="WF9" s="281"/>
      <c r="WG9" s="282"/>
      <c r="WH9" s="283"/>
      <c r="WI9" s="279"/>
      <c r="WJ9" s="280"/>
      <c r="WK9" s="281"/>
      <c r="WL9" s="281"/>
      <c r="WM9" s="282"/>
      <c r="WN9" s="283"/>
      <c r="WO9" s="279"/>
      <c r="WP9" s="280"/>
      <c r="WQ9" s="281"/>
      <c r="WR9" s="281"/>
      <c r="WS9" s="282"/>
      <c r="WT9" s="283"/>
      <c r="WU9" s="279"/>
      <c r="WV9" s="280"/>
      <c r="WW9" s="281"/>
      <c r="WX9" s="281"/>
      <c r="WY9" s="282"/>
      <c r="WZ9" s="283"/>
      <c r="XA9" s="279"/>
      <c r="XB9" s="280"/>
      <c r="XC9" s="281"/>
      <c r="XD9" s="281"/>
      <c r="XE9" s="282"/>
      <c r="XF9" s="283"/>
      <c r="XG9" s="279"/>
      <c r="XH9" s="280"/>
      <c r="XI9" s="281"/>
      <c r="XJ9" s="281"/>
      <c r="XK9" s="282"/>
      <c r="XL9" s="283"/>
      <c r="XM9" s="279"/>
      <c r="XN9" s="280"/>
      <c r="XO9" s="281"/>
      <c r="XP9" s="281"/>
      <c r="XQ9" s="282"/>
      <c r="XR9" s="283"/>
      <c r="XS9" s="279"/>
      <c r="XT9" s="280"/>
      <c r="XU9" s="281"/>
      <c r="XV9" s="281"/>
      <c r="XW9" s="282"/>
      <c r="XX9" s="283"/>
      <c r="XY9" s="279"/>
      <c r="XZ9" s="280"/>
      <c r="YA9" s="281"/>
      <c r="YB9" s="281"/>
      <c r="YC9" s="282"/>
      <c r="YD9" s="283"/>
      <c r="YE9" s="279"/>
      <c r="YF9" s="280"/>
      <c r="YG9" s="281"/>
      <c r="YH9" s="281"/>
      <c r="YI9" s="282"/>
      <c r="YJ9" s="283"/>
      <c r="YK9" s="279"/>
      <c r="YL9" s="280"/>
      <c r="YM9" s="281"/>
      <c r="YN9" s="281"/>
      <c r="YO9" s="282"/>
      <c r="YP9" s="283"/>
      <c r="YQ9" s="279"/>
      <c r="YR9" s="280"/>
      <c r="YS9" s="281"/>
      <c r="YT9" s="281"/>
      <c r="YU9" s="282"/>
      <c r="YV9" s="283"/>
      <c r="YW9" s="279"/>
      <c r="YX9" s="280"/>
      <c r="YY9" s="281"/>
      <c r="YZ9" s="281"/>
      <c r="ZA9" s="282"/>
      <c r="ZB9" s="283"/>
      <c r="ZC9" s="279"/>
      <c r="ZD9" s="280"/>
      <c r="ZE9" s="281"/>
      <c r="ZF9" s="281"/>
      <c r="ZG9" s="282"/>
      <c r="ZH9" s="283"/>
      <c r="ZI9" s="279"/>
      <c r="ZJ9" s="280"/>
      <c r="ZK9" s="281"/>
      <c r="ZL9" s="281"/>
      <c r="ZM9" s="282"/>
      <c r="ZN9" s="283"/>
      <c r="ZO9" s="279"/>
      <c r="ZP9" s="280"/>
      <c r="ZQ9" s="281"/>
      <c r="ZR9" s="281"/>
      <c r="ZS9" s="282"/>
      <c r="ZT9" s="283"/>
      <c r="ZU9" s="279"/>
      <c r="ZV9" s="280"/>
      <c r="ZW9" s="281"/>
      <c r="ZX9" s="281"/>
      <c r="ZY9" s="282"/>
      <c r="ZZ9" s="283"/>
      <c r="AAA9" s="279"/>
      <c r="AAB9" s="280"/>
      <c r="AAC9" s="281"/>
      <c r="AAD9" s="281"/>
      <c r="AAE9" s="282"/>
      <c r="AAF9" s="283"/>
      <c r="AAG9" s="279"/>
      <c r="AAH9" s="280"/>
      <c r="AAI9" s="281"/>
      <c r="AAJ9" s="281"/>
      <c r="AAK9" s="282"/>
      <c r="AAL9" s="283"/>
      <c r="AAM9" s="279"/>
      <c r="AAN9" s="280"/>
      <c r="AAO9" s="281"/>
      <c r="AAP9" s="281"/>
      <c r="AAQ9" s="282"/>
      <c r="AAR9" s="283"/>
      <c r="AAS9" s="279"/>
      <c r="AAT9" s="280"/>
      <c r="AAU9" s="281"/>
      <c r="AAV9" s="281"/>
      <c r="AAW9" s="282"/>
      <c r="AAX9" s="283"/>
      <c r="AAY9" s="279"/>
      <c r="AAZ9" s="280"/>
      <c r="ABA9" s="281"/>
      <c r="ABB9" s="281"/>
      <c r="ABC9" s="282"/>
      <c r="ABD9" s="283"/>
      <c r="ABE9" s="279"/>
      <c r="ABF9" s="280"/>
      <c r="ABG9" s="281"/>
      <c r="ABH9" s="281"/>
      <c r="ABI9" s="282"/>
      <c r="ABJ9" s="283"/>
      <c r="ABK9" s="279"/>
      <c r="ABL9" s="280"/>
      <c r="ABM9" s="281"/>
      <c r="ABN9" s="281"/>
      <c r="ABO9" s="282"/>
      <c r="ABP9" s="283"/>
      <c r="ABQ9" s="279"/>
      <c r="ABR9" s="280"/>
      <c r="ABS9" s="281"/>
      <c r="ABT9" s="281"/>
      <c r="ABU9" s="282"/>
      <c r="ABV9" s="283"/>
      <c r="ABW9" s="279"/>
      <c r="ABX9" s="280"/>
      <c r="ABY9" s="281"/>
      <c r="ABZ9" s="281"/>
      <c r="ACA9" s="282"/>
      <c r="ACB9" s="283"/>
      <c r="ACC9" s="279"/>
      <c r="ACD9" s="280"/>
      <c r="ACE9" s="281"/>
      <c r="ACF9" s="281"/>
      <c r="ACG9" s="282"/>
      <c r="ACH9" s="283"/>
      <c r="ACI9" s="279"/>
      <c r="ACJ9" s="280"/>
      <c r="ACK9" s="281"/>
      <c r="ACL9" s="281"/>
      <c r="ACM9" s="282"/>
      <c r="ACN9" s="283"/>
      <c r="ACO9" s="279"/>
      <c r="ACP9" s="280"/>
      <c r="ACQ9" s="281"/>
      <c r="ACR9" s="281"/>
      <c r="ACS9" s="282"/>
      <c r="ACT9" s="283"/>
      <c r="ACU9" s="279"/>
      <c r="ACV9" s="280"/>
      <c r="ACW9" s="281"/>
      <c r="ACX9" s="281"/>
      <c r="ACY9" s="282"/>
      <c r="ACZ9" s="283"/>
      <c r="ADA9" s="279"/>
      <c r="ADB9" s="280"/>
      <c r="ADC9" s="281"/>
      <c r="ADD9" s="281"/>
      <c r="ADE9" s="282"/>
      <c r="ADF9" s="283"/>
      <c r="ADG9" s="279"/>
      <c r="ADH9" s="280"/>
      <c r="ADI9" s="281"/>
      <c r="ADJ9" s="281"/>
      <c r="ADK9" s="282"/>
      <c r="ADL9" s="283"/>
      <c r="ADM9" s="279"/>
      <c r="ADN9" s="280"/>
      <c r="ADO9" s="281"/>
      <c r="ADP9" s="281"/>
      <c r="ADQ9" s="282"/>
      <c r="ADR9" s="283"/>
      <c r="ADS9" s="279"/>
      <c r="ADT9" s="280"/>
      <c r="ADU9" s="281"/>
      <c r="ADV9" s="281"/>
      <c r="ADW9" s="282"/>
      <c r="ADX9" s="283"/>
      <c r="ADY9" s="279"/>
      <c r="ADZ9" s="280"/>
      <c r="AEA9" s="281"/>
      <c r="AEB9" s="281"/>
      <c r="AEC9" s="282"/>
      <c r="AED9" s="283"/>
      <c r="AEE9" s="279"/>
      <c r="AEF9" s="280"/>
      <c r="AEG9" s="281"/>
      <c r="AEH9" s="281"/>
      <c r="AEI9" s="282"/>
      <c r="AEJ9" s="283"/>
      <c r="AEK9" s="279"/>
      <c r="AEL9" s="280"/>
      <c r="AEM9" s="281"/>
      <c r="AEN9" s="281"/>
      <c r="AEO9" s="282"/>
      <c r="AEP9" s="283"/>
      <c r="AEQ9" s="279"/>
      <c r="AER9" s="280"/>
      <c r="AES9" s="281"/>
      <c r="AET9" s="281"/>
      <c r="AEU9" s="282"/>
      <c r="AEV9" s="283"/>
      <c r="AEW9" s="279"/>
      <c r="AEX9" s="280"/>
      <c r="AEY9" s="281"/>
      <c r="AEZ9" s="281"/>
      <c r="AFA9" s="282"/>
      <c r="AFB9" s="283"/>
      <c r="AFC9" s="279"/>
      <c r="AFD9" s="280"/>
      <c r="AFE9" s="281"/>
      <c r="AFF9" s="281"/>
      <c r="AFG9" s="282"/>
      <c r="AFH9" s="283"/>
      <c r="AFI9" s="279"/>
      <c r="AFJ9" s="280"/>
      <c r="AFK9" s="281"/>
      <c r="AFL9" s="281"/>
      <c r="AFM9" s="282"/>
      <c r="AFN9" s="283"/>
      <c r="AFO9" s="279"/>
      <c r="AFP9" s="280"/>
      <c r="AFQ9" s="281"/>
      <c r="AFR9" s="281"/>
      <c r="AFS9" s="282"/>
      <c r="AFT9" s="283"/>
      <c r="AFU9" s="279"/>
      <c r="AFV9" s="280"/>
      <c r="AFW9" s="281"/>
      <c r="AFX9" s="281"/>
      <c r="AFY9" s="282"/>
      <c r="AFZ9" s="283"/>
      <c r="AGA9" s="279"/>
      <c r="AGB9" s="280"/>
      <c r="AGC9" s="281"/>
      <c r="AGD9" s="281"/>
      <c r="AGE9" s="282"/>
      <c r="AGF9" s="283"/>
      <c r="AGG9" s="279"/>
      <c r="AGH9" s="280"/>
      <c r="AGI9" s="281"/>
      <c r="AGJ9" s="281"/>
      <c r="AGK9" s="282"/>
      <c r="AGL9" s="283"/>
      <c r="AGM9" s="279"/>
      <c r="AGN9" s="280"/>
      <c r="AGO9" s="281"/>
      <c r="AGP9" s="281"/>
      <c r="AGQ9" s="282"/>
      <c r="AGR9" s="283"/>
      <c r="AGS9" s="279"/>
      <c r="AGT9" s="280"/>
      <c r="AGU9" s="281"/>
      <c r="AGV9" s="281"/>
      <c r="AGW9" s="282"/>
      <c r="AGX9" s="283"/>
      <c r="AGY9" s="279"/>
      <c r="AGZ9" s="280"/>
      <c r="AHA9" s="281"/>
      <c r="AHB9" s="281"/>
      <c r="AHC9" s="282"/>
      <c r="AHD9" s="283"/>
      <c r="AHE9" s="279"/>
      <c r="AHF9" s="280"/>
      <c r="AHG9" s="281"/>
      <c r="AHH9" s="281"/>
      <c r="AHI9" s="282"/>
      <c r="AHJ9" s="283"/>
      <c r="AHK9" s="279"/>
      <c r="AHL9" s="280"/>
      <c r="AHM9" s="281"/>
      <c r="AHN9" s="281"/>
      <c r="AHO9" s="282"/>
      <c r="AHP9" s="283"/>
      <c r="AHQ9" s="279"/>
      <c r="AHR9" s="280"/>
      <c r="AHS9" s="281"/>
      <c r="AHT9" s="281"/>
      <c r="AHU9" s="282"/>
      <c r="AHV9" s="283"/>
      <c r="AHW9" s="279"/>
      <c r="AHX9" s="280"/>
      <c r="AHY9" s="281"/>
      <c r="AHZ9" s="281"/>
      <c r="AIA9" s="282"/>
      <c r="AIB9" s="283"/>
      <c r="AIC9" s="279"/>
      <c r="AID9" s="280"/>
      <c r="AIE9" s="281"/>
      <c r="AIF9" s="281"/>
      <c r="AIG9" s="282"/>
      <c r="AIH9" s="283"/>
      <c r="AII9" s="279"/>
      <c r="AIJ9" s="280"/>
      <c r="AIK9" s="281"/>
      <c r="AIL9" s="281"/>
      <c r="AIM9" s="282"/>
      <c r="AIN9" s="283"/>
      <c r="AIO9" s="279"/>
      <c r="AIP9" s="280"/>
      <c r="AIQ9" s="281"/>
      <c r="AIR9" s="281"/>
      <c r="AIS9" s="282"/>
      <c r="AIT9" s="283"/>
      <c r="AIU9" s="279"/>
      <c r="AIV9" s="280"/>
      <c r="AIW9" s="281"/>
      <c r="AIX9" s="281"/>
      <c r="AIY9" s="282"/>
      <c r="AIZ9" s="283"/>
      <c r="AJA9" s="279"/>
      <c r="AJB9" s="280"/>
      <c r="AJC9" s="281"/>
      <c r="AJD9" s="281"/>
      <c r="AJE9" s="282"/>
      <c r="AJF9" s="283"/>
      <c r="AJG9" s="279"/>
      <c r="AJH9" s="280"/>
      <c r="AJI9" s="281"/>
      <c r="AJJ9" s="281"/>
      <c r="AJK9" s="282"/>
      <c r="AJL9" s="283"/>
      <c r="AJM9" s="279"/>
      <c r="AJN9" s="280"/>
      <c r="AJO9" s="281"/>
      <c r="AJP9" s="281"/>
      <c r="AJQ9" s="282"/>
      <c r="AJR9" s="283"/>
      <c r="AJS9" s="279"/>
      <c r="AJT9" s="280"/>
      <c r="AJU9" s="281"/>
      <c r="AJV9" s="281"/>
      <c r="AJW9" s="282"/>
      <c r="AJX9" s="283"/>
      <c r="AJY9" s="279"/>
      <c r="AJZ9" s="280"/>
      <c r="AKA9" s="281"/>
      <c r="AKB9" s="281"/>
      <c r="AKC9" s="282"/>
      <c r="AKD9" s="283"/>
      <c r="AKE9" s="279"/>
      <c r="AKF9" s="280"/>
      <c r="AKG9" s="281"/>
      <c r="AKH9" s="281"/>
      <c r="AKI9" s="282"/>
      <c r="AKJ9" s="283"/>
      <c r="AKK9" s="279"/>
      <c r="AKL9" s="280"/>
      <c r="AKM9" s="281"/>
      <c r="AKN9" s="281"/>
      <c r="AKO9" s="282"/>
      <c r="AKP9" s="283"/>
      <c r="AKQ9" s="279"/>
      <c r="AKR9" s="280"/>
      <c r="AKS9" s="281"/>
      <c r="AKT9" s="281"/>
      <c r="AKU9" s="282"/>
      <c r="AKV9" s="283"/>
      <c r="AKW9" s="279"/>
      <c r="AKX9" s="280"/>
      <c r="AKY9" s="281"/>
      <c r="AKZ9" s="281"/>
      <c r="ALA9" s="282"/>
      <c r="ALB9" s="283"/>
      <c r="ALC9" s="279"/>
      <c r="ALD9" s="280"/>
      <c r="ALE9" s="281"/>
      <c r="ALF9" s="281"/>
      <c r="ALG9" s="282"/>
      <c r="ALH9" s="283"/>
      <c r="ALI9" s="279"/>
      <c r="ALJ9" s="280"/>
      <c r="ALK9" s="281"/>
      <c r="ALL9" s="281"/>
      <c r="ALM9" s="282"/>
      <c r="ALN9" s="283"/>
      <c r="ALO9" s="279"/>
      <c r="ALP9" s="280"/>
      <c r="ALQ9" s="281"/>
      <c r="ALR9" s="281"/>
      <c r="ALS9" s="282"/>
      <c r="ALT9" s="283"/>
      <c r="ALU9" s="279"/>
      <c r="ALV9" s="280"/>
      <c r="ALW9" s="281"/>
      <c r="ALX9" s="281"/>
      <c r="ALY9" s="282"/>
      <c r="ALZ9" s="283"/>
      <c r="AMA9" s="279"/>
      <c r="AMB9" s="280"/>
      <c r="AMC9" s="281"/>
      <c r="AMD9" s="281"/>
      <c r="AME9" s="282"/>
      <c r="AMF9" s="283"/>
      <c r="AMG9" s="279"/>
      <c r="AMH9" s="280"/>
      <c r="AMI9" s="281"/>
      <c r="AMJ9" s="281"/>
      <c r="AMK9" s="282"/>
      <c r="AML9" s="283"/>
      <c r="AMM9" s="279"/>
      <c r="AMN9" s="280"/>
      <c r="AMO9" s="281"/>
      <c r="AMP9" s="281"/>
      <c r="AMQ9" s="282"/>
      <c r="AMR9" s="283"/>
      <c r="AMS9" s="279"/>
      <c r="AMT9" s="280"/>
      <c r="AMU9" s="281"/>
      <c r="AMV9" s="281"/>
      <c r="AMW9" s="282"/>
      <c r="AMX9" s="283"/>
      <c r="AMY9" s="279"/>
      <c r="AMZ9" s="280"/>
      <c r="ANA9" s="281"/>
      <c r="ANB9" s="281"/>
      <c r="ANC9" s="282"/>
      <c r="AND9" s="283"/>
      <c r="ANE9" s="279"/>
      <c r="ANF9" s="280"/>
      <c r="ANG9" s="281"/>
      <c r="ANH9" s="281"/>
      <c r="ANI9" s="282"/>
      <c r="ANJ9" s="283"/>
      <c r="ANK9" s="279"/>
      <c r="ANL9" s="280"/>
      <c r="ANM9" s="281"/>
      <c r="ANN9" s="281"/>
      <c r="ANO9" s="282"/>
      <c r="ANP9" s="283"/>
      <c r="ANQ9" s="279"/>
      <c r="ANR9" s="280"/>
      <c r="ANS9" s="281"/>
      <c r="ANT9" s="281"/>
      <c r="ANU9" s="282"/>
      <c r="ANV9" s="283"/>
      <c r="ANW9" s="279"/>
      <c r="ANX9" s="280"/>
      <c r="ANY9" s="281"/>
      <c r="ANZ9" s="281"/>
      <c r="AOA9" s="282"/>
      <c r="AOB9" s="283"/>
      <c r="AOC9" s="279"/>
      <c r="AOD9" s="280"/>
      <c r="AOE9" s="281"/>
      <c r="AOF9" s="281"/>
      <c r="AOG9" s="282"/>
      <c r="AOH9" s="283"/>
      <c r="AOI9" s="279"/>
      <c r="AOJ9" s="280"/>
      <c r="AOK9" s="281"/>
      <c r="AOL9" s="281"/>
      <c r="AOM9" s="282"/>
      <c r="AON9" s="283"/>
      <c r="AOO9" s="279"/>
      <c r="AOP9" s="280"/>
      <c r="AOQ9" s="281"/>
      <c r="AOR9" s="281"/>
      <c r="AOS9" s="282"/>
      <c r="AOT9" s="283"/>
      <c r="AOU9" s="279"/>
      <c r="AOV9" s="280"/>
      <c r="AOW9" s="281"/>
      <c r="AOX9" s="281"/>
      <c r="AOY9" s="282"/>
      <c r="AOZ9" s="283"/>
      <c r="APA9" s="279"/>
      <c r="APB9" s="280"/>
      <c r="APC9" s="281"/>
      <c r="APD9" s="281"/>
      <c r="APE9" s="282"/>
      <c r="APF9" s="283"/>
      <c r="APG9" s="279"/>
      <c r="APH9" s="280"/>
      <c r="API9" s="281"/>
      <c r="APJ9" s="281"/>
      <c r="APK9" s="282"/>
      <c r="APL9" s="283"/>
      <c r="APM9" s="279"/>
      <c r="APN9" s="280"/>
      <c r="APO9" s="281"/>
      <c r="APP9" s="281"/>
      <c r="APQ9" s="282"/>
      <c r="APR9" s="283"/>
      <c r="APS9" s="279"/>
      <c r="APT9" s="280"/>
      <c r="APU9" s="281"/>
      <c r="APV9" s="281"/>
      <c r="APW9" s="282"/>
      <c r="APX9" s="283"/>
      <c r="APY9" s="279"/>
      <c r="APZ9" s="280"/>
      <c r="AQA9" s="281"/>
      <c r="AQB9" s="281"/>
      <c r="AQC9" s="282"/>
      <c r="AQD9" s="283"/>
      <c r="AQE9" s="279"/>
      <c r="AQF9" s="280"/>
      <c r="AQG9" s="281"/>
      <c r="AQH9" s="281"/>
      <c r="AQI9" s="282"/>
      <c r="AQJ9" s="283"/>
      <c r="AQK9" s="279"/>
      <c r="AQL9" s="280"/>
      <c r="AQM9" s="281"/>
      <c r="AQN9" s="281"/>
      <c r="AQO9" s="282"/>
      <c r="AQP9" s="283"/>
      <c r="AQQ9" s="279"/>
      <c r="AQR9" s="280"/>
      <c r="AQS9" s="281"/>
      <c r="AQT9" s="281"/>
      <c r="AQU9" s="282"/>
      <c r="AQV9" s="283"/>
      <c r="AQW9" s="279"/>
      <c r="AQX9" s="280"/>
      <c r="AQY9" s="281"/>
      <c r="AQZ9" s="281"/>
      <c r="ARA9" s="282"/>
      <c r="ARB9" s="283"/>
      <c r="ARC9" s="279"/>
      <c r="ARD9" s="280"/>
      <c r="ARE9" s="281"/>
      <c r="ARF9" s="281"/>
      <c r="ARG9" s="282"/>
      <c r="ARH9" s="283"/>
      <c r="ARI9" s="279"/>
      <c r="ARJ9" s="280"/>
      <c r="ARK9" s="281"/>
      <c r="ARL9" s="281"/>
      <c r="ARM9" s="282"/>
      <c r="ARN9" s="283"/>
      <c r="ARO9" s="279"/>
      <c r="ARP9" s="280"/>
      <c r="ARQ9" s="281"/>
      <c r="ARR9" s="281"/>
      <c r="ARS9" s="282"/>
      <c r="ART9" s="283"/>
      <c r="ARU9" s="279"/>
      <c r="ARV9" s="280"/>
      <c r="ARW9" s="281"/>
      <c r="ARX9" s="281"/>
      <c r="ARY9" s="282"/>
      <c r="ARZ9" s="283"/>
      <c r="ASA9" s="279"/>
      <c r="ASB9" s="280"/>
      <c r="ASC9" s="281"/>
      <c r="ASD9" s="281"/>
      <c r="ASE9" s="282"/>
      <c r="ASF9" s="283"/>
      <c r="ASG9" s="279"/>
      <c r="ASH9" s="280"/>
      <c r="ASI9" s="281"/>
      <c r="ASJ9" s="281"/>
      <c r="ASK9" s="282"/>
      <c r="ASL9" s="283"/>
      <c r="ASM9" s="279"/>
      <c r="ASN9" s="280"/>
      <c r="ASO9" s="281"/>
      <c r="ASP9" s="281"/>
      <c r="ASQ9" s="282"/>
      <c r="ASR9" s="283"/>
      <c r="ASS9" s="279"/>
      <c r="AST9" s="280"/>
      <c r="ASU9" s="281"/>
      <c r="ASV9" s="281"/>
      <c r="ASW9" s="282"/>
      <c r="ASX9" s="283"/>
      <c r="ASY9" s="279"/>
      <c r="ASZ9" s="280"/>
      <c r="ATA9" s="281"/>
      <c r="ATB9" s="281"/>
      <c r="ATC9" s="282"/>
      <c r="ATD9" s="283"/>
      <c r="ATE9" s="279"/>
      <c r="ATF9" s="280"/>
      <c r="ATG9" s="281"/>
      <c r="ATH9" s="281"/>
      <c r="ATI9" s="282"/>
      <c r="ATJ9" s="283"/>
      <c r="ATK9" s="279"/>
      <c r="ATL9" s="280"/>
      <c r="ATM9" s="281"/>
      <c r="ATN9" s="281"/>
      <c r="ATO9" s="282"/>
      <c r="ATP9" s="283"/>
      <c r="ATQ9" s="279"/>
      <c r="ATR9" s="280"/>
      <c r="ATS9" s="281"/>
      <c r="ATT9" s="281"/>
      <c r="ATU9" s="282"/>
      <c r="ATV9" s="283"/>
      <c r="ATW9" s="279"/>
      <c r="ATX9" s="280"/>
      <c r="ATY9" s="281"/>
      <c r="ATZ9" s="281"/>
      <c r="AUA9" s="282"/>
      <c r="AUB9" s="283"/>
      <c r="AUC9" s="279"/>
      <c r="AUD9" s="280"/>
      <c r="AUE9" s="281"/>
      <c r="AUF9" s="281"/>
      <c r="AUG9" s="282"/>
      <c r="AUH9" s="283"/>
      <c r="AUI9" s="279"/>
      <c r="AUJ9" s="280"/>
      <c r="AUK9" s="281"/>
      <c r="AUL9" s="281"/>
      <c r="AUM9" s="282"/>
      <c r="AUN9" s="283"/>
      <c r="AUO9" s="279"/>
      <c r="AUP9" s="280"/>
      <c r="AUQ9" s="281"/>
      <c r="AUR9" s="281"/>
      <c r="AUS9" s="282"/>
      <c r="AUT9" s="283"/>
      <c r="AUU9" s="279"/>
      <c r="AUV9" s="280"/>
      <c r="AUW9" s="281"/>
      <c r="AUX9" s="281"/>
      <c r="AUY9" s="282"/>
      <c r="AUZ9" s="283"/>
      <c r="AVA9" s="279"/>
      <c r="AVB9" s="280"/>
      <c r="AVC9" s="281"/>
      <c r="AVD9" s="281"/>
      <c r="AVE9" s="282"/>
      <c r="AVF9" s="283"/>
      <c r="AVG9" s="279"/>
      <c r="AVH9" s="280"/>
      <c r="AVI9" s="281"/>
      <c r="AVJ9" s="281"/>
      <c r="AVK9" s="282"/>
      <c r="AVL9" s="283"/>
      <c r="AVM9" s="279"/>
      <c r="AVN9" s="280"/>
      <c r="AVO9" s="281"/>
      <c r="AVP9" s="281"/>
      <c r="AVQ9" s="282"/>
      <c r="AVR9" s="283"/>
      <c r="AVS9" s="279"/>
      <c r="AVT9" s="280"/>
      <c r="AVU9" s="281"/>
      <c r="AVV9" s="281"/>
      <c r="AVW9" s="282"/>
      <c r="AVX9" s="283"/>
      <c r="AVY9" s="279"/>
      <c r="AVZ9" s="280"/>
      <c r="AWA9" s="281"/>
      <c r="AWB9" s="281"/>
      <c r="AWC9" s="282"/>
      <c r="AWD9" s="283"/>
      <c r="AWE9" s="279"/>
      <c r="AWF9" s="280"/>
      <c r="AWG9" s="281"/>
      <c r="AWH9" s="281"/>
      <c r="AWI9" s="282"/>
      <c r="AWJ9" s="283"/>
      <c r="AWK9" s="279"/>
      <c r="AWL9" s="280"/>
      <c r="AWM9" s="281"/>
      <c r="AWN9" s="281"/>
      <c r="AWO9" s="282"/>
      <c r="AWP9" s="283"/>
      <c r="AWQ9" s="279"/>
      <c r="AWR9" s="280"/>
      <c r="AWS9" s="281"/>
      <c r="AWT9" s="281"/>
      <c r="AWU9" s="282"/>
      <c r="AWV9" s="283"/>
      <c r="AWW9" s="279"/>
      <c r="AWX9" s="280"/>
      <c r="AWY9" s="281"/>
      <c r="AWZ9" s="281"/>
      <c r="AXA9" s="282"/>
      <c r="AXB9" s="283"/>
      <c r="AXC9" s="279"/>
      <c r="AXD9" s="280"/>
      <c r="AXE9" s="281"/>
      <c r="AXF9" s="281"/>
      <c r="AXG9" s="282"/>
      <c r="AXH9" s="283"/>
      <c r="AXI9" s="279"/>
      <c r="AXJ9" s="280"/>
      <c r="AXK9" s="281"/>
      <c r="AXL9" s="281"/>
      <c r="AXM9" s="282"/>
      <c r="AXN9" s="283"/>
      <c r="AXO9" s="279"/>
      <c r="AXP9" s="280"/>
      <c r="AXQ9" s="281"/>
      <c r="AXR9" s="281"/>
      <c r="AXS9" s="282"/>
      <c r="AXT9" s="283"/>
      <c r="AXU9" s="279"/>
      <c r="AXV9" s="280"/>
      <c r="AXW9" s="281"/>
      <c r="AXX9" s="281"/>
      <c r="AXY9" s="282"/>
      <c r="AXZ9" s="283"/>
      <c r="AYA9" s="279"/>
      <c r="AYB9" s="280"/>
      <c r="AYC9" s="281"/>
      <c r="AYD9" s="281"/>
      <c r="AYE9" s="282"/>
      <c r="AYF9" s="283"/>
      <c r="AYG9" s="279"/>
      <c r="AYH9" s="280"/>
      <c r="AYI9" s="281"/>
      <c r="AYJ9" s="281"/>
      <c r="AYK9" s="282"/>
      <c r="AYL9" s="283"/>
      <c r="AYM9" s="279"/>
      <c r="AYN9" s="280"/>
      <c r="AYO9" s="281"/>
      <c r="AYP9" s="281"/>
      <c r="AYQ9" s="282"/>
      <c r="AYR9" s="283"/>
      <c r="AYS9" s="279"/>
      <c r="AYT9" s="280"/>
      <c r="AYU9" s="281"/>
      <c r="AYV9" s="281"/>
      <c r="AYW9" s="282"/>
      <c r="AYX9" s="283"/>
      <c r="AYY9" s="279"/>
      <c r="AYZ9" s="280"/>
      <c r="AZA9" s="281"/>
      <c r="AZB9" s="281"/>
      <c r="AZC9" s="282"/>
      <c r="AZD9" s="283"/>
      <c r="AZE9" s="279"/>
      <c r="AZF9" s="280"/>
      <c r="AZG9" s="281"/>
      <c r="AZH9" s="281"/>
      <c r="AZI9" s="282"/>
      <c r="AZJ9" s="283"/>
      <c r="AZK9" s="279"/>
      <c r="AZL9" s="280"/>
      <c r="AZM9" s="281"/>
      <c r="AZN9" s="281"/>
      <c r="AZO9" s="282"/>
      <c r="AZP9" s="283"/>
      <c r="AZQ9" s="279"/>
      <c r="AZR9" s="280"/>
      <c r="AZS9" s="281"/>
      <c r="AZT9" s="281"/>
      <c r="AZU9" s="282"/>
      <c r="AZV9" s="283"/>
      <c r="AZW9" s="279"/>
      <c r="AZX9" s="280"/>
      <c r="AZY9" s="281"/>
      <c r="AZZ9" s="281"/>
      <c r="BAA9" s="282"/>
      <c r="BAB9" s="283"/>
      <c r="BAC9" s="279"/>
      <c r="BAD9" s="280"/>
      <c r="BAE9" s="281"/>
      <c r="BAF9" s="281"/>
      <c r="BAG9" s="282"/>
      <c r="BAH9" s="283"/>
      <c r="BAI9" s="279"/>
      <c r="BAJ9" s="280"/>
      <c r="BAK9" s="281"/>
      <c r="BAL9" s="281"/>
      <c r="BAM9" s="282"/>
      <c r="BAN9" s="283"/>
      <c r="BAO9" s="279"/>
      <c r="BAP9" s="280"/>
      <c r="BAQ9" s="281"/>
      <c r="BAR9" s="281"/>
      <c r="BAS9" s="282"/>
      <c r="BAT9" s="283"/>
      <c r="BAU9" s="279"/>
      <c r="BAV9" s="280"/>
      <c r="BAW9" s="281"/>
      <c r="BAX9" s="281"/>
      <c r="BAY9" s="282"/>
      <c r="BAZ9" s="283"/>
      <c r="BBA9" s="279"/>
      <c r="BBB9" s="280"/>
      <c r="BBC9" s="281"/>
      <c r="BBD9" s="281"/>
      <c r="BBE9" s="282"/>
      <c r="BBF9" s="283"/>
      <c r="BBG9" s="279"/>
      <c r="BBH9" s="280"/>
      <c r="BBI9" s="281"/>
      <c r="BBJ9" s="281"/>
      <c r="BBK9" s="282"/>
      <c r="BBL9" s="283"/>
      <c r="BBM9" s="279"/>
      <c r="BBN9" s="280"/>
      <c r="BBO9" s="281"/>
      <c r="BBP9" s="281"/>
      <c r="BBQ9" s="282"/>
      <c r="BBR9" s="283"/>
      <c r="BBS9" s="279"/>
      <c r="BBT9" s="280"/>
      <c r="BBU9" s="281"/>
      <c r="BBV9" s="281"/>
      <c r="BBW9" s="282"/>
      <c r="BBX9" s="283"/>
      <c r="BBY9" s="279"/>
      <c r="BBZ9" s="280"/>
      <c r="BCA9" s="281"/>
      <c r="BCB9" s="281"/>
      <c r="BCC9" s="282"/>
      <c r="BCD9" s="283"/>
      <c r="BCE9" s="279"/>
      <c r="BCF9" s="280"/>
      <c r="BCG9" s="281"/>
      <c r="BCH9" s="281"/>
      <c r="BCI9" s="282"/>
      <c r="BCJ9" s="283"/>
      <c r="BCK9" s="279"/>
      <c r="BCL9" s="280"/>
      <c r="BCM9" s="281"/>
      <c r="BCN9" s="281"/>
      <c r="BCO9" s="282"/>
      <c r="BCP9" s="283"/>
      <c r="BCQ9" s="279"/>
      <c r="BCR9" s="280"/>
      <c r="BCS9" s="281"/>
      <c r="BCT9" s="281"/>
      <c r="BCU9" s="282"/>
      <c r="BCV9" s="283"/>
      <c r="BCW9" s="279"/>
      <c r="BCX9" s="280"/>
      <c r="BCY9" s="281"/>
      <c r="BCZ9" s="281"/>
      <c r="BDA9" s="282"/>
      <c r="BDB9" s="283"/>
      <c r="BDC9" s="279"/>
      <c r="BDD9" s="280"/>
      <c r="BDE9" s="281"/>
      <c r="BDF9" s="281"/>
      <c r="BDG9" s="282"/>
      <c r="BDH9" s="283"/>
      <c r="BDI9" s="279"/>
      <c r="BDJ9" s="280"/>
      <c r="BDK9" s="281"/>
      <c r="BDL9" s="281"/>
      <c r="BDM9" s="282"/>
      <c r="BDN9" s="283"/>
      <c r="BDO9" s="279"/>
      <c r="BDP9" s="280"/>
      <c r="BDQ9" s="281"/>
      <c r="BDR9" s="281"/>
      <c r="BDS9" s="282"/>
      <c r="BDT9" s="283"/>
      <c r="BDU9" s="279"/>
      <c r="BDV9" s="280"/>
      <c r="BDW9" s="281"/>
      <c r="BDX9" s="281"/>
      <c r="BDY9" s="282"/>
      <c r="BDZ9" s="283"/>
      <c r="BEA9" s="279"/>
      <c r="BEB9" s="280"/>
      <c r="BEC9" s="281"/>
      <c r="BED9" s="281"/>
      <c r="BEE9" s="282"/>
      <c r="BEF9" s="283"/>
      <c r="BEG9" s="279"/>
      <c r="BEH9" s="280"/>
      <c r="BEI9" s="281"/>
      <c r="BEJ9" s="281"/>
      <c r="BEK9" s="282"/>
      <c r="BEL9" s="283"/>
      <c r="BEM9" s="279"/>
      <c r="BEN9" s="280"/>
      <c r="BEO9" s="281"/>
      <c r="BEP9" s="281"/>
      <c r="BEQ9" s="282"/>
      <c r="BER9" s="283"/>
      <c r="BES9" s="279"/>
      <c r="BET9" s="280"/>
      <c r="BEU9" s="281"/>
      <c r="BEV9" s="281"/>
      <c r="BEW9" s="282"/>
      <c r="BEX9" s="283"/>
      <c r="BEY9" s="279"/>
      <c r="BEZ9" s="280"/>
      <c r="BFA9" s="281"/>
      <c r="BFB9" s="281"/>
      <c r="BFC9" s="282"/>
      <c r="BFD9" s="283"/>
      <c r="BFE9" s="279"/>
      <c r="BFF9" s="280"/>
      <c r="BFG9" s="281"/>
      <c r="BFH9" s="281"/>
      <c r="BFI9" s="282"/>
      <c r="BFJ9" s="283"/>
      <c r="BFK9" s="279"/>
      <c r="BFL9" s="280"/>
      <c r="BFM9" s="281"/>
      <c r="BFN9" s="281"/>
      <c r="BFO9" s="282"/>
      <c r="BFP9" s="283"/>
      <c r="BFQ9" s="279"/>
      <c r="BFR9" s="280"/>
      <c r="BFS9" s="281"/>
      <c r="BFT9" s="281"/>
      <c r="BFU9" s="282"/>
      <c r="BFV9" s="283"/>
      <c r="BFW9" s="279"/>
      <c r="BFX9" s="280"/>
      <c r="BFY9" s="281"/>
      <c r="BFZ9" s="281"/>
      <c r="BGA9" s="282"/>
      <c r="BGB9" s="283"/>
      <c r="BGC9" s="279"/>
      <c r="BGD9" s="280"/>
      <c r="BGE9" s="281"/>
      <c r="BGF9" s="281"/>
      <c r="BGG9" s="282"/>
      <c r="BGH9" s="283"/>
      <c r="BGI9" s="279"/>
      <c r="BGJ9" s="280"/>
      <c r="BGK9" s="281"/>
      <c r="BGL9" s="281"/>
      <c r="BGM9" s="282"/>
      <c r="BGN9" s="283"/>
      <c r="BGO9" s="279"/>
      <c r="BGP9" s="280"/>
      <c r="BGQ9" s="281"/>
      <c r="BGR9" s="281"/>
      <c r="BGS9" s="282"/>
      <c r="BGT9" s="283"/>
      <c r="BGU9" s="279"/>
      <c r="BGV9" s="280"/>
      <c r="BGW9" s="281"/>
      <c r="BGX9" s="281"/>
      <c r="BGY9" s="282"/>
      <c r="BGZ9" s="283"/>
      <c r="BHA9" s="279"/>
      <c r="BHB9" s="280"/>
      <c r="BHC9" s="281"/>
      <c r="BHD9" s="281"/>
      <c r="BHE9" s="282"/>
      <c r="BHF9" s="283"/>
      <c r="BHG9" s="279"/>
      <c r="BHH9" s="280"/>
      <c r="BHI9" s="281"/>
      <c r="BHJ9" s="281"/>
      <c r="BHK9" s="282"/>
      <c r="BHL9" s="283"/>
      <c r="BHM9" s="279"/>
      <c r="BHN9" s="280"/>
      <c r="BHO9" s="281"/>
      <c r="BHP9" s="281"/>
      <c r="BHQ9" s="282"/>
      <c r="BHR9" s="283"/>
      <c r="BHS9" s="279"/>
      <c r="BHT9" s="280"/>
      <c r="BHU9" s="281"/>
      <c r="BHV9" s="281"/>
      <c r="BHW9" s="282"/>
      <c r="BHX9" s="283"/>
      <c r="BHY9" s="279"/>
      <c r="BHZ9" s="280"/>
      <c r="BIA9" s="281"/>
      <c r="BIB9" s="281"/>
      <c r="BIC9" s="282"/>
      <c r="BID9" s="283"/>
      <c r="BIE9" s="279"/>
      <c r="BIF9" s="280"/>
      <c r="BIG9" s="281"/>
      <c r="BIH9" s="281"/>
      <c r="BII9" s="282"/>
      <c r="BIJ9" s="283"/>
      <c r="BIK9" s="279"/>
      <c r="BIL9" s="280"/>
      <c r="BIM9" s="281"/>
      <c r="BIN9" s="281"/>
      <c r="BIO9" s="282"/>
      <c r="BIP9" s="283"/>
      <c r="BIQ9" s="279"/>
      <c r="BIR9" s="280"/>
      <c r="BIS9" s="281"/>
      <c r="BIT9" s="281"/>
      <c r="BIU9" s="282"/>
      <c r="BIV9" s="283"/>
      <c r="BIW9" s="279"/>
      <c r="BIX9" s="280"/>
      <c r="BIY9" s="281"/>
      <c r="BIZ9" s="281"/>
      <c r="BJA9" s="282"/>
      <c r="BJB9" s="283"/>
      <c r="BJC9" s="279"/>
      <c r="BJD9" s="280"/>
      <c r="BJE9" s="281"/>
      <c r="BJF9" s="281"/>
      <c r="BJG9" s="282"/>
      <c r="BJH9" s="283"/>
      <c r="BJI9" s="279"/>
      <c r="BJJ9" s="280"/>
      <c r="BJK9" s="281"/>
      <c r="BJL9" s="281"/>
      <c r="BJM9" s="282"/>
      <c r="BJN9" s="283"/>
      <c r="BJO9" s="279"/>
      <c r="BJP9" s="280"/>
      <c r="BJQ9" s="281"/>
      <c r="BJR9" s="281"/>
      <c r="BJS9" s="282"/>
      <c r="BJT9" s="283"/>
      <c r="BJU9" s="279"/>
      <c r="BJV9" s="280"/>
      <c r="BJW9" s="281"/>
      <c r="BJX9" s="281"/>
      <c r="BJY9" s="282"/>
      <c r="BJZ9" s="283"/>
      <c r="BKA9" s="279"/>
      <c r="BKB9" s="280"/>
      <c r="BKC9" s="281"/>
      <c r="BKD9" s="281"/>
      <c r="BKE9" s="282"/>
      <c r="BKF9" s="283"/>
      <c r="BKG9" s="279"/>
      <c r="BKH9" s="280"/>
      <c r="BKI9" s="281"/>
      <c r="BKJ9" s="281"/>
      <c r="BKK9" s="282"/>
      <c r="BKL9" s="283"/>
      <c r="BKM9" s="279"/>
      <c r="BKN9" s="280"/>
      <c r="BKO9" s="281"/>
      <c r="BKP9" s="281"/>
      <c r="BKQ9" s="282"/>
      <c r="BKR9" s="283"/>
      <c r="BKS9" s="279"/>
      <c r="BKT9" s="280"/>
      <c r="BKU9" s="281"/>
      <c r="BKV9" s="281"/>
      <c r="BKW9" s="282"/>
      <c r="BKX9" s="283"/>
      <c r="BKY9" s="279"/>
      <c r="BKZ9" s="280"/>
      <c r="BLA9" s="281"/>
      <c r="BLB9" s="281"/>
      <c r="BLC9" s="282"/>
      <c r="BLD9" s="283"/>
      <c r="BLE9" s="279"/>
      <c r="BLF9" s="280"/>
      <c r="BLG9" s="281"/>
      <c r="BLH9" s="281"/>
      <c r="BLI9" s="282"/>
      <c r="BLJ9" s="283"/>
      <c r="BLK9" s="279"/>
      <c r="BLL9" s="280"/>
      <c r="BLM9" s="281"/>
      <c r="BLN9" s="281"/>
      <c r="BLO9" s="282"/>
      <c r="BLP9" s="283"/>
      <c r="BLQ9" s="279"/>
      <c r="BLR9" s="280"/>
      <c r="BLS9" s="281"/>
      <c r="BLT9" s="281"/>
      <c r="BLU9" s="282"/>
      <c r="BLV9" s="283"/>
      <c r="BLW9" s="279"/>
      <c r="BLX9" s="280"/>
      <c r="BLY9" s="281"/>
      <c r="BLZ9" s="281"/>
      <c r="BMA9" s="282"/>
      <c r="BMB9" s="283"/>
      <c r="BMC9" s="279"/>
      <c r="BMD9" s="280"/>
      <c r="BME9" s="281"/>
      <c r="BMF9" s="281"/>
      <c r="BMG9" s="282"/>
      <c r="BMH9" s="283"/>
      <c r="BMI9" s="279"/>
      <c r="BMJ9" s="280"/>
      <c r="BMK9" s="281"/>
      <c r="BML9" s="281"/>
      <c r="BMM9" s="282"/>
      <c r="BMN9" s="283"/>
      <c r="BMO9" s="279"/>
      <c r="BMP9" s="280"/>
      <c r="BMQ9" s="281"/>
      <c r="BMR9" s="281"/>
      <c r="BMS9" s="282"/>
      <c r="BMT9" s="283"/>
      <c r="BMU9" s="279"/>
      <c r="BMV9" s="280"/>
      <c r="BMW9" s="281"/>
      <c r="BMX9" s="281"/>
      <c r="BMY9" s="282"/>
      <c r="BMZ9" s="283"/>
      <c r="BNA9" s="279"/>
      <c r="BNB9" s="280"/>
      <c r="BNC9" s="281"/>
      <c r="BND9" s="281"/>
      <c r="BNE9" s="282"/>
      <c r="BNF9" s="283"/>
      <c r="BNG9" s="279"/>
      <c r="BNH9" s="280"/>
      <c r="BNI9" s="281"/>
      <c r="BNJ9" s="281"/>
      <c r="BNK9" s="282"/>
      <c r="BNL9" s="283"/>
      <c r="BNM9" s="279"/>
      <c r="BNN9" s="280"/>
      <c r="BNO9" s="281"/>
      <c r="BNP9" s="281"/>
      <c r="BNQ9" s="282"/>
      <c r="BNR9" s="283"/>
      <c r="BNS9" s="279"/>
      <c r="BNT9" s="280"/>
      <c r="BNU9" s="281"/>
      <c r="BNV9" s="281"/>
      <c r="BNW9" s="282"/>
      <c r="BNX9" s="283"/>
      <c r="BNY9" s="279"/>
      <c r="BNZ9" s="280"/>
      <c r="BOA9" s="281"/>
      <c r="BOB9" s="281"/>
      <c r="BOC9" s="282"/>
      <c r="BOD9" s="283"/>
      <c r="BOE9" s="279"/>
      <c r="BOF9" s="280"/>
      <c r="BOG9" s="281"/>
      <c r="BOH9" s="281"/>
      <c r="BOI9" s="282"/>
      <c r="BOJ9" s="283"/>
      <c r="BOK9" s="279"/>
      <c r="BOL9" s="280"/>
      <c r="BOM9" s="281"/>
      <c r="BON9" s="281"/>
      <c r="BOO9" s="282"/>
      <c r="BOP9" s="283"/>
      <c r="BOQ9" s="279"/>
      <c r="BOR9" s="280"/>
      <c r="BOS9" s="281"/>
      <c r="BOT9" s="281"/>
      <c r="BOU9" s="282"/>
      <c r="BOV9" s="283"/>
      <c r="BOW9" s="279"/>
      <c r="BOX9" s="280"/>
      <c r="BOY9" s="281"/>
      <c r="BOZ9" s="281"/>
      <c r="BPA9" s="282"/>
      <c r="BPB9" s="283"/>
      <c r="BPC9" s="279"/>
      <c r="BPD9" s="280"/>
      <c r="BPE9" s="281"/>
      <c r="BPF9" s="281"/>
      <c r="BPG9" s="282"/>
      <c r="BPH9" s="283"/>
      <c r="BPI9" s="279"/>
      <c r="BPJ9" s="280"/>
      <c r="BPK9" s="281"/>
      <c r="BPL9" s="281"/>
      <c r="BPM9" s="282"/>
      <c r="BPN9" s="283"/>
      <c r="BPO9" s="279"/>
      <c r="BPP9" s="280"/>
      <c r="BPQ9" s="281"/>
      <c r="BPR9" s="281"/>
      <c r="BPS9" s="282"/>
      <c r="BPT9" s="283"/>
      <c r="BPU9" s="279"/>
      <c r="BPV9" s="280"/>
      <c r="BPW9" s="281"/>
      <c r="BPX9" s="281"/>
      <c r="BPY9" s="282"/>
      <c r="BPZ9" s="283"/>
      <c r="BQA9" s="279"/>
      <c r="BQB9" s="280"/>
      <c r="BQC9" s="281"/>
      <c r="BQD9" s="281"/>
      <c r="BQE9" s="282"/>
      <c r="BQF9" s="283"/>
      <c r="BQG9" s="279"/>
      <c r="BQH9" s="280"/>
      <c r="BQI9" s="281"/>
      <c r="BQJ9" s="281"/>
      <c r="BQK9" s="282"/>
      <c r="BQL9" s="283"/>
      <c r="BQM9" s="279"/>
      <c r="BQN9" s="280"/>
      <c r="BQO9" s="281"/>
      <c r="BQP9" s="281"/>
      <c r="BQQ9" s="282"/>
      <c r="BQR9" s="283"/>
      <c r="BQS9" s="279"/>
      <c r="BQT9" s="280"/>
      <c r="BQU9" s="281"/>
      <c r="BQV9" s="281"/>
      <c r="BQW9" s="282"/>
      <c r="BQX9" s="283"/>
      <c r="BQY9" s="279"/>
      <c r="BQZ9" s="280"/>
      <c r="BRA9" s="281"/>
      <c r="BRB9" s="281"/>
      <c r="BRC9" s="282"/>
      <c r="BRD9" s="283"/>
      <c r="BRE9" s="279"/>
      <c r="BRF9" s="280"/>
      <c r="BRG9" s="281"/>
      <c r="BRH9" s="281"/>
      <c r="BRI9" s="282"/>
      <c r="BRJ9" s="283"/>
      <c r="BRK9" s="279"/>
      <c r="BRL9" s="280"/>
      <c r="BRM9" s="281"/>
      <c r="BRN9" s="281"/>
      <c r="BRO9" s="282"/>
      <c r="BRP9" s="283"/>
      <c r="BRQ9" s="279"/>
      <c r="BRR9" s="280"/>
      <c r="BRS9" s="281"/>
      <c r="BRT9" s="281"/>
      <c r="BRU9" s="282"/>
      <c r="BRV9" s="283"/>
      <c r="BRW9" s="279"/>
      <c r="BRX9" s="280"/>
      <c r="BRY9" s="281"/>
      <c r="BRZ9" s="281"/>
      <c r="BSA9" s="282"/>
      <c r="BSB9" s="283"/>
      <c r="BSC9" s="279"/>
      <c r="BSD9" s="280"/>
      <c r="BSE9" s="281"/>
      <c r="BSF9" s="281"/>
      <c r="BSG9" s="282"/>
      <c r="BSH9" s="283"/>
      <c r="BSI9" s="279"/>
      <c r="BSJ9" s="280"/>
      <c r="BSK9" s="281"/>
      <c r="BSL9" s="281"/>
      <c r="BSM9" s="282"/>
      <c r="BSN9" s="283"/>
      <c r="BSO9" s="279"/>
      <c r="BSP9" s="280"/>
      <c r="BSQ9" s="281"/>
      <c r="BSR9" s="281"/>
      <c r="BSS9" s="282"/>
      <c r="BST9" s="283"/>
      <c r="BSU9" s="279"/>
      <c r="BSV9" s="280"/>
      <c r="BSW9" s="281"/>
      <c r="BSX9" s="281"/>
      <c r="BSY9" s="282"/>
      <c r="BSZ9" s="283"/>
      <c r="BTA9" s="279"/>
      <c r="BTB9" s="280"/>
      <c r="BTC9" s="281"/>
      <c r="BTD9" s="281"/>
      <c r="BTE9" s="282"/>
      <c r="BTF9" s="283"/>
      <c r="BTG9" s="279"/>
      <c r="BTH9" s="280"/>
      <c r="BTI9" s="281"/>
      <c r="BTJ9" s="281"/>
      <c r="BTK9" s="282"/>
      <c r="BTL9" s="283"/>
      <c r="BTM9" s="279"/>
      <c r="BTN9" s="280"/>
      <c r="BTO9" s="281"/>
      <c r="BTP9" s="281"/>
      <c r="BTQ9" s="282"/>
      <c r="BTR9" s="283"/>
      <c r="BTS9" s="279"/>
      <c r="BTT9" s="280"/>
      <c r="BTU9" s="281"/>
      <c r="BTV9" s="281"/>
      <c r="BTW9" s="282"/>
      <c r="BTX9" s="283"/>
      <c r="BTY9" s="279"/>
      <c r="BTZ9" s="280"/>
      <c r="BUA9" s="281"/>
      <c r="BUB9" s="281"/>
      <c r="BUC9" s="282"/>
      <c r="BUD9" s="283"/>
      <c r="BUE9" s="279"/>
      <c r="BUF9" s="280"/>
      <c r="BUG9" s="281"/>
      <c r="BUH9" s="281"/>
      <c r="BUI9" s="282"/>
      <c r="BUJ9" s="283"/>
      <c r="BUK9" s="279"/>
      <c r="BUL9" s="280"/>
      <c r="BUM9" s="281"/>
      <c r="BUN9" s="281"/>
      <c r="BUO9" s="282"/>
      <c r="BUP9" s="283"/>
      <c r="BUQ9" s="279"/>
      <c r="BUR9" s="280"/>
      <c r="BUS9" s="281"/>
      <c r="BUT9" s="281"/>
      <c r="BUU9" s="282"/>
      <c r="BUV9" s="283"/>
      <c r="BUW9" s="279"/>
      <c r="BUX9" s="280"/>
      <c r="BUY9" s="281"/>
      <c r="BUZ9" s="281"/>
      <c r="BVA9" s="282"/>
      <c r="BVB9" s="283"/>
      <c r="BVC9" s="279"/>
      <c r="BVD9" s="280"/>
      <c r="BVE9" s="281"/>
      <c r="BVF9" s="281"/>
      <c r="BVG9" s="282"/>
      <c r="BVH9" s="283"/>
      <c r="BVI9" s="279"/>
      <c r="BVJ9" s="280"/>
      <c r="BVK9" s="281"/>
      <c r="BVL9" s="281"/>
      <c r="BVM9" s="282"/>
      <c r="BVN9" s="283"/>
      <c r="BVO9" s="279"/>
      <c r="BVP9" s="280"/>
      <c r="BVQ9" s="281"/>
      <c r="BVR9" s="281"/>
      <c r="BVS9" s="282"/>
      <c r="BVT9" s="283"/>
      <c r="BVU9" s="279"/>
      <c r="BVV9" s="280"/>
      <c r="BVW9" s="281"/>
      <c r="BVX9" s="281"/>
      <c r="BVY9" s="282"/>
      <c r="BVZ9" s="283"/>
      <c r="BWA9" s="279"/>
      <c r="BWB9" s="280"/>
      <c r="BWC9" s="281"/>
      <c r="BWD9" s="281"/>
      <c r="BWE9" s="282"/>
      <c r="BWF9" s="283"/>
      <c r="BWG9" s="279"/>
      <c r="BWH9" s="280"/>
      <c r="BWI9" s="281"/>
      <c r="BWJ9" s="281"/>
      <c r="BWK9" s="282"/>
      <c r="BWL9" s="283"/>
      <c r="BWM9" s="279"/>
      <c r="BWN9" s="280"/>
      <c r="BWO9" s="281"/>
      <c r="BWP9" s="281"/>
      <c r="BWQ9" s="282"/>
      <c r="BWR9" s="283"/>
      <c r="BWS9" s="279"/>
      <c r="BWT9" s="280"/>
      <c r="BWU9" s="281"/>
      <c r="BWV9" s="281"/>
      <c r="BWW9" s="282"/>
      <c r="BWX9" s="283"/>
      <c r="BWY9" s="279"/>
      <c r="BWZ9" s="280"/>
      <c r="BXA9" s="281"/>
      <c r="BXB9" s="281"/>
      <c r="BXC9" s="282"/>
      <c r="BXD9" s="283"/>
      <c r="BXE9" s="279"/>
      <c r="BXF9" s="280"/>
      <c r="BXG9" s="281"/>
      <c r="BXH9" s="281"/>
      <c r="BXI9" s="282"/>
      <c r="BXJ9" s="283"/>
      <c r="BXK9" s="279"/>
      <c r="BXL9" s="280"/>
      <c r="BXM9" s="281"/>
      <c r="BXN9" s="281"/>
      <c r="BXO9" s="282"/>
      <c r="BXP9" s="283"/>
      <c r="BXQ9" s="279"/>
      <c r="BXR9" s="280"/>
      <c r="BXS9" s="281"/>
      <c r="BXT9" s="281"/>
      <c r="BXU9" s="282"/>
      <c r="BXV9" s="283"/>
      <c r="BXW9" s="279"/>
      <c r="BXX9" s="280"/>
      <c r="BXY9" s="281"/>
      <c r="BXZ9" s="281"/>
      <c r="BYA9" s="282"/>
      <c r="BYB9" s="283"/>
      <c r="BYC9" s="279"/>
      <c r="BYD9" s="280"/>
      <c r="BYE9" s="281"/>
      <c r="BYF9" s="281"/>
      <c r="BYG9" s="282"/>
      <c r="BYH9" s="283"/>
      <c r="BYI9" s="279"/>
      <c r="BYJ9" s="280"/>
      <c r="BYK9" s="281"/>
      <c r="BYL9" s="281"/>
      <c r="BYM9" s="282"/>
      <c r="BYN9" s="283"/>
      <c r="BYO9" s="279"/>
      <c r="BYP9" s="280"/>
      <c r="BYQ9" s="281"/>
      <c r="BYR9" s="281"/>
      <c r="BYS9" s="282"/>
      <c r="BYT9" s="283"/>
      <c r="BYU9" s="279"/>
      <c r="BYV9" s="280"/>
      <c r="BYW9" s="281"/>
      <c r="BYX9" s="281"/>
      <c r="BYY9" s="282"/>
      <c r="BYZ9" s="283"/>
      <c r="BZA9" s="279"/>
      <c r="BZB9" s="280"/>
      <c r="BZC9" s="281"/>
      <c r="BZD9" s="281"/>
      <c r="BZE9" s="282"/>
      <c r="BZF9" s="283"/>
      <c r="BZG9" s="279"/>
      <c r="BZH9" s="280"/>
      <c r="BZI9" s="281"/>
      <c r="BZJ9" s="281"/>
      <c r="BZK9" s="282"/>
      <c r="BZL9" s="283"/>
      <c r="BZM9" s="279"/>
      <c r="BZN9" s="280"/>
      <c r="BZO9" s="281"/>
      <c r="BZP9" s="281"/>
      <c r="BZQ9" s="282"/>
      <c r="BZR9" s="283"/>
      <c r="BZS9" s="279"/>
      <c r="BZT9" s="280"/>
      <c r="BZU9" s="281"/>
      <c r="BZV9" s="281"/>
      <c r="BZW9" s="282"/>
      <c r="BZX9" s="283"/>
      <c r="BZY9" s="279"/>
      <c r="BZZ9" s="280"/>
      <c r="CAA9" s="281"/>
      <c r="CAB9" s="281"/>
      <c r="CAC9" s="282"/>
      <c r="CAD9" s="283"/>
      <c r="CAE9" s="279"/>
      <c r="CAF9" s="280"/>
      <c r="CAG9" s="281"/>
      <c r="CAH9" s="281"/>
      <c r="CAI9" s="282"/>
      <c r="CAJ9" s="283"/>
      <c r="CAK9" s="279"/>
      <c r="CAL9" s="280"/>
      <c r="CAM9" s="281"/>
      <c r="CAN9" s="281"/>
      <c r="CAO9" s="282"/>
      <c r="CAP9" s="283"/>
      <c r="CAQ9" s="279"/>
      <c r="CAR9" s="280"/>
      <c r="CAS9" s="281"/>
      <c r="CAT9" s="281"/>
      <c r="CAU9" s="282"/>
      <c r="CAV9" s="283"/>
      <c r="CAW9" s="279"/>
      <c r="CAX9" s="280"/>
      <c r="CAY9" s="281"/>
      <c r="CAZ9" s="281"/>
      <c r="CBA9" s="282"/>
      <c r="CBB9" s="283"/>
      <c r="CBC9" s="279"/>
      <c r="CBD9" s="280"/>
      <c r="CBE9" s="281"/>
      <c r="CBF9" s="281"/>
      <c r="CBG9" s="282"/>
      <c r="CBH9" s="283"/>
      <c r="CBI9" s="279"/>
      <c r="CBJ9" s="280"/>
      <c r="CBK9" s="281"/>
      <c r="CBL9" s="281"/>
      <c r="CBM9" s="282"/>
      <c r="CBN9" s="283"/>
      <c r="CBO9" s="279"/>
      <c r="CBP9" s="280"/>
      <c r="CBQ9" s="281"/>
      <c r="CBR9" s="281"/>
      <c r="CBS9" s="282"/>
      <c r="CBT9" s="283"/>
      <c r="CBU9" s="279"/>
      <c r="CBV9" s="280"/>
      <c r="CBW9" s="281"/>
      <c r="CBX9" s="281"/>
      <c r="CBY9" s="282"/>
      <c r="CBZ9" s="283"/>
      <c r="CCA9" s="279"/>
      <c r="CCB9" s="280"/>
      <c r="CCC9" s="281"/>
      <c r="CCD9" s="281"/>
      <c r="CCE9" s="282"/>
      <c r="CCF9" s="283"/>
      <c r="CCG9" s="279"/>
      <c r="CCH9" s="280"/>
      <c r="CCI9" s="281"/>
      <c r="CCJ9" s="281"/>
      <c r="CCK9" s="282"/>
      <c r="CCL9" s="283"/>
      <c r="CCM9" s="279"/>
      <c r="CCN9" s="280"/>
      <c r="CCO9" s="281"/>
      <c r="CCP9" s="281"/>
      <c r="CCQ9" s="282"/>
      <c r="CCR9" s="283"/>
      <c r="CCS9" s="279"/>
      <c r="CCT9" s="280"/>
      <c r="CCU9" s="281"/>
      <c r="CCV9" s="281"/>
      <c r="CCW9" s="282"/>
      <c r="CCX9" s="283"/>
      <c r="CCY9" s="279"/>
      <c r="CCZ9" s="280"/>
      <c r="CDA9" s="281"/>
      <c r="CDB9" s="281"/>
      <c r="CDC9" s="282"/>
      <c r="CDD9" s="283"/>
      <c r="CDE9" s="279"/>
      <c r="CDF9" s="280"/>
      <c r="CDG9" s="281"/>
      <c r="CDH9" s="281"/>
      <c r="CDI9" s="282"/>
      <c r="CDJ9" s="283"/>
      <c r="CDK9" s="279"/>
      <c r="CDL9" s="280"/>
      <c r="CDM9" s="281"/>
      <c r="CDN9" s="281"/>
      <c r="CDO9" s="282"/>
      <c r="CDP9" s="283"/>
      <c r="CDQ9" s="279"/>
      <c r="CDR9" s="280"/>
      <c r="CDS9" s="281"/>
      <c r="CDT9" s="281"/>
      <c r="CDU9" s="282"/>
      <c r="CDV9" s="283"/>
      <c r="CDW9" s="279"/>
      <c r="CDX9" s="280"/>
      <c r="CDY9" s="281"/>
      <c r="CDZ9" s="281"/>
      <c r="CEA9" s="282"/>
      <c r="CEB9" s="283"/>
      <c r="CEC9" s="279"/>
      <c r="CED9" s="280"/>
      <c r="CEE9" s="281"/>
      <c r="CEF9" s="281"/>
      <c r="CEG9" s="282"/>
      <c r="CEH9" s="283"/>
      <c r="CEI9" s="279"/>
      <c r="CEJ9" s="280"/>
      <c r="CEK9" s="281"/>
      <c r="CEL9" s="281"/>
      <c r="CEM9" s="282"/>
      <c r="CEN9" s="283"/>
      <c r="CEO9" s="279"/>
      <c r="CEP9" s="280"/>
      <c r="CEQ9" s="281"/>
      <c r="CER9" s="281"/>
      <c r="CES9" s="282"/>
      <c r="CET9" s="283"/>
      <c r="CEU9" s="279"/>
      <c r="CEV9" s="280"/>
      <c r="CEW9" s="281"/>
      <c r="CEX9" s="281"/>
      <c r="CEY9" s="282"/>
      <c r="CEZ9" s="283"/>
      <c r="CFA9" s="279"/>
      <c r="CFB9" s="280"/>
      <c r="CFC9" s="281"/>
      <c r="CFD9" s="281"/>
      <c r="CFE9" s="282"/>
      <c r="CFF9" s="283"/>
      <c r="CFG9" s="279"/>
      <c r="CFH9" s="280"/>
      <c r="CFI9" s="281"/>
      <c r="CFJ9" s="281"/>
      <c r="CFK9" s="282"/>
      <c r="CFL9" s="283"/>
      <c r="CFM9" s="279"/>
      <c r="CFN9" s="280"/>
      <c r="CFO9" s="281"/>
      <c r="CFP9" s="281"/>
      <c r="CFQ9" s="282"/>
      <c r="CFR9" s="283"/>
      <c r="CFS9" s="279"/>
      <c r="CFT9" s="280"/>
      <c r="CFU9" s="281"/>
      <c r="CFV9" s="281"/>
      <c r="CFW9" s="282"/>
      <c r="CFX9" s="283"/>
      <c r="CFY9" s="279"/>
      <c r="CFZ9" s="280"/>
      <c r="CGA9" s="281"/>
      <c r="CGB9" s="281"/>
      <c r="CGC9" s="282"/>
      <c r="CGD9" s="283"/>
      <c r="CGE9" s="279"/>
      <c r="CGF9" s="280"/>
      <c r="CGG9" s="281"/>
      <c r="CGH9" s="281"/>
      <c r="CGI9" s="282"/>
      <c r="CGJ9" s="283"/>
      <c r="CGK9" s="279"/>
      <c r="CGL9" s="280"/>
      <c r="CGM9" s="281"/>
      <c r="CGN9" s="281"/>
      <c r="CGO9" s="282"/>
      <c r="CGP9" s="283"/>
      <c r="CGQ9" s="279"/>
      <c r="CGR9" s="280"/>
      <c r="CGS9" s="281"/>
      <c r="CGT9" s="281"/>
      <c r="CGU9" s="282"/>
      <c r="CGV9" s="283"/>
      <c r="CGW9" s="279"/>
      <c r="CGX9" s="280"/>
      <c r="CGY9" s="281"/>
      <c r="CGZ9" s="281"/>
      <c r="CHA9" s="282"/>
      <c r="CHB9" s="283"/>
      <c r="CHC9" s="279"/>
      <c r="CHD9" s="280"/>
      <c r="CHE9" s="281"/>
      <c r="CHF9" s="281"/>
      <c r="CHG9" s="282"/>
      <c r="CHH9" s="283"/>
      <c r="CHI9" s="279"/>
      <c r="CHJ9" s="280"/>
      <c r="CHK9" s="281"/>
      <c r="CHL9" s="281"/>
      <c r="CHM9" s="282"/>
      <c r="CHN9" s="283"/>
      <c r="CHO9" s="279"/>
      <c r="CHP9" s="280"/>
      <c r="CHQ9" s="281"/>
      <c r="CHR9" s="281"/>
      <c r="CHS9" s="282"/>
      <c r="CHT9" s="283"/>
      <c r="CHU9" s="279"/>
      <c r="CHV9" s="280"/>
      <c r="CHW9" s="281"/>
      <c r="CHX9" s="281"/>
      <c r="CHY9" s="282"/>
      <c r="CHZ9" s="283"/>
      <c r="CIA9" s="279"/>
      <c r="CIB9" s="280"/>
      <c r="CIC9" s="281"/>
      <c r="CID9" s="281"/>
      <c r="CIE9" s="282"/>
      <c r="CIF9" s="283"/>
      <c r="CIG9" s="279"/>
      <c r="CIH9" s="280"/>
      <c r="CII9" s="281"/>
      <c r="CIJ9" s="281"/>
      <c r="CIK9" s="282"/>
      <c r="CIL9" s="283"/>
      <c r="CIM9" s="279"/>
      <c r="CIN9" s="280"/>
      <c r="CIO9" s="281"/>
      <c r="CIP9" s="281"/>
      <c r="CIQ9" s="282"/>
      <c r="CIR9" s="283"/>
      <c r="CIS9" s="279"/>
      <c r="CIT9" s="280"/>
      <c r="CIU9" s="281"/>
      <c r="CIV9" s="281"/>
      <c r="CIW9" s="282"/>
      <c r="CIX9" s="283"/>
      <c r="CIY9" s="279"/>
      <c r="CIZ9" s="280"/>
      <c r="CJA9" s="281"/>
      <c r="CJB9" s="281"/>
      <c r="CJC9" s="282"/>
      <c r="CJD9" s="283"/>
      <c r="CJE9" s="279"/>
      <c r="CJF9" s="280"/>
      <c r="CJG9" s="281"/>
      <c r="CJH9" s="281"/>
      <c r="CJI9" s="282"/>
      <c r="CJJ9" s="283"/>
      <c r="CJK9" s="279"/>
      <c r="CJL9" s="280"/>
      <c r="CJM9" s="281"/>
      <c r="CJN9" s="281"/>
      <c r="CJO9" s="282"/>
      <c r="CJP9" s="283"/>
      <c r="CJQ9" s="279"/>
      <c r="CJR9" s="280"/>
      <c r="CJS9" s="281"/>
      <c r="CJT9" s="281"/>
      <c r="CJU9" s="282"/>
      <c r="CJV9" s="283"/>
      <c r="CJW9" s="279"/>
      <c r="CJX9" s="280"/>
      <c r="CJY9" s="281"/>
      <c r="CJZ9" s="281"/>
      <c r="CKA9" s="282"/>
      <c r="CKB9" s="283"/>
      <c r="CKC9" s="279"/>
      <c r="CKD9" s="280"/>
      <c r="CKE9" s="281"/>
      <c r="CKF9" s="281"/>
      <c r="CKG9" s="282"/>
      <c r="CKH9" s="283"/>
      <c r="CKI9" s="279"/>
      <c r="CKJ9" s="280"/>
      <c r="CKK9" s="281"/>
      <c r="CKL9" s="281"/>
      <c r="CKM9" s="282"/>
      <c r="CKN9" s="283"/>
      <c r="CKO9" s="279"/>
      <c r="CKP9" s="280"/>
      <c r="CKQ9" s="281"/>
      <c r="CKR9" s="281"/>
      <c r="CKS9" s="282"/>
      <c r="CKT9" s="283"/>
      <c r="CKU9" s="279"/>
      <c r="CKV9" s="280"/>
      <c r="CKW9" s="281"/>
      <c r="CKX9" s="281"/>
      <c r="CKY9" s="282"/>
      <c r="CKZ9" s="283"/>
      <c r="CLA9" s="279"/>
      <c r="CLB9" s="280"/>
      <c r="CLC9" s="281"/>
      <c r="CLD9" s="281"/>
      <c r="CLE9" s="282"/>
      <c r="CLF9" s="283"/>
      <c r="CLG9" s="279"/>
      <c r="CLH9" s="280"/>
      <c r="CLI9" s="281"/>
      <c r="CLJ9" s="281"/>
      <c r="CLK9" s="282"/>
      <c r="CLL9" s="283"/>
      <c r="CLM9" s="279"/>
      <c r="CLN9" s="280"/>
      <c r="CLO9" s="281"/>
      <c r="CLP9" s="281"/>
      <c r="CLQ9" s="282"/>
      <c r="CLR9" s="283"/>
      <c r="CLS9" s="279"/>
      <c r="CLT9" s="280"/>
      <c r="CLU9" s="281"/>
      <c r="CLV9" s="281"/>
      <c r="CLW9" s="282"/>
      <c r="CLX9" s="283"/>
      <c r="CLY9" s="279"/>
      <c r="CLZ9" s="280"/>
      <c r="CMA9" s="281"/>
      <c r="CMB9" s="281"/>
      <c r="CMC9" s="282"/>
      <c r="CMD9" s="283"/>
      <c r="CME9" s="279"/>
      <c r="CMF9" s="280"/>
      <c r="CMG9" s="281"/>
      <c r="CMH9" s="281"/>
      <c r="CMI9" s="282"/>
      <c r="CMJ9" s="283"/>
      <c r="CMK9" s="279"/>
      <c r="CML9" s="280"/>
      <c r="CMM9" s="281"/>
      <c r="CMN9" s="281"/>
      <c r="CMO9" s="282"/>
      <c r="CMP9" s="283"/>
      <c r="CMQ9" s="279"/>
      <c r="CMR9" s="280"/>
      <c r="CMS9" s="281"/>
      <c r="CMT9" s="281"/>
      <c r="CMU9" s="282"/>
      <c r="CMV9" s="283"/>
      <c r="CMW9" s="279"/>
      <c r="CMX9" s="280"/>
      <c r="CMY9" s="281"/>
      <c r="CMZ9" s="281"/>
      <c r="CNA9" s="282"/>
      <c r="CNB9" s="283"/>
      <c r="CNC9" s="279"/>
      <c r="CND9" s="280"/>
      <c r="CNE9" s="281"/>
      <c r="CNF9" s="281"/>
      <c r="CNG9" s="282"/>
      <c r="CNH9" s="283"/>
      <c r="CNI9" s="279"/>
      <c r="CNJ9" s="280"/>
      <c r="CNK9" s="281"/>
      <c r="CNL9" s="281"/>
      <c r="CNM9" s="282"/>
      <c r="CNN9" s="283"/>
      <c r="CNO9" s="279"/>
      <c r="CNP9" s="280"/>
      <c r="CNQ9" s="281"/>
      <c r="CNR9" s="281"/>
      <c r="CNS9" s="282"/>
      <c r="CNT9" s="283"/>
      <c r="CNU9" s="279"/>
      <c r="CNV9" s="280"/>
      <c r="CNW9" s="281"/>
      <c r="CNX9" s="281"/>
      <c r="CNY9" s="282"/>
      <c r="CNZ9" s="283"/>
      <c r="COA9" s="279"/>
      <c r="COB9" s="280"/>
      <c r="COC9" s="281"/>
      <c r="COD9" s="281"/>
      <c r="COE9" s="282"/>
      <c r="COF9" s="283"/>
      <c r="COG9" s="279"/>
      <c r="COH9" s="280"/>
      <c r="COI9" s="281"/>
      <c r="COJ9" s="281"/>
      <c r="COK9" s="282"/>
      <c r="COL9" s="283"/>
      <c r="COM9" s="279"/>
      <c r="CON9" s="280"/>
      <c r="COO9" s="281"/>
      <c r="COP9" s="281"/>
      <c r="COQ9" s="282"/>
      <c r="COR9" s="283"/>
      <c r="COS9" s="279"/>
      <c r="COT9" s="280"/>
      <c r="COU9" s="281"/>
      <c r="COV9" s="281"/>
      <c r="COW9" s="282"/>
      <c r="COX9" s="283"/>
      <c r="COY9" s="279"/>
      <c r="COZ9" s="280"/>
      <c r="CPA9" s="281"/>
      <c r="CPB9" s="281"/>
      <c r="CPC9" s="282"/>
      <c r="CPD9" s="283"/>
      <c r="CPE9" s="279"/>
      <c r="CPF9" s="280"/>
      <c r="CPG9" s="281"/>
      <c r="CPH9" s="281"/>
      <c r="CPI9" s="282"/>
      <c r="CPJ9" s="283"/>
      <c r="CPK9" s="279"/>
      <c r="CPL9" s="280"/>
      <c r="CPM9" s="281"/>
      <c r="CPN9" s="281"/>
      <c r="CPO9" s="282"/>
      <c r="CPP9" s="283"/>
      <c r="CPQ9" s="279"/>
      <c r="CPR9" s="280"/>
      <c r="CPS9" s="281"/>
      <c r="CPT9" s="281"/>
      <c r="CPU9" s="282"/>
      <c r="CPV9" s="283"/>
      <c r="CPW9" s="279"/>
      <c r="CPX9" s="280"/>
      <c r="CPY9" s="281"/>
      <c r="CPZ9" s="281"/>
      <c r="CQA9" s="282"/>
      <c r="CQB9" s="283"/>
      <c r="CQC9" s="279"/>
      <c r="CQD9" s="280"/>
      <c r="CQE9" s="281"/>
      <c r="CQF9" s="281"/>
      <c r="CQG9" s="282"/>
      <c r="CQH9" s="283"/>
      <c r="CQI9" s="279"/>
      <c r="CQJ9" s="280"/>
      <c r="CQK9" s="281"/>
      <c r="CQL9" s="281"/>
      <c r="CQM9" s="282"/>
      <c r="CQN9" s="283"/>
      <c r="CQO9" s="279"/>
      <c r="CQP9" s="280"/>
      <c r="CQQ9" s="281"/>
      <c r="CQR9" s="281"/>
      <c r="CQS9" s="282"/>
      <c r="CQT9" s="283"/>
      <c r="CQU9" s="279"/>
      <c r="CQV9" s="280"/>
      <c r="CQW9" s="281"/>
      <c r="CQX9" s="281"/>
      <c r="CQY9" s="282"/>
      <c r="CQZ9" s="283"/>
      <c r="CRA9" s="279"/>
      <c r="CRB9" s="280"/>
      <c r="CRC9" s="281"/>
      <c r="CRD9" s="281"/>
      <c r="CRE9" s="282"/>
      <c r="CRF9" s="283"/>
      <c r="CRG9" s="279"/>
      <c r="CRH9" s="280"/>
      <c r="CRI9" s="281"/>
      <c r="CRJ9" s="281"/>
      <c r="CRK9" s="282"/>
      <c r="CRL9" s="283"/>
      <c r="CRM9" s="279"/>
      <c r="CRN9" s="280"/>
      <c r="CRO9" s="281"/>
      <c r="CRP9" s="281"/>
      <c r="CRQ9" s="282"/>
      <c r="CRR9" s="283"/>
      <c r="CRS9" s="279"/>
      <c r="CRT9" s="280"/>
      <c r="CRU9" s="281"/>
      <c r="CRV9" s="281"/>
      <c r="CRW9" s="282"/>
      <c r="CRX9" s="283"/>
      <c r="CRY9" s="279"/>
      <c r="CRZ9" s="280"/>
      <c r="CSA9" s="281"/>
      <c r="CSB9" s="281"/>
      <c r="CSC9" s="282"/>
      <c r="CSD9" s="283"/>
      <c r="CSE9" s="279"/>
      <c r="CSF9" s="280"/>
      <c r="CSG9" s="281"/>
      <c r="CSH9" s="281"/>
      <c r="CSI9" s="282"/>
      <c r="CSJ9" s="283"/>
      <c r="CSK9" s="279"/>
      <c r="CSL9" s="280"/>
      <c r="CSM9" s="281"/>
      <c r="CSN9" s="281"/>
      <c r="CSO9" s="282"/>
      <c r="CSP9" s="283"/>
      <c r="CSQ9" s="279"/>
      <c r="CSR9" s="280"/>
      <c r="CSS9" s="281"/>
      <c r="CST9" s="281"/>
      <c r="CSU9" s="282"/>
      <c r="CSV9" s="283"/>
      <c r="CSW9" s="279"/>
      <c r="CSX9" s="280"/>
      <c r="CSY9" s="281"/>
      <c r="CSZ9" s="281"/>
      <c r="CTA9" s="282"/>
      <c r="CTB9" s="283"/>
      <c r="CTC9" s="279"/>
      <c r="CTD9" s="280"/>
      <c r="CTE9" s="281"/>
      <c r="CTF9" s="281"/>
      <c r="CTG9" s="282"/>
      <c r="CTH9" s="283"/>
      <c r="CTI9" s="279"/>
      <c r="CTJ9" s="280"/>
      <c r="CTK9" s="281"/>
      <c r="CTL9" s="281"/>
      <c r="CTM9" s="282"/>
      <c r="CTN9" s="283"/>
      <c r="CTO9" s="279"/>
      <c r="CTP9" s="280"/>
      <c r="CTQ9" s="281"/>
      <c r="CTR9" s="281"/>
      <c r="CTS9" s="282"/>
      <c r="CTT9" s="283"/>
      <c r="CTU9" s="279"/>
      <c r="CTV9" s="280"/>
      <c r="CTW9" s="281"/>
      <c r="CTX9" s="281"/>
      <c r="CTY9" s="282"/>
      <c r="CTZ9" s="283"/>
      <c r="CUA9" s="279"/>
      <c r="CUB9" s="280"/>
      <c r="CUC9" s="281"/>
      <c r="CUD9" s="281"/>
      <c r="CUE9" s="282"/>
      <c r="CUF9" s="283"/>
      <c r="CUG9" s="279"/>
      <c r="CUH9" s="280"/>
      <c r="CUI9" s="281"/>
      <c r="CUJ9" s="281"/>
      <c r="CUK9" s="282"/>
      <c r="CUL9" s="283"/>
      <c r="CUM9" s="279"/>
      <c r="CUN9" s="280"/>
      <c r="CUO9" s="281"/>
      <c r="CUP9" s="281"/>
      <c r="CUQ9" s="282"/>
      <c r="CUR9" s="283"/>
      <c r="CUS9" s="279"/>
      <c r="CUT9" s="280"/>
      <c r="CUU9" s="281"/>
      <c r="CUV9" s="281"/>
      <c r="CUW9" s="282"/>
      <c r="CUX9" s="283"/>
      <c r="CUY9" s="279"/>
      <c r="CUZ9" s="280"/>
      <c r="CVA9" s="281"/>
      <c r="CVB9" s="281"/>
      <c r="CVC9" s="282"/>
      <c r="CVD9" s="283"/>
      <c r="CVE9" s="279"/>
      <c r="CVF9" s="280"/>
      <c r="CVG9" s="281"/>
      <c r="CVH9" s="281"/>
      <c r="CVI9" s="282"/>
      <c r="CVJ9" s="283"/>
      <c r="CVK9" s="279"/>
      <c r="CVL9" s="280"/>
      <c r="CVM9" s="281"/>
      <c r="CVN9" s="281"/>
      <c r="CVO9" s="282"/>
      <c r="CVP9" s="283"/>
      <c r="CVQ9" s="279"/>
      <c r="CVR9" s="280"/>
      <c r="CVS9" s="281"/>
      <c r="CVT9" s="281"/>
      <c r="CVU9" s="282"/>
      <c r="CVV9" s="283"/>
      <c r="CVW9" s="279"/>
      <c r="CVX9" s="280"/>
      <c r="CVY9" s="281"/>
      <c r="CVZ9" s="281"/>
      <c r="CWA9" s="282"/>
      <c r="CWB9" s="283"/>
      <c r="CWC9" s="279"/>
      <c r="CWD9" s="280"/>
      <c r="CWE9" s="281"/>
      <c r="CWF9" s="281"/>
      <c r="CWG9" s="282"/>
      <c r="CWH9" s="283"/>
      <c r="CWI9" s="279"/>
      <c r="CWJ9" s="280"/>
      <c r="CWK9" s="281"/>
      <c r="CWL9" s="281"/>
      <c r="CWM9" s="282"/>
      <c r="CWN9" s="283"/>
      <c r="CWO9" s="279"/>
      <c r="CWP9" s="280"/>
      <c r="CWQ9" s="281"/>
      <c r="CWR9" s="281"/>
      <c r="CWS9" s="282"/>
      <c r="CWT9" s="283"/>
      <c r="CWU9" s="279"/>
      <c r="CWV9" s="280"/>
      <c r="CWW9" s="281"/>
      <c r="CWX9" s="281"/>
      <c r="CWY9" s="282"/>
      <c r="CWZ9" s="283"/>
      <c r="CXA9" s="279"/>
      <c r="CXB9" s="280"/>
      <c r="CXC9" s="281"/>
      <c r="CXD9" s="281"/>
      <c r="CXE9" s="282"/>
      <c r="CXF9" s="283"/>
      <c r="CXG9" s="279"/>
      <c r="CXH9" s="280"/>
      <c r="CXI9" s="281"/>
      <c r="CXJ9" s="281"/>
      <c r="CXK9" s="282"/>
      <c r="CXL9" s="283"/>
      <c r="CXM9" s="279"/>
      <c r="CXN9" s="280"/>
      <c r="CXO9" s="281"/>
      <c r="CXP9" s="281"/>
      <c r="CXQ9" s="282"/>
      <c r="CXR9" s="283"/>
      <c r="CXS9" s="279"/>
      <c r="CXT9" s="280"/>
      <c r="CXU9" s="281"/>
      <c r="CXV9" s="281"/>
      <c r="CXW9" s="282"/>
      <c r="CXX9" s="283"/>
      <c r="CXY9" s="279"/>
      <c r="CXZ9" s="280"/>
      <c r="CYA9" s="281"/>
      <c r="CYB9" s="281"/>
      <c r="CYC9" s="282"/>
      <c r="CYD9" s="283"/>
      <c r="CYE9" s="279"/>
      <c r="CYF9" s="280"/>
      <c r="CYG9" s="281"/>
      <c r="CYH9" s="281"/>
      <c r="CYI9" s="282"/>
      <c r="CYJ9" s="283"/>
      <c r="CYK9" s="279"/>
      <c r="CYL9" s="280"/>
      <c r="CYM9" s="281"/>
      <c r="CYN9" s="281"/>
      <c r="CYO9" s="282"/>
      <c r="CYP9" s="283"/>
      <c r="CYQ9" s="279"/>
      <c r="CYR9" s="280"/>
      <c r="CYS9" s="281"/>
      <c r="CYT9" s="281"/>
      <c r="CYU9" s="282"/>
      <c r="CYV9" s="283"/>
      <c r="CYW9" s="279"/>
      <c r="CYX9" s="280"/>
      <c r="CYY9" s="281"/>
      <c r="CYZ9" s="281"/>
      <c r="CZA9" s="282"/>
      <c r="CZB9" s="283"/>
      <c r="CZC9" s="279"/>
      <c r="CZD9" s="280"/>
      <c r="CZE9" s="281"/>
      <c r="CZF9" s="281"/>
      <c r="CZG9" s="282"/>
      <c r="CZH9" s="283"/>
      <c r="CZI9" s="279"/>
      <c r="CZJ9" s="280"/>
      <c r="CZK9" s="281"/>
      <c r="CZL9" s="281"/>
      <c r="CZM9" s="282"/>
      <c r="CZN9" s="283"/>
      <c r="CZO9" s="279"/>
      <c r="CZP9" s="280"/>
      <c r="CZQ9" s="281"/>
      <c r="CZR9" s="281"/>
      <c r="CZS9" s="282"/>
      <c r="CZT9" s="283"/>
      <c r="CZU9" s="279"/>
      <c r="CZV9" s="280"/>
      <c r="CZW9" s="281"/>
      <c r="CZX9" s="281"/>
      <c r="CZY9" s="282"/>
      <c r="CZZ9" s="283"/>
      <c r="DAA9" s="279"/>
      <c r="DAB9" s="280"/>
      <c r="DAC9" s="281"/>
      <c r="DAD9" s="281"/>
      <c r="DAE9" s="282"/>
      <c r="DAF9" s="283"/>
      <c r="DAG9" s="279"/>
      <c r="DAH9" s="280"/>
      <c r="DAI9" s="281"/>
      <c r="DAJ9" s="281"/>
      <c r="DAK9" s="282"/>
      <c r="DAL9" s="283"/>
      <c r="DAM9" s="279"/>
      <c r="DAN9" s="280"/>
      <c r="DAO9" s="281"/>
      <c r="DAP9" s="281"/>
      <c r="DAQ9" s="282"/>
      <c r="DAR9" s="283"/>
      <c r="DAS9" s="279"/>
      <c r="DAT9" s="280"/>
      <c r="DAU9" s="281"/>
      <c r="DAV9" s="281"/>
      <c r="DAW9" s="282"/>
      <c r="DAX9" s="283"/>
      <c r="DAY9" s="279"/>
      <c r="DAZ9" s="280"/>
      <c r="DBA9" s="281"/>
      <c r="DBB9" s="281"/>
      <c r="DBC9" s="282"/>
      <c r="DBD9" s="283"/>
      <c r="DBE9" s="279"/>
      <c r="DBF9" s="280"/>
      <c r="DBG9" s="281"/>
      <c r="DBH9" s="281"/>
      <c r="DBI9" s="282"/>
      <c r="DBJ9" s="283"/>
      <c r="DBK9" s="279"/>
      <c r="DBL9" s="280"/>
      <c r="DBM9" s="281"/>
      <c r="DBN9" s="281"/>
      <c r="DBO9" s="282"/>
      <c r="DBP9" s="283"/>
      <c r="DBQ9" s="279"/>
      <c r="DBR9" s="280"/>
      <c r="DBS9" s="281"/>
      <c r="DBT9" s="281"/>
      <c r="DBU9" s="282"/>
      <c r="DBV9" s="283"/>
      <c r="DBW9" s="279"/>
      <c r="DBX9" s="280"/>
      <c r="DBY9" s="281"/>
      <c r="DBZ9" s="281"/>
      <c r="DCA9" s="282"/>
      <c r="DCB9" s="283"/>
      <c r="DCC9" s="279"/>
      <c r="DCD9" s="280"/>
      <c r="DCE9" s="281"/>
      <c r="DCF9" s="281"/>
      <c r="DCG9" s="282"/>
      <c r="DCH9" s="283"/>
      <c r="DCI9" s="279"/>
      <c r="DCJ9" s="280"/>
      <c r="DCK9" s="281"/>
      <c r="DCL9" s="281"/>
      <c r="DCM9" s="282"/>
      <c r="DCN9" s="283"/>
      <c r="DCO9" s="279"/>
      <c r="DCP9" s="280"/>
      <c r="DCQ9" s="281"/>
      <c r="DCR9" s="281"/>
      <c r="DCS9" s="282"/>
      <c r="DCT9" s="283"/>
      <c r="DCU9" s="279"/>
      <c r="DCV9" s="280"/>
      <c r="DCW9" s="281"/>
      <c r="DCX9" s="281"/>
      <c r="DCY9" s="282"/>
      <c r="DCZ9" s="283"/>
      <c r="DDA9" s="279"/>
      <c r="DDB9" s="280"/>
      <c r="DDC9" s="281"/>
      <c r="DDD9" s="281"/>
      <c r="DDE9" s="282"/>
      <c r="DDF9" s="283"/>
      <c r="DDG9" s="279"/>
      <c r="DDH9" s="280"/>
      <c r="DDI9" s="281"/>
      <c r="DDJ9" s="281"/>
      <c r="DDK9" s="282"/>
      <c r="DDL9" s="283"/>
      <c r="DDM9" s="279"/>
      <c r="DDN9" s="280"/>
      <c r="DDO9" s="281"/>
      <c r="DDP9" s="281"/>
      <c r="DDQ9" s="282"/>
      <c r="DDR9" s="283"/>
      <c r="DDS9" s="279"/>
      <c r="DDT9" s="280"/>
      <c r="DDU9" s="281"/>
      <c r="DDV9" s="281"/>
      <c r="DDW9" s="282"/>
      <c r="DDX9" s="283"/>
      <c r="DDY9" s="279"/>
      <c r="DDZ9" s="280"/>
      <c r="DEA9" s="281"/>
      <c r="DEB9" s="281"/>
      <c r="DEC9" s="282"/>
      <c r="DED9" s="283"/>
      <c r="DEE9" s="279"/>
      <c r="DEF9" s="280"/>
      <c r="DEG9" s="281"/>
      <c r="DEH9" s="281"/>
      <c r="DEI9" s="282"/>
      <c r="DEJ9" s="283"/>
      <c r="DEK9" s="279"/>
      <c r="DEL9" s="280"/>
      <c r="DEM9" s="281"/>
      <c r="DEN9" s="281"/>
      <c r="DEO9" s="282"/>
      <c r="DEP9" s="283"/>
      <c r="DEQ9" s="279"/>
      <c r="DER9" s="280"/>
      <c r="DES9" s="281"/>
      <c r="DET9" s="281"/>
      <c r="DEU9" s="282"/>
      <c r="DEV9" s="283"/>
      <c r="DEW9" s="279"/>
      <c r="DEX9" s="280"/>
      <c r="DEY9" s="281"/>
      <c r="DEZ9" s="281"/>
      <c r="DFA9" s="282"/>
      <c r="DFB9" s="283"/>
      <c r="DFC9" s="279"/>
      <c r="DFD9" s="280"/>
      <c r="DFE9" s="281"/>
      <c r="DFF9" s="281"/>
      <c r="DFG9" s="282"/>
      <c r="DFH9" s="283"/>
      <c r="DFI9" s="279"/>
      <c r="DFJ9" s="280"/>
      <c r="DFK9" s="281"/>
      <c r="DFL9" s="281"/>
      <c r="DFM9" s="282"/>
      <c r="DFN9" s="283"/>
      <c r="DFO9" s="279"/>
      <c r="DFP9" s="280"/>
      <c r="DFQ9" s="281"/>
      <c r="DFR9" s="281"/>
      <c r="DFS9" s="282"/>
      <c r="DFT9" s="283"/>
      <c r="DFU9" s="279"/>
      <c r="DFV9" s="280"/>
      <c r="DFW9" s="281"/>
      <c r="DFX9" s="281"/>
      <c r="DFY9" s="282"/>
      <c r="DFZ9" s="283"/>
      <c r="DGA9" s="279"/>
      <c r="DGB9" s="280"/>
      <c r="DGC9" s="281"/>
      <c r="DGD9" s="281"/>
      <c r="DGE9" s="282"/>
      <c r="DGF9" s="283"/>
      <c r="DGG9" s="279"/>
      <c r="DGH9" s="280"/>
      <c r="DGI9" s="281"/>
      <c r="DGJ9" s="281"/>
      <c r="DGK9" s="282"/>
      <c r="DGL9" s="283"/>
      <c r="DGM9" s="279"/>
      <c r="DGN9" s="280"/>
      <c r="DGO9" s="281"/>
      <c r="DGP9" s="281"/>
      <c r="DGQ9" s="282"/>
      <c r="DGR9" s="283"/>
      <c r="DGS9" s="279"/>
      <c r="DGT9" s="280"/>
      <c r="DGU9" s="281"/>
      <c r="DGV9" s="281"/>
      <c r="DGW9" s="282"/>
      <c r="DGX9" s="283"/>
      <c r="DGY9" s="279"/>
      <c r="DGZ9" s="280"/>
      <c r="DHA9" s="281"/>
      <c r="DHB9" s="281"/>
      <c r="DHC9" s="282"/>
      <c r="DHD9" s="283"/>
      <c r="DHE9" s="279"/>
      <c r="DHF9" s="280"/>
      <c r="DHG9" s="281"/>
      <c r="DHH9" s="281"/>
      <c r="DHI9" s="282"/>
      <c r="DHJ9" s="283"/>
      <c r="DHK9" s="279"/>
      <c r="DHL9" s="280"/>
      <c r="DHM9" s="281"/>
      <c r="DHN9" s="281"/>
      <c r="DHO9" s="282"/>
      <c r="DHP9" s="283"/>
      <c r="DHQ9" s="279"/>
      <c r="DHR9" s="280"/>
      <c r="DHS9" s="281"/>
      <c r="DHT9" s="281"/>
      <c r="DHU9" s="282"/>
      <c r="DHV9" s="283"/>
      <c r="DHW9" s="279"/>
      <c r="DHX9" s="280"/>
      <c r="DHY9" s="281"/>
      <c r="DHZ9" s="281"/>
      <c r="DIA9" s="282"/>
      <c r="DIB9" s="283"/>
      <c r="DIC9" s="279"/>
      <c r="DID9" s="280"/>
      <c r="DIE9" s="281"/>
      <c r="DIF9" s="281"/>
      <c r="DIG9" s="282"/>
      <c r="DIH9" s="283"/>
      <c r="DII9" s="279"/>
      <c r="DIJ9" s="280"/>
      <c r="DIK9" s="281"/>
      <c r="DIL9" s="281"/>
      <c r="DIM9" s="282"/>
      <c r="DIN9" s="283"/>
      <c r="DIO9" s="279"/>
      <c r="DIP9" s="280"/>
      <c r="DIQ9" s="281"/>
      <c r="DIR9" s="281"/>
      <c r="DIS9" s="282"/>
      <c r="DIT9" s="283"/>
      <c r="DIU9" s="279"/>
      <c r="DIV9" s="280"/>
      <c r="DIW9" s="281"/>
      <c r="DIX9" s="281"/>
      <c r="DIY9" s="282"/>
      <c r="DIZ9" s="283"/>
      <c r="DJA9" s="279"/>
      <c r="DJB9" s="280"/>
      <c r="DJC9" s="281"/>
      <c r="DJD9" s="281"/>
      <c r="DJE9" s="282"/>
      <c r="DJF9" s="283"/>
      <c r="DJG9" s="279"/>
      <c r="DJH9" s="280"/>
      <c r="DJI9" s="281"/>
      <c r="DJJ9" s="281"/>
      <c r="DJK9" s="282"/>
      <c r="DJL9" s="283"/>
      <c r="DJM9" s="279"/>
      <c r="DJN9" s="280"/>
      <c r="DJO9" s="281"/>
      <c r="DJP9" s="281"/>
      <c r="DJQ9" s="282"/>
      <c r="DJR9" s="283"/>
      <c r="DJS9" s="279"/>
      <c r="DJT9" s="280"/>
      <c r="DJU9" s="281"/>
      <c r="DJV9" s="281"/>
      <c r="DJW9" s="282"/>
      <c r="DJX9" s="283"/>
      <c r="DJY9" s="279"/>
      <c r="DJZ9" s="280"/>
      <c r="DKA9" s="281"/>
      <c r="DKB9" s="281"/>
      <c r="DKC9" s="282"/>
      <c r="DKD9" s="283"/>
      <c r="DKE9" s="279"/>
      <c r="DKF9" s="280"/>
      <c r="DKG9" s="281"/>
      <c r="DKH9" s="281"/>
      <c r="DKI9" s="282"/>
      <c r="DKJ9" s="283"/>
      <c r="DKK9" s="279"/>
      <c r="DKL9" s="280"/>
      <c r="DKM9" s="281"/>
      <c r="DKN9" s="281"/>
      <c r="DKO9" s="282"/>
      <c r="DKP9" s="283"/>
      <c r="DKQ9" s="279"/>
      <c r="DKR9" s="280"/>
      <c r="DKS9" s="281"/>
      <c r="DKT9" s="281"/>
      <c r="DKU9" s="282"/>
      <c r="DKV9" s="283"/>
      <c r="DKW9" s="279"/>
      <c r="DKX9" s="280"/>
      <c r="DKY9" s="281"/>
      <c r="DKZ9" s="281"/>
      <c r="DLA9" s="282"/>
      <c r="DLB9" s="283"/>
      <c r="DLC9" s="279"/>
      <c r="DLD9" s="280"/>
      <c r="DLE9" s="281"/>
      <c r="DLF9" s="281"/>
      <c r="DLG9" s="282"/>
      <c r="DLH9" s="283"/>
      <c r="DLI9" s="279"/>
      <c r="DLJ9" s="280"/>
      <c r="DLK9" s="281"/>
      <c r="DLL9" s="281"/>
      <c r="DLM9" s="282"/>
      <c r="DLN9" s="283"/>
      <c r="DLO9" s="279"/>
      <c r="DLP9" s="280"/>
      <c r="DLQ9" s="281"/>
      <c r="DLR9" s="281"/>
      <c r="DLS9" s="282"/>
      <c r="DLT9" s="283"/>
      <c r="DLU9" s="279"/>
      <c r="DLV9" s="280"/>
      <c r="DLW9" s="281"/>
      <c r="DLX9" s="281"/>
      <c r="DLY9" s="282"/>
      <c r="DLZ9" s="283"/>
      <c r="DMA9" s="279"/>
      <c r="DMB9" s="280"/>
      <c r="DMC9" s="281"/>
      <c r="DMD9" s="281"/>
      <c r="DME9" s="282"/>
      <c r="DMF9" s="283"/>
      <c r="DMG9" s="279"/>
      <c r="DMH9" s="280"/>
      <c r="DMI9" s="281"/>
      <c r="DMJ9" s="281"/>
      <c r="DMK9" s="282"/>
      <c r="DML9" s="283"/>
      <c r="DMM9" s="279"/>
      <c r="DMN9" s="280"/>
      <c r="DMO9" s="281"/>
      <c r="DMP9" s="281"/>
      <c r="DMQ9" s="282"/>
      <c r="DMR9" s="283"/>
      <c r="DMS9" s="279"/>
      <c r="DMT9" s="280"/>
      <c r="DMU9" s="281"/>
      <c r="DMV9" s="281"/>
      <c r="DMW9" s="282"/>
      <c r="DMX9" s="283"/>
      <c r="DMY9" s="279"/>
      <c r="DMZ9" s="280"/>
      <c r="DNA9" s="281"/>
      <c r="DNB9" s="281"/>
      <c r="DNC9" s="282"/>
      <c r="DND9" s="283"/>
      <c r="DNE9" s="279"/>
      <c r="DNF9" s="280"/>
      <c r="DNG9" s="281"/>
      <c r="DNH9" s="281"/>
      <c r="DNI9" s="282"/>
      <c r="DNJ9" s="283"/>
      <c r="DNK9" s="279"/>
      <c r="DNL9" s="280"/>
      <c r="DNM9" s="281"/>
      <c r="DNN9" s="281"/>
      <c r="DNO9" s="282"/>
      <c r="DNP9" s="283"/>
      <c r="DNQ9" s="279"/>
      <c r="DNR9" s="280"/>
      <c r="DNS9" s="281"/>
      <c r="DNT9" s="281"/>
      <c r="DNU9" s="282"/>
      <c r="DNV9" s="283"/>
      <c r="DNW9" s="279"/>
      <c r="DNX9" s="280"/>
      <c r="DNY9" s="281"/>
      <c r="DNZ9" s="281"/>
      <c r="DOA9" s="282"/>
      <c r="DOB9" s="283"/>
      <c r="DOC9" s="279"/>
      <c r="DOD9" s="280"/>
      <c r="DOE9" s="281"/>
      <c r="DOF9" s="281"/>
      <c r="DOG9" s="282"/>
      <c r="DOH9" s="283"/>
      <c r="DOI9" s="279"/>
      <c r="DOJ9" s="280"/>
      <c r="DOK9" s="281"/>
      <c r="DOL9" s="281"/>
      <c r="DOM9" s="282"/>
      <c r="DON9" s="283"/>
      <c r="DOO9" s="279"/>
      <c r="DOP9" s="280"/>
      <c r="DOQ9" s="281"/>
      <c r="DOR9" s="281"/>
      <c r="DOS9" s="282"/>
      <c r="DOT9" s="283"/>
      <c r="DOU9" s="279"/>
      <c r="DOV9" s="280"/>
      <c r="DOW9" s="281"/>
      <c r="DOX9" s="281"/>
      <c r="DOY9" s="282"/>
      <c r="DOZ9" s="283"/>
      <c r="DPA9" s="279"/>
      <c r="DPB9" s="280"/>
      <c r="DPC9" s="281"/>
      <c r="DPD9" s="281"/>
      <c r="DPE9" s="282"/>
      <c r="DPF9" s="283"/>
      <c r="DPG9" s="279"/>
      <c r="DPH9" s="280"/>
      <c r="DPI9" s="281"/>
      <c r="DPJ9" s="281"/>
      <c r="DPK9" s="282"/>
      <c r="DPL9" s="283"/>
      <c r="DPM9" s="279"/>
      <c r="DPN9" s="280"/>
      <c r="DPO9" s="281"/>
      <c r="DPP9" s="281"/>
      <c r="DPQ9" s="282"/>
      <c r="DPR9" s="283"/>
      <c r="DPS9" s="279"/>
      <c r="DPT9" s="280"/>
      <c r="DPU9" s="281"/>
      <c r="DPV9" s="281"/>
      <c r="DPW9" s="282"/>
      <c r="DPX9" s="283"/>
      <c r="DPY9" s="279"/>
      <c r="DPZ9" s="280"/>
      <c r="DQA9" s="281"/>
      <c r="DQB9" s="281"/>
      <c r="DQC9" s="282"/>
      <c r="DQD9" s="283"/>
      <c r="DQE9" s="279"/>
      <c r="DQF9" s="280"/>
      <c r="DQG9" s="281"/>
      <c r="DQH9" s="281"/>
      <c r="DQI9" s="282"/>
      <c r="DQJ9" s="283"/>
      <c r="DQK9" s="279"/>
      <c r="DQL9" s="280"/>
      <c r="DQM9" s="281"/>
      <c r="DQN9" s="281"/>
      <c r="DQO9" s="282"/>
      <c r="DQP9" s="283"/>
      <c r="DQQ9" s="279"/>
      <c r="DQR9" s="280"/>
      <c r="DQS9" s="281"/>
      <c r="DQT9" s="281"/>
      <c r="DQU9" s="282"/>
      <c r="DQV9" s="283"/>
      <c r="DQW9" s="279"/>
      <c r="DQX9" s="280"/>
      <c r="DQY9" s="281"/>
      <c r="DQZ9" s="281"/>
      <c r="DRA9" s="282"/>
      <c r="DRB9" s="283"/>
      <c r="DRC9" s="279"/>
      <c r="DRD9" s="280"/>
      <c r="DRE9" s="281"/>
      <c r="DRF9" s="281"/>
      <c r="DRG9" s="282"/>
      <c r="DRH9" s="283"/>
      <c r="DRI9" s="279"/>
      <c r="DRJ9" s="280"/>
      <c r="DRK9" s="281"/>
      <c r="DRL9" s="281"/>
      <c r="DRM9" s="282"/>
      <c r="DRN9" s="283"/>
      <c r="DRO9" s="279"/>
      <c r="DRP9" s="280"/>
      <c r="DRQ9" s="281"/>
      <c r="DRR9" s="281"/>
      <c r="DRS9" s="282"/>
      <c r="DRT9" s="283"/>
      <c r="DRU9" s="279"/>
      <c r="DRV9" s="280"/>
      <c r="DRW9" s="281"/>
      <c r="DRX9" s="281"/>
      <c r="DRY9" s="282"/>
      <c r="DRZ9" s="283"/>
      <c r="DSA9" s="279"/>
      <c r="DSB9" s="280"/>
      <c r="DSC9" s="281"/>
      <c r="DSD9" s="281"/>
      <c r="DSE9" s="282"/>
      <c r="DSF9" s="283"/>
      <c r="DSG9" s="279"/>
      <c r="DSH9" s="280"/>
      <c r="DSI9" s="281"/>
      <c r="DSJ9" s="281"/>
      <c r="DSK9" s="282"/>
      <c r="DSL9" s="283"/>
      <c r="DSM9" s="279"/>
      <c r="DSN9" s="280"/>
      <c r="DSO9" s="281"/>
      <c r="DSP9" s="281"/>
      <c r="DSQ9" s="282"/>
      <c r="DSR9" s="283"/>
      <c r="DSS9" s="279"/>
      <c r="DST9" s="280"/>
      <c r="DSU9" s="281"/>
      <c r="DSV9" s="281"/>
      <c r="DSW9" s="282"/>
      <c r="DSX9" s="283"/>
      <c r="DSY9" s="279"/>
      <c r="DSZ9" s="280"/>
      <c r="DTA9" s="281"/>
      <c r="DTB9" s="281"/>
      <c r="DTC9" s="282"/>
      <c r="DTD9" s="283"/>
      <c r="DTE9" s="279"/>
      <c r="DTF9" s="280"/>
      <c r="DTG9" s="281"/>
      <c r="DTH9" s="281"/>
      <c r="DTI9" s="282"/>
      <c r="DTJ9" s="283"/>
      <c r="DTK9" s="279"/>
      <c r="DTL9" s="280"/>
      <c r="DTM9" s="281"/>
      <c r="DTN9" s="281"/>
      <c r="DTO9" s="282"/>
      <c r="DTP9" s="283"/>
      <c r="DTQ9" s="279"/>
      <c r="DTR9" s="280"/>
      <c r="DTS9" s="281"/>
      <c r="DTT9" s="281"/>
      <c r="DTU9" s="282"/>
      <c r="DTV9" s="283"/>
      <c r="DTW9" s="279"/>
      <c r="DTX9" s="280"/>
      <c r="DTY9" s="281"/>
      <c r="DTZ9" s="281"/>
      <c r="DUA9" s="282"/>
      <c r="DUB9" s="283"/>
      <c r="DUC9" s="279"/>
      <c r="DUD9" s="280"/>
      <c r="DUE9" s="281"/>
      <c r="DUF9" s="281"/>
      <c r="DUG9" s="282"/>
      <c r="DUH9" s="283"/>
      <c r="DUI9" s="279"/>
      <c r="DUJ9" s="280"/>
      <c r="DUK9" s="281"/>
      <c r="DUL9" s="281"/>
      <c r="DUM9" s="282"/>
      <c r="DUN9" s="283"/>
      <c r="DUO9" s="279"/>
      <c r="DUP9" s="280"/>
      <c r="DUQ9" s="281"/>
      <c r="DUR9" s="281"/>
      <c r="DUS9" s="282"/>
      <c r="DUT9" s="283"/>
      <c r="DUU9" s="279"/>
      <c r="DUV9" s="280"/>
      <c r="DUW9" s="281"/>
      <c r="DUX9" s="281"/>
      <c r="DUY9" s="282"/>
      <c r="DUZ9" s="283"/>
      <c r="DVA9" s="279"/>
      <c r="DVB9" s="280"/>
      <c r="DVC9" s="281"/>
      <c r="DVD9" s="281"/>
      <c r="DVE9" s="282"/>
      <c r="DVF9" s="283"/>
      <c r="DVG9" s="279"/>
      <c r="DVH9" s="280"/>
      <c r="DVI9" s="281"/>
      <c r="DVJ9" s="281"/>
      <c r="DVK9" s="282"/>
      <c r="DVL9" s="283"/>
      <c r="DVM9" s="279"/>
      <c r="DVN9" s="280"/>
      <c r="DVO9" s="281"/>
      <c r="DVP9" s="281"/>
      <c r="DVQ9" s="282"/>
      <c r="DVR9" s="283"/>
      <c r="DVS9" s="279"/>
      <c r="DVT9" s="280"/>
      <c r="DVU9" s="281"/>
      <c r="DVV9" s="281"/>
      <c r="DVW9" s="282"/>
      <c r="DVX9" s="283"/>
      <c r="DVY9" s="279"/>
      <c r="DVZ9" s="280"/>
      <c r="DWA9" s="281"/>
      <c r="DWB9" s="281"/>
      <c r="DWC9" s="282"/>
      <c r="DWD9" s="283"/>
      <c r="DWE9" s="279"/>
      <c r="DWF9" s="280"/>
      <c r="DWG9" s="281"/>
      <c r="DWH9" s="281"/>
      <c r="DWI9" s="282"/>
      <c r="DWJ9" s="283"/>
      <c r="DWK9" s="279"/>
      <c r="DWL9" s="280"/>
      <c r="DWM9" s="281"/>
      <c r="DWN9" s="281"/>
      <c r="DWO9" s="282"/>
      <c r="DWP9" s="283"/>
      <c r="DWQ9" s="279"/>
      <c r="DWR9" s="280"/>
      <c r="DWS9" s="281"/>
      <c r="DWT9" s="281"/>
      <c r="DWU9" s="282"/>
      <c r="DWV9" s="283"/>
      <c r="DWW9" s="279"/>
      <c r="DWX9" s="280"/>
      <c r="DWY9" s="281"/>
      <c r="DWZ9" s="281"/>
      <c r="DXA9" s="282"/>
      <c r="DXB9" s="283"/>
      <c r="DXC9" s="279"/>
      <c r="DXD9" s="280"/>
      <c r="DXE9" s="281"/>
      <c r="DXF9" s="281"/>
      <c r="DXG9" s="282"/>
      <c r="DXH9" s="283"/>
      <c r="DXI9" s="279"/>
      <c r="DXJ9" s="280"/>
      <c r="DXK9" s="281"/>
      <c r="DXL9" s="281"/>
      <c r="DXM9" s="282"/>
      <c r="DXN9" s="283"/>
      <c r="DXO9" s="279"/>
      <c r="DXP9" s="280"/>
      <c r="DXQ9" s="281"/>
      <c r="DXR9" s="281"/>
      <c r="DXS9" s="282"/>
      <c r="DXT9" s="283"/>
      <c r="DXU9" s="279"/>
      <c r="DXV9" s="280"/>
      <c r="DXW9" s="281"/>
      <c r="DXX9" s="281"/>
      <c r="DXY9" s="282"/>
      <c r="DXZ9" s="283"/>
      <c r="DYA9" s="279"/>
      <c r="DYB9" s="280"/>
      <c r="DYC9" s="281"/>
      <c r="DYD9" s="281"/>
      <c r="DYE9" s="282"/>
      <c r="DYF9" s="283"/>
      <c r="DYG9" s="279"/>
      <c r="DYH9" s="280"/>
      <c r="DYI9" s="281"/>
      <c r="DYJ9" s="281"/>
      <c r="DYK9" s="282"/>
      <c r="DYL9" s="283"/>
      <c r="DYM9" s="279"/>
      <c r="DYN9" s="280"/>
      <c r="DYO9" s="281"/>
      <c r="DYP9" s="281"/>
      <c r="DYQ9" s="282"/>
      <c r="DYR9" s="283"/>
      <c r="DYS9" s="279"/>
      <c r="DYT9" s="280"/>
      <c r="DYU9" s="281"/>
      <c r="DYV9" s="281"/>
      <c r="DYW9" s="282"/>
      <c r="DYX9" s="283"/>
      <c r="DYY9" s="279"/>
      <c r="DYZ9" s="280"/>
      <c r="DZA9" s="281"/>
      <c r="DZB9" s="281"/>
      <c r="DZC9" s="282"/>
      <c r="DZD9" s="283"/>
      <c r="DZE9" s="279"/>
      <c r="DZF9" s="280"/>
      <c r="DZG9" s="281"/>
      <c r="DZH9" s="281"/>
      <c r="DZI9" s="282"/>
      <c r="DZJ9" s="283"/>
      <c r="DZK9" s="279"/>
      <c r="DZL9" s="280"/>
      <c r="DZM9" s="281"/>
      <c r="DZN9" s="281"/>
      <c r="DZO9" s="282"/>
      <c r="DZP9" s="283"/>
      <c r="DZQ9" s="279"/>
      <c r="DZR9" s="280"/>
      <c r="DZS9" s="281"/>
      <c r="DZT9" s="281"/>
      <c r="DZU9" s="282"/>
      <c r="DZV9" s="283"/>
      <c r="DZW9" s="279"/>
      <c r="DZX9" s="280"/>
      <c r="DZY9" s="281"/>
      <c r="DZZ9" s="281"/>
      <c r="EAA9" s="282"/>
      <c r="EAB9" s="283"/>
      <c r="EAC9" s="279"/>
      <c r="EAD9" s="280"/>
      <c r="EAE9" s="281"/>
      <c r="EAF9" s="281"/>
      <c r="EAG9" s="282"/>
      <c r="EAH9" s="283"/>
      <c r="EAI9" s="279"/>
      <c r="EAJ9" s="280"/>
      <c r="EAK9" s="281"/>
      <c r="EAL9" s="281"/>
      <c r="EAM9" s="282"/>
      <c r="EAN9" s="283"/>
      <c r="EAO9" s="279"/>
      <c r="EAP9" s="280"/>
      <c r="EAQ9" s="281"/>
      <c r="EAR9" s="281"/>
      <c r="EAS9" s="282"/>
      <c r="EAT9" s="283"/>
      <c r="EAU9" s="279"/>
      <c r="EAV9" s="280"/>
      <c r="EAW9" s="281"/>
      <c r="EAX9" s="281"/>
      <c r="EAY9" s="282"/>
      <c r="EAZ9" s="283"/>
      <c r="EBA9" s="279"/>
      <c r="EBB9" s="280"/>
      <c r="EBC9" s="281"/>
      <c r="EBD9" s="281"/>
      <c r="EBE9" s="282"/>
      <c r="EBF9" s="283"/>
      <c r="EBG9" s="279"/>
      <c r="EBH9" s="280"/>
      <c r="EBI9" s="281"/>
      <c r="EBJ9" s="281"/>
      <c r="EBK9" s="282"/>
      <c r="EBL9" s="283"/>
      <c r="EBM9" s="279"/>
      <c r="EBN9" s="280"/>
      <c r="EBO9" s="281"/>
      <c r="EBP9" s="281"/>
      <c r="EBQ9" s="282"/>
      <c r="EBR9" s="283"/>
      <c r="EBS9" s="279"/>
      <c r="EBT9" s="280"/>
      <c r="EBU9" s="281"/>
      <c r="EBV9" s="281"/>
      <c r="EBW9" s="282"/>
      <c r="EBX9" s="283"/>
      <c r="EBY9" s="279"/>
      <c r="EBZ9" s="280"/>
      <c r="ECA9" s="281"/>
      <c r="ECB9" s="281"/>
      <c r="ECC9" s="282"/>
      <c r="ECD9" s="283"/>
      <c r="ECE9" s="279"/>
      <c r="ECF9" s="280"/>
      <c r="ECG9" s="281"/>
      <c r="ECH9" s="281"/>
      <c r="ECI9" s="282"/>
      <c r="ECJ9" s="283"/>
      <c r="ECK9" s="279"/>
      <c r="ECL9" s="280"/>
      <c r="ECM9" s="281"/>
      <c r="ECN9" s="281"/>
      <c r="ECO9" s="282"/>
      <c r="ECP9" s="283"/>
      <c r="ECQ9" s="279"/>
      <c r="ECR9" s="280"/>
      <c r="ECS9" s="281"/>
      <c r="ECT9" s="281"/>
      <c r="ECU9" s="282"/>
      <c r="ECV9" s="283"/>
      <c r="ECW9" s="279"/>
      <c r="ECX9" s="280"/>
      <c r="ECY9" s="281"/>
      <c r="ECZ9" s="281"/>
      <c r="EDA9" s="282"/>
      <c r="EDB9" s="283"/>
      <c r="EDC9" s="279"/>
      <c r="EDD9" s="280"/>
      <c r="EDE9" s="281"/>
      <c r="EDF9" s="281"/>
      <c r="EDG9" s="282"/>
      <c r="EDH9" s="283"/>
      <c r="EDI9" s="279"/>
      <c r="EDJ9" s="280"/>
      <c r="EDK9" s="281"/>
      <c r="EDL9" s="281"/>
      <c r="EDM9" s="282"/>
      <c r="EDN9" s="283"/>
      <c r="EDO9" s="279"/>
      <c r="EDP9" s="280"/>
      <c r="EDQ9" s="281"/>
      <c r="EDR9" s="281"/>
      <c r="EDS9" s="282"/>
      <c r="EDT9" s="283"/>
      <c r="EDU9" s="279"/>
      <c r="EDV9" s="280"/>
      <c r="EDW9" s="281"/>
      <c r="EDX9" s="281"/>
      <c r="EDY9" s="282"/>
      <c r="EDZ9" s="283"/>
      <c r="EEA9" s="279"/>
      <c r="EEB9" s="280"/>
      <c r="EEC9" s="281"/>
      <c r="EED9" s="281"/>
      <c r="EEE9" s="282"/>
      <c r="EEF9" s="283"/>
      <c r="EEG9" s="279"/>
      <c r="EEH9" s="280"/>
      <c r="EEI9" s="281"/>
      <c r="EEJ9" s="281"/>
      <c r="EEK9" s="282"/>
      <c r="EEL9" s="283"/>
      <c r="EEM9" s="279"/>
      <c r="EEN9" s="280"/>
      <c r="EEO9" s="281"/>
      <c r="EEP9" s="281"/>
      <c r="EEQ9" s="282"/>
      <c r="EER9" s="283"/>
      <c r="EES9" s="279"/>
      <c r="EET9" s="280"/>
      <c r="EEU9" s="281"/>
      <c r="EEV9" s="281"/>
      <c r="EEW9" s="282"/>
      <c r="EEX9" s="283"/>
      <c r="EEY9" s="279"/>
      <c r="EEZ9" s="280"/>
      <c r="EFA9" s="281"/>
      <c r="EFB9" s="281"/>
      <c r="EFC9" s="282"/>
      <c r="EFD9" s="283"/>
      <c r="EFE9" s="279"/>
      <c r="EFF9" s="280"/>
      <c r="EFG9" s="281"/>
      <c r="EFH9" s="281"/>
      <c r="EFI9" s="282"/>
      <c r="EFJ9" s="283"/>
      <c r="EFK9" s="279"/>
      <c r="EFL9" s="280"/>
      <c r="EFM9" s="281"/>
      <c r="EFN9" s="281"/>
      <c r="EFO9" s="282"/>
      <c r="EFP9" s="283"/>
      <c r="EFQ9" s="279"/>
      <c r="EFR9" s="280"/>
      <c r="EFS9" s="281"/>
      <c r="EFT9" s="281"/>
      <c r="EFU9" s="282"/>
      <c r="EFV9" s="283"/>
      <c r="EFW9" s="279"/>
      <c r="EFX9" s="280"/>
      <c r="EFY9" s="281"/>
      <c r="EFZ9" s="281"/>
      <c r="EGA9" s="282"/>
      <c r="EGB9" s="283"/>
      <c r="EGC9" s="279"/>
      <c r="EGD9" s="280"/>
      <c r="EGE9" s="281"/>
      <c r="EGF9" s="281"/>
      <c r="EGG9" s="282"/>
      <c r="EGH9" s="283"/>
      <c r="EGI9" s="279"/>
      <c r="EGJ9" s="280"/>
      <c r="EGK9" s="281"/>
      <c r="EGL9" s="281"/>
      <c r="EGM9" s="282"/>
      <c r="EGN9" s="283"/>
      <c r="EGO9" s="279"/>
      <c r="EGP9" s="280"/>
      <c r="EGQ9" s="281"/>
      <c r="EGR9" s="281"/>
      <c r="EGS9" s="282"/>
      <c r="EGT9" s="283"/>
      <c r="EGU9" s="279"/>
      <c r="EGV9" s="280"/>
      <c r="EGW9" s="281"/>
      <c r="EGX9" s="281"/>
      <c r="EGY9" s="282"/>
      <c r="EGZ9" s="283"/>
      <c r="EHA9" s="279"/>
      <c r="EHB9" s="280"/>
      <c r="EHC9" s="281"/>
      <c r="EHD9" s="281"/>
      <c r="EHE9" s="282"/>
      <c r="EHF9" s="283"/>
      <c r="EHG9" s="279"/>
      <c r="EHH9" s="280"/>
      <c r="EHI9" s="281"/>
      <c r="EHJ9" s="281"/>
      <c r="EHK9" s="282"/>
      <c r="EHL9" s="283"/>
      <c r="EHM9" s="279"/>
      <c r="EHN9" s="280"/>
      <c r="EHO9" s="281"/>
      <c r="EHP9" s="281"/>
      <c r="EHQ9" s="282"/>
      <c r="EHR9" s="283"/>
      <c r="EHS9" s="279"/>
      <c r="EHT9" s="280"/>
      <c r="EHU9" s="281"/>
      <c r="EHV9" s="281"/>
      <c r="EHW9" s="282"/>
      <c r="EHX9" s="283"/>
      <c r="EHY9" s="279"/>
      <c r="EHZ9" s="280"/>
      <c r="EIA9" s="281"/>
      <c r="EIB9" s="281"/>
      <c r="EIC9" s="282"/>
      <c r="EID9" s="283"/>
      <c r="EIE9" s="279"/>
      <c r="EIF9" s="280"/>
      <c r="EIG9" s="281"/>
      <c r="EIH9" s="281"/>
      <c r="EII9" s="282"/>
      <c r="EIJ9" s="283"/>
      <c r="EIK9" s="279"/>
      <c r="EIL9" s="280"/>
      <c r="EIM9" s="281"/>
      <c r="EIN9" s="281"/>
      <c r="EIO9" s="282"/>
      <c r="EIP9" s="283"/>
      <c r="EIQ9" s="279"/>
      <c r="EIR9" s="280"/>
      <c r="EIS9" s="281"/>
      <c r="EIT9" s="281"/>
      <c r="EIU9" s="282"/>
      <c r="EIV9" s="283"/>
      <c r="EIW9" s="279"/>
      <c r="EIX9" s="280"/>
      <c r="EIY9" s="281"/>
      <c r="EIZ9" s="281"/>
      <c r="EJA9" s="282"/>
      <c r="EJB9" s="283"/>
      <c r="EJC9" s="279"/>
      <c r="EJD9" s="280"/>
      <c r="EJE9" s="281"/>
      <c r="EJF9" s="281"/>
      <c r="EJG9" s="282"/>
      <c r="EJH9" s="283"/>
      <c r="EJI9" s="279"/>
      <c r="EJJ9" s="280"/>
      <c r="EJK9" s="281"/>
      <c r="EJL9" s="281"/>
      <c r="EJM9" s="282"/>
      <c r="EJN9" s="283"/>
      <c r="EJO9" s="279"/>
      <c r="EJP9" s="280"/>
      <c r="EJQ9" s="281"/>
      <c r="EJR9" s="281"/>
      <c r="EJS9" s="282"/>
      <c r="EJT9" s="283"/>
      <c r="EJU9" s="279"/>
      <c r="EJV9" s="280"/>
      <c r="EJW9" s="281"/>
      <c r="EJX9" s="281"/>
      <c r="EJY9" s="282"/>
      <c r="EJZ9" s="283"/>
      <c r="EKA9" s="279"/>
      <c r="EKB9" s="280"/>
      <c r="EKC9" s="281"/>
      <c r="EKD9" s="281"/>
      <c r="EKE9" s="282"/>
      <c r="EKF9" s="283"/>
      <c r="EKG9" s="279"/>
      <c r="EKH9" s="280"/>
      <c r="EKI9" s="281"/>
      <c r="EKJ9" s="281"/>
      <c r="EKK9" s="282"/>
      <c r="EKL9" s="283"/>
      <c r="EKM9" s="279"/>
      <c r="EKN9" s="280"/>
      <c r="EKO9" s="281"/>
      <c r="EKP9" s="281"/>
      <c r="EKQ9" s="282"/>
      <c r="EKR9" s="283"/>
      <c r="EKS9" s="279"/>
      <c r="EKT9" s="280"/>
      <c r="EKU9" s="281"/>
      <c r="EKV9" s="281"/>
      <c r="EKW9" s="282"/>
      <c r="EKX9" s="283"/>
      <c r="EKY9" s="279"/>
      <c r="EKZ9" s="280"/>
      <c r="ELA9" s="281"/>
      <c r="ELB9" s="281"/>
      <c r="ELC9" s="282"/>
      <c r="ELD9" s="283"/>
      <c r="ELE9" s="279"/>
      <c r="ELF9" s="280"/>
      <c r="ELG9" s="281"/>
      <c r="ELH9" s="281"/>
      <c r="ELI9" s="282"/>
      <c r="ELJ9" s="283"/>
      <c r="ELK9" s="279"/>
      <c r="ELL9" s="280"/>
      <c r="ELM9" s="281"/>
      <c r="ELN9" s="281"/>
      <c r="ELO9" s="282"/>
      <c r="ELP9" s="283"/>
      <c r="ELQ9" s="279"/>
      <c r="ELR9" s="280"/>
      <c r="ELS9" s="281"/>
      <c r="ELT9" s="281"/>
      <c r="ELU9" s="282"/>
      <c r="ELV9" s="283"/>
      <c r="ELW9" s="279"/>
      <c r="ELX9" s="280"/>
      <c r="ELY9" s="281"/>
      <c r="ELZ9" s="281"/>
      <c r="EMA9" s="282"/>
      <c r="EMB9" s="283"/>
      <c r="EMC9" s="279"/>
      <c r="EMD9" s="280"/>
      <c r="EME9" s="281"/>
      <c r="EMF9" s="281"/>
      <c r="EMG9" s="282"/>
      <c r="EMH9" s="283"/>
      <c r="EMI9" s="279"/>
      <c r="EMJ9" s="280"/>
      <c r="EMK9" s="281"/>
      <c r="EML9" s="281"/>
      <c r="EMM9" s="282"/>
      <c r="EMN9" s="283"/>
      <c r="EMO9" s="279"/>
      <c r="EMP9" s="280"/>
      <c r="EMQ9" s="281"/>
      <c r="EMR9" s="281"/>
      <c r="EMS9" s="282"/>
      <c r="EMT9" s="283"/>
      <c r="EMU9" s="279"/>
      <c r="EMV9" s="280"/>
      <c r="EMW9" s="281"/>
      <c r="EMX9" s="281"/>
      <c r="EMY9" s="282"/>
      <c r="EMZ9" s="283"/>
      <c r="ENA9" s="279"/>
      <c r="ENB9" s="280"/>
      <c r="ENC9" s="281"/>
      <c r="END9" s="281"/>
      <c r="ENE9" s="282"/>
      <c r="ENF9" s="283"/>
      <c r="ENG9" s="279"/>
      <c r="ENH9" s="280"/>
      <c r="ENI9" s="281"/>
      <c r="ENJ9" s="281"/>
      <c r="ENK9" s="282"/>
      <c r="ENL9" s="283"/>
      <c r="ENM9" s="279"/>
      <c r="ENN9" s="280"/>
      <c r="ENO9" s="281"/>
      <c r="ENP9" s="281"/>
      <c r="ENQ9" s="282"/>
      <c r="ENR9" s="283"/>
      <c r="ENS9" s="279"/>
      <c r="ENT9" s="280"/>
      <c r="ENU9" s="281"/>
      <c r="ENV9" s="281"/>
      <c r="ENW9" s="282"/>
      <c r="ENX9" s="283"/>
      <c r="ENY9" s="279"/>
      <c r="ENZ9" s="280"/>
      <c r="EOA9" s="281"/>
      <c r="EOB9" s="281"/>
      <c r="EOC9" s="282"/>
      <c r="EOD9" s="283"/>
      <c r="EOE9" s="279"/>
      <c r="EOF9" s="280"/>
      <c r="EOG9" s="281"/>
      <c r="EOH9" s="281"/>
      <c r="EOI9" s="282"/>
      <c r="EOJ9" s="283"/>
      <c r="EOK9" s="279"/>
      <c r="EOL9" s="280"/>
      <c r="EOM9" s="281"/>
      <c r="EON9" s="281"/>
      <c r="EOO9" s="282"/>
      <c r="EOP9" s="283"/>
      <c r="EOQ9" s="279"/>
      <c r="EOR9" s="280"/>
      <c r="EOS9" s="281"/>
      <c r="EOT9" s="281"/>
      <c r="EOU9" s="282"/>
      <c r="EOV9" s="283"/>
      <c r="EOW9" s="279"/>
      <c r="EOX9" s="280"/>
      <c r="EOY9" s="281"/>
      <c r="EOZ9" s="281"/>
      <c r="EPA9" s="282"/>
      <c r="EPB9" s="283"/>
      <c r="EPC9" s="279"/>
      <c r="EPD9" s="280"/>
      <c r="EPE9" s="281"/>
      <c r="EPF9" s="281"/>
      <c r="EPG9" s="282"/>
      <c r="EPH9" s="283"/>
      <c r="EPI9" s="279"/>
      <c r="EPJ9" s="280"/>
      <c r="EPK9" s="281"/>
      <c r="EPL9" s="281"/>
      <c r="EPM9" s="282"/>
      <c r="EPN9" s="283"/>
      <c r="EPO9" s="279"/>
      <c r="EPP9" s="280"/>
      <c r="EPQ9" s="281"/>
      <c r="EPR9" s="281"/>
      <c r="EPS9" s="282"/>
      <c r="EPT9" s="283"/>
      <c r="EPU9" s="279"/>
      <c r="EPV9" s="280"/>
      <c r="EPW9" s="281"/>
      <c r="EPX9" s="281"/>
      <c r="EPY9" s="282"/>
      <c r="EPZ9" s="283"/>
      <c r="EQA9" s="279"/>
      <c r="EQB9" s="280"/>
      <c r="EQC9" s="281"/>
      <c r="EQD9" s="281"/>
      <c r="EQE9" s="282"/>
      <c r="EQF9" s="283"/>
      <c r="EQG9" s="279"/>
      <c r="EQH9" s="280"/>
      <c r="EQI9" s="281"/>
      <c r="EQJ9" s="281"/>
      <c r="EQK9" s="282"/>
      <c r="EQL9" s="283"/>
      <c r="EQM9" s="279"/>
      <c r="EQN9" s="280"/>
      <c r="EQO9" s="281"/>
      <c r="EQP9" s="281"/>
      <c r="EQQ9" s="282"/>
      <c r="EQR9" s="283"/>
      <c r="EQS9" s="279"/>
      <c r="EQT9" s="280"/>
      <c r="EQU9" s="281"/>
      <c r="EQV9" s="281"/>
      <c r="EQW9" s="282"/>
      <c r="EQX9" s="283"/>
      <c r="EQY9" s="279"/>
      <c r="EQZ9" s="280"/>
      <c r="ERA9" s="281"/>
      <c r="ERB9" s="281"/>
      <c r="ERC9" s="282"/>
      <c r="ERD9" s="283"/>
      <c r="ERE9" s="279"/>
      <c r="ERF9" s="280"/>
      <c r="ERG9" s="281"/>
      <c r="ERH9" s="281"/>
      <c r="ERI9" s="282"/>
      <c r="ERJ9" s="283"/>
      <c r="ERK9" s="279"/>
      <c r="ERL9" s="280"/>
      <c r="ERM9" s="281"/>
      <c r="ERN9" s="281"/>
      <c r="ERO9" s="282"/>
      <c r="ERP9" s="283"/>
      <c r="ERQ9" s="279"/>
      <c r="ERR9" s="280"/>
      <c r="ERS9" s="281"/>
      <c r="ERT9" s="281"/>
      <c r="ERU9" s="282"/>
      <c r="ERV9" s="283"/>
      <c r="ERW9" s="279"/>
      <c r="ERX9" s="280"/>
      <c r="ERY9" s="281"/>
      <c r="ERZ9" s="281"/>
      <c r="ESA9" s="282"/>
      <c r="ESB9" s="283"/>
      <c r="ESC9" s="279"/>
      <c r="ESD9" s="280"/>
      <c r="ESE9" s="281"/>
      <c r="ESF9" s="281"/>
      <c r="ESG9" s="282"/>
      <c r="ESH9" s="283"/>
      <c r="ESI9" s="279"/>
      <c r="ESJ9" s="280"/>
      <c r="ESK9" s="281"/>
      <c r="ESL9" s="281"/>
      <c r="ESM9" s="282"/>
      <c r="ESN9" s="283"/>
      <c r="ESO9" s="279"/>
      <c r="ESP9" s="280"/>
      <c r="ESQ9" s="281"/>
      <c r="ESR9" s="281"/>
      <c r="ESS9" s="282"/>
      <c r="EST9" s="283"/>
      <c r="ESU9" s="279"/>
      <c r="ESV9" s="280"/>
      <c r="ESW9" s="281"/>
      <c r="ESX9" s="281"/>
      <c r="ESY9" s="282"/>
      <c r="ESZ9" s="283"/>
      <c r="ETA9" s="279"/>
      <c r="ETB9" s="280"/>
      <c r="ETC9" s="281"/>
      <c r="ETD9" s="281"/>
      <c r="ETE9" s="282"/>
      <c r="ETF9" s="283"/>
      <c r="ETG9" s="279"/>
      <c r="ETH9" s="280"/>
      <c r="ETI9" s="281"/>
      <c r="ETJ9" s="281"/>
      <c r="ETK9" s="282"/>
      <c r="ETL9" s="283"/>
      <c r="ETM9" s="279"/>
      <c r="ETN9" s="280"/>
      <c r="ETO9" s="281"/>
      <c r="ETP9" s="281"/>
      <c r="ETQ9" s="282"/>
      <c r="ETR9" s="283"/>
      <c r="ETS9" s="279"/>
      <c r="ETT9" s="280"/>
      <c r="ETU9" s="281"/>
      <c r="ETV9" s="281"/>
      <c r="ETW9" s="282"/>
      <c r="ETX9" s="283"/>
      <c r="ETY9" s="279"/>
      <c r="ETZ9" s="280"/>
      <c r="EUA9" s="281"/>
      <c r="EUB9" s="281"/>
      <c r="EUC9" s="282"/>
      <c r="EUD9" s="283"/>
      <c r="EUE9" s="279"/>
      <c r="EUF9" s="280"/>
      <c r="EUG9" s="281"/>
      <c r="EUH9" s="281"/>
      <c r="EUI9" s="282"/>
      <c r="EUJ9" s="283"/>
      <c r="EUK9" s="279"/>
      <c r="EUL9" s="280"/>
      <c r="EUM9" s="281"/>
      <c r="EUN9" s="281"/>
      <c r="EUO9" s="282"/>
      <c r="EUP9" s="283"/>
      <c r="EUQ9" s="279"/>
      <c r="EUR9" s="280"/>
      <c r="EUS9" s="281"/>
      <c r="EUT9" s="281"/>
      <c r="EUU9" s="282"/>
      <c r="EUV9" s="283"/>
      <c r="EUW9" s="279"/>
      <c r="EUX9" s="280"/>
      <c r="EUY9" s="281"/>
      <c r="EUZ9" s="281"/>
      <c r="EVA9" s="282"/>
      <c r="EVB9" s="283"/>
      <c r="EVC9" s="279"/>
      <c r="EVD9" s="280"/>
      <c r="EVE9" s="281"/>
      <c r="EVF9" s="281"/>
      <c r="EVG9" s="282"/>
      <c r="EVH9" s="283"/>
      <c r="EVI9" s="279"/>
      <c r="EVJ9" s="280"/>
      <c r="EVK9" s="281"/>
      <c r="EVL9" s="281"/>
      <c r="EVM9" s="282"/>
      <c r="EVN9" s="283"/>
      <c r="EVO9" s="279"/>
      <c r="EVP9" s="280"/>
      <c r="EVQ9" s="281"/>
      <c r="EVR9" s="281"/>
      <c r="EVS9" s="282"/>
      <c r="EVT9" s="283"/>
      <c r="EVU9" s="279"/>
      <c r="EVV9" s="280"/>
      <c r="EVW9" s="281"/>
      <c r="EVX9" s="281"/>
      <c r="EVY9" s="282"/>
      <c r="EVZ9" s="283"/>
      <c r="EWA9" s="279"/>
      <c r="EWB9" s="280"/>
      <c r="EWC9" s="281"/>
      <c r="EWD9" s="281"/>
      <c r="EWE9" s="282"/>
      <c r="EWF9" s="283"/>
      <c r="EWG9" s="279"/>
      <c r="EWH9" s="280"/>
      <c r="EWI9" s="281"/>
      <c r="EWJ9" s="281"/>
      <c r="EWK9" s="282"/>
      <c r="EWL9" s="283"/>
      <c r="EWM9" s="279"/>
      <c r="EWN9" s="280"/>
      <c r="EWO9" s="281"/>
      <c r="EWP9" s="281"/>
      <c r="EWQ9" s="282"/>
      <c r="EWR9" s="283"/>
      <c r="EWS9" s="279"/>
      <c r="EWT9" s="280"/>
      <c r="EWU9" s="281"/>
      <c r="EWV9" s="281"/>
      <c r="EWW9" s="282"/>
      <c r="EWX9" s="283"/>
      <c r="EWY9" s="279"/>
      <c r="EWZ9" s="280"/>
      <c r="EXA9" s="281"/>
      <c r="EXB9" s="281"/>
      <c r="EXC9" s="282"/>
      <c r="EXD9" s="283"/>
      <c r="EXE9" s="279"/>
      <c r="EXF9" s="280"/>
      <c r="EXG9" s="281"/>
      <c r="EXH9" s="281"/>
      <c r="EXI9" s="282"/>
      <c r="EXJ9" s="283"/>
      <c r="EXK9" s="279"/>
      <c r="EXL9" s="280"/>
      <c r="EXM9" s="281"/>
      <c r="EXN9" s="281"/>
      <c r="EXO9" s="282"/>
      <c r="EXP9" s="283"/>
      <c r="EXQ9" s="279"/>
      <c r="EXR9" s="280"/>
      <c r="EXS9" s="281"/>
      <c r="EXT9" s="281"/>
      <c r="EXU9" s="282"/>
      <c r="EXV9" s="283"/>
      <c r="EXW9" s="279"/>
      <c r="EXX9" s="280"/>
      <c r="EXY9" s="281"/>
      <c r="EXZ9" s="281"/>
      <c r="EYA9" s="282"/>
      <c r="EYB9" s="283"/>
      <c r="EYC9" s="279"/>
      <c r="EYD9" s="280"/>
      <c r="EYE9" s="281"/>
      <c r="EYF9" s="281"/>
      <c r="EYG9" s="282"/>
      <c r="EYH9" s="283"/>
      <c r="EYI9" s="279"/>
      <c r="EYJ9" s="280"/>
      <c r="EYK9" s="281"/>
      <c r="EYL9" s="281"/>
      <c r="EYM9" s="282"/>
      <c r="EYN9" s="283"/>
      <c r="EYO9" s="279"/>
      <c r="EYP9" s="280"/>
      <c r="EYQ9" s="281"/>
      <c r="EYR9" s="281"/>
      <c r="EYS9" s="282"/>
      <c r="EYT9" s="283"/>
      <c r="EYU9" s="279"/>
      <c r="EYV9" s="280"/>
      <c r="EYW9" s="281"/>
      <c r="EYX9" s="281"/>
      <c r="EYY9" s="282"/>
      <c r="EYZ9" s="283"/>
      <c r="EZA9" s="279"/>
      <c r="EZB9" s="280"/>
      <c r="EZC9" s="281"/>
      <c r="EZD9" s="281"/>
      <c r="EZE9" s="282"/>
      <c r="EZF9" s="283"/>
      <c r="EZG9" s="279"/>
      <c r="EZH9" s="280"/>
      <c r="EZI9" s="281"/>
      <c r="EZJ9" s="281"/>
      <c r="EZK9" s="282"/>
      <c r="EZL9" s="283"/>
      <c r="EZM9" s="279"/>
      <c r="EZN9" s="280"/>
      <c r="EZO9" s="281"/>
      <c r="EZP9" s="281"/>
      <c r="EZQ9" s="282"/>
      <c r="EZR9" s="283"/>
      <c r="EZS9" s="279"/>
      <c r="EZT9" s="280"/>
      <c r="EZU9" s="281"/>
      <c r="EZV9" s="281"/>
      <c r="EZW9" s="282"/>
      <c r="EZX9" s="283"/>
      <c r="EZY9" s="279"/>
      <c r="EZZ9" s="280"/>
      <c r="FAA9" s="281"/>
      <c r="FAB9" s="281"/>
      <c r="FAC9" s="282"/>
      <c r="FAD9" s="283"/>
      <c r="FAE9" s="279"/>
      <c r="FAF9" s="280"/>
      <c r="FAG9" s="281"/>
      <c r="FAH9" s="281"/>
      <c r="FAI9" s="282"/>
      <c r="FAJ9" s="283"/>
      <c r="FAK9" s="279"/>
      <c r="FAL9" s="280"/>
      <c r="FAM9" s="281"/>
      <c r="FAN9" s="281"/>
      <c r="FAO9" s="282"/>
      <c r="FAP9" s="283"/>
      <c r="FAQ9" s="279"/>
      <c r="FAR9" s="280"/>
      <c r="FAS9" s="281"/>
      <c r="FAT9" s="281"/>
      <c r="FAU9" s="282"/>
      <c r="FAV9" s="283"/>
      <c r="FAW9" s="279"/>
      <c r="FAX9" s="280"/>
      <c r="FAY9" s="281"/>
      <c r="FAZ9" s="281"/>
      <c r="FBA9" s="282"/>
      <c r="FBB9" s="283"/>
      <c r="FBC9" s="279"/>
      <c r="FBD9" s="280"/>
      <c r="FBE9" s="281"/>
      <c r="FBF9" s="281"/>
      <c r="FBG9" s="282"/>
      <c r="FBH9" s="283"/>
      <c r="FBI9" s="279"/>
      <c r="FBJ9" s="280"/>
      <c r="FBK9" s="281"/>
      <c r="FBL9" s="281"/>
      <c r="FBM9" s="282"/>
      <c r="FBN9" s="283"/>
      <c r="FBO9" s="279"/>
      <c r="FBP9" s="280"/>
      <c r="FBQ9" s="281"/>
      <c r="FBR9" s="281"/>
      <c r="FBS9" s="282"/>
      <c r="FBT9" s="283"/>
      <c r="FBU9" s="279"/>
      <c r="FBV9" s="280"/>
      <c r="FBW9" s="281"/>
      <c r="FBX9" s="281"/>
      <c r="FBY9" s="282"/>
      <c r="FBZ9" s="283"/>
      <c r="FCA9" s="279"/>
      <c r="FCB9" s="280"/>
      <c r="FCC9" s="281"/>
      <c r="FCD9" s="281"/>
      <c r="FCE9" s="282"/>
      <c r="FCF9" s="283"/>
      <c r="FCG9" s="279"/>
      <c r="FCH9" s="280"/>
      <c r="FCI9" s="281"/>
      <c r="FCJ9" s="281"/>
      <c r="FCK9" s="282"/>
      <c r="FCL9" s="283"/>
      <c r="FCM9" s="279"/>
      <c r="FCN9" s="280"/>
      <c r="FCO9" s="281"/>
      <c r="FCP9" s="281"/>
      <c r="FCQ9" s="282"/>
      <c r="FCR9" s="283"/>
      <c r="FCS9" s="279"/>
      <c r="FCT9" s="280"/>
      <c r="FCU9" s="281"/>
      <c r="FCV9" s="281"/>
      <c r="FCW9" s="282"/>
      <c r="FCX9" s="283"/>
      <c r="FCY9" s="279"/>
      <c r="FCZ9" s="280"/>
      <c r="FDA9" s="281"/>
      <c r="FDB9" s="281"/>
      <c r="FDC9" s="282"/>
      <c r="FDD9" s="283"/>
      <c r="FDE9" s="279"/>
      <c r="FDF9" s="280"/>
      <c r="FDG9" s="281"/>
      <c r="FDH9" s="281"/>
      <c r="FDI9" s="282"/>
      <c r="FDJ9" s="283"/>
      <c r="FDK9" s="279"/>
      <c r="FDL9" s="280"/>
      <c r="FDM9" s="281"/>
      <c r="FDN9" s="281"/>
      <c r="FDO9" s="282"/>
      <c r="FDP9" s="283"/>
      <c r="FDQ9" s="279"/>
      <c r="FDR9" s="280"/>
      <c r="FDS9" s="281"/>
      <c r="FDT9" s="281"/>
      <c r="FDU9" s="282"/>
      <c r="FDV9" s="283"/>
      <c r="FDW9" s="279"/>
      <c r="FDX9" s="280"/>
      <c r="FDY9" s="281"/>
      <c r="FDZ9" s="281"/>
      <c r="FEA9" s="282"/>
      <c r="FEB9" s="283"/>
      <c r="FEC9" s="279"/>
      <c r="FED9" s="280"/>
      <c r="FEE9" s="281"/>
      <c r="FEF9" s="281"/>
      <c r="FEG9" s="282"/>
      <c r="FEH9" s="283"/>
      <c r="FEI9" s="279"/>
      <c r="FEJ9" s="280"/>
      <c r="FEK9" s="281"/>
      <c r="FEL9" s="281"/>
      <c r="FEM9" s="282"/>
      <c r="FEN9" s="283"/>
      <c r="FEO9" s="279"/>
      <c r="FEP9" s="280"/>
      <c r="FEQ9" s="281"/>
      <c r="FER9" s="281"/>
      <c r="FES9" s="282"/>
      <c r="FET9" s="283"/>
      <c r="FEU9" s="279"/>
      <c r="FEV9" s="280"/>
      <c r="FEW9" s="281"/>
      <c r="FEX9" s="281"/>
      <c r="FEY9" s="282"/>
      <c r="FEZ9" s="283"/>
      <c r="FFA9" s="279"/>
      <c r="FFB9" s="280"/>
      <c r="FFC9" s="281"/>
      <c r="FFD9" s="281"/>
      <c r="FFE9" s="282"/>
      <c r="FFF9" s="283"/>
      <c r="FFG9" s="279"/>
      <c r="FFH9" s="280"/>
      <c r="FFI9" s="281"/>
      <c r="FFJ9" s="281"/>
      <c r="FFK9" s="282"/>
      <c r="FFL9" s="283"/>
      <c r="FFM9" s="279"/>
      <c r="FFN9" s="280"/>
      <c r="FFO9" s="281"/>
      <c r="FFP9" s="281"/>
      <c r="FFQ9" s="282"/>
      <c r="FFR9" s="283"/>
      <c r="FFS9" s="279"/>
      <c r="FFT9" s="280"/>
      <c r="FFU9" s="281"/>
      <c r="FFV9" s="281"/>
      <c r="FFW9" s="282"/>
      <c r="FFX9" s="283"/>
      <c r="FFY9" s="279"/>
      <c r="FFZ9" s="280"/>
      <c r="FGA9" s="281"/>
      <c r="FGB9" s="281"/>
      <c r="FGC9" s="282"/>
      <c r="FGD9" s="283"/>
      <c r="FGE9" s="279"/>
      <c r="FGF9" s="280"/>
      <c r="FGG9" s="281"/>
      <c r="FGH9" s="281"/>
      <c r="FGI9" s="282"/>
      <c r="FGJ9" s="283"/>
      <c r="FGK9" s="279"/>
      <c r="FGL9" s="280"/>
      <c r="FGM9" s="281"/>
      <c r="FGN9" s="281"/>
      <c r="FGO9" s="282"/>
      <c r="FGP9" s="283"/>
      <c r="FGQ9" s="279"/>
      <c r="FGR9" s="280"/>
      <c r="FGS9" s="281"/>
      <c r="FGT9" s="281"/>
      <c r="FGU9" s="282"/>
      <c r="FGV9" s="283"/>
      <c r="FGW9" s="279"/>
      <c r="FGX9" s="280"/>
      <c r="FGY9" s="281"/>
      <c r="FGZ9" s="281"/>
      <c r="FHA9" s="282"/>
      <c r="FHB9" s="283"/>
      <c r="FHC9" s="279"/>
      <c r="FHD9" s="280"/>
      <c r="FHE9" s="281"/>
      <c r="FHF9" s="281"/>
      <c r="FHG9" s="282"/>
      <c r="FHH9" s="283"/>
      <c r="FHI9" s="279"/>
      <c r="FHJ9" s="280"/>
      <c r="FHK9" s="281"/>
      <c r="FHL9" s="281"/>
      <c r="FHM9" s="282"/>
      <c r="FHN9" s="283"/>
      <c r="FHO9" s="279"/>
      <c r="FHP9" s="280"/>
      <c r="FHQ9" s="281"/>
      <c r="FHR9" s="281"/>
      <c r="FHS9" s="282"/>
      <c r="FHT9" s="283"/>
      <c r="FHU9" s="279"/>
      <c r="FHV9" s="280"/>
      <c r="FHW9" s="281"/>
      <c r="FHX9" s="281"/>
      <c r="FHY9" s="282"/>
      <c r="FHZ9" s="283"/>
      <c r="FIA9" s="279"/>
      <c r="FIB9" s="280"/>
      <c r="FIC9" s="281"/>
      <c r="FID9" s="281"/>
      <c r="FIE9" s="282"/>
      <c r="FIF9" s="283"/>
      <c r="FIG9" s="279"/>
      <c r="FIH9" s="280"/>
      <c r="FII9" s="281"/>
      <c r="FIJ9" s="281"/>
      <c r="FIK9" s="282"/>
      <c r="FIL9" s="283"/>
      <c r="FIM9" s="279"/>
      <c r="FIN9" s="280"/>
      <c r="FIO9" s="281"/>
      <c r="FIP9" s="281"/>
      <c r="FIQ9" s="282"/>
      <c r="FIR9" s="283"/>
      <c r="FIS9" s="279"/>
      <c r="FIT9" s="280"/>
      <c r="FIU9" s="281"/>
      <c r="FIV9" s="281"/>
      <c r="FIW9" s="282"/>
      <c r="FIX9" s="283"/>
      <c r="FIY9" s="279"/>
      <c r="FIZ9" s="280"/>
      <c r="FJA9" s="281"/>
      <c r="FJB9" s="281"/>
      <c r="FJC9" s="282"/>
      <c r="FJD9" s="283"/>
      <c r="FJE9" s="279"/>
      <c r="FJF9" s="280"/>
      <c r="FJG9" s="281"/>
      <c r="FJH9" s="281"/>
      <c r="FJI9" s="282"/>
      <c r="FJJ9" s="283"/>
      <c r="FJK9" s="279"/>
      <c r="FJL9" s="280"/>
      <c r="FJM9" s="281"/>
      <c r="FJN9" s="281"/>
      <c r="FJO9" s="282"/>
      <c r="FJP9" s="283"/>
      <c r="FJQ9" s="279"/>
      <c r="FJR9" s="280"/>
      <c r="FJS9" s="281"/>
      <c r="FJT9" s="281"/>
      <c r="FJU9" s="282"/>
      <c r="FJV9" s="283"/>
      <c r="FJW9" s="279"/>
      <c r="FJX9" s="280"/>
      <c r="FJY9" s="281"/>
      <c r="FJZ9" s="281"/>
      <c r="FKA9" s="282"/>
      <c r="FKB9" s="283"/>
      <c r="FKC9" s="279"/>
      <c r="FKD9" s="280"/>
      <c r="FKE9" s="281"/>
      <c r="FKF9" s="281"/>
      <c r="FKG9" s="282"/>
      <c r="FKH9" s="283"/>
      <c r="FKI9" s="279"/>
      <c r="FKJ9" s="280"/>
      <c r="FKK9" s="281"/>
      <c r="FKL9" s="281"/>
      <c r="FKM9" s="282"/>
      <c r="FKN9" s="283"/>
      <c r="FKO9" s="279"/>
      <c r="FKP9" s="280"/>
      <c r="FKQ9" s="281"/>
      <c r="FKR9" s="281"/>
      <c r="FKS9" s="282"/>
      <c r="FKT9" s="283"/>
      <c r="FKU9" s="279"/>
      <c r="FKV9" s="280"/>
      <c r="FKW9" s="281"/>
      <c r="FKX9" s="281"/>
      <c r="FKY9" s="282"/>
      <c r="FKZ9" s="283"/>
      <c r="FLA9" s="279"/>
      <c r="FLB9" s="280"/>
      <c r="FLC9" s="281"/>
      <c r="FLD9" s="281"/>
      <c r="FLE9" s="282"/>
      <c r="FLF9" s="283"/>
      <c r="FLG9" s="279"/>
      <c r="FLH9" s="280"/>
      <c r="FLI9" s="281"/>
      <c r="FLJ9" s="281"/>
      <c r="FLK9" s="282"/>
      <c r="FLL9" s="283"/>
      <c r="FLM9" s="279"/>
      <c r="FLN9" s="280"/>
      <c r="FLO9" s="281"/>
      <c r="FLP9" s="281"/>
      <c r="FLQ9" s="282"/>
      <c r="FLR9" s="283"/>
      <c r="FLS9" s="279"/>
      <c r="FLT9" s="280"/>
      <c r="FLU9" s="281"/>
      <c r="FLV9" s="281"/>
      <c r="FLW9" s="282"/>
      <c r="FLX9" s="283"/>
      <c r="FLY9" s="279"/>
      <c r="FLZ9" s="280"/>
      <c r="FMA9" s="281"/>
      <c r="FMB9" s="281"/>
      <c r="FMC9" s="282"/>
      <c r="FMD9" s="283"/>
      <c r="FME9" s="279"/>
      <c r="FMF9" s="280"/>
      <c r="FMG9" s="281"/>
      <c r="FMH9" s="281"/>
      <c r="FMI9" s="282"/>
      <c r="FMJ9" s="283"/>
      <c r="FMK9" s="279"/>
      <c r="FML9" s="280"/>
      <c r="FMM9" s="281"/>
      <c r="FMN9" s="281"/>
      <c r="FMO9" s="282"/>
      <c r="FMP9" s="283"/>
      <c r="FMQ9" s="279"/>
      <c r="FMR9" s="280"/>
      <c r="FMS9" s="281"/>
      <c r="FMT9" s="281"/>
      <c r="FMU9" s="282"/>
      <c r="FMV9" s="283"/>
      <c r="FMW9" s="279"/>
      <c r="FMX9" s="280"/>
      <c r="FMY9" s="281"/>
      <c r="FMZ9" s="281"/>
      <c r="FNA9" s="282"/>
      <c r="FNB9" s="283"/>
      <c r="FNC9" s="279"/>
      <c r="FND9" s="280"/>
      <c r="FNE9" s="281"/>
      <c r="FNF9" s="281"/>
      <c r="FNG9" s="282"/>
      <c r="FNH9" s="283"/>
      <c r="FNI9" s="279"/>
      <c r="FNJ9" s="280"/>
      <c r="FNK9" s="281"/>
      <c r="FNL9" s="281"/>
      <c r="FNM9" s="282"/>
      <c r="FNN9" s="283"/>
      <c r="FNO9" s="279"/>
      <c r="FNP9" s="280"/>
      <c r="FNQ9" s="281"/>
      <c r="FNR9" s="281"/>
      <c r="FNS9" s="282"/>
      <c r="FNT9" s="283"/>
      <c r="FNU9" s="279"/>
      <c r="FNV9" s="280"/>
      <c r="FNW9" s="281"/>
      <c r="FNX9" s="281"/>
      <c r="FNY9" s="282"/>
      <c r="FNZ9" s="283"/>
      <c r="FOA9" s="279"/>
      <c r="FOB9" s="280"/>
      <c r="FOC9" s="281"/>
      <c r="FOD9" s="281"/>
      <c r="FOE9" s="282"/>
      <c r="FOF9" s="283"/>
      <c r="FOG9" s="279"/>
      <c r="FOH9" s="280"/>
      <c r="FOI9" s="281"/>
      <c r="FOJ9" s="281"/>
      <c r="FOK9" s="282"/>
      <c r="FOL9" s="283"/>
      <c r="FOM9" s="279"/>
      <c r="FON9" s="280"/>
      <c r="FOO9" s="281"/>
      <c r="FOP9" s="281"/>
      <c r="FOQ9" s="282"/>
      <c r="FOR9" s="283"/>
      <c r="FOS9" s="279"/>
      <c r="FOT9" s="280"/>
      <c r="FOU9" s="281"/>
      <c r="FOV9" s="281"/>
      <c r="FOW9" s="282"/>
      <c r="FOX9" s="283"/>
      <c r="FOY9" s="279"/>
      <c r="FOZ9" s="280"/>
      <c r="FPA9" s="281"/>
      <c r="FPB9" s="281"/>
      <c r="FPC9" s="282"/>
      <c r="FPD9" s="283"/>
      <c r="FPE9" s="279"/>
      <c r="FPF9" s="280"/>
      <c r="FPG9" s="281"/>
      <c r="FPH9" s="281"/>
      <c r="FPI9" s="282"/>
      <c r="FPJ9" s="283"/>
      <c r="FPK9" s="279"/>
      <c r="FPL9" s="280"/>
      <c r="FPM9" s="281"/>
      <c r="FPN9" s="281"/>
      <c r="FPO9" s="282"/>
      <c r="FPP9" s="283"/>
      <c r="FPQ9" s="279"/>
      <c r="FPR9" s="280"/>
      <c r="FPS9" s="281"/>
      <c r="FPT9" s="281"/>
      <c r="FPU9" s="282"/>
      <c r="FPV9" s="283"/>
      <c r="FPW9" s="279"/>
      <c r="FPX9" s="280"/>
      <c r="FPY9" s="281"/>
      <c r="FPZ9" s="281"/>
      <c r="FQA9" s="282"/>
      <c r="FQB9" s="283"/>
      <c r="FQC9" s="279"/>
      <c r="FQD9" s="280"/>
      <c r="FQE9" s="281"/>
      <c r="FQF9" s="281"/>
      <c r="FQG9" s="282"/>
      <c r="FQH9" s="283"/>
      <c r="FQI9" s="279"/>
      <c r="FQJ9" s="280"/>
      <c r="FQK9" s="281"/>
      <c r="FQL9" s="281"/>
      <c r="FQM9" s="282"/>
      <c r="FQN9" s="283"/>
      <c r="FQO9" s="279"/>
      <c r="FQP9" s="280"/>
      <c r="FQQ9" s="281"/>
      <c r="FQR9" s="281"/>
      <c r="FQS9" s="282"/>
      <c r="FQT9" s="283"/>
      <c r="FQU9" s="279"/>
      <c r="FQV9" s="280"/>
      <c r="FQW9" s="281"/>
      <c r="FQX9" s="281"/>
      <c r="FQY9" s="282"/>
      <c r="FQZ9" s="283"/>
      <c r="FRA9" s="279"/>
      <c r="FRB9" s="280"/>
      <c r="FRC9" s="281"/>
      <c r="FRD9" s="281"/>
      <c r="FRE9" s="282"/>
      <c r="FRF9" s="283"/>
      <c r="FRG9" s="279"/>
      <c r="FRH9" s="280"/>
      <c r="FRI9" s="281"/>
      <c r="FRJ9" s="281"/>
      <c r="FRK9" s="282"/>
      <c r="FRL9" s="283"/>
      <c r="FRM9" s="279"/>
      <c r="FRN9" s="280"/>
      <c r="FRO9" s="281"/>
      <c r="FRP9" s="281"/>
      <c r="FRQ9" s="282"/>
      <c r="FRR9" s="283"/>
      <c r="FRS9" s="279"/>
      <c r="FRT9" s="280"/>
      <c r="FRU9" s="281"/>
      <c r="FRV9" s="281"/>
      <c r="FRW9" s="282"/>
      <c r="FRX9" s="283"/>
      <c r="FRY9" s="279"/>
      <c r="FRZ9" s="280"/>
      <c r="FSA9" s="281"/>
      <c r="FSB9" s="281"/>
      <c r="FSC9" s="282"/>
      <c r="FSD9" s="283"/>
      <c r="FSE9" s="279"/>
      <c r="FSF9" s="280"/>
      <c r="FSG9" s="281"/>
      <c r="FSH9" s="281"/>
      <c r="FSI9" s="282"/>
      <c r="FSJ9" s="283"/>
      <c r="FSK9" s="279"/>
      <c r="FSL9" s="280"/>
      <c r="FSM9" s="281"/>
      <c r="FSN9" s="281"/>
      <c r="FSO9" s="282"/>
      <c r="FSP9" s="283"/>
      <c r="FSQ9" s="279"/>
      <c r="FSR9" s="280"/>
      <c r="FSS9" s="281"/>
      <c r="FST9" s="281"/>
      <c r="FSU9" s="282"/>
      <c r="FSV9" s="283"/>
      <c r="FSW9" s="279"/>
      <c r="FSX9" s="280"/>
      <c r="FSY9" s="281"/>
      <c r="FSZ9" s="281"/>
      <c r="FTA9" s="282"/>
      <c r="FTB9" s="283"/>
      <c r="FTC9" s="279"/>
      <c r="FTD9" s="280"/>
      <c r="FTE9" s="281"/>
      <c r="FTF9" s="281"/>
      <c r="FTG9" s="282"/>
      <c r="FTH9" s="283"/>
      <c r="FTI9" s="279"/>
      <c r="FTJ9" s="280"/>
      <c r="FTK9" s="281"/>
      <c r="FTL9" s="281"/>
      <c r="FTM9" s="282"/>
      <c r="FTN9" s="283"/>
      <c r="FTO9" s="279"/>
      <c r="FTP9" s="280"/>
      <c r="FTQ9" s="281"/>
      <c r="FTR9" s="281"/>
      <c r="FTS9" s="282"/>
      <c r="FTT9" s="283"/>
      <c r="FTU9" s="279"/>
      <c r="FTV9" s="280"/>
      <c r="FTW9" s="281"/>
      <c r="FTX9" s="281"/>
      <c r="FTY9" s="282"/>
      <c r="FTZ9" s="283"/>
      <c r="FUA9" s="279"/>
      <c r="FUB9" s="280"/>
      <c r="FUC9" s="281"/>
      <c r="FUD9" s="281"/>
      <c r="FUE9" s="282"/>
      <c r="FUF9" s="283"/>
      <c r="FUG9" s="279"/>
      <c r="FUH9" s="280"/>
      <c r="FUI9" s="281"/>
      <c r="FUJ9" s="281"/>
      <c r="FUK9" s="282"/>
      <c r="FUL9" s="283"/>
      <c r="FUM9" s="279"/>
      <c r="FUN9" s="280"/>
      <c r="FUO9" s="281"/>
      <c r="FUP9" s="281"/>
      <c r="FUQ9" s="282"/>
      <c r="FUR9" s="283"/>
      <c r="FUS9" s="279"/>
      <c r="FUT9" s="280"/>
      <c r="FUU9" s="281"/>
      <c r="FUV9" s="281"/>
      <c r="FUW9" s="282"/>
      <c r="FUX9" s="283"/>
      <c r="FUY9" s="279"/>
      <c r="FUZ9" s="280"/>
      <c r="FVA9" s="281"/>
      <c r="FVB9" s="281"/>
      <c r="FVC9" s="282"/>
      <c r="FVD9" s="283"/>
      <c r="FVE9" s="279"/>
      <c r="FVF9" s="280"/>
      <c r="FVG9" s="281"/>
      <c r="FVH9" s="281"/>
      <c r="FVI9" s="282"/>
      <c r="FVJ9" s="283"/>
      <c r="FVK9" s="279"/>
      <c r="FVL9" s="280"/>
      <c r="FVM9" s="281"/>
      <c r="FVN9" s="281"/>
      <c r="FVO9" s="282"/>
      <c r="FVP9" s="283"/>
      <c r="FVQ9" s="279"/>
      <c r="FVR9" s="280"/>
      <c r="FVS9" s="281"/>
      <c r="FVT9" s="281"/>
      <c r="FVU9" s="282"/>
      <c r="FVV9" s="283"/>
      <c r="FVW9" s="279"/>
      <c r="FVX9" s="280"/>
      <c r="FVY9" s="281"/>
      <c r="FVZ9" s="281"/>
      <c r="FWA9" s="282"/>
      <c r="FWB9" s="283"/>
      <c r="FWC9" s="279"/>
      <c r="FWD9" s="280"/>
      <c r="FWE9" s="281"/>
      <c r="FWF9" s="281"/>
      <c r="FWG9" s="282"/>
      <c r="FWH9" s="283"/>
      <c r="FWI9" s="279"/>
      <c r="FWJ9" s="280"/>
      <c r="FWK9" s="281"/>
      <c r="FWL9" s="281"/>
      <c r="FWM9" s="282"/>
      <c r="FWN9" s="283"/>
      <c r="FWO9" s="279"/>
      <c r="FWP9" s="280"/>
      <c r="FWQ9" s="281"/>
      <c r="FWR9" s="281"/>
      <c r="FWS9" s="282"/>
      <c r="FWT9" s="283"/>
      <c r="FWU9" s="279"/>
      <c r="FWV9" s="280"/>
      <c r="FWW9" s="281"/>
      <c r="FWX9" s="281"/>
      <c r="FWY9" s="282"/>
      <c r="FWZ9" s="283"/>
      <c r="FXA9" s="279"/>
      <c r="FXB9" s="280"/>
      <c r="FXC9" s="281"/>
      <c r="FXD9" s="281"/>
      <c r="FXE9" s="282"/>
      <c r="FXF9" s="283"/>
      <c r="FXG9" s="279"/>
      <c r="FXH9" s="280"/>
      <c r="FXI9" s="281"/>
      <c r="FXJ9" s="281"/>
      <c r="FXK9" s="282"/>
      <c r="FXL9" s="283"/>
      <c r="FXM9" s="279"/>
      <c r="FXN9" s="280"/>
      <c r="FXO9" s="281"/>
      <c r="FXP9" s="281"/>
      <c r="FXQ9" s="282"/>
      <c r="FXR9" s="283"/>
      <c r="FXS9" s="279"/>
      <c r="FXT9" s="280"/>
      <c r="FXU9" s="281"/>
      <c r="FXV9" s="281"/>
      <c r="FXW9" s="282"/>
      <c r="FXX9" s="283"/>
      <c r="FXY9" s="279"/>
      <c r="FXZ9" s="280"/>
      <c r="FYA9" s="281"/>
      <c r="FYB9" s="281"/>
      <c r="FYC9" s="282"/>
      <c r="FYD9" s="283"/>
      <c r="FYE9" s="279"/>
      <c r="FYF9" s="280"/>
      <c r="FYG9" s="281"/>
      <c r="FYH9" s="281"/>
      <c r="FYI9" s="282"/>
      <c r="FYJ9" s="283"/>
      <c r="FYK9" s="279"/>
      <c r="FYL9" s="280"/>
      <c r="FYM9" s="281"/>
      <c r="FYN9" s="281"/>
      <c r="FYO9" s="282"/>
      <c r="FYP9" s="283"/>
      <c r="FYQ9" s="279"/>
      <c r="FYR9" s="280"/>
      <c r="FYS9" s="281"/>
      <c r="FYT9" s="281"/>
      <c r="FYU9" s="282"/>
      <c r="FYV9" s="283"/>
      <c r="FYW9" s="279"/>
      <c r="FYX9" s="280"/>
      <c r="FYY9" s="281"/>
      <c r="FYZ9" s="281"/>
      <c r="FZA9" s="282"/>
      <c r="FZB9" s="283"/>
      <c r="FZC9" s="279"/>
      <c r="FZD9" s="280"/>
      <c r="FZE9" s="281"/>
      <c r="FZF9" s="281"/>
      <c r="FZG9" s="282"/>
      <c r="FZH9" s="283"/>
      <c r="FZI9" s="279"/>
      <c r="FZJ9" s="280"/>
      <c r="FZK9" s="281"/>
      <c r="FZL9" s="281"/>
      <c r="FZM9" s="282"/>
      <c r="FZN9" s="283"/>
      <c r="FZO9" s="279"/>
      <c r="FZP9" s="280"/>
      <c r="FZQ9" s="281"/>
      <c r="FZR9" s="281"/>
      <c r="FZS9" s="282"/>
      <c r="FZT9" s="283"/>
      <c r="FZU9" s="279"/>
      <c r="FZV9" s="280"/>
      <c r="FZW9" s="281"/>
      <c r="FZX9" s="281"/>
      <c r="FZY9" s="282"/>
      <c r="FZZ9" s="283"/>
      <c r="GAA9" s="279"/>
      <c r="GAB9" s="280"/>
      <c r="GAC9" s="281"/>
      <c r="GAD9" s="281"/>
      <c r="GAE9" s="282"/>
      <c r="GAF9" s="283"/>
      <c r="GAG9" s="279"/>
      <c r="GAH9" s="280"/>
      <c r="GAI9" s="281"/>
      <c r="GAJ9" s="281"/>
      <c r="GAK9" s="282"/>
      <c r="GAL9" s="283"/>
      <c r="GAM9" s="279"/>
      <c r="GAN9" s="280"/>
      <c r="GAO9" s="281"/>
      <c r="GAP9" s="281"/>
      <c r="GAQ9" s="282"/>
      <c r="GAR9" s="283"/>
      <c r="GAS9" s="279"/>
      <c r="GAT9" s="280"/>
      <c r="GAU9" s="281"/>
      <c r="GAV9" s="281"/>
      <c r="GAW9" s="282"/>
      <c r="GAX9" s="283"/>
      <c r="GAY9" s="279"/>
      <c r="GAZ9" s="280"/>
      <c r="GBA9" s="281"/>
      <c r="GBB9" s="281"/>
      <c r="GBC9" s="282"/>
      <c r="GBD9" s="283"/>
      <c r="GBE9" s="279"/>
      <c r="GBF9" s="280"/>
      <c r="GBG9" s="281"/>
      <c r="GBH9" s="281"/>
      <c r="GBI9" s="282"/>
      <c r="GBJ9" s="283"/>
      <c r="GBK9" s="279"/>
      <c r="GBL9" s="280"/>
      <c r="GBM9" s="281"/>
      <c r="GBN9" s="281"/>
      <c r="GBO9" s="282"/>
      <c r="GBP9" s="283"/>
      <c r="GBQ9" s="279"/>
      <c r="GBR9" s="280"/>
      <c r="GBS9" s="281"/>
      <c r="GBT9" s="281"/>
      <c r="GBU9" s="282"/>
      <c r="GBV9" s="283"/>
      <c r="GBW9" s="279"/>
      <c r="GBX9" s="280"/>
      <c r="GBY9" s="281"/>
      <c r="GBZ9" s="281"/>
      <c r="GCA9" s="282"/>
      <c r="GCB9" s="283"/>
      <c r="GCC9" s="279"/>
      <c r="GCD9" s="280"/>
      <c r="GCE9" s="281"/>
      <c r="GCF9" s="281"/>
      <c r="GCG9" s="282"/>
      <c r="GCH9" s="283"/>
      <c r="GCI9" s="279"/>
      <c r="GCJ9" s="280"/>
      <c r="GCK9" s="281"/>
      <c r="GCL9" s="281"/>
      <c r="GCM9" s="282"/>
      <c r="GCN9" s="283"/>
      <c r="GCO9" s="279"/>
      <c r="GCP9" s="280"/>
      <c r="GCQ9" s="281"/>
      <c r="GCR9" s="281"/>
      <c r="GCS9" s="282"/>
      <c r="GCT9" s="283"/>
      <c r="GCU9" s="279"/>
      <c r="GCV9" s="280"/>
      <c r="GCW9" s="281"/>
      <c r="GCX9" s="281"/>
      <c r="GCY9" s="282"/>
      <c r="GCZ9" s="283"/>
      <c r="GDA9" s="279"/>
      <c r="GDB9" s="280"/>
      <c r="GDC9" s="281"/>
      <c r="GDD9" s="281"/>
      <c r="GDE9" s="282"/>
      <c r="GDF9" s="283"/>
      <c r="GDG9" s="279"/>
      <c r="GDH9" s="280"/>
      <c r="GDI9" s="281"/>
      <c r="GDJ9" s="281"/>
      <c r="GDK9" s="282"/>
      <c r="GDL9" s="283"/>
      <c r="GDM9" s="279"/>
      <c r="GDN9" s="280"/>
      <c r="GDO9" s="281"/>
      <c r="GDP9" s="281"/>
      <c r="GDQ9" s="282"/>
      <c r="GDR9" s="283"/>
      <c r="GDS9" s="279"/>
      <c r="GDT9" s="280"/>
      <c r="GDU9" s="281"/>
      <c r="GDV9" s="281"/>
      <c r="GDW9" s="282"/>
      <c r="GDX9" s="283"/>
      <c r="GDY9" s="279"/>
      <c r="GDZ9" s="280"/>
      <c r="GEA9" s="281"/>
      <c r="GEB9" s="281"/>
      <c r="GEC9" s="282"/>
      <c r="GED9" s="283"/>
      <c r="GEE9" s="279"/>
      <c r="GEF9" s="280"/>
      <c r="GEG9" s="281"/>
      <c r="GEH9" s="281"/>
      <c r="GEI9" s="282"/>
      <c r="GEJ9" s="283"/>
      <c r="GEK9" s="279"/>
      <c r="GEL9" s="280"/>
      <c r="GEM9" s="281"/>
      <c r="GEN9" s="281"/>
      <c r="GEO9" s="282"/>
      <c r="GEP9" s="283"/>
      <c r="GEQ9" s="279"/>
      <c r="GER9" s="280"/>
      <c r="GES9" s="281"/>
      <c r="GET9" s="281"/>
      <c r="GEU9" s="282"/>
      <c r="GEV9" s="283"/>
      <c r="GEW9" s="279"/>
      <c r="GEX9" s="280"/>
      <c r="GEY9" s="281"/>
      <c r="GEZ9" s="281"/>
      <c r="GFA9" s="282"/>
      <c r="GFB9" s="283"/>
      <c r="GFC9" s="279"/>
      <c r="GFD9" s="280"/>
      <c r="GFE9" s="281"/>
      <c r="GFF9" s="281"/>
      <c r="GFG9" s="282"/>
      <c r="GFH9" s="283"/>
      <c r="GFI9" s="279"/>
      <c r="GFJ9" s="280"/>
      <c r="GFK9" s="281"/>
      <c r="GFL9" s="281"/>
      <c r="GFM9" s="282"/>
      <c r="GFN9" s="283"/>
      <c r="GFO9" s="279"/>
      <c r="GFP9" s="280"/>
      <c r="GFQ9" s="281"/>
      <c r="GFR9" s="281"/>
      <c r="GFS9" s="282"/>
      <c r="GFT9" s="283"/>
      <c r="GFU9" s="279"/>
      <c r="GFV9" s="280"/>
      <c r="GFW9" s="281"/>
      <c r="GFX9" s="281"/>
      <c r="GFY9" s="282"/>
      <c r="GFZ9" s="283"/>
      <c r="GGA9" s="279"/>
      <c r="GGB9" s="280"/>
      <c r="GGC9" s="281"/>
      <c r="GGD9" s="281"/>
      <c r="GGE9" s="282"/>
      <c r="GGF9" s="283"/>
      <c r="GGG9" s="279"/>
      <c r="GGH9" s="280"/>
      <c r="GGI9" s="281"/>
      <c r="GGJ9" s="281"/>
      <c r="GGK9" s="282"/>
      <c r="GGL9" s="283"/>
      <c r="GGM9" s="279"/>
      <c r="GGN9" s="280"/>
      <c r="GGO9" s="281"/>
      <c r="GGP9" s="281"/>
      <c r="GGQ9" s="282"/>
      <c r="GGR9" s="283"/>
      <c r="GGS9" s="279"/>
      <c r="GGT9" s="280"/>
      <c r="GGU9" s="281"/>
      <c r="GGV9" s="281"/>
      <c r="GGW9" s="282"/>
      <c r="GGX9" s="283"/>
      <c r="GGY9" s="279"/>
      <c r="GGZ9" s="280"/>
      <c r="GHA9" s="281"/>
      <c r="GHB9" s="281"/>
      <c r="GHC9" s="282"/>
      <c r="GHD9" s="283"/>
      <c r="GHE9" s="279"/>
      <c r="GHF9" s="280"/>
      <c r="GHG9" s="281"/>
      <c r="GHH9" s="281"/>
      <c r="GHI9" s="282"/>
      <c r="GHJ9" s="283"/>
      <c r="GHK9" s="279"/>
      <c r="GHL9" s="280"/>
      <c r="GHM9" s="281"/>
      <c r="GHN9" s="281"/>
      <c r="GHO9" s="282"/>
      <c r="GHP9" s="283"/>
      <c r="GHQ9" s="279"/>
      <c r="GHR9" s="280"/>
      <c r="GHS9" s="281"/>
      <c r="GHT9" s="281"/>
      <c r="GHU9" s="282"/>
      <c r="GHV9" s="283"/>
      <c r="GHW9" s="279"/>
      <c r="GHX9" s="280"/>
      <c r="GHY9" s="281"/>
      <c r="GHZ9" s="281"/>
      <c r="GIA9" s="282"/>
      <c r="GIB9" s="283"/>
      <c r="GIC9" s="279"/>
      <c r="GID9" s="280"/>
      <c r="GIE9" s="281"/>
      <c r="GIF9" s="281"/>
      <c r="GIG9" s="282"/>
      <c r="GIH9" s="283"/>
      <c r="GII9" s="279"/>
      <c r="GIJ9" s="280"/>
      <c r="GIK9" s="281"/>
      <c r="GIL9" s="281"/>
      <c r="GIM9" s="282"/>
      <c r="GIN9" s="283"/>
      <c r="GIO9" s="279"/>
      <c r="GIP9" s="280"/>
      <c r="GIQ9" s="281"/>
      <c r="GIR9" s="281"/>
      <c r="GIS9" s="282"/>
      <c r="GIT9" s="283"/>
      <c r="GIU9" s="279"/>
      <c r="GIV9" s="280"/>
      <c r="GIW9" s="281"/>
      <c r="GIX9" s="281"/>
      <c r="GIY9" s="282"/>
      <c r="GIZ9" s="283"/>
      <c r="GJA9" s="279"/>
      <c r="GJB9" s="280"/>
      <c r="GJC9" s="281"/>
      <c r="GJD9" s="281"/>
      <c r="GJE9" s="282"/>
      <c r="GJF9" s="283"/>
      <c r="GJG9" s="279"/>
      <c r="GJH9" s="280"/>
      <c r="GJI9" s="281"/>
      <c r="GJJ9" s="281"/>
      <c r="GJK9" s="282"/>
      <c r="GJL9" s="283"/>
      <c r="GJM9" s="279"/>
      <c r="GJN9" s="280"/>
      <c r="GJO9" s="281"/>
      <c r="GJP9" s="281"/>
      <c r="GJQ9" s="282"/>
      <c r="GJR9" s="283"/>
      <c r="GJS9" s="279"/>
      <c r="GJT9" s="280"/>
      <c r="GJU9" s="281"/>
      <c r="GJV9" s="281"/>
      <c r="GJW9" s="282"/>
      <c r="GJX9" s="283"/>
      <c r="GJY9" s="279"/>
      <c r="GJZ9" s="280"/>
      <c r="GKA9" s="281"/>
      <c r="GKB9" s="281"/>
      <c r="GKC9" s="282"/>
      <c r="GKD9" s="283"/>
      <c r="GKE9" s="279"/>
      <c r="GKF9" s="280"/>
      <c r="GKG9" s="281"/>
      <c r="GKH9" s="281"/>
      <c r="GKI9" s="282"/>
      <c r="GKJ9" s="283"/>
      <c r="GKK9" s="279"/>
      <c r="GKL9" s="280"/>
      <c r="GKM9" s="281"/>
      <c r="GKN9" s="281"/>
      <c r="GKO9" s="282"/>
      <c r="GKP9" s="283"/>
      <c r="GKQ9" s="279"/>
      <c r="GKR9" s="280"/>
      <c r="GKS9" s="281"/>
      <c r="GKT9" s="281"/>
      <c r="GKU9" s="282"/>
      <c r="GKV9" s="283"/>
      <c r="GKW9" s="279"/>
      <c r="GKX9" s="280"/>
      <c r="GKY9" s="281"/>
      <c r="GKZ9" s="281"/>
      <c r="GLA9" s="282"/>
      <c r="GLB9" s="283"/>
      <c r="GLC9" s="279"/>
      <c r="GLD9" s="280"/>
      <c r="GLE9" s="281"/>
      <c r="GLF9" s="281"/>
      <c r="GLG9" s="282"/>
      <c r="GLH9" s="283"/>
      <c r="GLI9" s="279"/>
      <c r="GLJ9" s="280"/>
      <c r="GLK9" s="281"/>
      <c r="GLL9" s="281"/>
      <c r="GLM9" s="282"/>
      <c r="GLN9" s="283"/>
      <c r="GLO9" s="279"/>
      <c r="GLP9" s="280"/>
      <c r="GLQ9" s="281"/>
      <c r="GLR9" s="281"/>
      <c r="GLS9" s="282"/>
      <c r="GLT9" s="283"/>
      <c r="GLU9" s="279"/>
      <c r="GLV9" s="280"/>
      <c r="GLW9" s="281"/>
      <c r="GLX9" s="281"/>
      <c r="GLY9" s="282"/>
      <c r="GLZ9" s="283"/>
      <c r="GMA9" s="279"/>
      <c r="GMB9" s="280"/>
      <c r="GMC9" s="281"/>
      <c r="GMD9" s="281"/>
      <c r="GME9" s="282"/>
      <c r="GMF9" s="283"/>
      <c r="GMG9" s="279"/>
      <c r="GMH9" s="280"/>
      <c r="GMI9" s="281"/>
      <c r="GMJ9" s="281"/>
      <c r="GMK9" s="282"/>
      <c r="GML9" s="283"/>
      <c r="GMM9" s="279"/>
      <c r="GMN9" s="280"/>
      <c r="GMO9" s="281"/>
      <c r="GMP9" s="281"/>
      <c r="GMQ9" s="282"/>
      <c r="GMR9" s="283"/>
      <c r="GMS9" s="279"/>
      <c r="GMT9" s="280"/>
      <c r="GMU9" s="281"/>
      <c r="GMV9" s="281"/>
      <c r="GMW9" s="282"/>
      <c r="GMX9" s="283"/>
      <c r="GMY9" s="279"/>
      <c r="GMZ9" s="280"/>
      <c r="GNA9" s="281"/>
      <c r="GNB9" s="281"/>
      <c r="GNC9" s="282"/>
      <c r="GND9" s="283"/>
      <c r="GNE9" s="279"/>
      <c r="GNF9" s="280"/>
      <c r="GNG9" s="281"/>
      <c r="GNH9" s="281"/>
      <c r="GNI9" s="282"/>
      <c r="GNJ9" s="283"/>
      <c r="GNK9" s="279"/>
      <c r="GNL9" s="280"/>
      <c r="GNM9" s="281"/>
      <c r="GNN9" s="281"/>
      <c r="GNO9" s="282"/>
      <c r="GNP9" s="283"/>
      <c r="GNQ9" s="279"/>
      <c r="GNR9" s="280"/>
      <c r="GNS9" s="281"/>
      <c r="GNT9" s="281"/>
      <c r="GNU9" s="282"/>
      <c r="GNV9" s="283"/>
      <c r="GNW9" s="279"/>
      <c r="GNX9" s="280"/>
      <c r="GNY9" s="281"/>
      <c r="GNZ9" s="281"/>
      <c r="GOA9" s="282"/>
      <c r="GOB9" s="283"/>
      <c r="GOC9" s="279"/>
      <c r="GOD9" s="280"/>
      <c r="GOE9" s="281"/>
      <c r="GOF9" s="281"/>
      <c r="GOG9" s="282"/>
      <c r="GOH9" s="283"/>
      <c r="GOI9" s="279"/>
      <c r="GOJ9" s="280"/>
      <c r="GOK9" s="281"/>
      <c r="GOL9" s="281"/>
      <c r="GOM9" s="282"/>
      <c r="GON9" s="283"/>
      <c r="GOO9" s="279"/>
      <c r="GOP9" s="280"/>
      <c r="GOQ9" s="281"/>
      <c r="GOR9" s="281"/>
      <c r="GOS9" s="282"/>
      <c r="GOT9" s="283"/>
      <c r="GOU9" s="279"/>
      <c r="GOV9" s="280"/>
      <c r="GOW9" s="281"/>
      <c r="GOX9" s="281"/>
      <c r="GOY9" s="282"/>
      <c r="GOZ9" s="283"/>
      <c r="GPA9" s="279"/>
      <c r="GPB9" s="280"/>
      <c r="GPC9" s="281"/>
      <c r="GPD9" s="281"/>
      <c r="GPE9" s="282"/>
      <c r="GPF9" s="283"/>
      <c r="GPG9" s="279"/>
      <c r="GPH9" s="280"/>
      <c r="GPI9" s="281"/>
      <c r="GPJ9" s="281"/>
      <c r="GPK9" s="282"/>
      <c r="GPL9" s="283"/>
      <c r="GPM9" s="279"/>
      <c r="GPN9" s="280"/>
      <c r="GPO9" s="281"/>
      <c r="GPP9" s="281"/>
      <c r="GPQ9" s="282"/>
      <c r="GPR9" s="283"/>
      <c r="GPS9" s="279"/>
      <c r="GPT9" s="280"/>
      <c r="GPU9" s="281"/>
      <c r="GPV9" s="281"/>
      <c r="GPW9" s="282"/>
      <c r="GPX9" s="283"/>
      <c r="GPY9" s="279"/>
      <c r="GPZ9" s="280"/>
      <c r="GQA9" s="281"/>
      <c r="GQB9" s="281"/>
      <c r="GQC9" s="282"/>
      <c r="GQD9" s="283"/>
      <c r="GQE9" s="279"/>
      <c r="GQF9" s="280"/>
      <c r="GQG9" s="281"/>
      <c r="GQH9" s="281"/>
      <c r="GQI9" s="282"/>
      <c r="GQJ9" s="283"/>
      <c r="GQK9" s="279"/>
      <c r="GQL9" s="280"/>
      <c r="GQM9" s="281"/>
      <c r="GQN9" s="281"/>
      <c r="GQO9" s="282"/>
      <c r="GQP9" s="283"/>
      <c r="GQQ9" s="279"/>
      <c r="GQR9" s="280"/>
      <c r="GQS9" s="281"/>
      <c r="GQT9" s="281"/>
      <c r="GQU9" s="282"/>
      <c r="GQV9" s="283"/>
      <c r="GQW9" s="279"/>
      <c r="GQX9" s="280"/>
      <c r="GQY9" s="281"/>
      <c r="GQZ9" s="281"/>
      <c r="GRA9" s="282"/>
      <c r="GRB9" s="283"/>
      <c r="GRC9" s="279"/>
      <c r="GRD9" s="280"/>
      <c r="GRE9" s="281"/>
      <c r="GRF9" s="281"/>
      <c r="GRG9" s="282"/>
      <c r="GRH9" s="283"/>
      <c r="GRI9" s="279"/>
      <c r="GRJ9" s="280"/>
      <c r="GRK9" s="281"/>
      <c r="GRL9" s="281"/>
      <c r="GRM9" s="282"/>
      <c r="GRN9" s="283"/>
      <c r="GRO9" s="279"/>
      <c r="GRP9" s="280"/>
      <c r="GRQ9" s="281"/>
      <c r="GRR9" s="281"/>
      <c r="GRS9" s="282"/>
      <c r="GRT9" s="283"/>
      <c r="GRU9" s="279"/>
      <c r="GRV9" s="280"/>
      <c r="GRW9" s="281"/>
      <c r="GRX9" s="281"/>
      <c r="GRY9" s="282"/>
      <c r="GRZ9" s="283"/>
      <c r="GSA9" s="279"/>
      <c r="GSB9" s="280"/>
      <c r="GSC9" s="281"/>
      <c r="GSD9" s="281"/>
      <c r="GSE9" s="282"/>
      <c r="GSF9" s="283"/>
      <c r="GSG9" s="279"/>
      <c r="GSH9" s="280"/>
      <c r="GSI9" s="281"/>
      <c r="GSJ9" s="281"/>
      <c r="GSK9" s="282"/>
      <c r="GSL9" s="283"/>
      <c r="GSM9" s="279"/>
      <c r="GSN9" s="280"/>
      <c r="GSO9" s="281"/>
      <c r="GSP9" s="281"/>
      <c r="GSQ9" s="282"/>
      <c r="GSR9" s="283"/>
      <c r="GSS9" s="279"/>
      <c r="GST9" s="280"/>
      <c r="GSU9" s="281"/>
      <c r="GSV9" s="281"/>
      <c r="GSW9" s="282"/>
      <c r="GSX9" s="283"/>
      <c r="GSY9" s="279"/>
      <c r="GSZ9" s="280"/>
      <c r="GTA9" s="281"/>
      <c r="GTB9" s="281"/>
      <c r="GTC9" s="282"/>
      <c r="GTD9" s="283"/>
      <c r="GTE9" s="279"/>
      <c r="GTF9" s="280"/>
      <c r="GTG9" s="281"/>
      <c r="GTH9" s="281"/>
      <c r="GTI9" s="282"/>
      <c r="GTJ9" s="283"/>
      <c r="GTK9" s="279"/>
      <c r="GTL9" s="280"/>
      <c r="GTM9" s="281"/>
      <c r="GTN9" s="281"/>
      <c r="GTO9" s="282"/>
      <c r="GTP9" s="283"/>
      <c r="GTQ9" s="279"/>
      <c r="GTR9" s="280"/>
      <c r="GTS9" s="281"/>
      <c r="GTT9" s="281"/>
      <c r="GTU9" s="282"/>
      <c r="GTV9" s="283"/>
      <c r="GTW9" s="279"/>
      <c r="GTX9" s="280"/>
      <c r="GTY9" s="281"/>
      <c r="GTZ9" s="281"/>
      <c r="GUA9" s="282"/>
      <c r="GUB9" s="283"/>
      <c r="GUC9" s="279"/>
      <c r="GUD9" s="280"/>
      <c r="GUE9" s="281"/>
      <c r="GUF9" s="281"/>
      <c r="GUG9" s="282"/>
      <c r="GUH9" s="283"/>
      <c r="GUI9" s="279"/>
      <c r="GUJ9" s="280"/>
      <c r="GUK9" s="281"/>
      <c r="GUL9" s="281"/>
      <c r="GUM9" s="282"/>
      <c r="GUN9" s="283"/>
      <c r="GUO9" s="279"/>
      <c r="GUP9" s="280"/>
      <c r="GUQ9" s="281"/>
      <c r="GUR9" s="281"/>
      <c r="GUS9" s="282"/>
      <c r="GUT9" s="283"/>
      <c r="GUU9" s="279"/>
      <c r="GUV9" s="280"/>
      <c r="GUW9" s="281"/>
      <c r="GUX9" s="281"/>
      <c r="GUY9" s="282"/>
      <c r="GUZ9" s="283"/>
      <c r="GVA9" s="279"/>
      <c r="GVB9" s="280"/>
      <c r="GVC9" s="281"/>
      <c r="GVD9" s="281"/>
      <c r="GVE9" s="282"/>
      <c r="GVF9" s="283"/>
      <c r="GVG9" s="279"/>
      <c r="GVH9" s="280"/>
      <c r="GVI9" s="281"/>
      <c r="GVJ9" s="281"/>
      <c r="GVK9" s="282"/>
      <c r="GVL9" s="283"/>
      <c r="GVM9" s="279"/>
      <c r="GVN9" s="280"/>
      <c r="GVO9" s="281"/>
      <c r="GVP9" s="281"/>
      <c r="GVQ9" s="282"/>
      <c r="GVR9" s="283"/>
      <c r="GVS9" s="279"/>
      <c r="GVT9" s="280"/>
      <c r="GVU9" s="281"/>
      <c r="GVV9" s="281"/>
      <c r="GVW9" s="282"/>
      <c r="GVX9" s="283"/>
      <c r="GVY9" s="279"/>
      <c r="GVZ9" s="280"/>
      <c r="GWA9" s="281"/>
      <c r="GWB9" s="281"/>
      <c r="GWC9" s="282"/>
      <c r="GWD9" s="283"/>
      <c r="GWE9" s="279"/>
      <c r="GWF9" s="280"/>
      <c r="GWG9" s="281"/>
      <c r="GWH9" s="281"/>
      <c r="GWI9" s="282"/>
      <c r="GWJ9" s="283"/>
      <c r="GWK9" s="279"/>
      <c r="GWL9" s="280"/>
      <c r="GWM9" s="281"/>
      <c r="GWN9" s="281"/>
      <c r="GWO9" s="282"/>
      <c r="GWP9" s="283"/>
      <c r="GWQ9" s="279"/>
      <c r="GWR9" s="280"/>
      <c r="GWS9" s="281"/>
      <c r="GWT9" s="281"/>
      <c r="GWU9" s="282"/>
      <c r="GWV9" s="283"/>
      <c r="GWW9" s="279"/>
      <c r="GWX9" s="280"/>
      <c r="GWY9" s="281"/>
      <c r="GWZ9" s="281"/>
      <c r="GXA9" s="282"/>
      <c r="GXB9" s="283"/>
      <c r="GXC9" s="279"/>
      <c r="GXD9" s="280"/>
      <c r="GXE9" s="281"/>
      <c r="GXF9" s="281"/>
      <c r="GXG9" s="282"/>
      <c r="GXH9" s="283"/>
      <c r="GXI9" s="279"/>
      <c r="GXJ9" s="280"/>
      <c r="GXK9" s="281"/>
      <c r="GXL9" s="281"/>
      <c r="GXM9" s="282"/>
      <c r="GXN9" s="283"/>
      <c r="GXO9" s="279"/>
      <c r="GXP9" s="280"/>
      <c r="GXQ9" s="281"/>
      <c r="GXR9" s="281"/>
      <c r="GXS9" s="282"/>
      <c r="GXT9" s="283"/>
      <c r="GXU9" s="279"/>
      <c r="GXV9" s="280"/>
      <c r="GXW9" s="281"/>
      <c r="GXX9" s="281"/>
      <c r="GXY9" s="282"/>
      <c r="GXZ9" s="283"/>
      <c r="GYA9" s="279"/>
      <c r="GYB9" s="280"/>
      <c r="GYC9" s="281"/>
      <c r="GYD9" s="281"/>
      <c r="GYE9" s="282"/>
      <c r="GYF9" s="283"/>
      <c r="GYG9" s="279"/>
      <c r="GYH9" s="280"/>
      <c r="GYI9" s="281"/>
      <c r="GYJ9" s="281"/>
      <c r="GYK9" s="282"/>
      <c r="GYL9" s="283"/>
      <c r="GYM9" s="279"/>
      <c r="GYN9" s="280"/>
      <c r="GYO9" s="281"/>
      <c r="GYP9" s="281"/>
      <c r="GYQ9" s="282"/>
      <c r="GYR9" s="283"/>
      <c r="GYS9" s="279"/>
      <c r="GYT9" s="280"/>
      <c r="GYU9" s="281"/>
      <c r="GYV9" s="281"/>
      <c r="GYW9" s="282"/>
      <c r="GYX9" s="283"/>
      <c r="GYY9" s="279"/>
      <c r="GYZ9" s="280"/>
      <c r="GZA9" s="281"/>
      <c r="GZB9" s="281"/>
      <c r="GZC9" s="282"/>
      <c r="GZD9" s="283"/>
      <c r="GZE9" s="279"/>
      <c r="GZF9" s="280"/>
      <c r="GZG9" s="281"/>
      <c r="GZH9" s="281"/>
      <c r="GZI9" s="282"/>
      <c r="GZJ9" s="283"/>
      <c r="GZK9" s="279"/>
      <c r="GZL9" s="280"/>
      <c r="GZM9" s="281"/>
      <c r="GZN9" s="281"/>
      <c r="GZO9" s="282"/>
      <c r="GZP9" s="283"/>
      <c r="GZQ9" s="279"/>
      <c r="GZR9" s="280"/>
      <c r="GZS9" s="281"/>
      <c r="GZT9" s="281"/>
      <c r="GZU9" s="282"/>
      <c r="GZV9" s="283"/>
      <c r="GZW9" s="279"/>
      <c r="GZX9" s="280"/>
      <c r="GZY9" s="281"/>
      <c r="GZZ9" s="281"/>
      <c r="HAA9" s="282"/>
      <c r="HAB9" s="283"/>
      <c r="HAC9" s="279"/>
      <c r="HAD9" s="280"/>
      <c r="HAE9" s="281"/>
      <c r="HAF9" s="281"/>
      <c r="HAG9" s="282"/>
      <c r="HAH9" s="283"/>
      <c r="HAI9" s="279"/>
      <c r="HAJ9" s="280"/>
      <c r="HAK9" s="281"/>
      <c r="HAL9" s="281"/>
      <c r="HAM9" s="282"/>
      <c r="HAN9" s="283"/>
      <c r="HAO9" s="279"/>
      <c r="HAP9" s="280"/>
      <c r="HAQ9" s="281"/>
      <c r="HAR9" s="281"/>
      <c r="HAS9" s="282"/>
      <c r="HAT9" s="283"/>
      <c r="HAU9" s="279"/>
      <c r="HAV9" s="280"/>
      <c r="HAW9" s="281"/>
      <c r="HAX9" s="281"/>
      <c r="HAY9" s="282"/>
      <c r="HAZ9" s="283"/>
      <c r="HBA9" s="279"/>
      <c r="HBB9" s="280"/>
      <c r="HBC9" s="281"/>
      <c r="HBD9" s="281"/>
      <c r="HBE9" s="282"/>
      <c r="HBF9" s="283"/>
      <c r="HBG9" s="279"/>
      <c r="HBH9" s="280"/>
      <c r="HBI9" s="281"/>
      <c r="HBJ9" s="281"/>
      <c r="HBK9" s="282"/>
      <c r="HBL9" s="283"/>
      <c r="HBM9" s="279"/>
      <c r="HBN9" s="280"/>
      <c r="HBO9" s="281"/>
      <c r="HBP9" s="281"/>
      <c r="HBQ9" s="282"/>
      <c r="HBR9" s="283"/>
      <c r="HBS9" s="279"/>
      <c r="HBT9" s="280"/>
      <c r="HBU9" s="281"/>
      <c r="HBV9" s="281"/>
      <c r="HBW9" s="282"/>
      <c r="HBX9" s="283"/>
      <c r="HBY9" s="279"/>
      <c r="HBZ9" s="280"/>
      <c r="HCA9" s="281"/>
      <c r="HCB9" s="281"/>
      <c r="HCC9" s="282"/>
      <c r="HCD9" s="283"/>
      <c r="HCE9" s="279"/>
      <c r="HCF9" s="280"/>
      <c r="HCG9" s="281"/>
      <c r="HCH9" s="281"/>
      <c r="HCI9" s="282"/>
      <c r="HCJ9" s="283"/>
      <c r="HCK9" s="279"/>
      <c r="HCL9" s="280"/>
      <c r="HCM9" s="281"/>
      <c r="HCN9" s="281"/>
      <c r="HCO9" s="282"/>
      <c r="HCP9" s="283"/>
      <c r="HCQ9" s="279"/>
      <c r="HCR9" s="280"/>
      <c r="HCS9" s="281"/>
      <c r="HCT9" s="281"/>
      <c r="HCU9" s="282"/>
      <c r="HCV9" s="283"/>
      <c r="HCW9" s="279"/>
      <c r="HCX9" s="280"/>
      <c r="HCY9" s="281"/>
      <c r="HCZ9" s="281"/>
      <c r="HDA9" s="282"/>
      <c r="HDB9" s="283"/>
      <c r="HDC9" s="279"/>
      <c r="HDD9" s="280"/>
      <c r="HDE9" s="281"/>
      <c r="HDF9" s="281"/>
      <c r="HDG9" s="282"/>
      <c r="HDH9" s="283"/>
      <c r="HDI9" s="279"/>
      <c r="HDJ9" s="280"/>
      <c r="HDK9" s="281"/>
      <c r="HDL9" s="281"/>
      <c r="HDM9" s="282"/>
      <c r="HDN9" s="283"/>
      <c r="HDO9" s="279"/>
      <c r="HDP9" s="280"/>
      <c r="HDQ9" s="281"/>
      <c r="HDR9" s="281"/>
      <c r="HDS9" s="282"/>
      <c r="HDT9" s="283"/>
      <c r="HDU9" s="279"/>
      <c r="HDV9" s="280"/>
      <c r="HDW9" s="281"/>
      <c r="HDX9" s="281"/>
      <c r="HDY9" s="282"/>
      <c r="HDZ9" s="283"/>
      <c r="HEA9" s="279"/>
      <c r="HEB9" s="280"/>
      <c r="HEC9" s="281"/>
      <c r="HED9" s="281"/>
      <c r="HEE9" s="282"/>
      <c r="HEF9" s="283"/>
      <c r="HEG9" s="279"/>
      <c r="HEH9" s="280"/>
      <c r="HEI9" s="281"/>
      <c r="HEJ9" s="281"/>
      <c r="HEK9" s="282"/>
      <c r="HEL9" s="283"/>
      <c r="HEM9" s="279"/>
      <c r="HEN9" s="280"/>
      <c r="HEO9" s="281"/>
      <c r="HEP9" s="281"/>
      <c r="HEQ9" s="282"/>
      <c r="HER9" s="283"/>
      <c r="HES9" s="279"/>
      <c r="HET9" s="280"/>
      <c r="HEU9" s="281"/>
      <c r="HEV9" s="281"/>
      <c r="HEW9" s="282"/>
      <c r="HEX9" s="283"/>
      <c r="HEY9" s="279"/>
      <c r="HEZ9" s="280"/>
      <c r="HFA9" s="281"/>
      <c r="HFB9" s="281"/>
      <c r="HFC9" s="282"/>
      <c r="HFD9" s="283"/>
      <c r="HFE9" s="279"/>
      <c r="HFF9" s="280"/>
      <c r="HFG9" s="281"/>
      <c r="HFH9" s="281"/>
      <c r="HFI9" s="282"/>
      <c r="HFJ9" s="283"/>
      <c r="HFK9" s="279"/>
      <c r="HFL9" s="280"/>
      <c r="HFM9" s="281"/>
      <c r="HFN9" s="281"/>
      <c r="HFO9" s="282"/>
      <c r="HFP9" s="283"/>
      <c r="HFQ9" s="279"/>
      <c r="HFR9" s="280"/>
      <c r="HFS9" s="281"/>
      <c r="HFT9" s="281"/>
      <c r="HFU9" s="282"/>
      <c r="HFV9" s="283"/>
      <c r="HFW9" s="279"/>
      <c r="HFX9" s="280"/>
      <c r="HFY9" s="281"/>
      <c r="HFZ9" s="281"/>
      <c r="HGA9" s="282"/>
      <c r="HGB9" s="283"/>
      <c r="HGC9" s="279"/>
      <c r="HGD9" s="280"/>
      <c r="HGE9" s="281"/>
      <c r="HGF9" s="281"/>
      <c r="HGG9" s="282"/>
      <c r="HGH9" s="283"/>
      <c r="HGI9" s="279"/>
      <c r="HGJ9" s="280"/>
      <c r="HGK9" s="281"/>
      <c r="HGL9" s="281"/>
      <c r="HGM9" s="282"/>
      <c r="HGN9" s="283"/>
      <c r="HGO9" s="279"/>
      <c r="HGP9" s="280"/>
      <c r="HGQ9" s="281"/>
      <c r="HGR9" s="281"/>
      <c r="HGS9" s="282"/>
      <c r="HGT9" s="283"/>
      <c r="HGU9" s="279"/>
      <c r="HGV9" s="280"/>
      <c r="HGW9" s="281"/>
      <c r="HGX9" s="281"/>
      <c r="HGY9" s="282"/>
      <c r="HGZ9" s="283"/>
      <c r="HHA9" s="279"/>
      <c r="HHB9" s="280"/>
      <c r="HHC9" s="281"/>
      <c r="HHD9" s="281"/>
      <c r="HHE9" s="282"/>
      <c r="HHF9" s="283"/>
      <c r="HHG9" s="279"/>
      <c r="HHH9" s="280"/>
      <c r="HHI9" s="281"/>
      <c r="HHJ9" s="281"/>
      <c r="HHK9" s="282"/>
      <c r="HHL9" s="283"/>
      <c r="HHM9" s="279"/>
      <c r="HHN9" s="280"/>
      <c r="HHO9" s="281"/>
      <c r="HHP9" s="281"/>
      <c r="HHQ9" s="282"/>
      <c r="HHR9" s="283"/>
      <c r="HHS9" s="279"/>
      <c r="HHT9" s="280"/>
      <c r="HHU9" s="281"/>
      <c r="HHV9" s="281"/>
      <c r="HHW9" s="282"/>
      <c r="HHX9" s="283"/>
      <c r="HHY9" s="279"/>
      <c r="HHZ9" s="280"/>
      <c r="HIA9" s="281"/>
      <c r="HIB9" s="281"/>
      <c r="HIC9" s="282"/>
      <c r="HID9" s="283"/>
      <c r="HIE9" s="279"/>
      <c r="HIF9" s="280"/>
      <c r="HIG9" s="281"/>
      <c r="HIH9" s="281"/>
      <c r="HII9" s="282"/>
      <c r="HIJ9" s="283"/>
      <c r="HIK9" s="279"/>
      <c r="HIL9" s="280"/>
      <c r="HIM9" s="281"/>
      <c r="HIN9" s="281"/>
      <c r="HIO9" s="282"/>
      <c r="HIP9" s="283"/>
      <c r="HIQ9" s="279"/>
      <c r="HIR9" s="280"/>
      <c r="HIS9" s="281"/>
      <c r="HIT9" s="281"/>
      <c r="HIU9" s="282"/>
      <c r="HIV9" s="283"/>
      <c r="HIW9" s="279"/>
      <c r="HIX9" s="280"/>
      <c r="HIY9" s="281"/>
      <c r="HIZ9" s="281"/>
      <c r="HJA9" s="282"/>
      <c r="HJB9" s="283"/>
      <c r="HJC9" s="279"/>
      <c r="HJD9" s="280"/>
      <c r="HJE9" s="281"/>
      <c r="HJF9" s="281"/>
      <c r="HJG9" s="282"/>
      <c r="HJH9" s="283"/>
      <c r="HJI9" s="279"/>
      <c r="HJJ9" s="280"/>
      <c r="HJK9" s="281"/>
      <c r="HJL9" s="281"/>
      <c r="HJM9" s="282"/>
      <c r="HJN9" s="283"/>
      <c r="HJO9" s="279"/>
      <c r="HJP9" s="280"/>
      <c r="HJQ9" s="281"/>
      <c r="HJR9" s="281"/>
      <c r="HJS9" s="282"/>
      <c r="HJT9" s="283"/>
      <c r="HJU9" s="279"/>
      <c r="HJV9" s="280"/>
      <c r="HJW9" s="281"/>
      <c r="HJX9" s="281"/>
      <c r="HJY9" s="282"/>
      <c r="HJZ9" s="283"/>
      <c r="HKA9" s="279"/>
      <c r="HKB9" s="280"/>
      <c r="HKC9" s="281"/>
      <c r="HKD9" s="281"/>
      <c r="HKE9" s="282"/>
      <c r="HKF9" s="283"/>
      <c r="HKG9" s="279"/>
      <c r="HKH9" s="280"/>
      <c r="HKI9" s="281"/>
      <c r="HKJ9" s="281"/>
      <c r="HKK9" s="282"/>
      <c r="HKL9" s="283"/>
      <c r="HKM9" s="279"/>
      <c r="HKN9" s="280"/>
      <c r="HKO9" s="281"/>
      <c r="HKP9" s="281"/>
      <c r="HKQ9" s="282"/>
      <c r="HKR9" s="283"/>
      <c r="HKS9" s="279"/>
      <c r="HKT9" s="280"/>
      <c r="HKU9" s="281"/>
      <c r="HKV9" s="281"/>
      <c r="HKW9" s="282"/>
      <c r="HKX9" s="283"/>
      <c r="HKY9" s="279"/>
      <c r="HKZ9" s="280"/>
      <c r="HLA9" s="281"/>
      <c r="HLB9" s="281"/>
      <c r="HLC9" s="282"/>
      <c r="HLD9" s="283"/>
      <c r="HLE9" s="279"/>
      <c r="HLF9" s="280"/>
      <c r="HLG9" s="281"/>
      <c r="HLH9" s="281"/>
      <c r="HLI9" s="282"/>
      <c r="HLJ9" s="283"/>
      <c r="HLK9" s="279"/>
      <c r="HLL9" s="280"/>
      <c r="HLM9" s="281"/>
      <c r="HLN9" s="281"/>
      <c r="HLO9" s="282"/>
      <c r="HLP9" s="283"/>
      <c r="HLQ9" s="279"/>
      <c r="HLR9" s="280"/>
      <c r="HLS9" s="281"/>
      <c r="HLT9" s="281"/>
      <c r="HLU9" s="282"/>
      <c r="HLV9" s="283"/>
      <c r="HLW9" s="279"/>
      <c r="HLX9" s="280"/>
      <c r="HLY9" s="281"/>
      <c r="HLZ9" s="281"/>
      <c r="HMA9" s="282"/>
      <c r="HMB9" s="283"/>
      <c r="HMC9" s="279"/>
      <c r="HMD9" s="280"/>
      <c r="HME9" s="281"/>
      <c r="HMF9" s="281"/>
      <c r="HMG9" s="282"/>
      <c r="HMH9" s="283"/>
      <c r="HMI9" s="279"/>
      <c r="HMJ9" s="280"/>
      <c r="HMK9" s="281"/>
      <c r="HML9" s="281"/>
      <c r="HMM9" s="282"/>
      <c r="HMN9" s="283"/>
      <c r="HMO9" s="279"/>
      <c r="HMP9" s="280"/>
      <c r="HMQ9" s="281"/>
      <c r="HMR9" s="281"/>
      <c r="HMS9" s="282"/>
      <c r="HMT9" s="283"/>
      <c r="HMU9" s="279"/>
      <c r="HMV9" s="280"/>
      <c r="HMW9" s="281"/>
      <c r="HMX9" s="281"/>
      <c r="HMY9" s="282"/>
      <c r="HMZ9" s="283"/>
      <c r="HNA9" s="279"/>
      <c r="HNB9" s="280"/>
      <c r="HNC9" s="281"/>
      <c r="HND9" s="281"/>
      <c r="HNE9" s="282"/>
      <c r="HNF9" s="283"/>
      <c r="HNG9" s="279"/>
      <c r="HNH9" s="280"/>
      <c r="HNI9" s="281"/>
      <c r="HNJ9" s="281"/>
      <c r="HNK9" s="282"/>
      <c r="HNL9" s="283"/>
      <c r="HNM9" s="279"/>
      <c r="HNN9" s="280"/>
      <c r="HNO9" s="281"/>
      <c r="HNP9" s="281"/>
      <c r="HNQ9" s="282"/>
      <c r="HNR9" s="283"/>
      <c r="HNS9" s="279"/>
      <c r="HNT9" s="280"/>
      <c r="HNU9" s="281"/>
      <c r="HNV9" s="281"/>
      <c r="HNW9" s="282"/>
      <c r="HNX9" s="283"/>
      <c r="HNY9" s="279"/>
      <c r="HNZ9" s="280"/>
      <c r="HOA9" s="281"/>
      <c r="HOB9" s="281"/>
      <c r="HOC9" s="282"/>
      <c r="HOD9" s="283"/>
      <c r="HOE9" s="279"/>
      <c r="HOF9" s="280"/>
      <c r="HOG9" s="281"/>
      <c r="HOH9" s="281"/>
      <c r="HOI9" s="282"/>
      <c r="HOJ9" s="283"/>
      <c r="HOK9" s="279"/>
      <c r="HOL9" s="280"/>
      <c r="HOM9" s="281"/>
      <c r="HON9" s="281"/>
      <c r="HOO9" s="282"/>
      <c r="HOP9" s="283"/>
      <c r="HOQ9" s="279"/>
      <c r="HOR9" s="280"/>
      <c r="HOS9" s="281"/>
      <c r="HOT9" s="281"/>
      <c r="HOU9" s="282"/>
      <c r="HOV9" s="283"/>
      <c r="HOW9" s="279"/>
      <c r="HOX9" s="280"/>
      <c r="HOY9" s="281"/>
      <c r="HOZ9" s="281"/>
      <c r="HPA9" s="282"/>
      <c r="HPB9" s="283"/>
      <c r="HPC9" s="279"/>
      <c r="HPD9" s="280"/>
      <c r="HPE9" s="281"/>
      <c r="HPF9" s="281"/>
      <c r="HPG9" s="282"/>
      <c r="HPH9" s="283"/>
      <c r="HPI9" s="279"/>
      <c r="HPJ9" s="280"/>
      <c r="HPK9" s="281"/>
      <c r="HPL9" s="281"/>
      <c r="HPM9" s="282"/>
      <c r="HPN9" s="283"/>
      <c r="HPO9" s="279"/>
      <c r="HPP9" s="280"/>
      <c r="HPQ9" s="281"/>
      <c r="HPR9" s="281"/>
      <c r="HPS9" s="282"/>
      <c r="HPT9" s="283"/>
      <c r="HPU9" s="279"/>
      <c r="HPV9" s="280"/>
      <c r="HPW9" s="281"/>
      <c r="HPX9" s="281"/>
      <c r="HPY9" s="282"/>
      <c r="HPZ9" s="283"/>
      <c r="HQA9" s="279"/>
      <c r="HQB9" s="280"/>
      <c r="HQC9" s="281"/>
      <c r="HQD9" s="281"/>
      <c r="HQE9" s="282"/>
      <c r="HQF9" s="283"/>
      <c r="HQG9" s="279"/>
      <c r="HQH9" s="280"/>
      <c r="HQI9" s="281"/>
      <c r="HQJ9" s="281"/>
      <c r="HQK9" s="282"/>
      <c r="HQL9" s="283"/>
      <c r="HQM9" s="279"/>
      <c r="HQN9" s="280"/>
      <c r="HQO9" s="281"/>
      <c r="HQP9" s="281"/>
      <c r="HQQ9" s="282"/>
      <c r="HQR9" s="283"/>
      <c r="HQS9" s="279"/>
      <c r="HQT9" s="280"/>
      <c r="HQU9" s="281"/>
      <c r="HQV9" s="281"/>
      <c r="HQW9" s="282"/>
      <c r="HQX9" s="283"/>
      <c r="HQY9" s="279"/>
      <c r="HQZ9" s="280"/>
      <c r="HRA9" s="281"/>
      <c r="HRB9" s="281"/>
      <c r="HRC9" s="282"/>
      <c r="HRD9" s="283"/>
      <c r="HRE9" s="279"/>
      <c r="HRF9" s="280"/>
      <c r="HRG9" s="281"/>
      <c r="HRH9" s="281"/>
      <c r="HRI9" s="282"/>
      <c r="HRJ9" s="283"/>
      <c r="HRK9" s="279"/>
      <c r="HRL9" s="280"/>
      <c r="HRM9" s="281"/>
      <c r="HRN9" s="281"/>
      <c r="HRO9" s="282"/>
      <c r="HRP9" s="283"/>
      <c r="HRQ9" s="279"/>
      <c r="HRR9" s="280"/>
      <c r="HRS9" s="281"/>
      <c r="HRT9" s="281"/>
      <c r="HRU9" s="282"/>
      <c r="HRV9" s="283"/>
      <c r="HRW9" s="279"/>
      <c r="HRX9" s="280"/>
      <c r="HRY9" s="281"/>
      <c r="HRZ9" s="281"/>
      <c r="HSA9" s="282"/>
      <c r="HSB9" s="283"/>
      <c r="HSC9" s="279"/>
      <c r="HSD9" s="280"/>
      <c r="HSE9" s="281"/>
      <c r="HSF9" s="281"/>
      <c r="HSG9" s="282"/>
      <c r="HSH9" s="283"/>
      <c r="HSI9" s="279"/>
      <c r="HSJ9" s="280"/>
      <c r="HSK9" s="281"/>
      <c r="HSL9" s="281"/>
      <c r="HSM9" s="282"/>
      <c r="HSN9" s="283"/>
      <c r="HSO9" s="279"/>
      <c r="HSP9" s="280"/>
      <c r="HSQ9" s="281"/>
      <c r="HSR9" s="281"/>
      <c r="HSS9" s="282"/>
      <c r="HST9" s="283"/>
      <c r="HSU9" s="279"/>
      <c r="HSV9" s="280"/>
      <c r="HSW9" s="281"/>
      <c r="HSX9" s="281"/>
      <c r="HSY9" s="282"/>
      <c r="HSZ9" s="283"/>
      <c r="HTA9" s="279"/>
      <c r="HTB9" s="280"/>
      <c r="HTC9" s="281"/>
      <c r="HTD9" s="281"/>
      <c r="HTE9" s="282"/>
      <c r="HTF9" s="283"/>
      <c r="HTG9" s="279"/>
      <c r="HTH9" s="280"/>
      <c r="HTI9" s="281"/>
      <c r="HTJ9" s="281"/>
      <c r="HTK9" s="282"/>
      <c r="HTL9" s="283"/>
      <c r="HTM9" s="279"/>
      <c r="HTN9" s="280"/>
      <c r="HTO9" s="281"/>
      <c r="HTP9" s="281"/>
      <c r="HTQ9" s="282"/>
      <c r="HTR9" s="283"/>
      <c r="HTS9" s="279"/>
      <c r="HTT9" s="280"/>
      <c r="HTU9" s="281"/>
      <c r="HTV9" s="281"/>
      <c r="HTW9" s="282"/>
      <c r="HTX9" s="283"/>
      <c r="HTY9" s="279"/>
      <c r="HTZ9" s="280"/>
      <c r="HUA9" s="281"/>
      <c r="HUB9" s="281"/>
      <c r="HUC9" s="282"/>
      <c r="HUD9" s="283"/>
      <c r="HUE9" s="279"/>
      <c r="HUF9" s="280"/>
      <c r="HUG9" s="281"/>
      <c r="HUH9" s="281"/>
      <c r="HUI9" s="282"/>
      <c r="HUJ9" s="283"/>
      <c r="HUK9" s="279"/>
      <c r="HUL9" s="280"/>
      <c r="HUM9" s="281"/>
      <c r="HUN9" s="281"/>
      <c r="HUO9" s="282"/>
      <c r="HUP9" s="283"/>
      <c r="HUQ9" s="279"/>
      <c r="HUR9" s="280"/>
      <c r="HUS9" s="281"/>
      <c r="HUT9" s="281"/>
      <c r="HUU9" s="282"/>
      <c r="HUV9" s="283"/>
      <c r="HUW9" s="279"/>
      <c r="HUX9" s="280"/>
      <c r="HUY9" s="281"/>
      <c r="HUZ9" s="281"/>
      <c r="HVA9" s="282"/>
      <c r="HVB9" s="283"/>
      <c r="HVC9" s="279"/>
      <c r="HVD9" s="280"/>
      <c r="HVE9" s="281"/>
      <c r="HVF9" s="281"/>
      <c r="HVG9" s="282"/>
      <c r="HVH9" s="283"/>
      <c r="HVI9" s="279"/>
      <c r="HVJ9" s="280"/>
      <c r="HVK9" s="281"/>
      <c r="HVL9" s="281"/>
      <c r="HVM9" s="282"/>
      <c r="HVN9" s="283"/>
      <c r="HVO9" s="279"/>
      <c r="HVP9" s="280"/>
      <c r="HVQ9" s="281"/>
      <c r="HVR9" s="281"/>
      <c r="HVS9" s="282"/>
      <c r="HVT9" s="283"/>
      <c r="HVU9" s="279"/>
      <c r="HVV9" s="280"/>
      <c r="HVW9" s="281"/>
      <c r="HVX9" s="281"/>
      <c r="HVY9" s="282"/>
      <c r="HVZ9" s="283"/>
      <c r="HWA9" s="279"/>
      <c r="HWB9" s="280"/>
      <c r="HWC9" s="281"/>
      <c r="HWD9" s="281"/>
      <c r="HWE9" s="282"/>
      <c r="HWF9" s="283"/>
      <c r="HWG9" s="279"/>
      <c r="HWH9" s="280"/>
      <c r="HWI9" s="281"/>
      <c r="HWJ9" s="281"/>
      <c r="HWK9" s="282"/>
      <c r="HWL9" s="283"/>
      <c r="HWM9" s="279"/>
      <c r="HWN9" s="280"/>
      <c r="HWO9" s="281"/>
      <c r="HWP9" s="281"/>
      <c r="HWQ9" s="282"/>
      <c r="HWR9" s="283"/>
      <c r="HWS9" s="279"/>
      <c r="HWT9" s="280"/>
      <c r="HWU9" s="281"/>
      <c r="HWV9" s="281"/>
      <c r="HWW9" s="282"/>
      <c r="HWX9" s="283"/>
      <c r="HWY9" s="279"/>
      <c r="HWZ9" s="280"/>
      <c r="HXA9" s="281"/>
      <c r="HXB9" s="281"/>
      <c r="HXC9" s="282"/>
      <c r="HXD9" s="283"/>
      <c r="HXE9" s="279"/>
      <c r="HXF9" s="280"/>
      <c r="HXG9" s="281"/>
      <c r="HXH9" s="281"/>
      <c r="HXI9" s="282"/>
      <c r="HXJ9" s="283"/>
      <c r="HXK9" s="279"/>
      <c r="HXL9" s="280"/>
      <c r="HXM9" s="281"/>
      <c r="HXN9" s="281"/>
      <c r="HXO9" s="282"/>
      <c r="HXP9" s="283"/>
      <c r="HXQ9" s="279"/>
      <c r="HXR9" s="280"/>
      <c r="HXS9" s="281"/>
      <c r="HXT9" s="281"/>
      <c r="HXU9" s="282"/>
      <c r="HXV9" s="283"/>
      <c r="HXW9" s="279"/>
      <c r="HXX9" s="280"/>
      <c r="HXY9" s="281"/>
      <c r="HXZ9" s="281"/>
      <c r="HYA9" s="282"/>
      <c r="HYB9" s="283"/>
      <c r="HYC9" s="279"/>
      <c r="HYD9" s="280"/>
      <c r="HYE9" s="281"/>
      <c r="HYF9" s="281"/>
      <c r="HYG9" s="282"/>
      <c r="HYH9" s="283"/>
      <c r="HYI9" s="279"/>
      <c r="HYJ9" s="280"/>
      <c r="HYK9" s="281"/>
      <c r="HYL9" s="281"/>
      <c r="HYM9" s="282"/>
      <c r="HYN9" s="283"/>
      <c r="HYO9" s="279"/>
      <c r="HYP9" s="280"/>
      <c r="HYQ9" s="281"/>
      <c r="HYR9" s="281"/>
      <c r="HYS9" s="282"/>
      <c r="HYT9" s="283"/>
      <c r="HYU9" s="279"/>
      <c r="HYV9" s="280"/>
      <c r="HYW9" s="281"/>
      <c r="HYX9" s="281"/>
      <c r="HYY9" s="282"/>
      <c r="HYZ9" s="283"/>
      <c r="HZA9" s="279"/>
      <c r="HZB9" s="280"/>
      <c r="HZC9" s="281"/>
      <c r="HZD9" s="281"/>
      <c r="HZE9" s="282"/>
      <c r="HZF9" s="283"/>
      <c r="HZG9" s="279"/>
      <c r="HZH9" s="280"/>
      <c r="HZI9" s="281"/>
      <c r="HZJ9" s="281"/>
      <c r="HZK9" s="282"/>
      <c r="HZL9" s="283"/>
      <c r="HZM9" s="279"/>
      <c r="HZN9" s="280"/>
      <c r="HZO9" s="281"/>
      <c r="HZP9" s="281"/>
      <c r="HZQ9" s="282"/>
      <c r="HZR9" s="283"/>
      <c r="HZS9" s="279"/>
      <c r="HZT9" s="280"/>
      <c r="HZU9" s="281"/>
      <c r="HZV9" s="281"/>
      <c r="HZW9" s="282"/>
      <c r="HZX9" s="283"/>
      <c r="HZY9" s="279"/>
      <c r="HZZ9" s="280"/>
      <c r="IAA9" s="281"/>
      <c r="IAB9" s="281"/>
      <c r="IAC9" s="282"/>
      <c r="IAD9" s="283"/>
      <c r="IAE9" s="279"/>
      <c r="IAF9" s="280"/>
      <c r="IAG9" s="281"/>
      <c r="IAH9" s="281"/>
      <c r="IAI9" s="282"/>
      <c r="IAJ9" s="283"/>
      <c r="IAK9" s="279"/>
      <c r="IAL9" s="280"/>
      <c r="IAM9" s="281"/>
      <c r="IAN9" s="281"/>
      <c r="IAO9" s="282"/>
      <c r="IAP9" s="283"/>
      <c r="IAQ9" s="279"/>
      <c r="IAR9" s="280"/>
      <c r="IAS9" s="281"/>
      <c r="IAT9" s="281"/>
      <c r="IAU9" s="282"/>
      <c r="IAV9" s="283"/>
      <c r="IAW9" s="279"/>
      <c r="IAX9" s="280"/>
      <c r="IAY9" s="281"/>
      <c r="IAZ9" s="281"/>
      <c r="IBA9" s="282"/>
      <c r="IBB9" s="283"/>
      <c r="IBC9" s="279"/>
      <c r="IBD9" s="280"/>
      <c r="IBE9" s="281"/>
      <c r="IBF9" s="281"/>
      <c r="IBG9" s="282"/>
      <c r="IBH9" s="283"/>
      <c r="IBI9" s="279"/>
      <c r="IBJ9" s="280"/>
      <c r="IBK9" s="281"/>
      <c r="IBL9" s="281"/>
      <c r="IBM9" s="282"/>
      <c r="IBN9" s="283"/>
      <c r="IBO9" s="279"/>
      <c r="IBP9" s="280"/>
      <c r="IBQ9" s="281"/>
      <c r="IBR9" s="281"/>
      <c r="IBS9" s="282"/>
      <c r="IBT9" s="283"/>
      <c r="IBU9" s="279"/>
      <c r="IBV9" s="280"/>
      <c r="IBW9" s="281"/>
      <c r="IBX9" s="281"/>
      <c r="IBY9" s="282"/>
      <c r="IBZ9" s="283"/>
      <c r="ICA9" s="279"/>
      <c r="ICB9" s="280"/>
      <c r="ICC9" s="281"/>
      <c r="ICD9" s="281"/>
      <c r="ICE9" s="282"/>
      <c r="ICF9" s="283"/>
      <c r="ICG9" s="279"/>
      <c r="ICH9" s="280"/>
      <c r="ICI9" s="281"/>
      <c r="ICJ9" s="281"/>
      <c r="ICK9" s="282"/>
      <c r="ICL9" s="283"/>
      <c r="ICM9" s="279"/>
      <c r="ICN9" s="280"/>
      <c r="ICO9" s="281"/>
      <c r="ICP9" s="281"/>
      <c r="ICQ9" s="282"/>
      <c r="ICR9" s="283"/>
      <c r="ICS9" s="279"/>
      <c r="ICT9" s="280"/>
      <c r="ICU9" s="281"/>
      <c r="ICV9" s="281"/>
      <c r="ICW9" s="282"/>
      <c r="ICX9" s="283"/>
      <c r="ICY9" s="279"/>
      <c r="ICZ9" s="280"/>
      <c r="IDA9" s="281"/>
      <c r="IDB9" s="281"/>
      <c r="IDC9" s="282"/>
      <c r="IDD9" s="283"/>
      <c r="IDE9" s="279"/>
      <c r="IDF9" s="280"/>
      <c r="IDG9" s="281"/>
      <c r="IDH9" s="281"/>
      <c r="IDI9" s="282"/>
      <c r="IDJ9" s="283"/>
      <c r="IDK9" s="279"/>
      <c r="IDL9" s="280"/>
      <c r="IDM9" s="281"/>
      <c r="IDN9" s="281"/>
      <c r="IDO9" s="282"/>
      <c r="IDP9" s="283"/>
      <c r="IDQ9" s="279"/>
      <c r="IDR9" s="280"/>
      <c r="IDS9" s="281"/>
      <c r="IDT9" s="281"/>
      <c r="IDU9" s="282"/>
      <c r="IDV9" s="283"/>
      <c r="IDW9" s="279"/>
      <c r="IDX9" s="280"/>
      <c r="IDY9" s="281"/>
      <c r="IDZ9" s="281"/>
      <c r="IEA9" s="282"/>
      <c r="IEB9" s="283"/>
      <c r="IEC9" s="279"/>
      <c r="IED9" s="280"/>
      <c r="IEE9" s="281"/>
      <c r="IEF9" s="281"/>
      <c r="IEG9" s="282"/>
      <c r="IEH9" s="283"/>
      <c r="IEI9" s="279"/>
      <c r="IEJ9" s="280"/>
      <c r="IEK9" s="281"/>
      <c r="IEL9" s="281"/>
      <c r="IEM9" s="282"/>
      <c r="IEN9" s="283"/>
      <c r="IEO9" s="279"/>
      <c r="IEP9" s="280"/>
      <c r="IEQ9" s="281"/>
      <c r="IER9" s="281"/>
      <c r="IES9" s="282"/>
      <c r="IET9" s="283"/>
      <c r="IEU9" s="279"/>
      <c r="IEV9" s="280"/>
      <c r="IEW9" s="281"/>
      <c r="IEX9" s="281"/>
      <c r="IEY9" s="282"/>
      <c r="IEZ9" s="283"/>
      <c r="IFA9" s="279"/>
      <c r="IFB9" s="280"/>
      <c r="IFC9" s="281"/>
      <c r="IFD9" s="281"/>
      <c r="IFE9" s="282"/>
      <c r="IFF9" s="283"/>
      <c r="IFG9" s="279"/>
      <c r="IFH9" s="280"/>
      <c r="IFI9" s="281"/>
      <c r="IFJ9" s="281"/>
      <c r="IFK9" s="282"/>
      <c r="IFL9" s="283"/>
      <c r="IFM9" s="279"/>
      <c r="IFN9" s="280"/>
      <c r="IFO9" s="281"/>
      <c r="IFP9" s="281"/>
      <c r="IFQ9" s="282"/>
      <c r="IFR9" s="283"/>
      <c r="IFS9" s="279"/>
      <c r="IFT9" s="280"/>
      <c r="IFU9" s="281"/>
      <c r="IFV9" s="281"/>
      <c r="IFW9" s="282"/>
      <c r="IFX9" s="283"/>
      <c r="IFY9" s="279"/>
      <c r="IFZ9" s="280"/>
      <c r="IGA9" s="281"/>
      <c r="IGB9" s="281"/>
      <c r="IGC9" s="282"/>
      <c r="IGD9" s="283"/>
      <c r="IGE9" s="279"/>
      <c r="IGF9" s="280"/>
      <c r="IGG9" s="281"/>
      <c r="IGH9" s="281"/>
      <c r="IGI9" s="282"/>
      <c r="IGJ9" s="283"/>
      <c r="IGK9" s="279"/>
      <c r="IGL9" s="280"/>
      <c r="IGM9" s="281"/>
      <c r="IGN9" s="281"/>
      <c r="IGO9" s="282"/>
      <c r="IGP9" s="283"/>
      <c r="IGQ9" s="279"/>
      <c r="IGR9" s="280"/>
      <c r="IGS9" s="281"/>
      <c r="IGT9" s="281"/>
      <c r="IGU9" s="282"/>
      <c r="IGV9" s="283"/>
      <c r="IGW9" s="279"/>
      <c r="IGX9" s="280"/>
      <c r="IGY9" s="281"/>
      <c r="IGZ9" s="281"/>
      <c r="IHA9" s="282"/>
      <c r="IHB9" s="283"/>
      <c r="IHC9" s="279"/>
      <c r="IHD9" s="280"/>
      <c r="IHE9" s="281"/>
      <c r="IHF9" s="281"/>
      <c r="IHG9" s="282"/>
      <c r="IHH9" s="283"/>
      <c r="IHI9" s="279"/>
      <c r="IHJ9" s="280"/>
      <c r="IHK9" s="281"/>
      <c r="IHL9" s="281"/>
      <c r="IHM9" s="282"/>
      <c r="IHN9" s="283"/>
      <c r="IHO9" s="279"/>
      <c r="IHP9" s="280"/>
      <c r="IHQ9" s="281"/>
      <c r="IHR9" s="281"/>
      <c r="IHS9" s="282"/>
      <c r="IHT9" s="283"/>
      <c r="IHU9" s="279"/>
      <c r="IHV9" s="280"/>
      <c r="IHW9" s="281"/>
      <c r="IHX9" s="281"/>
      <c r="IHY9" s="282"/>
      <c r="IHZ9" s="283"/>
      <c r="IIA9" s="279"/>
      <c r="IIB9" s="280"/>
      <c r="IIC9" s="281"/>
      <c r="IID9" s="281"/>
      <c r="IIE9" s="282"/>
      <c r="IIF9" s="283"/>
      <c r="IIG9" s="279"/>
      <c r="IIH9" s="280"/>
      <c r="III9" s="281"/>
      <c r="IIJ9" s="281"/>
      <c r="IIK9" s="282"/>
      <c r="IIL9" s="283"/>
      <c r="IIM9" s="279"/>
      <c r="IIN9" s="280"/>
      <c r="IIO9" s="281"/>
      <c r="IIP9" s="281"/>
      <c r="IIQ9" s="282"/>
      <c r="IIR9" s="283"/>
      <c r="IIS9" s="279"/>
      <c r="IIT9" s="280"/>
      <c r="IIU9" s="281"/>
      <c r="IIV9" s="281"/>
      <c r="IIW9" s="282"/>
      <c r="IIX9" s="283"/>
      <c r="IIY9" s="279"/>
      <c r="IIZ9" s="280"/>
      <c r="IJA9" s="281"/>
      <c r="IJB9" s="281"/>
      <c r="IJC9" s="282"/>
      <c r="IJD9" s="283"/>
      <c r="IJE9" s="279"/>
      <c r="IJF9" s="280"/>
      <c r="IJG9" s="281"/>
      <c r="IJH9" s="281"/>
      <c r="IJI9" s="282"/>
      <c r="IJJ9" s="283"/>
      <c r="IJK9" s="279"/>
      <c r="IJL9" s="280"/>
      <c r="IJM9" s="281"/>
      <c r="IJN9" s="281"/>
      <c r="IJO9" s="282"/>
      <c r="IJP9" s="283"/>
      <c r="IJQ9" s="279"/>
      <c r="IJR9" s="280"/>
      <c r="IJS9" s="281"/>
      <c r="IJT9" s="281"/>
      <c r="IJU9" s="282"/>
      <c r="IJV9" s="283"/>
      <c r="IJW9" s="279"/>
      <c r="IJX9" s="280"/>
      <c r="IJY9" s="281"/>
      <c r="IJZ9" s="281"/>
      <c r="IKA9" s="282"/>
      <c r="IKB9" s="283"/>
      <c r="IKC9" s="279"/>
      <c r="IKD9" s="280"/>
      <c r="IKE9" s="281"/>
      <c r="IKF9" s="281"/>
      <c r="IKG9" s="282"/>
      <c r="IKH9" s="283"/>
      <c r="IKI9" s="279"/>
      <c r="IKJ9" s="280"/>
      <c r="IKK9" s="281"/>
      <c r="IKL9" s="281"/>
      <c r="IKM9" s="282"/>
      <c r="IKN9" s="283"/>
      <c r="IKO9" s="279"/>
      <c r="IKP9" s="280"/>
      <c r="IKQ9" s="281"/>
      <c r="IKR9" s="281"/>
      <c r="IKS9" s="282"/>
      <c r="IKT9" s="283"/>
      <c r="IKU9" s="279"/>
      <c r="IKV9" s="280"/>
      <c r="IKW9" s="281"/>
      <c r="IKX9" s="281"/>
      <c r="IKY9" s="282"/>
      <c r="IKZ9" s="283"/>
      <c r="ILA9" s="279"/>
      <c r="ILB9" s="280"/>
      <c r="ILC9" s="281"/>
      <c r="ILD9" s="281"/>
      <c r="ILE9" s="282"/>
      <c r="ILF9" s="283"/>
      <c r="ILG9" s="279"/>
      <c r="ILH9" s="280"/>
      <c r="ILI9" s="281"/>
      <c r="ILJ9" s="281"/>
      <c r="ILK9" s="282"/>
      <c r="ILL9" s="283"/>
      <c r="ILM9" s="279"/>
      <c r="ILN9" s="280"/>
      <c r="ILO9" s="281"/>
      <c r="ILP9" s="281"/>
      <c r="ILQ9" s="282"/>
      <c r="ILR9" s="283"/>
      <c r="ILS9" s="279"/>
      <c r="ILT9" s="280"/>
      <c r="ILU9" s="281"/>
      <c r="ILV9" s="281"/>
      <c r="ILW9" s="282"/>
      <c r="ILX9" s="283"/>
      <c r="ILY9" s="279"/>
      <c r="ILZ9" s="280"/>
      <c r="IMA9" s="281"/>
      <c r="IMB9" s="281"/>
      <c r="IMC9" s="282"/>
      <c r="IMD9" s="283"/>
      <c r="IME9" s="279"/>
      <c r="IMF9" s="280"/>
      <c r="IMG9" s="281"/>
      <c r="IMH9" s="281"/>
      <c r="IMI9" s="282"/>
      <c r="IMJ9" s="283"/>
      <c r="IMK9" s="279"/>
      <c r="IML9" s="280"/>
      <c r="IMM9" s="281"/>
      <c r="IMN9" s="281"/>
      <c r="IMO9" s="282"/>
      <c r="IMP9" s="283"/>
      <c r="IMQ9" s="279"/>
      <c r="IMR9" s="280"/>
      <c r="IMS9" s="281"/>
      <c r="IMT9" s="281"/>
      <c r="IMU9" s="282"/>
      <c r="IMV9" s="283"/>
      <c r="IMW9" s="279"/>
      <c r="IMX9" s="280"/>
      <c r="IMY9" s="281"/>
      <c r="IMZ9" s="281"/>
      <c r="INA9" s="282"/>
      <c r="INB9" s="283"/>
      <c r="INC9" s="279"/>
      <c r="IND9" s="280"/>
      <c r="INE9" s="281"/>
      <c r="INF9" s="281"/>
      <c r="ING9" s="282"/>
      <c r="INH9" s="283"/>
      <c r="INI9" s="279"/>
      <c r="INJ9" s="280"/>
      <c r="INK9" s="281"/>
      <c r="INL9" s="281"/>
      <c r="INM9" s="282"/>
      <c r="INN9" s="283"/>
      <c r="INO9" s="279"/>
      <c r="INP9" s="280"/>
      <c r="INQ9" s="281"/>
      <c r="INR9" s="281"/>
      <c r="INS9" s="282"/>
      <c r="INT9" s="283"/>
      <c r="INU9" s="279"/>
      <c r="INV9" s="280"/>
      <c r="INW9" s="281"/>
      <c r="INX9" s="281"/>
      <c r="INY9" s="282"/>
      <c r="INZ9" s="283"/>
      <c r="IOA9" s="279"/>
      <c r="IOB9" s="280"/>
      <c r="IOC9" s="281"/>
      <c r="IOD9" s="281"/>
      <c r="IOE9" s="282"/>
      <c r="IOF9" s="283"/>
      <c r="IOG9" s="279"/>
      <c r="IOH9" s="280"/>
      <c r="IOI9" s="281"/>
      <c r="IOJ9" s="281"/>
      <c r="IOK9" s="282"/>
      <c r="IOL9" s="283"/>
      <c r="IOM9" s="279"/>
      <c r="ION9" s="280"/>
      <c r="IOO9" s="281"/>
      <c r="IOP9" s="281"/>
      <c r="IOQ9" s="282"/>
      <c r="IOR9" s="283"/>
      <c r="IOS9" s="279"/>
      <c r="IOT9" s="280"/>
      <c r="IOU9" s="281"/>
      <c r="IOV9" s="281"/>
      <c r="IOW9" s="282"/>
      <c r="IOX9" s="283"/>
      <c r="IOY9" s="279"/>
      <c r="IOZ9" s="280"/>
      <c r="IPA9" s="281"/>
      <c r="IPB9" s="281"/>
      <c r="IPC9" s="282"/>
      <c r="IPD9" s="283"/>
      <c r="IPE9" s="279"/>
      <c r="IPF9" s="280"/>
      <c r="IPG9" s="281"/>
      <c r="IPH9" s="281"/>
      <c r="IPI9" s="282"/>
      <c r="IPJ9" s="283"/>
      <c r="IPK9" s="279"/>
      <c r="IPL9" s="280"/>
      <c r="IPM9" s="281"/>
      <c r="IPN9" s="281"/>
      <c r="IPO9" s="282"/>
      <c r="IPP9" s="283"/>
      <c r="IPQ9" s="279"/>
      <c r="IPR9" s="280"/>
      <c r="IPS9" s="281"/>
      <c r="IPT9" s="281"/>
      <c r="IPU9" s="282"/>
      <c r="IPV9" s="283"/>
      <c r="IPW9" s="279"/>
      <c r="IPX9" s="280"/>
      <c r="IPY9" s="281"/>
      <c r="IPZ9" s="281"/>
      <c r="IQA9" s="282"/>
      <c r="IQB9" s="283"/>
      <c r="IQC9" s="279"/>
      <c r="IQD9" s="280"/>
      <c r="IQE9" s="281"/>
      <c r="IQF9" s="281"/>
      <c r="IQG9" s="282"/>
      <c r="IQH9" s="283"/>
      <c r="IQI9" s="279"/>
      <c r="IQJ9" s="280"/>
      <c r="IQK9" s="281"/>
      <c r="IQL9" s="281"/>
      <c r="IQM9" s="282"/>
      <c r="IQN9" s="283"/>
      <c r="IQO9" s="279"/>
      <c r="IQP9" s="280"/>
      <c r="IQQ9" s="281"/>
      <c r="IQR9" s="281"/>
      <c r="IQS9" s="282"/>
      <c r="IQT9" s="283"/>
      <c r="IQU9" s="279"/>
      <c r="IQV9" s="280"/>
      <c r="IQW9" s="281"/>
      <c r="IQX9" s="281"/>
      <c r="IQY9" s="282"/>
      <c r="IQZ9" s="283"/>
      <c r="IRA9" s="279"/>
      <c r="IRB9" s="280"/>
      <c r="IRC9" s="281"/>
      <c r="IRD9" s="281"/>
      <c r="IRE9" s="282"/>
      <c r="IRF9" s="283"/>
      <c r="IRG9" s="279"/>
      <c r="IRH9" s="280"/>
      <c r="IRI9" s="281"/>
      <c r="IRJ9" s="281"/>
      <c r="IRK9" s="282"/>
      <c r="IRL9" s="283"/>
      <c r="IRM9" s="279"/>
      <c r="IRN9" s="280"/>
      <c r="IRO9" s="281"/>
      <c r="IRP9" s="281"/>
      <c r="IRQ9" s="282"/>
      <c r="IRR9" s="283"/>
      <c r="IRS9" s="279"/>
      <c r="IRT9" s="280"/>
      <c r="IRU9" s="281"/>
      <c r="IRV9" s="281"/>
      <c r="IRW9" s="282"/>
      <c r="IRX9" s="283"/>
      <c r="IRY9" s="279"/>
      <c r="IRZ9" s="280"/>
      <c r="ISA9" s="281"/>
      <c r="ISB9" s="281"/>
      <c r="ISC9" s="282"/>
      <c r="ISD9" s="283"/>
      <c r="ISE9" s="279"/>
      <c r="ISF9" s="280"/>
      <c r="ISG9" s="281"/>
      <c r="ISH9" s="281"/>
      <c r="ISI9" s="282"/>
      <c r="ISJ9" s="283"/>
      <c r="ISK9" s="279"/>
      <c r="ISL9" s="280"/>
      <c r="ISM9" s="281"/>
      <c r="ISN9" s="281"/>
      <c r="ISO9" s="282"/>
      <c r="ISP9" s="283"/>
      <c r="ISQ9" s="279"/>
      <c r="ISR9" s="280"/>
      <c r="ISS9" s="281"/>
      <c r="IST9" s="281"/>
      <c r="ISU9" s="282"/>
      <c r="ISV9" s="283"/>
      <c r="ISW9" s="279"/>
      <c r="ISX9" s="280"/>
      <c r="ISY9" s="281"/>
      <c r="ISZ9" s="281"/>
      <c r="ITA9" s="282"/>
      <c r="ITB9" s="283"/>
      <c r="ITC9" s="279"/>
      <c r="ITD9" s="280"/>
      <c r="ITE9" s="281"/>
      <c r="ITF9" s="281"/>
      <c r="ITG9" s="282"/>
      <c r="ITH9" s="283"/>
      <c r="ITI9" s="279"/>
      <c r="ITJ9" s="280"/>
      <c r="ITK9" s="281"/>
      <c r="ITL9" s="281"/>
      <c r="ITM9" s="282"/>
      <c r="ITN9" s="283"/>
      <c r="ITO9" s="279"/>
      <c r="ITP9" s="280"/>
      <c r="ITQ9" s="281"/>
      <c r="ITR9" s="281"/>
      <c r="ITS9" s="282"/>
      <c r="ITT9" s="283"/>
      <c r="ITU9" s="279"/>
      <c r="ITV9" s="280"/>
      <c r="ITW9" s="281"/>
      <c r="ITX9" s="281"/>
      <c r="ITY9" s="282"/>
      <c r="ITZ9" s="283"/>
      <c r="IUA9" s="279"/>
      <c r="IUB9" s="280"/>
      <c r="IUC9" s="281"/>
      <c r="IUD9" s="281"/>
      <c r="IUE9" s="282"/>
      <c r="IUF9" s="283"/>
      <c r="IUG9" s="279"/>
      <c r="IUH9" s="280"/>
      <c r="IUI9" s="281"/>
      <c r="IUJ9" s="281"/>
      <c r="IUK9" s="282"/>
      <c r="IUL9" s="283"/>
      <c r="IUM9" s="279"/>
      <c r="IUN9" s="280"/>
      <c r="IUO9" s="281"/>
      <c r="IUP9" s="281"/>
      <c r="IUQ9" s="282"/>
      <c r="IUR9" s="283"/>
      <c r="IUS9" s="279"/>
      <c r="IUT9" s="280"/>
      <c r="IUU9" s="281"/>
      <c r="IUV9" s="281"/>
      <c r="IUW9" s="282"/>
      <c r="IUX9" s="283"/>
      <c r="IUY9" s="279"/>
      <c r="IUZ9" s="280"/>
      <c r="IVA9" s="281"/>
      <c r="IVB9" s="281"/>
      <c r="IVC9" s="282"/>
      <c r="IVD9" s="283"/>
      <c r="IVE9" s="279"/>
      <c r="IVF9" s="280"/>
      <c r="IVG9" s="281"/>
      <c r="IVH9" s="281"/>
      <c r="IVI9" s="282"/>
      <c r="IVJ9" s="283"/>
      <c r="IVK9" s="279"/>
      <c r="IVL9" s="280"/>
      <c r="IVM9" s="281"/>
      <c r="IVN9" s="281"/>
      <c r="IVO9" s="282"/>
      <c r="IVP9" s="283"/>
      <c r="IVQ9" s="279"/>
      <c r="IVR9" s="280"/>
      <c r="IVS9" s="281"/>
      <c r="IVT9" s="281"/>
      <c r="IVU9" s="282"/>
      <c r="IVV9" s="283"/>
      <c r="IVW9" s="279"/>
      <c r="IVX9" s="280"/>
      <c r="IVY9" s="281"/>
      <c r="IVZ9" s="281"/>
      <c r="IWA9" s="282"/>
      <c r="IWB9" s="283"/>
      <c r="IWC9" s="279"/>
      <c r="IWD9" s="280"/>
      <c r="IWE9" s="281"/>
      <c r="IWF9" s="281"/>
      <c r="IWG9" s="282"/>
      <c r="IWH9" s="283"/>
      <c r="IWI9" s="279"/>
      <c r="IWJ9" s="280"/>
      <c r="IWK9" s="281"/>
      <c r="IWL9" s="281"/>
      <c r="IWM9" s="282"/>
      <c r="IWN9" s="283"/>
      <c r="IWO9" s="279"/>
      <c r="IWP9" s="280"/>
      <c r="IWQ9" s="281"/>
      <c r="IWR9" s="281"/>
      <c r="IWS9" s="282"/>
      <c r="IWT9" s="283"/>
      <c r="IWU9" s="279"/>
      <c r="IWV9" s="280"/>
      <c r="IWW9" s="281"/>
      <c r="IWX9" s="281"/>
      <c r="IWY9" s="282"/>
      <c r="IWZ9" s="283"/>
      <c r="IXA9" s="279"/>
      <c r="IXB9" s="280"/>
      <c r="IXC9" s="281"/>
      <c r="IXD9" s="281"/>
      <c r="IXE9" s="282"/>
      <c r="IXF9" s="283"/>
      <c r="IXG9" s="279"/>
      <c r="IXH9" s="280"/>
      <c r="IXI9" s="281"/>
      <c r="IXJ9" s="281"/>
      <c r="IXK9" s="282"/>
      <c r="IXL9" s="283"/>
      <c r="IXM9" s="279"/>
      <c r="IXN9" s="280"/>
      <c r="IXO9" s="281"/>
      <c r="IXP9" s="281"/>
      <c r="IXQ9" s="282"/>
      <c r="IXR9" s="283"/>
      <c r="IXS9" s="279"/>
      <c r="IXT9" s="280"/>
      <c r="IXU9" s="281"/>
      <c r="IXV9" s="281"/>
      <c r="IXW9" s="282"/>
      <c r="IXX9" s="283"/>
      <c r="IXY9" s="279"/>
      <c r="IXZ9" s="280"/>
      <c r="IYA9" s="281"/>
      <c r="IYB9" s="281"/>
      <c r="IYC9" s="282"/>
      <c r="IYD9" s="283"/>
      <c r="IYE9" s="279"/>
      <c r="IYF9" s="280"/>
      <c r="IYG9" s="281"/>
      <c r="IYH9" s="281"/>
      <c r="IYI9" s="282"/>
      <c r="IYJ9" s="283"/>
      <c r="IYK9" s="279"/>
      <c r="IYL9" s="280"/>
      <c r="IYM9" s="281"/>
      <c r="IYN9" s="281"/>
      <c r="IYO9" s="282"/>
      <c r="IYP9" s="283"/>
      <c r="IYQ9" s="279"/>
      <c r="IYR9" s="280"/>
      <c r="IYS9" s="281"/>
      <c r="IYT9" s="281"/>
      <c r="IYU9" s="282"/>
      <c r="IYV9" s="283"/>
      <c r="IYW9" s="279"/>
      <c r="IYX9" s="280"/>
      <c r="IYY9" s="281"/>
      <c r="IYZ9" s="281"/>
      <c r="IZA9" s="282"/>
      <c r="IZB9" s="283"/>
      <c r="IZC9" s="279"/>
      <c r="IZD9" s="280"/>
      <c r="IZE9" s="281"/>
      <c r="IZF9" s="281"/>
      <c r="IZG9" s="282"/>
      <c r="IZH9" s="283"/>
      <c r="IZI9" s="279"/>
      <c r="IZJ9" s="280"/>
      <c r="IZK9" s="281"/>
      <c r="IZL9" s="281"/>
      <c r="IZM9" s="282"/>
      <c r="IZN9" s="283"/>
      <c r="IZO9" s="279"/>
      <c r="IZP9" s="280"/>
      <c r="IZQ9" s="281"/>
      <c r="IZR9" s="281"/>
      <c r="IZS9" s="282"/>
      <c r="IZT9" s="283"/>
      <c r="IZU9" s="279"/>
      <c r="IZV9" s="280"/>
      <c r="IZW9" s="281"/>
      <c r="IZX9" s="281"/>
      <c r="IZY9" s="282"/>
      <c r="IZZ9" s="283"/>
      <c r="JAA9" s="279"/>
      <c r="JAB9" s="280"/>
      <c r="JAC9" s="281"/>
      <c r="JAD9" s="281"/>
      <c r="JAE9" s="282"/>
      <c r="JAF9" s="283"/>
      <c r="JAG9" s="279"/>
      <c r="JAH9" s="280"/>
      <c r="JAI9" s="281"/>
      <c r="JAJ9" s="281"/>
      <c r="JAK9" s="282"/>
      <c r="JAL9" s="283"/>
      <c r="JAM9" s="279"/>
      <c r="JAN9" s="280"/>
      <c r="JAO9" s="281"/>
      <c r="JAP9" s="281"/>
      <c r="JAQ9" s="282"/>
      <c r="JAR9" s="283"/>
      <c r="JAS9" s="279"/>
      <c r="JAT9" s="280"/>
      <c r="JAU9" s="281"/>
      <c r="JAV9" s="281"/>
      <c r="JAW9" s="282"/>
      <c r="JAX9" s="283"/>
      <c r="JAY9" s="279"/>
      <c r="JAZ9" s="280"/>
      <c r="JBA9" s="281"/>
      <c r="JBB9" s="281"/>
      <c r="JBC9" s="282"/>
      <c r="JBD9" s="283"/>
      <c r="JBE9" s="279"/>
      <c r="JBF9" s="280"/>
      <c r="JBG9" s="281"/>
      <c r="JBH9" s="281"/>
      <c r="JBI9" s="282"/>
      <c r="JBJ9" s="283"/>
      <c r="JBK9" s="279"/>
      <c r="JBL9" s="280"/>
      <c r="JBM9" s="281"/>
      <c r="JBN9" s="281"/>
      <c r="JBO9" s="282"/>
      <c r="JBP9" s="283"/>
      <c r="JBQ9" s="279"/>
      <c r="JBR9" s="280"/>
      <c r="JBS9" s="281"/>
      <c r="JBT9" s="281"/>
      <c r="JBU9" s="282"/>
      <c r="JBV9" s="283"/>
      <c r="JBW9" s="279"/>
      <c r="JBX9" s="280"/>
      <c r="JBY9" s="281"/>
      <c r="JBZ9" s="281"/>
      <c r="JCA9" s="282"/>
      <c r="JCB9" s="283"/>
      <c r="JCC9" s="279"/>
      <c r="JCD9" s="280"/>
      <c r="JCE9" s="281"/>
      <c r="JCF9" s="281"/>
      <c r="JCG9" s="282"/>
      <c r="JCH9" s="283"/>
      <c r="JCI9" s="279"/>
      <c r="JCJ9" s="280"/>
      <c r="JCK9" s="281"/>
      <c r="JCL9" s="281"/>
      <c r="JCM9" s="282"/>
      <c r="JCN9" s="283"/>
      <c r="JCO9" s="279"/>
      <c r="JCP9" s="280"/>
      <c r="JCQ9" s="281"/>
      <c r="JCR9" s="281"/>
      <c r="JCS9" s="282"/>
      <c r="JCT9" s="283"/>
      <c r="JCU9" s="279"/>
      <c r="JCV9" s="280"/>
      <c r="JCW9" s="281"/>
      <c r="JCX9" s="281"/>
      <c r="JCY9" s="282"/>
      <c r="JCZ9" s="283"/>
      <c r="JDA9" s="279"/>
      <c r="JDB9" s="280"/>
      <c r="JDC9" s="281"/>
      <c r="JDD9" s="281"/>
      <c r="JDE9" s="282"/>
      <c r="JDF9" s="283"/>
      <c r="JDG9" s="279"/>
      <c r="JDH9" s="280"/>
      <c r="JDI9" s="281"/>
      <c r="JDJ9" s="281"/>
      <c r="JDK9" s="282"/>
      <c r="JDL9" s="283"/>
      <c r="JDM9" s="279"/>
      <c r="JDN9" s="280"/>
      <c r="JDO9" s="281"/>
      <c r="JDP9" s="281"/>
      <c r="JDQ9" s="282"/>
      <c r="JDR9" s="283"/>
      <c r="JDS9" s="279"/>
      <c r="JDT9" s="280"/>
      <c r="JDU9" s="281"/>
      <c r="JDV9" s="281"/>
      <c r="JDW9" s="282"/>
      <c r="JDX9" s="283"/>
      <c r="JDY9" s="279"/>
      <c r="JDZ9" s="280"/>
      <c r="JEA9" s="281"/>
      <c r="JEB9" s="281"/>
      <c r="JEC9" s="282"/>
      <c r="JED9" s="283"/>
      <c r="JEE9" s="279"/>
      <c r="JEF9" s="280"/>
      <c r="JEG9" s="281"/>
      <c r="JEH9" s="281"/>
      <c r="JEI9" s="282"/>
      <c r="JEJ9" s="283"/>
      <c r="JEK9" s="279"/>
      <c r="JEL9" s="280"/>
      <c r="JEM9" s="281"/>
      <c r="JEN9" s="281"/>
      <c r="JEO9" s="282"/>
      <c r="JEP9" s="283"/>
      <c r="JEQ9" s="279"/>
      <c r="JER9" s="280"/>
      <c r="JES9" s="281"/>
      <c r="JET9" s="281"/>
      <c r="JEU9" s="282"/>
      <c r="JEV9" s="283"/>
      <c r="JEW9" s="279"/>
      <c r="JEX9" s="280"/>
      <c r="JEY9" s="281"/>
      <c r="JEZ9" s="281"/>
      <c r="JFA9" s="282"/>
      <c r="JFB9" s="283"/>
      <c r="JFC9" s="279"/>
      <c r="JFD9" s="280"/>
      <c r="JFE9" s="281"/>
      <c r="JFF9" s="281"/>
      <c r="JFG9" s="282"/>
      <c r="JFH9" s="283"/>
      <c r="JFI9" s="279"/>
      <c r="JFJ9" s="280"/>
      <c r="JFK9" s="281"/>
      <c r="JFL9" s="281"/>
      <c r="JFM9" s="282"/>
      <c r="JFN9" s="283"/>
      <c r="JFO9" s="279"/>
      <c r="JFP9" s="280"/>
      <c r="JFQ9" s="281"/>
      <c r="JFR9" s="281"/>
      <c r="JFS9" s="282"/>
      <c r="JFT9" s="283"/>
      <c r="JFU9" s="279"/>
      <c r="JFV9" s="280"/>
      <c r="JFW9" s="281"/>
      <c r="JFX9" s="281"/>
      <c r="JFY9" s="282"/>
      <c r="JFZ9" s="283"/>
      <c r="JGA9" s="279"/>
      <c r="JGB9" s="280"/>
      <c r="JGC9" s="281"/>
      <c r="JGD9" s="281"/>
      <c r="JGE9" s="282"/>
      <c r="JGF9" s="283"/>
      <c r="JGG9" s="279"/>
      <c r="JGH9" s="280"/>
      <c r="JGI9" s="281"/>
      <c r="JGJ9" s="281"/>
      <c r="JGK9" s="282"/>
      <c r="JGL9" s="283"/>
      <c r="JGM9" s="279"/>
      <c r="JGN9" s="280"/>
      <c r="JGO9" s="281"/>
      <c r="JGP9" s="281"/>
      <c r="JGQ9" s="282"/>
      <c r="JGR9" s="283"/>
      <c r="JGS9" s="279"/>
      <c r="JGT9" s="280"/>
      <c r="JGU9" s="281"/>
      <c r="JGV9" s="281"/>
      <c r="JGW9" s="282"/>
      <c r="JGX9" s="283"/>
      <c r="JGY9" s="279"/>
      <c r="JGZ9" s="280"/>
      <c r="JHA9" s="281"/>
      <c r="JHB9" s="281"/>
      <c r="JHC9" s="282"/>
      <c r="JHD9" s="283"/>
      <c r="JHE9" s="279"/>
      <c r="JHF9" s="280"/>
      <c r="JHG9" s="281"/>
      <c r="JHH9" s="281"/>
      <c r="JHI9" s="282"/>
      <c r="JHJ9" s="283"/>
      <c r="JHK9" s="279"/>
      <c r="JHL9" s="280"/>
      <c r="JHM9" s="281"/>
      <c r="JHN9" s="281"/>
      <c r="JHO9" s="282"/>
      <c r="JHP9" s="283"/>
      <c r="JHQ9" s="279"/>
      <c r="JHR9" s="280"/>
      <c r="JHS9" s="281"/>
      <c r="JHT9" s="281"/>
      <c r="JHU9" s="282"/>
      <c r="JHV9" s="283"/>
      <c r="JHW9" s="279"/>
      <c r="JHX9" s="280"/>
      <c r="JHY9" s="281"/>
      <c r="JHZ9" s="281"/>
      <c r="JIA9" s="282"/>
      <c r="JIB9" s="283"/>
      <c r="JIC9" s="279"/>
      <c r="JID9" s="280"/>
      <c r="JIE9" s="281"/>
      <c r="JIF9" s="281"/>
      <c r="JIG9" s="282"/>
      <c r="JIH9" s="283"/>
      <c r="JII9" s="279"/>
      <c r="JIJ9" s="280"/>
      <c r="JIK9" s="281"/>
      <c r="JIL9" s="281"/>
      <c r="JIM9" s="282"/>
      <c r="JIN9" s="283"/>
      <c r="JIO9" s="279"/>
      <c r="JIP9" s="280"/>
      <c r="JIQ9" s="281"/>
      <c r="JIR9" s="281"/>
      <c r="JIS9" s="282"/>
      <c r="JIT9" s="283"/>
      <c r="JIU9" s="279"/>
      <c r="JIV9" s="280"/>
      <c r="JIW9" s="281"/>
      <c r="JIX9" s="281"/>
      <c r="JIY9" s="282"/>
      <c r="JIZ9" s="283"/>
      <c r="JJA9" s="279"/>
      <c r="JJB9" s="280"/>
      <c r="JJC9" s="281"/>
      <c r="JJD9" s="281"/>
      <c r="JJE9" s="282"/>
      <c r="JJF9" s="283"/>
      <c r="JJG9" s="279"/>
      <c r="JJH9" s="280"/>
      <c r="JJI9" s="281"/>
      <c r="JJJ9" s="281"/>
      <c r="JJK9" s="282"/>
      <c r="JJL9" s="283"/>
      <c r="JJM9" s="279"/>
      <c r="JJN9" s="280"/>
      <c r="JJO9" s="281"/>
      <c r="JJP9" s="281"/>
      <c r="JJQ9" s="282"/>
      <c r="JJR9" s="283"/>
      <c r="JJS9" s="279"/>
      <c r="JJT9" s="280"/>
      <c r="JJU9" s="281"/>
      <c r="JJV9" s="281"/>
      <c r="JJW9" s="282"/>
      <c r="JJX9" s="283"/>
      <c r="JJY9" s="279"/>
      <c r="JJZ9" s="280"/>
      <c r="JKA9" s="281"/>
      <c r="JKB9" s="281"/>
      <c r="JKC9" s="282"/>
      <c r="JKD9" s="283"/>
      <c r="JKE9" s="279"/>
      <c r="JKF9" s="280"/>
      <c r="JKG9" s="281"/>
      <c r="JKH9" s="281"/>
      <c r="JKI9" s="282"/>
      <c r="JKJ9" s="283"/>
      <c r="JKK9" s="279"/>
      <c r="JKL9" s="280"/>
      <c r="JKM9" s="281"/>
      <c r="JKN9" s="281"/>
      <c r="JKO9" s="282"/>
      <c r="JKP9" s="283"/>
      <c r="JKQ9" s="279"/>
      <c r="JKR9" s="280"/>
      <c r="JKS9" s="281"/>
      <c r="JKT9" s="281"/>
      <c r="JKU9" s="282"/>
      <c r="JKV9" s="283"/>
      <c r="JKW9" s="279"/>
      <c r="JKX9" s="280"/>
      <c r="JKY9" s="281"/>
      <c r="JKZ9" s="281"/>
      <c r="JLA9" s="282"/>
      <c r="JLB9" s="283"/>
      <c r="JLC9" s="279"/>
      <c r="JLD9" s="280"/>
      <c r="JLE9" s="281"/>
      <c r="JLF9" s="281"/>
      <c r="JLG9" s="282"/>
      <c r="JLH9" s="283"/>
      <c r="JLI9" s="279"/>
      <c r="JLJ9" s="280"/>
      <c r="JLK9" s="281"/>
      <c r="JLL9" s="281"/>
      <c r="JLM9" s="282"/>
      <c r="JLN9" s="283"/>
      <c r="JLO9" s="279"/>
      <c r="JLP9" s="280"/>
      <c r="JLQ9" s="281"/>
      <c r="JLR9" s="281"/>
      <c r="JLS9" s="282"/>
      <c r="JLT9" s="283"/>
      <c r="JLU9" s="279"/>
      <c r="JLV9" s="280"/>
      <c r="JLW9" s="281"/>
      <c r="JLX9" s="281"/>
      <c r="JLY9" s="282"/>
      <c r="JLZ9" s="283"/>
      <c r="JMA9" s="279"/>
      <c r="JMB9" s="280"/>
      <c r="JMC9" s="281"/>
      <c r="JMD9" s="281"/>
      <c r="JME9" s="282"/>
      <c r="JMF9" s="283"/>
      <c r="JMG9" s="279"/>
      <c r="JMH9" s="280"/>
      <c r="JMI9" s="281"/>
      <c r="JMJ9" s="281"/>
      <c r="JMK9" s="282"/>
      <c r="JML9" s="283"/>
      <c r="JMM9" s="279"/>
      <c r="JMN9" s="280"/>
      <c r="JMO9" s="281"/>
      <c r="JMP9" s="281"/>
      <c r="JMQ9" s="282"/>
      <c r="JMR9" s="283"/>
      <c r="JMS9" s="279"/>
      <c r="JMT9" s="280"/>
      <c r="JMU9" s="281"/>
      <c r="JMV9" s="281"/>
      <c r="JMW9" s="282"/>
      <c r="JMX9" s="283"/>
      <c r="JMY9" s="279"/>
      <c r="JMZ9" s="280"/>
      <c r="JNA9" s="281"/>
      <c r="JNB9" s="281"/>
      <c r="JNC9" s="282"/>
      <c r="JND9" s="283"/>
      <c r="JNE9" s="279"/>
      <c r="JNF9" s="280"/>
      <c r="JNG9" s="281"/>
      <c r="JNH9" s="281"/>
      <c r="JNI9" s="282"/>
      <c r="JNJ9" s="283"/>
      <c r="JNK9" s="279"/>
      <c r="JNL9" s="280"/>
      <c r="JNM9" s="281"/>
      <c r="JNN9" s="281"/>
      <c r="JNO9" s="282"/>
      <c r="JNP9" s="283"/>
      <c r="JNQ9" s="279"/>
      <c r="JNR9" s="280"/>
      <c r="JNS9" s="281"/>
      <c r="JNT9" s="281"/>
      <c r="JNU9" s="282"/>
      <c r="JNV9" s="283"/>
      <c r="JNW9" s="279"/>
      <c r="JNX9" s="280"/>
      <c r="JNY9" s="281"/>
      <c r="JNZ9" s="281"/>
      <c r="JOA9" s="282"/>
      <c r="JOB9" s="283"/>
      <c r="JOC9" s="279"/>
      <c r="JOD9" s="280"/>
      <c r="JOE9" s="281"/>
      <c r="JOF9" s="281"/>
      <c r="JOG9" s="282"/>
      <c r="JOH9" s="283"/>
      <c r="JOI9" s="279"/>
      <c r="JOJ9" s="280"/>
      <c r="JOK9" s="281"/>
      <c r="JOL9" s="281"/>
      <c r="JOM9" s="282"/>
      <c r="JON9" s="283"/>
      <c r="JOO9" s="279"/>
      <c r="JOP9" s="280"/>
      <c r="JOQ9" s="281"/>
      <c r="JOR9" s="281"/>
      <c r="JOS9" s="282"/>
      <c r="JOT9" s="283"/>
      <c r="JOU9" s="279"/>
      <c r="JOV9" s="280"/>
      <c r="JOW9" s="281"/>
      <c r="JOX9" s="281"/>
      <c r="JOY9" s="282"/>
      <c r="JOZ9" s="283"/>
      <c r="JPA9" s="279"/>
      <c r="JPB9" s="280"/>
      <c r="JPC9" s="281"/>
      <c r="JPD9" s="281"/>
      <c r="JPE9" s="282"/>
      <c r="JPF9" s="283"/>
      <c r="JPG9" s="279"/>
      <c r="JPH9" s="280"/>
      <c r="JPI9" s="281"/>
      <c r="JPJ9" s="281"/>
      <c r="JPK9" s="282"/>
      <c r="JPL9" s="283"/>
      <c r="JPM9" s="279"/>
      <c r="JPN9" s="280"/>
      <c r="JPO9" s="281"/>
      <c r="JPP9" s="281"/>
      <c r="JPQ9" s="282"/>
      <c r="JPR9" s="283"/>
      <c r="JPS9" s="279"/>
      <c r="JPT9" s="280"/>
      <c r="JPU9" s="281"/>
      <c r="JPV9" s="281"/>
      <c r="JPW9" s="282"/>
      <c r="JPX9" s="283"/>
      <c r="JPY9" s="279"/>
      <c r="JPZ9" s="280"/>
      <c r="JQA9" s="281"/>
      <c r="JQB9" s="281"/>
      <c r="JQC9" s="282"/>
      <c r="JQD9" s="283"/>
      <c r="JQE9" s="279"/>
      <c r="JQF9" s="280"/>
      <c r="JQG9" s="281"/>
      <c r="JQH9" s="281"/>
      <c r="JQI9" s="282"/>
      <c r="JQJ9" s="283"/>
      <c r="JQK9" s="279"/>
      <c r="JQL9" s="280"/>
      <c r="JQM9" s="281"/>
      <c r="JQN9" s="281"/>
      <c r="JQO9" s="282"/>
      <c r="JQP9" s="283"/>
      <c r="JQQ9" s="279"/>
      <c r="JQR9" s="280"/>
      <c r="JQS9" s="281"/>
      <c r="JQT9" s="281"/>
      <c r="JQU9" s="282"/>
      <c r="JQV9" s="283"/>
      <c r="JQW9" s="279"/>
      <c r="JQX9" s="280"/>
      <c r="JQY9" s="281"/>
      <c r="JQZ9" s="281"/>
      <c r="JRA9" s="282"/>
      <c r="JRB9" s="283"/>
      <c r="JRC9" s="279"/>
      <c r="JRD9" s="280"/>
      <c r="JRE9" s="281"/>
      <c r="JRF9" s="281"/>
      <c r="JRG9" s="282"/>
      <c r="JRH9" s="283"/>
      <c r="JRI9" s="279"/>
      <c r="JRJ9" s="280"/>
      <c r="JRK9" s="281"/>
      <c r="JRL9" s="281"/>
      <c r="JRM9" s="282"/>
      <c r="JRN9" s="283"/>
      <c r="JRO9" s="279"/>
      <c r="JRP9" s="280"/>
      <c r="JRQ9" s="281"/>
      <c r="JRR9" s="281"/>
      <c r="JRS9" s="282"/>
      <c r="JRT9" s="283"/>
      <c r="JRU9" s="279"/>
      <c r="JRV9" s="280"/>
      <c r="JRW9" s="281"/>
      <c r="JRX9" s="281"/>
      <c r="JRY9" s="282"/>
      <c r="JRZ9" s="283"/>
      <c r="JSA9" s="279"/>
      <c r="JSB9" s="280"/>
      <c r="JSC9" s="281"/>
      <c r="JSD9" s="281"/>
      <c r="JSE9" s="282"/>
      <c r="JSF9" s="283"/>
      <c r="JSG9" s="279"/>
      <c r="JSH9" s="280"/>
      <c r="JSI9" s="281"/>
      <c r="JSJ9" s="281"/>
      <c r="JSK9" s="282"/>
      <c r="JSL9" s="283"/>
      <c r="JSM9" s="279"/>
      <c r="JSN9" s="280"/>
      <c r="JSO9" s="281"/>
      <c r="JSP9" s="281"/>
      <c r="JSQ9" s="282"/>
      <c r="JSR9" s="283"/>
      <c r="JSS9" s="279"/>
      <c r="JST9" s="280"/>
      <c r="JSU9" s="281"/>
      <c r="JSV9" s="281"/>
      <c r="JSW9" s="282"/>
      <c r="JSX9" s="283"/>
      <c r="JSY9" s="279"/>
      <c r="JSZ9" s="280"/>
      <c r="JTA9" s="281"/>
      <c r="JTB9" s="281"/>
      <c r="JTC9" s="282"/>
      <c r="JTD9" s="283"/>
      <c r="JTE9" s="279"/>
      <c r="JTF9" s="280"/>
      <c r="JTG9" s="281"/>
      <c r="JTH9" s="281"/>
      <c r="JTI9" s="282"/>
      <c r="JTJ9" s="283"/>
      <c r="JTK9" s="279"/>
      <c r="JTL9" s="280"/>
      <c r="JTM9" s="281"/>
      <c r="JTN9" s="281"/>
      <c r="JTO9" s="282"/>
      <c r="JTP9" s="283"/>
      <c r="JTQ9" s="279"/>
      <c r="JTR9" s="280"/>
      <c r="JTS9" s="281"/>
      <c r="JTT9" s="281"/>
      <c r="JTU9" s="282"/>
      <c r="JTV9" s="283"/>
      <c r="JTW9" s="279"/>
      <c r="JTX9" s="280"/>
      <c r="JTY9" s="281"/>
      <c r="JTZ9" s="281"/>
      <c r="JUA9" s="282"/>
      <c r="JUB9" s="283"/>
      <c r="JUC9" s="279"/>
      <c r="JUD9" s="280"/>
      <c r="JUE9" s="281"/>
      <c r="JUF9" s="281"/>
      <c r="JUG9" s="282"/>
      <c r="JUH9" s="283"/>
      <c r="JUI9" s="279"/>
      <c r="JUJ9" s="280"/>
      <c r="JUK9" s="281"/>
      <c r="JUL9" s="281"/>
      <c r="JUM9" s="282"/>
      <c r="JUN9" s="283"/>
      <c r="JUO9" s="279"/>
      <c r="JUP9" s="280"/>
      <c r="JUQ9" s="281"/>
      <c r="JUR9" s="281"/>
      <c r="JUS9" s="282"/>
      <c r="JUT9" s="283"/>
      <c r="JUU9" s="279"/>
      <c r="JUV9" s="280"/>
      <c r="JUW9" s="281"/>
      <c r="JUX9" s="281"/>
      <c r="JUY9" s="282"/>
      <c r="JUZ9" s="283"/>
      <c r="JVA9" s="279"/>
      <c r="JVB9" s="280"/>
      <c r="JVC9" s="281"/>
      <c r="JVD9" s="281"/>
      <c r="JVE9" s="282"/>
      <c r="JVF9" s="283"/>
      <c r="JVG9" s="279"/>
      <c r="JVH9" s="280"/>
      <c r="JVI9" s="281"/>
      <c r="JVJ9" s="281"/>
      <c r="JVK9" s="282"/>
      <c r="JVL9" s="283"/>
      <c r="JVM9" s="279"/>
      <c r="JVN9" s="280"/>
      <c r="JVO9" s="281"/>
      <c r="JVP9" s="281"/>
      <c r="JVQ9" s="282"/>
      <c r="JVR9" s="283"/>
      <c r="JVS9" s="279"/>
      <c r="JVT9" s="280"/>
      <c r="JVU9" s="281"/>
      <c r="JVV9" s="281"/>
      <c r="JVW9" s="282"/>
      <c r="JVX9" s="283"/>
      <c r="JVY9" s="279"/>
      <c r="JVZ9" s="280"/>
      <c r="JWA9" s="281"/>
      <c r="JWB9" s="281"/>
      <c r="JWC9" s="282"/>
      <c r="JWD9" s="283"/>
      <c r="JWE9" s="279"/>
      <c r="JWF9" s="280"/>
      <c r="JWG9" s="281"/>
      <c r="JWH9" s="281"/>
      <c r="JWI9" s="282"/>
      <c r="JWJ9" s="283"/>
      <c r="JWK9" s="279"/>
      <c r="JWL9" s="280"/>
      <c r="JWM9" s="281"/>
      <c r="JWN9" s="281"/>
      <c r="JWO9" s="282"/>
      <c r="JWP9" s="283"/>
      <c r="JWQ9" s="279"/>
      <c r="JWR9" s="280"/>
      <c r="JWS9" s="281"/>
      <c r="JWT9" s="281"/>
      <c r="JWU9" s="282"/>
      <c r="JWV9" s="283"/>
      <c r="JWW9" s="279"/>
      <c r="JWX9" s="280"/>
      <c r="JWY9" s="281"/>
      <c r="JWZ9" s="281"/>
      <c r="JXA9" s="282"/>
      <c r="JXB9" s="283"/>
      <c r="JXC9" s="279"/>
      <c r="JXD9" s="280"/>
      <c r="JXE9" s="281"/>
      <c r="JXF9" s="281"/>
      <c r="JXG9" s="282"/>
      <c r="JXH9" s="283"/>
      <c r="JXI9" s="279"/>
      <c r="JXJ9" s="280"/>
      <c r="JXK9" s="281"/>
      <c r="JXL9" s="281"/>
      <c r="JXM9" s="282"/>
      <c r="JXN9" s="283"/>
      <c r="JXO9" s="279"/>
      <c r="JXP9" s="280"/>
      <c r="JXQ9" s="281"/>
      <c r="JXR9" s="281"/>
      <c r="JXS9" s="282"/>
      <c r="JXT9" s="283"/>
      <c r="JXU9" s="279"/>
      <c r="JXV9" s="280"/>
      <c r="JXW9" s="281"/>
      <c r="JXX9" s="281"/>
      <c r="JXY9" s="282"/>
      <c r="JXZ9" s="283"/>
      <c r="JYA9" s="279"/>
      <c r="JYB9" s="280"/>
      <c r="JYC9" s="281"/>
      <c r="JYD9" s="281"/>
      <c r="JYE9" s="282"/>
      <c r="JYF9" s="283"/>
      <c r="JYG9" s="279"/>
      <c r="JYH9" s="280"/>
      <c r="JYI9" s="281"/>
      <c r="JYJ9" s="281"/>
      <c r="JYK9" s="282"/>
      <c r="JYL9" s="283"/>
      <c r="JYM9" s="279"/>
      <c r="JYN9" s="280"/>
      <c r="JYO9" s="281"/>
      <c r="JYP9" s="281"/>
      <c r="JYQ9" s="282"/>
      <c r="JYR9" s="283"/>
      <c r="JYS9" s="279"/>
      <c r="JYT9" s="280"/>
      <c r="JYU9" s="281"/>
      <c r="JYV9" s="281"/>
      <c r="JYW9" s="282"/>
      <c r="JYX9" s="283"/>
      <c r="JYY9" s="279"/>
      <c r="JYZ9" s="280"/>
      <c r="JZA9" s="281"/>
      <c r="JZB9" s="281"/>
      <c r="JZC9" s="282"/>
      <c r="JZD9" s="283"/>
      <c r="JZE9" s="279"/>
      <c r="JZF9" s="280"/>
      <c r="JZG9" s="281"/>
      <c r="JZH9" s="281"/>
      <c r="JZI9" s="282"/>
      <c r="JZJ9" s="283"/>
      <c r="JZK9" s="279"/>
      <c r="JZL9" s="280"/>
      <c r="JZM9" s="281"/>
      <c r="JZN9" s="281"/>
      <c r="JZO9" s="282"/>
      <c r="JZP9" s="283"/>
      <c r="JZQ9" s="279"/>
      <c r="JZR9" s="280"/>
      <c r="JZS9" s="281"/>
      <c r="JZT9" s="281"/>
      <c r="JZU9" s="282"/>
      <c r="JZV9" s="283"/>
      <c r="JZW9" s="279"/>
      <c r="JZX9" s="280"/>
      <c r="JZY9" s="281"/>
      <c r="JZZ9" s="281"/>
      <c r="KAA9" s="282"/>
      <c r="KAB9" s="283"/>
      <c r="KAC9" s="279"/>
      <c r="KAD9" s="280"/>
      <c r="KAE9" s="281"/>
      <c r="KAF9" s="281"/>
      <c r="KAG9" s="282"/>
      <c r="KAH9" s="283"/>
      <c r="KAI9" s="279"/>
      <c r="KAJ9" s="280"/>
      <c r="KAK9" s="281"/>
      <c r="KAL9" s="281"/>
      <c r="KAM9" s="282"/>
      <c r="KAN9" s="283"/>
      <c r="KAO9" s="279"/>
      <c r="KAP9" s="280"/>
      <c r="KAQ9" s="281"/>
      <c r="KAR9" s="281"/>
      <c r="KAS9" s="282"/>
      <c r="KAT9" s="283"/>
      <c r="KAU9" s="279"/>
      <c r="KAV9" s="280"/>
      <c r="KAW9" s="281"/>
      <c r="KAX9" s="281"/>
      <c r="KAY9" s="282"/>
      <c r="KAZ9" s="283"/>
      <c r="KBA9" s="279"/>
      <c r="KBB9" s="280"/>
      <c r="KBC9" s="281"/>
      <c r="KBD9" s="281"/>
      <c r="KBE9" s="282"/>
      <c r="KBF9" s="283"/>
      <c r="KBG9" s="279"/>
      <c r="KBH9" s="280"/>
      <c r="KBI9" s="281"/>
      <c r="KBJ9" s="281"/>
      <c r="KBK9" s="282"/>
      <c r="KBL9" s="283"/>
      <c r="KBM9" s="279"/>
      <c r="KBN9" s="280"/>
      <c r="KBO9" s="281"/>
      <c r="KBP9" s="281"/>
      <c r="KBQ9" s="282"/>
      <c r="KBR9" s="283"/>
      <c r="KBS9" s="279"/>
      <c r="KBT9" s="280"/>
      <c r="KBU9" s="281"/>
      <c r="KBV9" s="281"/>
      <c r="KBW9" s="282"/>
      <c r="KBX9" s="283"/>
      <c r="KBY9" s="279"/>
      <c r="KBZ9" s="280"/>
      <c r="KCA9" s="281"/>
      <c r="KCB9" s="281"/>
      <c r="KCC9" s="282"/>
      <c r="KCD9" s="283"/>
      <c r="KCE9" s="279"/>
      <c r="KCF9" s="280"/>
      <c r="KCG9" s="281"/>
      <c r="KCH9" s="281"/>
      <c r="KCI9" s="282"/>
      <c r="KCJ9" s="283"/>
      <c r="KCK9" s="279"/>
      <c r="KCL9" s="280"/>
      <c r="KCM9" s="281"/>
      <c r="KCN9" s="281"/>
      <c r="KCO9" s="282"/>
      <c r="KCP9" s="283"/>
      <c r="KCQ9" s="279"/>
      <c r="KCR9" s="280"/>
      <c r="KCS9" s="281"/>
      <c r="KCT9" s="281"/>
      <c r="KCU9" s="282"/>
      <c r="KCV9" s="283"/>
      <c r="KCW9" s="279"/>
      <c r="KCX9" s="280"/>
      <c r="KCY9" s="281"/>
      <c r="KCZ9" s="281"/>
      <c r="KDA9" s="282"/>
      <c r="KDB9" s="283"/>
      <c r="KDC9" s="279"/>
      <c r="KDD9" s="280"/>
      <c r="KDE9" s="281"/>
      <c r="KDF9" s="281"/>
      <c r="KDG9" s="282"/>
      <c r="KDH9" s="283"/>
      <c r="KDI9" s="279"/>
      <c r="KDJ9" s="280"/>
      <c r="KDK9" s="281"/>
      <c r="KDL9" s="281"/>
      <c r="KDM9" s="282"/>
      <c r="KDN9" s="283"/>
      <c r="KDO9" s="279"/>
      <c r="KDP9" s="280"/>
      <c r="KDQ9" s="281"/>
      <c r="KDR9" s="281"/>
      <c r="KDS9" s="282"/>
      <c r="KDT9" s="283"/>
      <c r="KDU9" s="279"/>
      <c r="KDV9" s="280"/>
      <c r="KDW9" s="281"/>
      <c r="KDX9" s="281"/>
      <c r="KDY9" s="282"/>
      <c r="KDZ9" s="283"/>
      <c r="KEA9" s="279"/>
      <c r="KEB9" s="280"/>
      <c r="KEC9" s="281"/>
      <c r="KED9" s="281"/>
      <c r="KEE9" s="282"/>
      <c r="KEF9" s="283"/>
      <c r="KEG9" s="279"/>
      <c r="KEH9" s="280"/>
      <c r="KEI9" s="281"/>
      <c r="KEJ9" s="281"/>
      <c r="KEK9" s="282"/>
      <c r="KEL9" s="283"/>
      <c r="KEM9" s="279"/>
      <c r="KEN9" s="280"/>
      <c r="KEO9" s="281"/>
      <c r="KEP9" s="281"/>
      <c r="KEQ9" s="282"/>
      <c r="KER9" s="283"/>
      <c r="KES9" s="279"/>
      <c r="KET9" s="280"/>
      <c r="KEU9" s="281"/>
      <c r="KEV9" s="281"/>
      <c r="KEW9" s="282"/>
      <c r="KEX9" s="283"/>
      <c r="KEY9" s="279"/>
      <c r="KEZ9" s="280"/>
      <c r="KFA9" s="281"/>
      <c r="KFB9" s="281"/>
      <c r="KFC9" s="282"/>
      <c r="KFD9" s="283"/>
      <c r="KFE9" s="279"/>
      <c r="KFF9" s="280"/>
      <c r="KFG9" s="281"/>
      <c r="KFH9" s="281"/>
      <c r="KFI9" s="282"/>
      <c r="KFJ9" s="283"/>
      <c r="KFK9" s="279"/>
      <c r="KFL9" s="280"/>
      <c r="KFM9" s="281"/>
      <c r="KFN9" s="281"/>
      <c r="KFO9" s="282"/>
      <c r="KFP9" s="283"/>
      <c r="KFQ9" s="279"/>
      <c r="KFR9" s="280"/>
      <c r="KFS9" s="281"/>
      <c r="KFT9" s="281"/>
      <c r="KFU9" s="282"/>
      <c r="KFV9" s="283"/>
      <c r="KFW9" s="279"/>
      <c r="KFX9" s="280"/>
      <c r="KFY9" s="281"/>
      <c r="KFZ9" s="281"/>
      <c r="KGA9" s="282"/>
      <c r="KGB9" s="283"/>
      <c r="KGC9" s="279"/>
      <c r="KGD9" s="280"/>
      <c r="KGE9" s="281"/>
      <c r="KGF9" s="281"/>
      <c r="KGG9" s="282"/>
      <c r="KGH9" s="283"/>
      <c r="KGI9" s="279"/>
      <c r="KGJ9" s="280"/>
      <c r="KGK9" s="281"/>
      <c r="KGL9" s="281"/>
      <c r="KGM9" s="282"/>
      <c r="KGN9" s="283"/>
      <c r="KGO9" s="279"/>
      <c r="KGP9" s="280"/>
      <c r="KGQ9" s="281"/>
      <c r="KGR9" s="281"/>
      <c r="KGS9" s="282"/>
      <c r="KGT9" s="283"/>
      <c r="KGU9" s="279"/>
      <c r="KGV9" s="280"/>
      <c r="KGW9" s="281"/>
      <c r="KGX9" s="281"/>
      <c r="KGY9" s="282"/>
      <c r="KGZ9" s="283"/>
      <c r="KHA9" s="279"/>
      <c r="KHB9" s="280"/>
      <c r="KHC9" s="281"/>
      <c r="KHD9" s="281"/>
      <c r="KHE9" s="282"/>
      <c r="KHF9" s="283"/>
      <c r="KHG9" s="279"/>
      <c r="KHH9" s="280"/>
      <c r="KHI9" s="281"/>
      <c r="KHJ9" s="281"/>
      <c r="KHK9" s="282"/>
      <c r="KHL9" s="283"/>
      <c r="KHM9" s="279"/>
      <c r="KHN9" s="280"/>
      <c r="KHO9" s="281"/>
      <c r="KHP9" s="281"/>
      <c r="KHQ9" s="282"/>
      <c r="KHR9" s="283"/>
      <c r="KHS9" s="279"/>
      <c r="KHT9" s="280"/>
      <c r="KHU9" s="281"/>
      <c r="KHV9" s="281"/>
      <c r="KHW9" s="282"/>
      <c r="KHX9" s="283"/>
      <c r="KHY9" s="279"/>
      <c r="KHZ9" s="280"/>
      <c r="KIA9" s="281"/>
      <c r="KIB9" s="281"/>
      <c r="KIC9" s="282"/>
      <c r="KID9" s="283"/>
      <c r="KIE9" s="279"/>
      <c r="KIF9" s="280"/>
      <c r="KIG9" s="281"/>
      <c r="KIH9" s="281"/>
      <c r="KII9" s="282"/>
      <c r="KIJ9" s="283"/>
      <c r="KIK9" s="279"/>
      <c r="KIL9" s="280"/>
      <c r="KIM9" s="281"/>
      <c r="KIN9" s="281"/>
      <c r="KIO9" s="282"/>
      <c r="KIP9" s="283"/>
      <c r="KIQ9" s="279"/>
      <c r="KIR9" s="280"/>
      <c r="KIS9" s="281"/>
      <c r="KIT9" s="281"/>
      <c r="KIU9" s="282"/>
      <c r="KIV9" s="283"/>
      <c r="KIW9" s="279"/>
      <c r="KIX9" s="280"/>
      <c r="KIY9" s="281"/>
      <c r="KIZ9" s="281"/>
      <c r="KJA9" s="282"/>
      <c r="KJB9" s="283"/>
      <c r="KJC9" s="279"/>
      <c r="KJD9" s="280"/>
      <c r="KJE9" s="281"/>
      <c r="KJF9" s="281"/>
      <c r="KJG9" s="282"/>
      <c r="KJH9" s="283"/>
      <c r="KJI9" s="279"/>
      <c r="KJJ9" s="280"/>
      <c r="KJK9" s="281"/>
      <c r="KJL9" s="281"/>
      <c r="KJM9" s="282"/>
      <c r="KJN9" s="283"/>
      <c r="KJO9" s="279"/>
      <c r="KJP9" s="280"/>
      <c r="KJQ9" s="281"/>
      <c r="KJR9" s="281"/>
      <c r="KJS9" s="282"/>
      <c r="KJT9" s="283"/>
      <c r="KJU9" s="279"/>
      <c r="KJV9" s="280"/>
      <c r="KJW9" s="281"/>
      <c r="KJX9" s="281"/>
      <c r="KJY9" s="282"/>
      <c r="KJZ9" s="283"/>
      <c r="KKA9" s="279"/>
      <c r="KKB9" s="280"/>
      <c r="KKC9" s="281"/>
      <c r="KKD9" s="281"/>
      <c r="KKE9" s="282"/>
      <c r="KKF9" s="283"/>
      <c r="KKG9" s="279"/>
      <c r="KKH9" s="280"/>
      <c r="KKI9" s="281"/>
      <c r="KKJ9" s="281"/>
      <c r="KKK9" s="282"/>
      <c r="KKL9" s="283"/>
      <c r="KKM9" s="279"/>
      <c r="KKN9" s="280"/>
      <c r="KKO9" s="281"/>
      <c r="KKP9" s="281"/>
      <c r="KKQ9" s="282"/>
      <c r="KKR9" s="283"/>
      <c r="KKS9" s="279"/>
      <c r="KKT9" s="280"/>
      <c r="KKU9" s="281"/>
      <c r="KKV9" s="281"/>
      <c r="KKW9" s="282"/>
      <c r="KKX9" s="283"/>
      <c r="KKY9" s="279"/>
      <c r="KKZ9" s="280"/>
      <c r="KLA9" s="281"/>
      <c r="KLB9" s="281"/>
      <c r="KLC9" s="282"/>
      <c r="KLD9" s="283"/>
      <c r="KLE9" s="279"/>
      <c r="KLF9" s="280"/>
      <c r="KLG9" s="281"/>
      <c r="KLH9" s="281"/>
      <c r="KLI9" s="282"/>
      <c r="KLJ9" s="283"/>
      <c r="KLK9" s="279"/>
      <c r="KLL9" s="280"/>
      <c r="KLM9" s="281"/>
      <c r="KLN9" s="281"/>
      <c r="KLO9" s="282"/>
      <c r="KLP9" s="283"/>
      <c r="KLQ9" s="279"/>
      <c r="KLR9" s="280"/>
      <c r="KLS9" s="281"/>
      <c r="KLT9" s="281"/>
      <c r="KLU9" s="282"/>
      <c r="KLV9" s="283"/>
      <c r="KLW9" s="279"/>
      <c r="KLX9" s="280"/>
      <c r="KLY9" s="281"/>
      <c r="KLZ9" s="281"/>
      <c r="KMA9" s="282"/>
      <c r="KMB9" s="283"/>
      <c r="KMC9" s="279"/>
      <c r="KMD9" s="280"/>
      <c r="KME9" s="281"/>
      <c r="KMF9" s="281"/>
      <c r="KMG9" s="282"/>
      <c r="KMH9" s="283"/>
      <c r="KMI9" s="279"/>
      <c r="KMJ9" s="280"/>
      <c r="KMK9" s="281"/>
      <c r="KML9" s="281"/>
      <c r="KMM9" s="282"/>
      <c r="KMN9" s="283"/>
      <c r="KMO9" s="279"/>
      <c r="KMP9" s="280"/>
      <c r="KMQ9" s="281"/>
      <c r="KMR9" s="281"/>
      <c r="KMS9" s="282"/>
      <c r="KMT9" s="283"/>
      <c r="KMU9" s="279"/>
      <c r="KMV9" s="280"/>
      <c r="KMW9" s="281"/>
      <c r="KMX9" s="281"/>
      <c r="KMY9" s="282"/>
      <c r="KMZ9" s="283"/>
      <c r="KNA9" s="279"/>
      <c r="KNB9" s="280"/>
      <c r="KNC9" s="281"/>
      <c r="KND9" s="281"/>
      <c r="KNE9" s="282"/>
      <c r="KNF9" s="283"/>
      <c r="KNG9" s="279"/>
      <c r="KNH9" s="280"/>
      <c r="KNI9" s="281"/>
      <c r="KNJ9" s="281"/>
      <c r="KNK9" s="282"/>
      <c r="KNL9" s="283"/>
      <c r="KNM9" s="279"/>
      <c r="KNN9" s="280"/>
      <c r="KNO9" s="281"/>
      <c r="KNP9" s="281"/>
      <c r="KNQ9" s="282"/>
      <c r="KNR9" s="283"/>
      <c r="KNS9" s="279"/>
      <c r="KNT9" s="280"/>
      <c r="KNU9" s="281"/>
      <c r="KNV9" s="281"/>
      <c r="KNW9" s="282"/>
      <c r="KNX9" s="283"/>
      <c r="KNY9" s="279"/>
      <c r="KNZ9" s="280"/>
      <c r="KOA9" s="281"/>
      <c r="KOB9" s="281"/>
      <c r="KOC9" s="282"/>
      <c r="KOD9" s="283"/>
      <c r="KOE9" s="279"/>
      <c r="KOF9" s="280"/>
      <c r="KOG9" s="281"/>
      <c r="KOH9" s="281"/>
      <c r="KOI9" s="282"/>
      <c r="KOJ9" s="283"/>
      <c r="KOK9" s="279"/>
      <c r="KOL9" s="280"/>
      <c r="KOM9" s="281"/>
      <c r="KON9" s="281"/>
      <c r="KOO9" s="282"/>
      <c r="KOP9" s="283"/>
      <c r="KOQ9" s="279"/>
      <c r="KOR9" s="280"/>
      <c r="KOS9" s="281"/>
      <c r="KOT9" s="281"/>
      <c r="KOU9" s="282"/>
      <c r="KOV9" s="283"/>
      <c r="KOW9" s="279"/>
      <c r="KOX9" s="280"/>
      <c r="KOY9" s="281"/>
      <c r="KOZ9" s="281"/>
      <c r="KPA9" s="282"/>
      <c r="KPB9" s="283"/>
      <c r="KPC9" s="279"/>
      <c r="KPD9" s="280"/>
      <c r="KPE9" s="281"/>
      <c r="KPF9" s="281"/>
      <c r="KPG9" s="282"/>
      <c r="KPH9" s="283"/>
      <c r="KPI9" s="279"/>
      <c r="KPJ9" s="280"/>
      <c r="KPK9" s="281"/>
      <c r="KPL9" s="281"/>
      <c r="KPM9" s="282"/>
      <c r="KPN9" s="283"/>
      <c r="KPO9" s="279"/>
      <c r="KPP9" s="280"/>
      <c r="KPQ9" s="281"/>
      <c r="KPR9" s="281"/>
      <c r="KPS9" s="282"/>
      <c r="KPT9" s="283"/>
      <c r="KPU9" s="279"/>
      <c r="KPV9" s="280"/>
      <c r="KPW9" s="281"/>
      <c r="KPX9" s="281"/>
      <c r="KPY9" s="282"/>
      <c r="KPZ9" s="283"/>
      <c r="KQA9" s="279"/>
      <c r="KQB9" s="280"/>
      <c r="KQC9" s="281"/>
      <c r="KQD9" s="281"/>
      <c r="KQE9" s="282"/>
      <c r="KQF9" s="283"/>
      <c r="KQG9" s="279"/>
      <c r="KQH9" s="280"/>
      <c r="KQI9" s="281"/>
      <c r="KQJ9" s="281"/>
      <c r="KQK9" s="282"/>
      <c r="KQL9" s="283"/>
      <c r="KQM9" s="279"/>
      <c r="KQN9" s="280"/>
      <c r="KQO9" s="281"/>
      <c r="KQP9" s="281"/>
      <c r="KQQ9" s="282"/>
      <c r="KQR9" s="283"/>
      <c r="KQS9" s="279"/>
      <c r="KQT9" s="280"/>
      <c r="KQU9" s="281"/>
      <c r="KQV9" s="281"/>
      <c r="KQW9" s="282"/>
      <c r="KQX9" s="283"/>
      <c r="KQY9" s="279"/>
      <c r="KQZ9" s="280"/>
      <c r="KRA9" s="281"/>
      <c r="KRB9" s="281"/>
      <c r="KRC9" s="282"/>
      <c r="KRD9" s="283"/>
      <c r="KRE9" s="279"/>
      <c r="KRF9" s="280"/>
      <c r="KRG9" s="281"/>
      <c r="KRH9" s="281"/>
      <c r="KRI9" s="282"/>
      <c r="KRJ9" s="283"/>
      <c r="KRK9" s="279"/>
      <c r="KRL9" s="280"/>
      <c r="KRM9" s="281"/>
      <c r="KRN9" s="281"/>
      <c r="KRO9" s="282"/>
      <c r="KRP9" s="283"/>
      <c r="KRQ9" s="279"/>
      <c r="KRR9" s="280"/>
      <c r="KRS9" s="281"/>
      <c r="KRT9" s="281"/>
      <c r="KRU9" s="282"/>
      <c r="KRV9" s="283"/>
      <c r="KRW9" s="279"/>
      <c r="KRX9" s="280"/>
      <c r="KRY9" s="281"/>
      <c r="KRZ9" s="281"/>
      <c r="KSA9" s="282"/>
      <c r="KSB9" s="283"/>
      <c r="KSC9" s="279"/>
      <c r="KSD9" s="280"/>
      <c r="KSE9" s="281"/>
      <c r="KSF9" s="281"/>
      <c r="KSG9" s="282"/>
      <c r="KSH9" s="283"/>
      <c r="KSI9" s="279"/>
      <c r="KSJ9" s="280"/>
      <c r="KSK9" s="281"/>
      <c r="KSL9" s="281"/>
      <c r="KSM9" s="282"/>
      <c r="KSN9" s="283"/>
      <c r="KSO9" s="279"/>
      <c r="KSP9" s="280"/>
      <c r="KSQ9" s="281"/>
      <c r="KSR9" s="281"/>
      <c r="KSS9" s="282"/>
      <c r="KST9" s="283"/>
      <c r="KSU9" s="279"/>
      <c r="KSV9" s="280"/>
      <c r="KSW9" s="281"/>
      <c r="KSX9" s="281"/>
      <c r="KSY9" s="282"/>
      <c r="KSZ9" s="283"/>
      <c r="KTA9" s="279"/>
      <c r="KTB9" s="280"/>
      <c r="KTC9" s="281"/>
      <c r="KTD9" s="281"/>
      <c r="KTE9" s="282"/>
      <c r="KTF9" s="283"/>
      <c r="KTG9" s="279"/>
      <c r="KTH9" s="280"/>
      <c r="KTI9" s="281"/>
      <c r="KTJ9" s="281"/>
      <c r="KTK9" s="282"/>
      <c r="KTL9" s="283"/>
      <c r="KTM9" s="279"/>
      <c r="KTN9" s="280"/>
      <c r="KTO9" s="281"/>
      <c r="KTP9" s="281"/>
      <c r="KTQ9" s="282"/>
      <c r="KTR9" s="283"/>
      <c r="KTS9" s="279"/>
      <c r="KTT9" s="280"/>
      <c r="KTU9" s="281"/>
      <c r="KTV9" s="281"/>
      <c r="KTW9" s="282"/>
      <c r="KTX9" s="283"/>
      <c r="KTY9" s="279"/>
      <c r="KTZ9" s="280"/>
      <c r="KUA9" s="281"/>
      <c r="KUB9" s="281"/>
      <c r="KUC9" s="282"/>
      <c r="KUD9" s="283"/>
      <c r="KUE9" s="279"/>
      <c r="KUF9" s="280"/>
      <c r="KUG9" s="281"/>
      <c r="KUH9" s="281"/>
      <c r="KUI9" s="282"/>
      <c r="KUJ9" s="283"/>
      <c r="KUK9" s="279"/>
      <c r="KUL9" s="280"/>
      <c r="KUM9" s="281"/>
      <c r="KUN9" s="281"/>
      <c r="KUO9" s="282"/>
      <c r="KUP9" s="283"/>
      <c r="KUQ9" s="279"/>
      <c r="KUR9" s="280"/>
      <c r="KUS9" s="281"/>
      <c r="KUT9" s="281"/>
      <c r="KUU9" s="282"/>
      <c r="KUV9" s="283"/>
      <c r="KUW9" s="279"/>
      <c r="KUX9" s="280"/>
      <c r="KUY9" s="281"/>
      <c r="KUZ9" s="281"/>
      <c r="KVA9" s="282"/>
      <c r="KVB9" s="283"/>
      <c r="KVC9" s="279"/>
      <c r="KVD9" s="280"/>
      <c r="KVE9" s="281"/>
      <c r="KVF9" s="281"/>
      <c r="KVG9" s="282"/>
      <c r="KVH9" s="283"/>
      <c r="KVI9" s="279"/>
      <c r="KVJ9" s="280"/>
      <c r="KVK9" s="281"/>
      <c r="KVL9" s="281"/>
      <c r="KVM9" s="282"/>
      <c r="KVN9" s="283"/>
      <c r="KVO9" s="279"/>
      <c r="KVP9" s="280"/>
      <c r="KVQ9" s="281"/>
      <c r="KVR9" s="281"/>
      <c r="KVS9" s="282"/>
      <c r="KVT9" s="283"/>
      <c r="KVU9" s="279"/>
      <c r="KVV9" s="280"/>
      <c r="KVW9" s="281"/>
      <c r="KVX9" s="281"/>
      <c r="KVY9" s="282"/>
      <c r="KVZ9" s="283"/>
      <c r="KWA9" s="279"/>
      <c r="KWB9" s="280"/>
      <c r="KWC9" s="281"/>
      <c r="KWD9" s="281"/>
      <c r="KWE9" s="282"/>
      <c r="KWF9" s="283"/>
      <c r="KWG9" s="279"/>
      <c r="KWH9" s="280"/>
      <c r="KWI9" s="281"/>
      <c r="KWJ9" s="281"/>
      <c r="KWK9" s="282"/>
      <c r="KWL9" s="283"/>
      <c r="KWM9" s="279"/>
      <c r="KWN9" s="280"/>
      <c r="KWO9" s="281"/>
      <c r="KWP9" s="281"/>
      <c r="KWQ9" s="282"/>
      <c r="KWR9" s="283"/>
      <c r="KWS9" s="279"/>
      <c r="KWT9" s="280"/>
      <c r="KWU9" s="281"/>
      <c r="KWV9" s="281"/>
      <c r="KWW9" s="282"/>
      <c r="KWX9" s="283"/>
      <c r="KWY9" s="279"/>
      <c r="KWZ9" s="280"/>
      <c r="KXA9" s="281"/>
      <c r="KXB9" s="281"/>
      <c r="KXC9" s="282"/>
      <c r="KXD9" s="283"/>
      <c r="KXE9" s="279"/>
      <c r="KXF9" s="280"/>
      <c r="KXG9" s="281"/>
      <c r="KXH9" s="281"/>
      <c r="KXI9" s="282"/>
      <c r="KXJ9" s="283"/>
      <c r="KXK9" s="279"/>
      <c r="KXL9" s="280"/>
      <c r="KXM9" s="281"/>
      <c r="KXN9" s="281"/>
      <c r="KXO9" s="282"/>
      <c r="KXP9" s="283"/>
      <c r="KXQ9" s="279"/>
      <c r="KXR9" s="280"/>
      <c r="KXS9" s="281"/>
      <c r="KXT9" s="281"/>
      <c r="KXU9" s="282"/>
      <c r="KXV9" s="283"/>
      <c r="KXW9" s="279"/>
      <c r="KXX9" s="280"/>
      <c r="KXY9" s="281"/>
      <c r="KXZ9" s="281"/>
      <c r="KYA9" s="282"/>
      <c r="KYB9" s="283"/>
      <c r="KYC9" s="279"/>
      <c r="KYD9" s="280"/>
      <c r="KYE9" s="281"/>
      <c r="KYF9" s="281"/>
      <c r="KYG9" s="282"/>
      <c r="KYH9" s="283"/>
      <c r="KYI9" s="279"/>
      <c r="KYJ9" s="280"/>
      <c r="KYK9" s="281"/>
      <c r="KYL9" s="281"/>
      <c r="KYM9" s="282"/>
      <c r="KYN9" s="283"/>
      <c r="KYO9" s="279"/>
      <c r="KYP9" s="280"/>
      <c r="KYQ9" s="281"/>
      <c r="KYR9" s="281"/>
      <c r="KYS9" s="282"/>
      <c r="KYT9" s="283"/>
      <c r="KYU9" s="279"/>
      <c r="KYV9" s="280"/>
      <c r="KYW9" s="281"/>
      <c r="KYX9" s="281"/>
      <c r="KYY9" s="282"/>
      <c r="KYZ9" s="283"/>
      <c r="KZA9" s="279"/>
      <c r="KZB9" s="280"/>
      <c r="KZC9" s="281"/>
      <c r="KZD9" s="281"/>
      <c r="KZE9" s="282"/>
      <c r="KZF9" s="283"/>
      <c r="KZG9" s="279"/>
      <c r="KZH9" s="280"/>
      <c r="KZI9" s="281"/>
      <c r="KZJ9" s="281"/>
      <c r="KZK9" s="282"/>
      <c r="KZL9" s="283"/>
      <c r="KZM9" s="279"/>
      <c r="KZN9" s="280"/>
      <c r="KZO9" s="281"/>
      <c r="KZP9" s="281"/>
      <c r="KZQ9" s="282"/>
      <c r="KZR9" s="283"/>
      <c r="KZS9" s="279"/>
      <c r="KZT9" s="280"/>
      <c r="KZU9" s="281"/>
      <c r="KZV9" s="281"/>
      <c r="KZW9" s="282"/>
      <c r="KZX9" s="283"/>
      <c r="KZY9" s="279"/>
      <c r="KZZ9" s="280"/>
      <c r="LAA9" s="281"/>
      <c r="LAB9" s="281"/>
      <c r="LAC9" s="282"/>
      <c r="LAD9" s="283"/>
      <c r="LAE9" s="279"/>
      <c r="LAF9" s="280"/>
      <c r="LAG9" s="281"/>
      <c r="LAH9" s="281"/>
      <c r="LAI9" s="282"/>
      <c r="LAJ9" s="283"/>
      <c r="LAK9" s="279"/>
      <c r="LAL9" s="280"/>
      <c r="LAM9" s="281"/>
      <c r="LAN9" s="281"/>
      <c r="LAO9" s="282"/>
      <c r="LAP9" s="283"/>
      <c r="LAQ9" s="279"/>
      <c r="LAR9" s="280"/>
      <c r="LAS9" s="281"/>
      <c r="LAT9" s="281"/>
      <c r="LAU9" s="282"/>
      <c r="LAV9" s="283"/>
      <c r="LAW9" s="279"/>
      <c r="LAX9" s="280"/>
      <c r="LAY9" s="281"/>
      <c r="LAZ9" s="281"/>
      <c r="LBA9" s="282"/>
      <c r="LBB9" s="283"/>
      <c r="LBC9" s="279"/>
      <c r="LBD9" s="280"/>
      <c r="LBE9" s="281"/>
      <c r="LBF9" s="281"/>
      <c r="LBG9" s="282"/>
      <c r="LBH9" s="283"/>
      <c r="LBI9" s="279"/>
      <c r="LBJ9" s="280"/>
      <c r="LBK9" s="281"/>
      <c r="LBL9" s="281"/>
      <c r="LBM9" s="282"/>
      <c r="LBN9" s="283"/>
      <c r="LBO9" s="279"/>
      <c r="LBP9" s="280"/>
      <c r="LBQ9" s="281"/>
      <c r="LBR9" s="281"/>
      <c r="LBS9" s="282"/>
      <c r="LBT9" s="283"/>
      <c r="LBU9" s="279"/>
      <c r="LBV9" s="280"/>
      <c r="LBW9" s="281"/>
      <c r="LBX9" s="281"/>
      <c r="LBY9" s="282"/>
      <c r="LBZ9" s="283"/>
      <c r="LCA9" s="279"/>
      <c r="LCB9" s="280"/>
      <c r="LCC9" s="281"/>
      <c r="LCD9" s="281"/>
      <c r="LCE9" s="282"/>
      <c r="LCF9" s="283"/>
      <c r="LCG9" s="279"/>
      <c r="LCH9" s="280"/>
      <c r="LCI9" s="281"/>
      <c r="LCJ9" s="281"/>
      <c r="LCK9" s="282"/>
      <c r="LCL9" s="283"/>
      <c r="LCM9" s="279"/>
      <c r="LCN9" s="280"/>
      <c r="LCO9" s="281"/>
      <c r="LCP9" s="281"/>
      <c r="LCQ9" s="282"/>
      <c r="LCR9" s="283"/>
      <c r="LCS9" s="279"/>
      <c r="LCT9" s="280"/>
      <c r="LCU9" s="281"/>
      <c r="LCV9" s="281"/>
      <c r="LCW9" s="282"/>
      <c r="LCX9" s="283"/>
      <c r="LCY9" s="279"/>
      <c r="LCZ9" s="280"/>
      <c r="LDA9" s="281"/>
      <c r="LDB9" s="281"/>
      <c r="LDC9" s="282"/>
      <c r="LDD9" s="283"/>
      <c r="LDE9" s="279"/>
      <c r="LDF9" s="280"/>
      <c r="LDG9" s="281"/>
      <c r="LDH9" s="281"/>
      <c r="LDI9" s="282"/>
      <c r="LDJ9" s="283"/>
      <c r="LDK9" s="279"/>
      <c r="LDL9" s="280"/>
      <c r="LDM9" s="281"/>
      <c r="LDN9" s="281"/>
      <c r="LDO9" s="282"/>
      <c r="LDP9" s="283"/>
      <c r="LDQ9" s="279"/>
      <c r="LDR9" s="280"/>
      <c r="LDS9" s="281"/>
      <c r="LDT9" s="281"/>
      <c r="LDU9" s="282"/>
      <c r="LDV9" s="283"/>
      <c r="LDW9" s="279"/>
      <c r="LDX9" s="280"/>
      <c r="LDY9" s="281"/>
      <c r="LDZ9" s="281"/>
      <c r="LEA9" s="282"/>
      <c r="LEB9" s="283"/>
      <c r="LEC9" s="279"/>
      <c r="LED9" s="280"/>
      <c r="LEE9" s="281"/>
      <c r="LEF9" s="281"/>
      <c r="LEG9" s="282"/>
      <c r="LEH9" s="283"/>
      <c r="LEI9" s="279"/>
      <c r="LEJ9" s="280"/>
      <c r="LEK9" s="281"/>
      <c r="LEL9" s="281"/>
      <c r="LEM9" s="282"/>
      <c r="LEN9" s="283"/>
      <c r="LEO9" s="279"/>
      <c r="LEP9" s="280"/>
      <c r="LEQ9" s="281"/>
      <c r="LER9" s="281"/>
      <c r="LES9" s="282"/>
      <c r="LET9" s="283"/>
      <c r="LEU9" s="279"/>
      <c r="LEV9" s="280"/>
      <c r="LEW9" s="281"/>
      <c r="LEX9" s="281"/>
      <c r="LEY9" s="282"/>
      <c r="LEZ9" s="283"/>
      <c r="LFA9" s="279"/>
      <c r="LFB9" s="280"/>
      <c r="LFC9" s="281"/>
      <c r="LFD9" s="281"/>
      <c r="LFE9" s="282"/>
      <c r="LFF9" s="283"/>
      <c r="LFG9" s="279"/>
      <c r="LFH9" s="280"/>
      <c r="LFI9" s="281"/>
      <c r="LFJ9" s="281"/>
      <c r="LFK9" s="282"/>
      <c r="LFL9" s="283"/>
      <c r="LFM9" s="279"/>
      <c r="LFN9" s="280"/>
      <c r="LFO9" s="281"/>
      <c r="LFP9" s="281"/>
      <c r="LFQ9" s="282"/>
      <c r="LFR9" s="283"/>
      <c r="LFS9" s="279"/>
      <c r="LFT9" s="280"/>
      <c r="LFU9" s="281"/>
      <c r="LFV9" s="281"/>
      <c r="LFW9" s="282"/>
      <c r="LFX9" s="283"/>
      <c r="LFY9" s="279"/>
      <c r="LFZ9" s="280"/>
      <c r="LGA9" s="281"/>
      <c r="LGB9" s="281"/>
      <c r="LGC9" s="282"/>
      <c r="LGD9" s="283"/>
      <c r="LGE9" s="279"/>
      <c r="LGF9" s="280"/>
      <c r="LGG9" s="281"/>
      <c r="LGH9" s="281"/>
      <c r="LGI9" s="282"/>
      <c r="LGJ9" s="283"/>
      <c r="LGK9" s="279"/>
      <c r="LGL9" s="280"/>
      <c r="LGM9" s="281"/>
      <c r="LGN9" s="281"/>
      <c r="LGO9" s="282"/>
      <c r="LGP9" s="283"/>
      <c r="LGQ9" s="279"/>
      <c r="LGR9" s="280"/>
      <c r="LGS9" s="281"/>
      <c r="LGT9" s="281"/>
      <c r="LGU9" s="282"/>
      <c r="LGV9" s="283"/>
      <c r="LGW9" s="279"/>
      <c r="LGX9" s="280"/>
      <c r="LGY9" s="281"/>
      <c r="LGZ9" s="281"/>
      <c r="LHA9" s="282"/>
      <c r="LHB9" s="283"/>
      <c r="LHC9" s="279"/>
      <c r="LHD9" s="280"/>
      <c r="LHE9" s="281"/>
      <c r="LHF9" s="281"/>
      <c r="LHG9" s="282"/>
      <c r="LHH9" s="283"/>
      <c r="LHI9" s="279"/>
      <c r="LHJ9" s="280"/>
      <c r="LHK9" s="281"/>
      <c r="LHL9" s="281"/>
      <c r="LHM9" s="282"/>
      <c r="LHN9" s="283"/>
      <c r="LHO9" s="279"/>
      <c r="LHP9" s="280"/>
      <c r="LHQ9" s="281"/>
      <c r="LHR9" s="281"/>
      <c r="LHS9" s="282"/>
      <c r="LHT9" s="283"/>
      <c r="LHU9" s="279"/>
      <c r="LHV9" s="280"/>
      <c r="LHW9" s="281"/>
      <c r="LHX9" s="281"/>
      <c r="LHY9" s="282"/>
      <c r="LHZ9" s="283"/>
      <c r="LIA9" s="279"/>
      <c r="LIB9" s="280"/>
      <c r="LIC9" s="281"/>
      <c r="LID9" s="281"/>
      <c r="LIE9" s="282"/>
      <c r="LIF9" s="283"/>
      <c r="LIG9" s="279"/>
      <c r="LIH9" s="280"/>
      <c r="LII9" s="281"/>
      <c r="LIJ9" s="281"/>
      <c r="LIK9" s="282"/>
      <c r="LIL9" s="283"/>
      <c r="LIM9" s="279"/>
      <c r="LIN9" s="280"/>
      <c r="LIO9" s="281"/>
      <c r="LIP9" s="281"/>
      <c r="LIQ9" s="282"/>
      <c r="LIR9" s="283"/>
      <c r="LIS9" s="279"/>
      <c r="LIT9" s="280"/>
      <c r="LIU9" s="281"/>
      <c r="LIV9" s="281"/>
      <c r="LIW9" s="282"/>
      <c r="LIX9" s="283"/>
      <c r="LIY9" s="279"/>
      <c r="LIZ9" s="280"/>
      <c r="LJA9" s="281"/>
      <c r="LJB9" s="281"/>
      <c r="LJC9" s="282"/>
      <c r="LJD9" s="283"/>
      <c r="LJE9" s="279"/>
      <c r="LJF9" s="280"/>
      <c r="LJG9" s="281"/>
      <c r="LJH9" s="281"/>
      <c r="LJI9" s="282"/>
      <c r="LJJ9" s="283"/>
      <c r="LJK9" s="279"/>
      <c r="LJL9" s="280"/>
      <c r="LJM9" s="281"/>
      <c r="LJN9" s="281"/>
      <c r="LJO9" s="282"/>
      <c r="LJP9" s="283"/>
      <c r="LJQ9" s="279"/>
      <c r="LJR9" s="280"/>
      <c r="LJS9" s="281"/>
      <c r="LJT9" s="281"/>
      <c r="LJU9" s="282"/>
      <c r="LJV9" s="283"/>
      <c r="LJW9" s="279"/>
      <c r="LJX9" s="280"/>
      <c r="LJY9" s="281"/>
      <c r="LJZ9" s="281"/>
      <c r="LKA9" s="282"/>
      <c r="LKB9" s="283"/>
      <c r="LKC9" s="279"/>
      <c r="LKD9" s="280"/>
      <c r="LKE9" s="281"/>
      <c r="LKF9" s="281"/>
      <c r="LKG9" s="282"/>
      <c r="LKH9" s="283"/>
      <c r="LKI9" s="279"/>
      <c r="LKJ9" s="280"/>
      <c r="LKK9" s="281"/>
      <c r="LKL9" s="281"/>
      <c r="LKM9" s="282"/>
      <c r="LKN9" s="283"/>
      <c r="LKO9" s="279"/>
      <c r="LKP9" s="280"/>
      <c r="LKQ9" s="281"/>
      <c r="LKR9" s="281"/>
      <c r="LKS9" s="282"/>
      <c r="LKT9" s="283"/>
      <c r="LKU9" s="279"/>
      <c r="LKV9" s="280"/>
      <c r="LKW9" s="281"/>
      <c r="LKX9" s="281"/>
      <c r="LKY9" s="282"/>
      <c r="LKZ9" s="283"/>
      <c r="LLA9" s="279"/>
      <c r="LLB9" s="280"/>
      <c r="LLC9" s="281"/>
      <c r="LLD9" s="281"/>
      <c r="LLE9" s="282"/>
      <c r="LLF9" s="283"/>
      <c r="LLG9" s="279"/>
      <c r="LLH9" s="280"/>
      <c r="LLI9" s="281"/>
      <c r="LLJ9" s="281"/>
      <c r="LLK9" s="282"/>
      <c r="LLL9" s="283"/>
      <c r="LLM9" s="279"/>
      <c r="LLN9" s="280"/>
      <c r="LLO9" s="281"/>
      <c r="LLP9" s="281"/>
      <c r="LLQ9" s="282"/>
      <c r="LLR9" s="283"/>
      <c r="LLS9" s="279"/>
      <c r="LLT9" s="280"/>
      <c r="LLU9" s="281"/>
      <c r="LLV9" s="281"/>
      <c r="LLW9" s="282"/>
      <c r="LLX9" s="283"/>
      <c r="LLY9" s="279"/>
      <c r="LLZ9" s="280"/>
      <c r="LMA9" s="281"/>
      <c r="LMB9" s="281"/>
      <c r="LMC9" s="282"/>
      <c r="LMD9" s="283"/>
      <c r="LME9" s="279"/>
      <c r="LMF9" s="280"/>
      <c r="LMG9" s="281"/>
      <c r="LMH9" s="281"/>
      <c r="LMI9" s="282"/>
      <c r="LMJ9" s="283"/>
      <c r="LMK9" s="279"/>
      <c r="LML9" s="280"/>
      <c r="LMM9" s="281"/>
      <c r="LMN9" s="281"/>
      <c r="LMO9" s="282"/>
      <c r="LMP9" s="283"/>
      <c r="LMQ9" s="279"/>
      <c r="LMR9" s="280"/>
      <c r="LMS9" s="281"/>
      <c r="LMT9" s="281"/>
      <c r="LMU9" s="282"/>
      <c r="LMV9" s="283"/>
      <c r="LMW9" s="279"/>
      <c r="LMX9" s="280"/>
      <c r="LMY9" s="281"/>
      <c r="LMZ9" s="281"/>
      <c r="LNA9" s="282"/>
      <c r="LNB9" s="283"/>
      <c r="LNC9" s="279"/>
      <c r="LND9" s="280"/>
      <c r="LNE9" s="281"/>
      <c r="LNF9" s="281"/>
      <c r="LNG9" s="282"/>
      <c r="LNH9" s="283"/>
      <c r="LNI9" s="279"/>
      <c r="LNJ9" s="280"/>
      <c r="LNK9" s="281"/>
      <c r="LNL9" s="281"/>
      <c r="LNM9" s="282"/>
      <c r="LNN9" s="283"/>
      <c r="LNO9" s="279"/>
      <c r="LNP9" s="280"/>
      <c r="LNQ9" s="281"/>
      <c r="LNR9" s="281"/>
      <c r="LNS9" s="282"/>
      <c r="LNT9" s="283"/>
      <c r="LNU9" s="279"/>
      <c r="LNV9" s="280"/>
      <c r="LNW9" s="281"/>
      <c r="LNX9" s="281"/>
      <c r="LNY9" s="282"/>
      <c r="LNZ9" s="283"/>
      <c r="LOA9" s="279"/>
      <c r="LOB9" s="280"/>
      <c r="LOC9" s="281"/>
      <c r="LOD9" s="281"/>
      <c r="LOE9" s="282"/>
      <c r="LOF9" s="283"/>
      <c r="LOG9" s="279"/>
      <c r="LOH9" s="280"/>
      <c r="LOI9" s="281"/>
      <c r="LOJ9" s="281"/>
      <c r="LOK9" s="282"/>
      <c r="LOL9" s="283"/>
      <c r="LOM9" s="279"/>
      <c r="LON9" s="280"/>
      <c r="LOO9" s="281"/>
      <c r="LOP9" s="281"/>
      <c r="LOQ9" s="282"/>
      <c r="LOR9" s="283"/>
      <c r="LOS9" s="279"/>
      <c r="LOT9" s="280"/>
      <c r="LOU9" s="281"/>
      <c r="LOV9" s="281"/>
      <c r="LOW9" s="282"/>
      <c r="LOX9" s="283"/>
      <c r="LOY9" s="279"/>
      <c r="LOZ9" s="280"/>
      <c r="LPA9" s="281"/>
      <c r="LPB9" s="281"/>
      <c r="LPC9" s="282"/>
      <c r="LPD9" s="283"/>
      <c r="LPE9" s="279"/>
      <c r="LPF9" s="280"/>
      <c r="LPG9" s="281"/>
      <c r="LPH9" s="281"/>
      <c r="LPI9" s="282"/>
      <c r="LPJ9" s="283"/>
      <c r="LPK9" s="279"/>
      <c r="LPL9" s="280"/>
      <c r="LPM9" s="281"/>
      <c r="LPN9" s="281"/>
      <c r="LPO9" s="282"/>
      <c r="LPP9" s="283"/>
      <c r="LPQ9" s="279"/>
      <c r="LPR9" s="280"/>
      <c r="LPS9" s="281"/>
      <c r="LPT9" s="281"/>
      <c r="LPU9" s="282"/>
      <c r="LPV9" s="283"/>
      <c r="LPW9" s="279"/>
      <c r="LPX9" s="280"/>
      <c r="LPY9" s="281"/>
      <c r="LPZ9" s="281"/>
      <c r="LQA9" s="282"/>
      <c r="LQB9" s="283"/>
      <c r="LQC9" s="279"/>
      <c r="LQD9" s="280"/>
      <c r="LQE9" s="281"/>
      <c r="LQF9" s="281"/>
      <c r="LQG9" s="282"/>
      <c r="LQH9" s="283"/>
      <c r="LQI9" s="279"/>
      <c r="LQJ9" s="280"/>
      <c r="LQK9" s="281"/>
      <c r="LQL9" s="281"/>
      <c r="LQM9" s="282"/>
      <c r="LQN9" s="283"/>
      <c r="LQO9" s="279"/>
      <c r="LQP9" s="280"/>
      <c r="LQQ9" s="281"/>
      <c r="LQR9" s="281"/>
      <c r="LQS9" s="282"/>
      <c r="LQT9" s="283"/>
      <c r="LQU9" s="279"/>
      <c r="LQV9" s="280"/>
      <c r="LQW9" s="281"/>
      <c r="LQX9" s="281"/>
      <c r="LQY9" s="282"/>
      <c r="LQZ9" s="283"/>
      <c r="LRA9" s="279"/>
      <c r="LRB9" s="280"/>
      <c r="LRC9" s="281"/>
      <c r="LRD9" s="281"/>
      <c r="LRE9" s="282"/>
      <c r="LRF9" s="283"/>
      <c r="LRG9" s="279"/>
      <c r="LRH9" s="280"/>
      <c r="LRI9" s="281"/>
      <c r="LRJ9" s="281"/>
      <c r="LRK9" s="282"/>
      <c r="LRL9" s="283"/>
      <c r="LRM9" s="279"/>
      <c r="LRN9" s="280"/>
      <c r="LRO9" s="281"/>
      <c r="LRP9" s="281"/>
      <c r="LRQ9" s="282"/>
      <c r="LRR9" s="283"/>
      <c r="LRS9" s="279"/>
      <c r="LRT9" s="280"/>
      <c r="LRU9" s="281"/>
      <c r="LRV9" s="281"/>
      <c r="LRW9" s="282"/>
      <c r="LRX9" s="283"/>
      <c r="LRY9" s="279"/>
      <c r="LRZ9" s="280"/>
      <c r="LSA9" s="281"/>
      <c r="LSB9" s="281"/>
      <c r="LSC9" s="282"/>
      <c r="LSD9" s="283"/>
      <c r="LSE9" s="279"/>
      <c r="LSF9" s="280"/>
      <c r="LSG9" s="281"/>
      <c r="LSH9" s="281"/>
      <c r="LSI9" s="282"/>
      <c r="LSJ9" s="283"/>
      <c r="LSK9" s="279"/>
      <c r="LSL9" s="280"/>
      <c r="LSM9" s="281"/>
      <c r="LSN9" s="281"/>
      <c r="LSO9" s="282"/>
      <c r="LSP9" s="283"/>
      <c r="LSQ9" s="279"/>
      <c r="LSR9" s="280"/>
      <c r="LSS9" s="281"/>
      <c r="LST9" s="281"/>
      <c r="LSU9" s="282"/>
      <c r="LSV9" s="283"/>
      <c r="LSW9" s="279"/>
      <c r="LSX9" s="280"/>
      <c r="LSY9" s="281"/>
      <c r="LSZ9" s="281"/>
      <c r="LTA9" s="282"/>
      <c r="LTB9" s="283"/>
      <c r="LTC9" s="279"/>
      <c r="LTD9" s="280"/>
      <c r="LTE9" s="281"/>
      <c r="LTF9" s="281"/>
      <c r="LTG9" s="282"/>
      <c r="LTH9" s="283"/>
      <c r="LTI9" s="279"/>
      <c r="LTJ9" s="280"/>
      <c r="LTK9" s="281"/>
      <c r="LTL9" s="281"/>
      <c r="LTM9" s="282"/>
      <c r="LTN9" s="283"/>
      <c r="LTO9" s="279"/>
      <c r="LTP9" s="280"/>
      <c r="LTQ9" s="281"/>
      <c r="LTR9" s="281"/>
      <c r="LTS9" s="282"/>
      <c r="LTT9" s="283"/>
      <c r="LTU9" s="279"/>
      <c r="LTV9" s="280"/>
      <c r="LTW9" s="281"/>
      <c r="LTX9" s="281"/>
      <c r="LTY9" s="282"/>
      <c r="LTZ9" s="283"/>
      <c r="LUA9" s="279"/>
      <c r="LUB9" s="280"/>
      <c r="LUC9" s="281"/>
      <c r="LUD9" s="281"/>
      <c r="LUE9" s="282"/>
      <c r="LUF9" s="283"/>
      <c r="LUG9" s="279"/>
      <c r="LUH9" s="280"/>
      <c r="LUI9" s="281"/>
      <c r="LUJ9" s="281"/>
      <c r="LUK9" s="282"/>
      <c r="LUL9" s="283"/>
      <c r="LUM9" s="279"/>
      <c r="LUN9" s="280"/>
      <c r="LUO9" s="281"/>
      <c r="LUP9" s="281"/>
      <c r="LUQ9" s="282"/>
      <c r="LUR9" s="283"/>
      <c r="LUS9" s="279"/>
      <c r="LUT9" s="280"/>
      <c r="LUU9" s="281"/>
      <c r="LUV9" s="281"/>
      <c r="LUW9" s="282"/>
      <c r="LUX9" s="283"/>
      <c r="LUY9" s="279"/>
      <c r="LUZ9" s="280"/>
      <c r="LVA9" s="281"/>
      <c r="LVB9" s="281"/>
      <c r="LVC9" s="282"/>
      <c r="LVD9" s="283"/>
      <c r="LVE9" s="279"/>
      <c r="LVF9" s="280"/>
      <c r="LVG9" s="281"/>
      <c r="LVH9" s="281"/>
      <c r="LVI9" s="282"/>
      <c r="LVJ9" s="283"/>
      <c r="LVK9" s="279"/>
      <c r="LVL9" s="280"/>
      <c r="LVM9" s="281"/>
      <c r="LVN9" s="281"/>
      <c r="LVO9" s="282"/>
      <c r="LVP9" s="283"/>
      <c r="LVQ9" s="279"/>
      <c r="LVR9" s="280"/>
      <c r="LVS9" s="281"/>
      <c r="LVT9" s="281"/>
      <c r="LVU9" s="282"/>
      <c r="LVV9" s="283"/>
      <c r="LVW9" s="279"/>
      <c r="LVX9" s="280"/>
      <c r="LVY9" s="281"/>
      <c r="LVZ9" s="281"/>
      <c r="LWA9" s="282"/>
      <c r="LWB9" s="283"/>
      <c r="LWC9" s="279"/>
      <c r="LWD9" s="280"/>
      <c r="LWE9" s="281"/>
      <c r="LWF9" s="281"/>
      <c r="LWG9" s="282"/>
      <c r="LWH9" s="283"/>
      <c r="LWI9" s="279"/>
      <c r="LWJ9" s="280"/>
      <c r="LWK9" s="281"/>
      <c r="LWL9" s="281"/>
      <c r="LWM9" s="282"/>
      <c r="LWN9" s="283"/>
      <c r="LWO9" s="279"/>
      <c r="LWP9" s="280"/>
      <c r="LWQ9" s="281"/>
      <c r="LWR9" s="281"/>
      <c r="LWS9" s="282"/>
      <c r="LWT9" s="283"/>
      <c r="LWU9" s="279"/>
      <c r="LWV9" s="280"/>
      <c r="LWW9" s="281"/>
      <c r="LWX9" s="281"/>
      <c r="LWY9" s="282"/>
      <c r="LWZ9" s="283"/>
      <c r="LXA9" s="279"/>
      <c r="LXB9" s="280"/>
      <c r="LXC9" s="281"/>
      <c r="LXD9" s="281"/>
      <c r="LXE9" s="282"/>
      <c r="LXF9" s="283"/>
      <c r="LXG9" s="279"/>
      <c r="LXH9" s="280"/>
      <c r="LXI9" s="281"/>
      <c r="LXJ9" s="281"/>
      <c r="LXK9" s="282"/>
      <c r="LXL9" s="283"/>
      <c r="LXM9" s="279"/>
      <c r="LXN9" s="280"/>
      <c r="LXO9" s="281"/>
      <c r="LXP9" s="281"/>
      <c r="LXQ9" s="282"/>
      <c r="LXR9" s="283"/>
      <c r="LXS9" s="279"/>
      <c r="LXT9" s="280"/>
      <c r="LXU9" s="281"/>
      <c r="LXV9" s="281"/>
      <c r="LXW9" s="282"/>
      <c r="LXX9" s="283"/>
      <c r="LXY9" s="279"/>
      <c r="LXZ9" s="280"/>
      <c r="LYA9" s="281"/>
      <c r="LYB9" s="281"/>
      <c r="LYC9" s="282"/>
      <c r="LYD9" s="283"/>
      <c r="LYE9" s="279"/>
      <c r="LYF9" s="280"/>
      <c r="LYG9" s="281"/>
      <c r="LYH9" s="281"/>
      <c r="LYI9" s="282"/>
      <c r="LYJ9" s="283"/>
      <c r="LYK9" s="279"/>
      <c r="LYL9" s="280"/>
      <c r="LYM9" s="281"/>
      <c r="LYN9" s="281"/>
      <c r="LYO9" s="282"/>
      <c r="LYP9" s="283"/>
      <c r="LYQ9" s="279"/>
      <c r="LYR9" s="280"/>
      <c r="LYS9" s="281"/>
      <c r="LYT9" s="281"/>
      <c r="LYU9" s="282"/>
      <c r="LYV9" s="283"/>
      <c r="LYW9" s="279"/>
      <c r="LYX9" s="280"/>
      <c r="LYY9" s="281"/>
      <c r="LYZ9" s="281"/>
      <c r="LZA9" s="282"/>
      <c r="LZB9" s="283"/>
      <c r="LZC9" s="279"/>
      <c r="LZD9" s="280"/>
      <c r="LZE9" s="281"/>
      <c r="LZF9" s="281"/>
      <c r="LZG9" s="282"/>
      <c r="LZH9" s="283"/>
      <c r="LZI9" s="279"/>
      <c r="LZJ9" s="280"/>
      <c r="LZK9" s="281"/>
      <c r="LZL9" s="281"/>
      <c r="LZM9" s="282"/>
      <c r="LZN9" s="283"/>
      <c r="LZO9" s="279"/>
      <c r="LZP9" s="280"/>
      <c r="LZQ9" s="281"/>
      <c r="LZR9" s="281"/>
      <c r="LZS9" s="282"/>
      <c r="LZT9" s="283"/>
      <c r="LZU9" s="279"/>
      <c r="LZV9" s="280"/>
      <c r="LZW9" s="281"/>
      <c r="LZX9" s="281"/>
      <c r="LZY9" s="282"/>
      <c r="LZZ9" s="283"/>
      <c r="MAA9" s="279"/>
      <c r="MAB9" s="280"/>
      <c r="MAC9" s="281"/>
      <c r="MAD9" s="281"/>
      <c r="MAE9" s="282"/>
      <c r="MAF9" s="283"/>
      <c r="MAG9" s="279"/>
      <c r="MAH9" s="280"/>
      <c r="MAI9" s="281"/>
      <c r="MAJ9" s="281"/>
      <c r="MAK9" s="282"/>
      <c r="MAL9" s="283"/>
      <c r="MAM9" s="279"/>
      <c r="MAN9" s="280"/>
      <c r="MAO9" s="281"/>
      <c r="MAP9" s="281"/>
      <c r="MAQ9" s="282"/>
      <c r="MAR9" s="283"/>
      <c r="MAS9" s="279"/>
      <c r="MAT9" s="280"/>
      <c r="MAU9" s="281"/>
      <c r="MAV9" s="281"/>
      <c r="MAW9" s="282"/>
      <c r="MAX9" s="283"/>
      <c r="MAY9" s="279"/>
      <c r="MAZ9" s="280"/>
      <c r="MBA9" s="281"/>
      <c r="MBB9" s="281"/>
      <c r="MBC9" s="282"/>
      <c r="MBD9" s="283"/>
      <c r="MBE9" s="279"/>
      <c r="MBF9" s="280"/>
      <c r="MBG9" s="281"/>
      <c r="MBH9" s="281"/>
      <c r="MBI9" s="282"/>
      <c r="MBJ9" s="283"/>
      <c r="MBK9" s="279"/>
      <c r="MBL9" s="280"/>
      <c r="MBM9" s="281"/>
      <c r="MBN9" s="281"/>
      <c r="MBO9" s="282"/>
      <c r="MBP9" s="283"/>
      <c r="MBQ9" s="279"/>
      <c r="MBR9" s="280"/>
      <c r="MBS9" s="281"/>
      <c r="MBT9" s="281"/>
      <c r="MBU9" s="282"/>
      <c r="MBV9" s="283"/>
      <c r="MBW9" s="279"/>
      <c r="MBX9" s="280"/>
      <c r="MBY9" s="281"/>
      <c r="MBZ9" s="281"/>
      <c r="MCA9" s="282"/>
      <c r="MCB9" s="283"/>
      <c r="MCC9" s="279"/>
      <c r="MCD9" s="280"/>
      <c r="MCE9" s="281"/>
      <c r="MCF9" s="281"/>
      <c r="MCG9" s="282"/>
      <c r="MCH9" s="283"/>
      <c r="MCI9" s="279"/>
      <c r="MCJ9" s="280"/>
      <c r="MCK9" s="281"/>
      <c r="MCL9" s="281"/>
      <c r="MCM9" s="282"/>
      <c r="MCN9" s="283"/>
      <c r="MCO9" s="279"/>
      <c r="MCP9" s="280"/>
      <c r="MCQ9" s="281"/>
      <c r="MCR9" s="281"/>
      <c r="MCS9" s="282"/>
      <c r="MCT9" s="283"/>
      <c r="MCU9" s="279"/>
      <c r="MCV9" s="280"/>
      <c r="MCW9" s="281"/>
      <c r="MCX9" s="281"/>
      <c r="MCY9" s="282"/>
      <c r="MCZ9" s="283"/>
      <c r="MDA9" s="279"/>
      <c r="MDB9" s="280"/>
      <c r="MDC9" s="281"/>
      <c r="MDD9" s="281"/>
      <c r="MDE9" s="282"/>
      <c r="MDF9" s="283"/>
      <c r="MDG9" s="279"/>
      <c r="MDH9" s="280"/>
      <c r="MDI9" s="281"/>
      <c r="MDJ9" s="281"/>
      <c r="MDK9" s="282"/>
      <c r="MDL9" s="283"/>
      <c r="MDM9" s="279"/>
      <c r="MDN9" s="280"/>
      <c r="MDO9" s="281"/>
      <c r="MDP9" s="281"/>
      <c r="MDQ9" s="282"/>
      <c r="MDR9" s="283"/>
      <c r="MDS9" s="279"/>
      <c r="MDT9" s="280"/>
      <c r="MDU9" s="281"/>
      <c r="MDV9" s="281"/>
      <c r="MDW9" s="282"/>
      <c r="MDX9" s="283"/>
      <c r="MDY9" s="279"/>
      <c r="MDZ9" s="280"/>
      <c r="MEA9" s="281"/>
      <c r="MEB9" s="281"/>
      <c r="MEC9" s="282"/>
      <c r="MED9" s="283"/>
      <c r="MEE9" s="279"/>
      <c r="MEF9" s="280"/>
      <c r="MEG9" s="281"/>
      <c r="MEH9" s="281"/>
      <c r="MEI9" s="282"/>
      <c r="MEJ9" s="283"/>
      <c r="MEK9" s="279"/>
      <c r="MEL9" s="280"/>
      <c r="MEM9" s="281"/>
      <c r="MEN9" s="281"/>
      <c r="MEO9" s="282"/>
      <c r="MEP9" s="283"/>
      <c r="MEQ9" s="279"/>
      <c r="MER9" s="280"/>
      <c r="MES9" s="281"/>
      <c r="MET9" s="281"/>
      <c r="MEU9" s="282"/>
      <c r="MEV9" s="283"/>
      <c r="MEW9" s="279"/>
      <c r="MEX9" s="280"/>
      <c r="MEY9" s="281"/>
      <c r="MEZ9" s="281"/>
      <c r="MFA9" s="282"/>
      <c r="MFB9" s="283"/>
      <c r="MFC9" s="279"/>
      <c r="MFD9" s="280"/>
      <c r="MFE9" s="281"/>
      <c r="MFF9" s="281"/>
      <c r="MFG9" s="282"/>
      <c r="MFH9" s="283"/>
      <c r="MFI9" s="279"/>
      <c r="MFJ9" s="280"/>
      <c r="MFK9" s="281"/>
      <c r="MFL9" s="281"/>
      <c r="MFM9" s="282"/>
      <c r="MFN9" s="283"/>
      <c r="MFO9" s="279"/>
      <c r="MFP9" s="280"/>
      <c r="MFQ9" s="281"/>
      <c r="MFR9" s="281"/>
      <c r="MFS9" s="282"/>
      <c r="MFT9" s="283"/>
      <c r="MFU9" s="279"/>
      <c r="MFV9" s="280"/>
      <c r="MFW9" s="281"/>
      <c r="MFX9" s="281"/>
      <c r="MFY9" s="282"/>
      <c r="MFZ9" s="283"/>
      <c r="MGA9" s="279"/>
      <c r="MGB9" s="280"/>
      <c r="MGC9" s="281"/>
      <c r="MGD9" s="281"/>
      <c r="MGE9" s="282"/>
      <c r="MGF9" s="283"/>
      <c r="MGG9" s="279"/>
      <c r="MGH9" s="280"/>
      <c r="MGI9" s="281"/>
      <c r="MGJ9" s="281"/>
      <c r="MGK9" s="282"/>
      <c r="MGL9" s="283"/>
      <c r="MGM9" s="279"/>
      <c r="MGN9" s="280"/>
      <c r="MGO9" s="281"/>
      <c r="MGP9" s="281"/>
      <c r="MGQ9" s="282"/>
      <c r="MGR9" s="283"/>
      <c r="MGS9" s="279"/>
      <c r="MGT9" s="280"/>
      <c r="MGU9" s="281"/>
      <c r="MGV9" s="281"/>
      <c r="MGW9" s="282"/>
      <c r="MGX9" s="283"/>
      <c r="MGY9" s="279"/>
      <c r="MGZ9" s="280"/>
      <c r="MHA9" s="281"/>
      <c r="MHB9" s="281"/>
      <c r="MHC9" s="282"/>
      <c r="MHD9" s="283"/>
      <c r="MHE9" s="279"/>
      <c r="MHF9" s="280"/>
      <c r="MHG9" s="281"/>
      <c r="MHH9" s="281"/>
      <c r="MHI9" s="282"/>
      <c r="MHJ9" s="283"/>
      <c r="MHK9" s="279"/>
      <c r="MHL9" s="280"/>
      <c r="MHM9" s="281"/>
      <c r="MHN9" s="281"/>
      <c r="MHO9" s="282"/>
      <c r="MHP9" s="283"/>
      <c r="MHQ9" s="279"/>
      <c r="MHR9" s="280"/>
      <c r="MHS9" s="281"/>
      <c r="MHT9" s="281"/>
      <c r="MHU9" s="282"/>
      <c r="MHV9" s="283"/>
      <c r="MHW9" s="279"/>
      <c r="MHX9" s="280"/>
      <c r="MHY9" s="281"/>
      <c r="MHZ9" s="281"/>
      <c r="MIA9" s="282"/>
      <c r="MIB9" s="283"/>
      <c r="MIC9" s="279"/>
      <c r="MID9" s="280"/>
      <c r="MIE9" s="281"/>
      <c r="MIF9" s="281"/>
      <c r="MIG9" s="282"/>
      <c r="MIH9" s="283"/>
      <c r="MII9" s="279"/>
      <c r="MIJ9" s="280"/>
      <c r="MIK9" s="281"/>
      <c r="MIL9" s="281"/>
      <c r="MIM9" s="282"/>
      <c r="MIN9" s="283"/>
      <c r="MIO9" s="279"/>
      <c r="MIP9" s="280"/>
      <c r="MIQ9" s="281"/>
      <c r="MIR9" s="281"/>
      <c r="MIS9" s="282"/>
      <c r="MIT9" s="283"/>
      <c r="MIU9" s="279"/>
      <c r="MIV9" s="280"/>
      <c r="MIW9" s="281"/>
      <c r="MIX9" s="281"/>
      <c r="MIY9" s="282"/>
      <c r="MIZ9" s="283"/>
      <c r="MJA9" s="279"/>
      <c r="MJB9" s="280"/>
      <c r="MJC9" s="281"/>
      <c r="MJD9" s="281"/>
      <c r="MJE9" s="282"/>
      <c r="MJF9" s="283"/>
      <c r="MJG9" s="279"/>
      <c r="MJH9" s="280"/>
      <c r="MJI9" s="281"/>
      <c r="MJJ9" s="281"/>
      <c r="MJK9" s="282"/>
      <c r="MJL9" s="283"/>
      <c r="MJM9" s="279"/>
      <c r="MJN9" s="280"/>
      <c r="MJO9" s="281"/>
      <c r="MJP9" s="281"/>
      <c r="MJQ9" s="282"/>
      <c r="MJR9" s="283"/>
      <c r="MJS9" s="279"/>
      <c r="MJT9" s="280"/>
      <c r="MJU9" s="281"/>
      <c r="MJV9" s="281"/>
      <c r="MJW9" s="282"/>
      <c r="MJX9" s="283"/>
      <c r="MJY9" s="279"/>
      <c r="MJZ9" s="280"/>
      <c r="MKA9" s="281"/>
      <c r="MKB9" s="281"/>
      <c r="MKC9" s="282"/>
      <c r="MKD9" s="283"/>
      <c r="MKE9" s="279"/>
      <c r="MKF9" s="280"/>
      <c r="MKG9" s="281"/>
      <c r="MKH9" s="281"/>
      <c r="MKI9" s="282"/>
      <c r="MKJ9" s="283"/>
      <c r="MKK9" s="279"/>
      <c r="MKL9" s="280"/>
      <c r="MKM9" s="281"/>
      <c r="MKN9" s="281"/>
      <c r="MKO9" s="282"/>
      <c r="MKP9" s="283"/>
      <c r="MKQ9" s="279"/>
      <c r="MKR9" s="280"/>
      <c r="MKS9" s="281"/>
      <c r="MKT9" s="281"/>
      <c r="MKU9" s="282"/>
      <c r="MKV9" s="283"/>
      <c r="MKW9" s="279"/>
      <c r="MKX9" s="280"/>
      <c r="MKY9" s="281"/>
      <c r="MKZ9" s="281"/>
      <c r="MLA9" s="282"/>
      <c r="MLB9" s="283"/>
      <c r="MLC9" s="279"/>
      <c r="MLD9" s="280"/>
      <c r="MLE9" s="281"/>
      <c r="MLF9" s="281"/>
      <c r="MLG9" s="282"/>
      <c r="MLH9" s="283"/>
      <c r="MLI9" s="279"/>
      <c r="MLJ9" s="280"/>
      <c r="MLK9" s="281"/>
      <c r="MLL9" s="281"/>
      <c r="MLM9" s="282"/>
      <c r="MLN9" s="283"/>
      <c r="MLO9" s="279"/>
      <c r="MLP9" s="280"/>
      <c r="MLQ9" s="281"/>
      <c r="MLR9" s="281"/>
      <c r="MLS9" s="282"/>
      <c r="MLT9" s="283"/>
      <c r="MLU9" s="279"/>
      <c r="MLV9" s="280"/>
      <c r="MLW9" s="281"/>
      <c r="MLX9" s="281"/>
      <c r="MLY9" s="282"/>
      <c r="MLZ9" s="283"/>
      <c r="MMA9" s="279"/>
      <c r="MMB9" s="280"/>
      <c r="MMC9" s="281"/>
      <c r="MMD9" s="281"/>
      <c r="MME9" s="282"/>
      <c r="MMF9" s="283"/>
      <c r="MMG9" s="279"/>
      <c r="MMH9" s="280"/>
      <c r="MMI9" s="281"/>
      <c r="MMJ9" s="281"/>
      <c r="MMK9" s="282"/>
      <c r="MML9" s="283"/>
      <c r="MMM9" s="279"/>
      <c r="MMN9" s="280"/>
      <c r="MMO9" s="281"/>
      <c r="MMP9" s="281"/>
      <c r="MMQ9" s="282"/>
      <c r="MMR9" s="283"/>
      <c r="MMS9" s="279"/>
      <c r="MMT9" s="280"/>
      <c r="MMU9" s="281"/>
      <c r="MMV9" s="281"/>
      <c r="MMW9" s="282"/>
      <c r="MMX9" s="283"/>
      <c r="MMY9" s="279"/>
      <c r="MMZ9" s="280"/>
      <c r="MNA9" s="281"/>
      <c r="MNB9" s="281"/>
      <c r="MNC9" s="282"/>
      <c r="MND9" s="283"/>
      <c r="MNE9" s="279"/>
      <c r="MNF9" s="280"/>
      <c r="MNG9" s="281"/>
      <c r="MNH9" s="281"/>
      <c r="MNI9" s="282"/>
      <c r="MNJ9" s="283"/>
      <c r="MNK9" s="279"/>
      <c r="MNL9" s="280"/>
      <c r="MNM9" s="281"/>
      <c r="MNN9" s="281"/>
      <c r="MNO9" s="282"/>
      <c r="MNP9" s="283"/>
      <c r="MNQ9" s="279"/>
      <c r="MNR9" s="280"/>
      <c r="MNS9" s="281"/>
      <c r="MNT9" s="281"/>
      <c r="MNU9" s="282"/>
      <c r="MNV9" s="283"/>
      <c r="MNW9" s="279"/>
      <c r="MNX9" s="280"/>
      <c r="MNY9" s="281"/>
      <c r="MNZ9" s="281"/>
      <c r="MOA9" s="282"/>
      <c r="MOB9" s="283"/>
      <c r="MOC9" s="279"/>
      <c r="MOD9" s="280"/>
      <c r="MOE9" s="281"/>
      <c r="MOF9" s="281"/>
      <c r="MOG9" s="282"/>
      <c r="MOH9" s="283"/>
      <c r="MOI9" s="279"/>
      <c r="MOJ9" s="280"/>
      <c r="MOK9" s="281"/>
      <c r="MOL9" s="281"/>
      <c r="MOM9" s="282"/>
      <c r="MON9" s="283"/>
      <c r="MOO9" s="279"/>
      <c r="MOP9" s="280"/>
      <c r="MOQ9" s="281"/>
      <c r="MOR9" s="281"/>
      <c r="MOS9" s="282"/>
      <c r="MOT9" s="283"/>
      <c r="MOU9" s="279"/>
      <c r="MOV9" s="280"/>
      <c r="MOW9" s="281"/>
      <c r="MOX9" s="281"/>
      <c r="MOY9" s="282"/>
      <c r="MOZ9" s="283"/>
      <c r="MPA9" s="279"/>
      <c r="MPB9" s="280"/>
      <c r="MPC9" s="281"/>
      <c r="MPD9" s="281"/>
      <c r="MPE9" s="282"/>
      <c r="MPF9" s="283"/>
      <c r="MPG9" s="279"/>
      <c r="MPH9" s="280"/>
      <c r="MPI9" s="281"/>
      <c r="MPJ9" s="281"/>
      <c r="MPK9" s="282"/>
      <c r="MPL9" s="283"/>
      <c r="MPM9" s="279"/>
      <c r="MPN9" s="280"/>
      <c r="MPO9" s="281"/>
      <c r="MPP9" s="281"/>
      <c r="MPQ9" s="282"/>
      <c r="MPR9" s="283"/>
      <c r="MPS9" s="279"/>
      <c r="MPT9" s="280"/>
      <c r="MPU9" s="281"/>
      <c r="MPV9" s="281"/>
      <c r="MPW9" s="282"/>
      <c r="MPX9" s="283"/>
      <c r="MPY9" s="279"/>
      <c r="MPZ9" s="280"/>
      <c r="MQA9" s="281"/>
      <c r="MQB9" s="281"/>
      <c r="MQC9" s="282"/>
      <c r="MQD9" s="283"/>
      <c r="MQE9" s="279"/>
      <c r="MQF9" s="280"/>
      <c r="MQG9" s="281"/>
      <c r="MQH9" s="281"/>
      <c r="MQI9" s="282"/>
      <c r="MQJ9" s="283"/>
      <c r="MQK9" s="279"/>
      <c r="MQL9" s="280"/>
      <c r="MQM9" s="281"/>
      <c r="MQN9" s="281"/>
      <c r="MQO9" s="282"/>
      <c r="MQP9" s="283"/>
      <c r="MQQ9" s="279"/>
      <c r="MQR9" s="280"/>
      <c r="MQS9" s="281"/>
      <c r="MQT9" s="281"/>
      <c r="MQU9" s="282"/>
      <c r="MQV9" s="283"/>
      <c r="MQW9" s="279"/>
      <c r="MQX9" s="280"/>
      <c r="MQY9" s="281"/>
      <c r="MQZ9" s="281"/>
      <c r="MRA9" s="282"/>
      <c r="MRB9" s="283"/>
      <c r="MRC9" s="279"/>
      <c r="MRD9" s="280"/>
      <c r="MRE9" s="281"/>
      <c r="MRF9" s="281"/>
      <c r="MRG9" s="282"/>
      <c r="MRH9" s="283"/>
      <c r="MRI9" s="279"/>
      <c r="MRJ9" s="280"/>
      <c r="MRK9" s="281"/>
      <c r="MRL9" s="281"/>
      <c r="MRM9" s="282"/>
      <c r="MRN9" s="283"/>
      <c r="MRO9" s="279"/>
      <c r="MRP9" s="280"/>
      <c r="MRQ9" s="281"/>
      <c r="MRR9" s="281"/>
      <c r="MRS9" s="282"/>
      <c r="MRT9" s="283"/>
      <c r="MRU9" s="279"/>
      <c r="MRV9" s="280"/>
      <c r="MRW9" s="281"/>
      <c r="MRX9" s="281"/>
      <c r="MRY9" s="282"/>
      <c r="MRZ9" s="283"/>
      <c r="MSA9" s="279"/>
      <c r="MSB9" s="280"/>
      <c r="MSC9" s="281"/>
      <c r="MSD9" s="281"/>
      <c r="MSE9" s="282"/>
      <c r="MSF9" s="283"/>
      <c r="MSG9" s="279"/>
      <c r="MSH9" s="280"/>
      <c r="MSI9" s="281"/>
      <c r="MSJ9" s="281"/>
      <c r="MSK9" s="282"/>
      <c r="MSL9" s="283"/>
      <c r="MSM9" s="279"/>
      <c r="MSN9" s="280"/>
      <c r="MSO9" s="281"/>
      <c r="MSP9" s="281"/>
      <c r="MSQ9" s="282"/>
      <c r="MSR9" s="283"/>
      <c r="MSS9" s="279"/>
      <c r="MST9" s="280"/>
      <c r="MSU9" s="281"/>
      <c r="MSV9" s="281"/>
      <c r="MSW9" s="282"/>
      <c r="MSX9" s="283"/>
      <c r="MSY9" s="279"/>
      <c r="MSZ9" s="280"/>
      <c r="MTA9" s="281"/>
      <c r="MTB9" s="281"/>
      <c r="MTC9" s="282"/>
      <c r="MTD9" s="283"/>
      <c r="MTE9" s="279"/>
      <c r="MTF9" s="280"/>
      <c r="MTG9" s="281"/>
      <c r="MTH9" s="281"/>
      <c r="MTI9" s="282"/>
      <c r="MTJ9" s="283"/>
      <c r="MTK9" s="279"/>
      <c r="MTL9" s="280"/>
      <c r="MTM9" s="281"/>
      <c r="MTN9" s="281"/>
      <c r="MTO9" s="282"/>
      <c r="MTP9" s="283"/>
      <c r="MTQ9" s="279"/>
      <c r="MTR9" s="280"/>
      <c r="MTS9" s="281"/>
      <c r="MTT9" s="281"/>
      <c r="MTU9" s="282"/>
      <c r="MTV9" s="283"/>
      <c r="MTW9" s="279"/>
      <c r="MTX9" s="280"/>
      <c r="MTY9" s="281"/>
      <c r="MTZ9" s="281"/>
      <c r="MUA9" s="282"/>
      <c r="MUB9" s="283"/>
      <c r="MUC9" s="279"/>
      <c r="MUD9" s="280"/>
      <c r="MUE9" s="281"/>
      <c r="MUF9" s="281"/>
      <c r="MUG9" s="282"/>
      <c r="MUH9" s="283"/>
      <c r="MUI9" s="279"/>
      <c r="MUJ9" s="280"/>
      <c r="MUK9" s="281"/>
      <c r="MUL9" s="281"/>
      <c r="MUM9" s="282"/>
      <c r="MUN9" s="283"/>
      <c r="MUO9" s="279"/>
      <c r="MUP9" s="280"/>
      <c r="MUQ9" s="281"/>
      <c r="MUR9" s="281"/>
      <c r="MUS9" s="282"/>
      <c r="MUT9" s="283"/>
      <c r="MUU9" s="279"/>
      <c r="MUV9" s="280"/>
      <c r="MUW9" s="281"/>
      <c r="MUX9" s="281"/>
      <c r="MUY9" s="282"/>
      <c r="MUZ9" s="283"/>
      <c r="MVA9" s="279"/>
      <c r="MVB9" s="280"/>
      <c r="MVC9" s="281"/>
      <c r="MVD9" s="281"/>
      <c r="MVE9" s="282"/>
      <c r="MVF9" s="283"/>
      <c r="MVG9" s="279"/>
      <c r="MVH9" s="280"/>
      <c r="MVI9" s="281"/>
      <c r="MVJ9" s="281"/>
      <c r="MVK9" s="282"/>
      <c r="MVL9" s="283"/>
      <c r="MVM9" s="279"/>
      <c r="MVN9" s="280"/>
      <c r="MVO9" s="281"/>
      <c r="MVP9" s="281"/>
      <c r="MVQ9" s="282"/>
      <c r="MVR9" s="283"/>
      <c r="MVS9" s="279"/>
      <c r="MVT9" s="280"/>
      <c r="MVU9" s="281"/>
      <c r="MVV9" s="281"/>
      <c r="MVW9" s="282"/>
      <c r="MVX9" s="283"/>
      <c r="MVY9" s="279"/>
      <c r="MVZ9" s="280"/>
      <c r="MWA9" s="281"/>
      <c r="MWB9" s="281"/>
      <c r="MWC9" s="282"/>
      <c r="MWD9" s="283"/>
      <c r="MWE9" s="279"/>
      <c r="MWF9" s="280"/>
      <c r="MWG9" s="281"/>
      <c r="MWH9" s="281"/>
      <c r="MWI9" s="282"/>
      <c r="MWJ9" s="283"/>
      <c r="MWK9" s="279"/>
      <c r="MWL9" s="280"/>
      <c r="MWM9" s="281"/>
      <c r="MWN9" s="281"/>
      <c r="MWO9" s="282"/>
      <c r="MWP9" s="283"/>
      <c r="MWQ9" s="279"/>
      <c r="MWR9" s="280"/>
      <c r="MWS9" s="281"/>
      <c r="MWT9" s="281"/>
      <c r="MWU9" s="282"/>
      <c r="MWV9" s="283"/>
      <c r="MWW9" s="279"/>
      <c r="MWX9" s="280"/>
      <c r="MWY9" s="281"/>
      <c r="MWZ9" s="281"/>
      <c r="MXA9" s="282"/>
      <c r="MXB9" s="283"/>
      <c r="MXC9" s="279"/>
      <c r="MXD9" s="280"/>
      <c r="MXE9" s="281"/>
      <c r="MXF9" s="281"/>
      <c r="MXG9" s="282"/>
      <c r="MXH9" s="283"/>
      <c r="MXI9" s="279"/>
      <c r="MXJ9" s="280"/>
      <c r="MXK9" s="281"/>
      <c r="MXL9" s="281"/>
      <c r="MXM9" s="282"/>
      <c r="MXN9" s="283"/>
      <c r="MXO9" s="279"/>
      <c r="MXP9" s="280"/>
      <c r="MXQ9" s="281"/>
      <c r="MXR9" s="281"/>
      <c r="MXS9" s="282"/>
      <c r="MXT9" s="283"/>
      <c r="MXU9" s="279"/>
      <c r="MXV9" s="280"/>
      <c r="MXW9" s="281"/>
      <c r="MXX9" s="281"/>
      <c r="MXY9" s="282"/>
      <c r="MXZ9" s="283"/>
      <c r="MYA9" s="279"/>
      <c r="MYB9" s="280"/>
      <c r="MYC9" s="281"/>
      <c r="MYD9" s="281"/>
      <c r="MYE9" s="282"/>
      <c r="MYF9" s="283"/>
      <c r="MYG9" s="279"/>
      <c r="MYH9" s="280"/>
      <c r="MYI9" s="281"/>
      <c r="MYJ9" s="281"/>
      <c r="MYK9" s="282"/>
      <c r="MYL9" s="283"/>
      <c r="MYM9" s="279"/>
      <c r="MYN9" s="280"/>
      <c r="MYO9" s="281"/>
      <c r="MYP9" s="281"/>
      <c r="MYQ9" s="282"/>
      <c r="MYR9" s="283"/>
      <c r="MYS9" s="279"/>
      <c r="MYT9" s="280"/>
      <c r="MYU9" s="281"/>
      <c r="MYV9" s="281"/>
      <c r="MYW9" s="282"/>
      <c r="MYX9" s="283"/>
      <c r="MYY9" s="279"/>
      <c r="MYZ9" s="280"/>
      <c r="MZA9" s="281"/>
      <c r="MZB9" s="281"/>
      <c r="MZC9" s="282"/>
      <c r="MZD9" s="283"/>
      <c r="MZE9" s="279"/>
      <c r="MZF9" s="280"/>
      <c r="MZG9" s="281"/>
      <c r="MZH9" s="281"/>
      <c r="MZI9" s="282"/>
      <c r="MZJ9" s="283"/>
      <c r="MZK9" s="279"/>
      <c r="MZL9" s="280"/>
      <c r="MZM9" s="281"/>
      <c r="MZN9" s="281"/>
      <c r="MZO9" s="282"/>
      <c r="MZP9" s="283"/>
      <c r="MZQ9" s="279"/>
      <c r="MZR9" s="280"/>
      <c r="MZS9" s="281"/>
      <c r="MZT9" s="281"/>
      <c r="MZU9" s="282"/>
      <c r="MZV9" s="283"/>
      <c r="MZW9" s="279"/>
      <c r="MZX9" s="280"/>
      <c r="MZY9" s="281"/>
      <c r="MZZ9" s="281"/>
      <c r="NAA9" s="282"/>
      <c r="NAB9" s="283"/>
      <c r="NAC9" s="279"/>
      <c r="NAD9" s="280"/>
      <c r="NAE9" s="281"/>
      <c r="NAF9" s="281"/>
      <c r="NAG9" s="282"/>
      <c r="NAH9" s="283"/>
      <c r="NAI9" s="279"/>
      <c r="NAJ9" s="280"/>
      <c r="NAK9" s="281"/>
      <c r="NAL9" s="281"/>
      <c r="NAM9" s="282"/>
      <c r="NAN9" s="283"/>
      <c r="NAO9" s="279"/>
      <c r="NAP9" s="280"/>
      <c r="NAQ9" s="281"/>
      <c r="NAR9" s="281"/>
      <c r="NAS9" s="282"/>
      <c r="NAT9" s="283"/>
      <c r="NAU9" s="279"/>
      <c r="NAV9" s="280"/>
      <c r="NAW9" s="281"/>
      <c r="NAX9" s="281"/>
      <c r="NAY9" s="282"/>
      <c r="NAZ9" s="283"/>
      <c r="NBA9" s="279"/>
      <c r="NBB9" s="280"/>
      <c r="NBC9" s="281"/>
      <c r="NBD9" s="281"/>
      <c r="NBE9" s="282"/>
      <c r="NBF9" s="283"/>
      <c r="NBG9" s="279"/>
      <c r="NBH9" s="280"/>
      <c r="NBI9" s="281"/>
      <c r="NBJ9" s="281"/>
      <c r="NBK9" s="282"/>
      <c r="NBL9" s="283"/>
      <c r="NBM9" s="279"/>
      <c r="NBN9" s="280"/>
      <c r="NBO9" s="281"/>
      <c r="NBP9" s="281"/>
      <c r="NBQ9" s="282"/>
      <c r="NBR9" s="283"/>
      <c r="NBS9" s="279"/>
      <c r="NBT9" s="280"/>
      <c r="NBU9" s="281"/>
      <c r="NBV9" s="281"/>
      <c r="NBW9" s="282"/>
      <c r="NBX9" s="283"/>
      <c r="NBY9" s="279"/>
      <c r="NBZ9" s="280"/>
      <c r="NCA9" s="281"/>
      <c r="NCB9" s="281"/>
      <c r="NCC9" s="282"/>
      <c r="NCD9" s="283"/>
      <c r="NCE9" s="279"/>
      <c r="NCF9" s="280"/>
      <c r="NCG9" s="281"/>
      <c r="NCH9" s="281"/>
      <c r="NCI9" s="282"/>
      <c r="NCJ9" s="283"/>
      <c r="NCK9" s="279"/>
      <c r="NCL9" s="280"/>
      <c r="NCM9" s="281"/>
      <c r="NCN9" s="281"/>
      <c r="NCO9" s="282"/>
      <c r="NCP9" s="283"/>
      <c r="NCQ9" s="279"/>
      <c r="NCR9" s="280"/>
      <c r="NCS9" s="281"/>
      <c r="NCT9" s="281"/>
      <c r="NCU9" s="282"/>
      <c r="NCV9" s="283"/>
      <c r="NCW9" s="279"/>
      <c r="NCX9" s="280"/>
      <c r="NCY9" s="281"/>
      <c r="NCZ9" s="281"/>
      <c r="NDA9" s="282"/>
      <c r="NDB9" s="283"/>
      <c r="NDC9" s="279"/>
      <c r="NDD9" s="280"/>
      <c r="NDE9" s="281"/>
      <c r="NDF9" s="281"/>
      <c r="NDG9" s="282"/>
      <c r="NDH9" s="283"/>
      <c r="NDI9" s="279"/>
      <c r="NDJ9" s="280"/>
      <c r="NDK9" s="281"/>
      <c r="NDL9" s="281"/>
      <c r="NDM9" s="282"/>
      <c r="NDN9" s="283"/>
      <c r="NDO9" s="279"/>
      <c r="NDP9" s="280"/>
      <c r="NDQ9" s="281"/>
      <c r="NDR9" s="281"/>
      <c r="NDS9" s="282"/>
      <c r="NDT9" s="283"/>
      <c r="NDU9" s="279"/>
      <c r="NDV9" s="280"/>
      <c r="NDW9" s="281"/>
      <c r="NDX9" s="281"/>
      <c r="NDY9" s="282"/>
      <c r="NDZ9" s="283"/>
      <c r="NEA9" s="279"/>
      <c r="NEB9" s="280"/>
      <c r="NEC9" s="281"/>
      <c r="NED9" s="281"/>
      <c r="NEE9" s="282"/>
      <c r="NEF9" s="283"/>
      <c r="NEG9" s="279"/>
      <c r="NEH9" s="280"/>
      <c r="NEI9" s="281"/>
      <c r="NEJ9" s="281"/>
      <c r="NEK9" s="282"/>
      <c r="NEL9" s="283"/>
      <c r="NEM9" s="279"/>
      <c r="NEN9" s="280"/>
      <c r="NEO9" s="281"/>
      <c r="NEP9" s="281"/>
      <c r="NEQ9" s="282"/>
      <c r="NER9" s="283"/>
      <c r="NES9" s="279"/>
      <c r="NET9" s="280"/>
      <c r="NEU9" s="281"/>
      <c r="NEV9" s="281"/>
      <c r="NEW9" s="282"/>
      <c r="NEX9" s="283"/>
      <c r="NEY9" s="279"/>
      <c r="NEZ9" s="280"/>
      <c r="NFA9" s="281"/>
      <c r="NFB9" s="281"/>
      <c r="NFC9" s="282"/>
      <c r="NFD9" s="283"/>
      <c r="NFE9" s="279"/>
      <c r="NFF9" s="280"/>
      <c r="NFG9" s="281"/>
      <c r="NFH9" s="281"/>
      <c r="NFI9" s="282"/>
      <c r="NFJ9" s="283"/>
      <c r="NFK9" s="279"/>
      <c r="NFL9" s="280"/>
      <c r="NFM9" s="281"/>
      <c r="NFN9" s="281"/>
      <c r="NFO9" s="282"/>
      <c r="NFP9" s="283"/>
      <c r="NFQ9" s="279"/>
      <c r="NFR9" s="280"/>
      <c r="NFS9" s="281"/>
      <c r="NFT9" s="281"/>
      <c r="NFU9" s="282"/>
      <c r="NFV9" s="283"/>
      <c r="NFW9" s="279"/>
      <c r="NFX9" s="280"/>
      <c r="NFY9" s="281"/>
      <c r="NFZ9" s="281"/>
      <c r="NGA9" s="282"/>
      <c r="NGB9" s="283"/>
      <c r="NGC9" s="279"/>
      <c r="NGD9" s="280"/>
      <c r="NGE9" s="281"/>
      <c r="NGF9" s="281"/>
      <c r="NGG9" s="282"/>
      <c r="NGH9" s="283"/>
      <c r="NGI9" s="279"/>
      <c r="NGJ9" s="280"/>
      <c r="NGK9" s="281"/>
      <c r="NGL9" s="281"/>
      <c r="NGM9" s="282"/>
      <c r="NGN9" s="283"/>
      <c r="NGO9" s="279"/>
      <c r="NGP9" s="280"/>
      <c r="NGQ9" s="281"/>
      <c r="NGR9" s="281"/>
      <c r="NGS9" s="282"/>
      <c r="NGT9" s="283"/>
      <c r="NGU9" s="279"/>
      <c r="NGV9" s="280"/>
      <c r="NGW9" s="281"/>
      <c r="NGX9" s="281"/>
      <c r="NGY9" s="282"/>
      <c r="NGZ9" s="283"/>
      <c r="NHA9" s="279"/>
      <c r="NHB9" s="280"/>
      <c r="NHC9" s="281"/>
      <c r="NHD9" s="281"/>
      <c r="NHE9" s="282"/>
      <c r="NHF9" s="283"/>
      <c r="NHG9" s="279"/>
      <c r="NHH9" s="280"/>
      <c r="NHI9" s="281"/>
      <c r="NHJ9" s="281"/>
      <c r="NHK9" s="282"/>
      <c r="NHL9" s="283"/>
      <c r="NHM9" s="279"/>
      <c r="NHN9" s="280"/>
      <c r="NHO9" s="281"/>
      <c r="NHP9" s="281"/>
      <c r="NHQ9" s="282"/>
      <c r="NHR9" s="283"/>
      <c r="NHS9" s="279"/>
      <c r="NHT9" s="280"/>
      <c r="NHU9" s="281"/>
      <c r="NHV9" s="281"/>
      <c r="NHW9" s="282"/>
      <c r="NHX9" s="283"/>
      <c r="NHY9" s="279"/>
      <c r="NHZ9" s="280"/>
      <c r="NIA9" s="281"/>
      <c r="NIB9" s="281"/>
      <c r="NIC9" s="282"/>
      <c r="NID9" s="283"/>
      <c r="NIE9" s="279"/>
      <c r="NIF9" s="280"/>
      <c r="NIG9" s="281"/>
      <c r="NIH9" s="281"/>
      <c r="NII9" s="282"/>
      <c r="NIJ9" s="283"/>
      <c r="NIK9" s="279"/>
      <c r="NIL9" s="280"/>
      <c r="NIM9" s="281"/>
      <c r="NIN9" s="281"/>
      <c r="NIO9" s="282"/>
      <c r="NIP9" s="283"/>
      <c r="NIQ9" s="279"/>
      <c r="NIR9" s="280"/>
      <c r="NIS9" s="281"/>
      <c r="NIT9" s="281"/>
      <c r="NIU9" s="282"/>
      <c r="NIV9" s="283"/>
      <c r="NIW9" s="279"/>
      <c r="NIX9" s="280"/>
      <c r="NIY9" s="281"/>
      <c r="NIZ9" s="281"/>
      <c r="NJA9" s="282"/>
      <c r="NJB9" s="283"/>
      <c r="NJC9" s="279"/>
      <c r="NJD9" s="280"/>
      <c r="NJE9" s="281"/>
      <c r="NJF9" s="281"/>
      <c r="NJG9" s="282"/>
      <c r="NJH9" s="283"/>
      <c r="NJI9" s="279"/>
      <c r="NJJ9" s="280"/>
      <c r="NJK9" s="281"/>
      <c r="NJL9" s="281"/>
      <c r="NJM9" s="282"/>
      <c r="NJN9" s="283"/>
      <c r="NJO9" s="279"/>
      <c r="NJP9" s="280"/>
      <c r="NJQ9" s="281"/>
      <c r="NJR9" s="281"/>
      <c r="NJS9" s="282"/>
      <c r="NJT9" s="283"/>
      <c r="NJU9" s="279"/>
      <c r="NJV9" s="280"/>
      <c r="NJW9" s="281"/>
      <c r="NJX9" s="281"/>
      <c r="NJY9" s="282"/>
      <c r="NJZ9" s="283"/>
      <c r="NKA9" s="279"/>
      <c r="NKB9" s="280"/>
      <c r="NKC9" s="281"/>
      <c r="NKD9" s="281"/>
      <c r="NKE9" s="282"/>
      <c r="NKF9" s="283"/>
      <c r="NKG9" s="279"/>
      <c r="NKH9" s="280"/>
      <c r="NKI9" s="281"/>
      <c r="NKJ9" s="281"/>
      <c r="NKK9" s="282"/>
      <c r="NKL9" s="283"/>
      <c r="NKM9" s="279"/>
      <c r="NKN9" s="280"/>
      <c r="NKO9" s="281"/>
      <c r="NKP9" s="281"/>
      <c r="NKQ9" s="282"/>
      <c r="NKR9" s="283"/>
      <c r="NKS9" s="279"/>
      <c r="NKT9" s="280"/>
      <c r="NKU9" s="281"/>
      <c r="NKV9" s="281"/>
      <c r="NKW9" s="282"/>
      <c r="NKX9" s="283"/>
      <c r="NKY9" s="279"/>
      <c r="NKZ9" s="280"/>
      <c r="NLA9" s="281"/>
      <c r="NLB9" s="281"/>
      <c r="NLC9" s="282"/>
      <c r="NLD9" s="283"/>
      <c r="NLE9" s="279"/>
      <c r="NLF9" s="280"/>
      <c r="NLG9" s="281"/>
      <c r="NLH9" s="281"/>
      <c r="NLI9" s="282"/>
      <c r="NLJ9" s="283"/>
      <c r="NLK9" s="279"/>
      <c r="NLL9" s="280"/>
      <c r="NLM9" s="281"/>
      <c r="NLN9" s="281"/>
      <c r="NLO9" s="282"/>
      <c r="NLP9" s="283"/>
      <c r="NLQ9" s="279"/>
      <c r="NLR9" s="280"/>
      <c r="NLS9" s="281"/>
      <c r="NLT9" s="281"/>
      <c r="NLU9" s="282"/>
      <c r="NLV9" s="283"/>
      <c r="NLW9" s="279"/>
      <c r="NLX9" s="280"/>
      <c r="NLY9" s="281"/>
      <c r="NLZ9" s="281"/>
      <c r="NMA9" s="282"/>
      <c r="NMB9" s="283"/>
      <c r="NMC9" s="279"/>
      <c r="NMD9" s="280"/>
      <c r="NME9" s="281"/>
      <c r="NMF9" s="281"/>
      <c r="NMG9" s="282"/>
      <c r="NMH9" s="283"/>
      <c r="NMI9" s="279"/>
      <c r="NMJ9" s="280"/>
      <c r="NMK9" s="281"/>
      <c r="NML9" s="281"/>
      <c r="NMM9" s="282"/>
      <c r="NMN9" s="283"/>
      <c r="NMO9" s="279"/>
      <c r="NMP9" s="280"/>
      <c r="NMQ9" s="281"/>
      <c r="NMR9" s="281"/>
      <c r="NMS9" s="282"/>
      <c r="NMT9" s="283"/>
      <c r="NMU9" s="279"/>
      <c r="NMV9" s="280"/>
      <c r="NMW9" s="281"/>
      <c r="NMX9" s="281"/>
      <c r="NMY9" s="282"/>
      <c r="NMZ9" s="283"/>
      <c r="NNA9" s="279"/>
      <c r="NNB9" s="280"/>
      <c r="NNC9" s="281"/>
      <c r="NND9" s="281"/>
      <c r="NNE9" s="282"/>
      <c r="NNF9" s="283"/>
      <c r="NNG9" s="279"/>
      <c r="NNH9" s="280"/>
      <c r="NNI9" s="281"/>
      <c r="NNJ9" s="281"/>
      <c r="NNK9" s="282"/>
      <c r="NNL9" s="283"/>
      <c r="NNM9" s="279"/>
      <c r="NNN9" s="280"/>
      <c r="NNO9" s="281"/>
      <c r="NNP9" s="281"/>
      <c r="NNQ9" s="282"/>
      <c r="NNR9" s="283"/>
      <c r="NNS9" s="279"/>
      <c r="NNT9" s="280"/>
      <c r="NNU9" s="281"/>
      <c r="NNV9" s="281"/>
      <c r="NNW9" s="282"/>
      <c r="NNX9" s="283"/>
      <c r="NNY9" s="279"/>
      <c r="NNZ9" s="280"/>
      <c r="NOA9" s="281"/>
      <c r="NOB9" s="281"/>
      <c r="NOC9" s="282"/>
      <c r="NOD9" s="283"/>
      <c r="NOE9" s="279"/>
      <c r="NOF9" s="280"/>
      <c r="NOG9" s="281"/>
      <c r="NOH9" s="281"/>
      <c r="NOI9" s="282"/>
      <c r="NOJ9" s="283"/>
      <c r="NOK9" s="279"/>
      <c r="NOL9" s="280"/>
      <c r="NOM9" s="281"/>
      <c r="NON9" s="281"/>
      <c r="NOO9" s="282"/>
      <c r="NOP9" s="283"/>
      <c r="NOQ9" s="279"/>
      <c r="NOR9" s="280"/>
      <c r="NOS9" s="281"/>
      <c r="NOT9" s="281"/>
      <c r="NOU9" s="282"/>
      <c r="NOV9" s="283"/>
      <c r="NOW9" s="279"/>
      <c r="NOX9" s="280"/>
      <c r="NOY9" s="281"/>
      <c r="NOZ9" s="281"/>
      <c r="NPA9" s="282"/>
      <c r="NPB9" s="283"/>
      <c r="NPC9" s="279"/>
      <c r="NPD9" s="280"/>
      <c r="NPE9" s="281"/>
      <c r="NPF9" s="281"/>
      <c r="NPG9" s="282"/>
      <c r="NPH9" s="283"/>
      <c r="NPI9" s="279"/>
      <c r="NPJ9" s="280"/>
      <c r="NPK9" s="281"/>
      <c r="NPL9" s="281"/>
      <c r="NPM9" s="282"/>
      <c r="NPN9" s="283"/>
      <c r="NPO9" s="279"/>
      <c r="NPP9" s="280"/>
      <c r="NPQ9" s="281"/>
      <c r="NPR9" s="281"/>
      <c r="NPS9" s="282"/>
      <c r="NPT9" s="283"/>
      <c r="NPU9" s="279"/>
      <c r="NPV9" s="280"/>
      <c r="NPW9" s="281"/>
      <c r="NPX9" s="281"/>
      <c r="NPY9" s="282"/>
      <c r="NPZ9" s="283"/>
      <c r="NQA9" s="279"/>
      <c r="NQB9" s="280"/>
      <c r="NQC9" s="281"/>
      <c r="NQD9" s="281"/>
      <c r="NQE9" s="282"/>
      <c r="NQF9" s="283"/>
      <c r="NQG9" s="279"/>
      <c r="NQH9" s="280"/>
      <c r="NQI9" s="281"/>
      <c r="NQJ9" s="281"/>
      <c r="NQK9" s="282"/>
      <c r="NQL9" s="283"/>
      <c r="NQM9" s="279"/>
      <c r="NQN9" s="280"/>
      <c r="NQO9" s="281"/>
      <c r="NQP9" s="281"/>
      <c r="NQQ9" s="282"/>
      <c r="NQR9" s="283"/>
      <c r="NQS9" s="279"/>
      <c r="NQT9" s="280"/>
      <c r="NQU9" s="281"/>
      <c r="NQV9" s="281"/>
      <c r="NQW9" s="282"/>
      <c r="NQX9" s="283"/>
      <c r="NQY9" s="279"/>
      <c r="NQZ9" s="280"/>
      <c r="NRA9" s="281"/>
      <c r="NRB9" s="281"/>
      <c r="NRC9" s="282"/>
      <c r="NRD9" s="283"/>
      <c r="NRE9" s="279"/>
      <c r="NRF9" s="280"/>
      <c r="NRG9" s="281"/>
      <c r="NRH9" s="281"/>
      <c r="NRI9" s="282"/>
      <c r="NRJ9" s="283"/>
      <c r="NRK9" s="279"/>
      <c r="NRL9" s="280"/>
      <c r="NRM9" s="281"/>
      <c r="NRN9" s="281"/>
      <c r="NRO9" s="282"/>
      <c r="NRP9" s="283"/>
      <c r="NRQ9" s="279"/>
      <c r="NRR9" s="280"/>
      <c r="NRS9" s="281"/>
      <c r="NRT9" s="281"/>
      <c r="NRU9" s="282"/>
      <c r="NRV9" s="283"/>
      <c r="NRW9" s="279"/>
      <c r="NRX9" s="280"/>
      <c r="NRY9" s="281"/>
      <c r="NRZ9" s="281"/>
      <c r="NSA9" s="282"/>
      <c r="NSB9" s="283"/>
      <c r="NSC9" s="279"/>
      <c r="NSD9" s="280"/>
      <c r="NSE9" s="281"/>
      <c r="NSF9" s="281"/>
      <c r="NSG9" s="282"/>
      <c r="NSH9" s="283"/>
      <c r="NSI9" s="279"/>
      <c r="NSJ9" s="280"/>
      <c r="NSK9" s="281"/>
      <c r="NSL9" s="281"/>
      <c r="NSM9" s="282"/>
      <c r="NSN9" s="283"/>
      <c r="NSO9" s="279"/>
      <c r="NSP9" s="280"/>
      <c r="NSQ9" s="281"/>
      <c r="NSR9" s="281"/>
      <c r="NSS9" s="282"/>
      <c r="NST9" s="283"/>
      <c r="NSU9" s="279"/>
      <c r="NSV9" s="280"/>
      <c r="NSW9" s="281"/>
      <c r="NSX9" s="281"/>
      <c r="NSY9" s="282"/>
      <c r="NSZ9" s="283"/>
      <c r="NTA9" s="279"/>
      <c r="NTB9" s="280"/>
      <c r="NTC9" s="281"/>
      <c r="NTD9" s="281"/>
      <c r="NTE9" s="282"/>
      <c r="NTF9" s="283"/>
      <c r="NTG9" s="279"/>
      <c r="NTH9" s="280"/>
      <c r="NTI9" s="281"/>
      <c r="NTJ9" s="281"/>
      <c r="NTK9" s="282"/>
      <c r="NTL9" s="283"/>
      <c r="NTM9" s="279"/>
      <c r="NTN9" s="280"/>
      <c r="NTO9" s="281"/>
      <c r="NTP9" s="281"/>
      <c r="NTQ9" s="282"/>
      <c r="NTR9" s="283"/>
      <c r="NTS9" s="279"/>
      <c r="NTT9" s="280"/>
      <c r="NTU9" s="281"/>
      <c r="NTV9" s="281"/>
      <c r="NTW9" s="282"/>
      <c r="NTX9" s="283"/>
      <c r="NTY9" s="279"/>
      <c r="NTZ9" s="280"/>
      <c r="NUA9" s="281"/>
      <c r="NUB9" s="281"/>
      <c r="NUC9" s="282"/>
      <c r="NUD9" s="283"/>
      <c r="NUE9" s="279"/>
      <c r="NUF9" s="280"/>
      <c r="NUG9" s="281"/>
      <c r="NUH9" s="281"/>
      <c r="NUI9" s="282"/>
      <c r="NUJ9" s="283"/>
      <c r="NUK9" s="279"/>
      <c r="NUL9" s="280"/>
      <c r="NUM9" s="281"/>
      <c r="NUN9" s="281"/>
      <c r="NUO9" s="282"/>
      <c r="NUP9" s="283"/>
      <c r="NUQ9" s="279"/>
      <c r="NUR9" s="280"/>
      <c r="NUS9" s="281"/>
      <c r="NUT9" s="281"/>
      <c r="NUU9" s="282"/>
      <c r="NUV9" s="283"/>
      <c r="NUW9" s="279"/>
      <c r="NUX9" s="280"/>
      <c r="NUY9" s="281"/>
      <c r="NUZ9" s="281"/>
      <c r="NVA9" s="282"/>
      <c r="NVB9" s="283"/>
      <c r="NVC9" s="279"/>
      <c r="NVD9" s="280"/>
      <c r="NVE9" s="281"/>
      <c r="NVF9" s="281"/>
      <c r="NVG9" s="282"/>
      <c r="NVH9" s="283"/>
      <c r="NVI9" s="279"/>
      <c r="NVJ9" s="280"/>
      <c r="NVK9" s="281"/>
      <c r="NVL9" s="281"/>
      <c r="NVM9" s="282"/>
      <c r="NVN9" s="283"/>
      <c r="NVO9" s="279"/>
      <c r="NVP9" s="280"/>
      <c r="NVQ9" s="281"/>
      <c r="NVR9" s="281"/>
      <c r="NVS9" s="282"/>
      <c r="NVT9" s="283"/>
      <c r="NVU9" s="279"/>
      <c r="NVV9" s="280"/>
      <c r="NVW9" s="281"/>
      <c r="NVX9" s="281"/>
      <c r="NVY9" s="282"/>
      <c r="NVZ9" s="283"/>
      <c r="NWA9" s="279"/>
      <c r="NWB9" s="280"/>
      <c r="NWC9" s="281"/>
      <c r="NWD9" s="281"/>
      <c r="NWE9" s="282"/>
      <c r="NWF9" s="283"/>
      <c r="NWG9" s="279"/>
      <c r="NWH9" s="280"/>
      <c r="NWI9" s="281"/>
      <c r="NWJ9" s="281"/>
      <c r="NWK9" s="282"/>
      <c r="NWL9" s="283"/>
      <c r="NWM9" s="279"/>
      <c r="NWN9" s="280"/>
      <c r="NWO9" s="281"/>
      <c r="NWP9" s="281"/>
      <c r="NWQ9" s="282"/>
      <c r="NWR9" s="283"/>
      <c r="NWS9" s="279"/>
      <c r="NWT9" s="280"/>
      <c r="NWU9" s="281"/>
      <c r="NWV9" s="281"/>
      <c r="NWW9" s="282"/>
      <c r="NWX9" s="283"/>
      <c r="NWY9" s="279"/>
      <c r="NWZ9" s="280"/>
      <c r="NXA9" s="281"/>
      <c r="NXB9" s="281"/>
      <c r="NXC9" s="282"/>
      <c r="NXD9" s="283"/>
      <c r="NXE9" s="279"/>
      <c r="NXF9" s="280"/>
      <c r="NXG9" s="281"/>
      <c r="NXH9" s="281"/>
      <c r="NXI9" s="282"/>
      <c r="NXJ9" s="283"/>
      <c r="NXK9" s="279"/>
      <c r="NXL9" s="280"/>
      <c r="NXM9" s="281"/>
      <c r="NXN9" s="281"/>
      <c r="NXO9" s="282"/>
      <c r="NXP9" s="283"/>
      <c r="NXQ9" s="279"/>
      <c r="NXR9" s="280"/>
      <c r="NXS9" s="281"/>
      <c r="NXT9" s="281"/>
      <c r="NXU9" s="282"/>
      <c r="NXV9" s="283"/>
      <c r="NXW9" s="279"/>
      <c r="NXX9" s="280"/>
      <c r="NXY9" s="281"/>
      <c r="NXZ9" s="281"/>
      <c r="NYA9" s="282"/>
      <c r="NYB9" s="283"/>
      <c r="NYC9" s="279"/>
      <c r="NYD9" s="280"/>
      <c r="NYE9" s="281"/>
      <c r="NYF9" s="281"/>
      <c r="NYG9" s="282"/>
      <c r="NYH9" s="283"/>
      <c r="NYI9" s="279"/>
      <c r="NYJ9" s="280"/>
      <c r="NYK9" s="281"/>
      <c r="NYL9" s="281"/>
      <c r="NYM9" s="282"/>
      <c r="NYN9" s="283"/>
      <c r="NYO9" s="279"/>
      <c r="NYP9" s="280"/>
      <c r="NYQ9" s="281"/>
      <c r="NYR9" s="281"/>
      <c r="NYS9" s="282"/>
      <c r="NYT9" s="283"/>
      <c r="NYU9" s="279"/>
      <c r="NYV9" s="280"/>
      <c r="NYW9" s="281"/>
      <c r="NYX9" s="281"/>
      <c r="NYY9" s="282"/>
      <c r="NYZ9" s="283"/>
      <c r="NZA9" s="279"/>
      <c r="NZB9" s="280"/>
      <c r="NZC9" s="281"/>
      <c r="NZD9" s="281"/>
      <c r="NZE9" s="282"/>
      <c r="NZF9" s="283"/>
      <c r="NZG9" s="279"/>
      <c r="NZH9" s="280"/>
      <c r="NZI9" s="281"/>
      <c r="NZJ9" s="281"/>
      <c r="NZK9" s="282"/>
      <c r="NZL9" s="283"/>
      <c r="NZM9" s="279"/>
      <c r="NZN9" s="280"/>
      <c r="NZO9" s="281"/>
      <c r="NZP9" s="281"/>
      <c r="NZQ9" s="282"/>
      <c r="NZR9" s="283"/>
      <c r="NZS9" s="279"/>
      <c r="NZT9" s="280"/>
      <c r="NZU9" s="281"/>
      <c r="NZV9" s="281"/>
      <c r="NZW9" s="282"/>
      <c r="NZX9" s="283"/>
      <c r="NZY9" s="279"/>
      <c r="NZZ9" s="280"/>
      <c r="OAA9" s="281"/>
      <c r="OAB9" s="281"/>
      <c r="OAC9" s="282"/>
      <c r="OAD9" s="283"/>
      <c r="OAE9" s="279"/>
      <c r="OAF9" s="280"/>
      <c r="OAG9" s="281"/>
      <c r="OAH9" s="281"/>
      <c r="OAI9" s="282"/>
      <c r="OAJ9" s="283"/>
      <c r="OAK9" s="279"/>
      <c r="OAL9" s="280"/>
      <c r="OAM9" s="281"/>
      <c r="OAN9" s="281"/>
      <c r="OAO9" s="282"/>
      <c r="OAP9" s="283"/>
      <c r="OAQ9" s="279"/>
      <c r="OAR9" s="280"/>
      <c r="OAS9" s="281"/>
      <c r="OAT9" s="281"/>
      <c r="OAU9" s="282"/>
      <c r="OAV9" s="283"/>
      <c r="OAW9" s="279"/>
      <c r="OAX9" s="280"/>
      <c r="OAY9" s="281"/>
      <c r="OAZ9" s="281"/>
      <c r="OBA9" s="282"/>
      <c r="OBB9" s="283"/>
      <c r="OBC9" s="279"/>
      <c r="OBD9" s="280"/>
      <c r="OBE9" s="281"/>
      <c r="OBF9" s="281"/>
      <c r="OBG9" s="282"/>
      <c r="OBH9" s="283"/>
      <c r="OBI9" s="279"/>
      <c r="OBJ9" s="280"/>
      <c r="OBK9" s="281"/>
      <c r="OBL9" s="281"/>
      <c r="OBM9" s="282"/>
      <c r="OBN9" s="283"/>
      <c r="OBO9" s="279"/>
      <c r="OBP9" s="280"/>
      <c r="OBQ9" s="281"/>
      <c r="OBR9" s="281"/>
      <c r="OBS9" s="282"/>
      <c r="OBT9" s="283"/>
      <c r="OBU9" s="279"/>
      <c r="OBV9" s="280"/>
      <c r="OBW9" s="281"/>
      <c r="OBX9" s="281"/>
      <c r="OBY9" s="282"/>
      <c r="OBZ9" s="283"/>
      <c r="OCA9" s="279"/>
      <c r="OCB9" s="280"/>
      <c r="OCC9" s="281"/>
      <c r="OCD9" s="281"/>
      <c r="OCE9" s="282"/>
      <c r="OCF9" s="283"/>
      <c r="OCG9" s="279"/>
      <c r="OCH9" s="280"/>
      <c r="OCI9" s="281"/>
      <c r="OCJ9" s="281"/>
      <c r="OCK9" s="282"/>
      <c r="OCL9" s="283"/>
      <c r="OCM9" s="279"/>
      <c r="OCN9" s="280"/>
      <c r="OCO9" s="281"/>
      <c r="OCP9" s="281"/>
      <c r="OCQ9" s="282"/>
      <c r="OCR9" s="283"/>
      <c r="OCS9" s="279"/>
      <c r="OCT9" s="280"/>
      <c r="OCU9" s="281"/>
      <c r="OCV9" s="281"/>
      <c r="OCW9" s="282"/>
      <c r="OCX9" s="283"/>
      <c r="OCY9" s="279"/>
      <c r="OCZ9" s="280"/>
      <c r="ODA9" s="281"/>
      <c r="ODB9" s="281"/>
      <c r="ODC9" s="282"/>
      <c r="ODD9" s="283"/>
      <c r="ODE9" s="279"/>
      <c r="ODF9" s="280"/>
      <c r="ODG9" s="281"/>
      <c r="ODH9" s="281"/>
      <c r="ODI9" s="282"/>
      <c r="ODJ9" s="283"/>
      <c r="ODK9" s="279"/>
      <c r="ODL9" s="280"/>
      <c r="ODM9" s="281"/>
      <c r="ODN9" s="281"/>
      <c r="ODO9" s="282"/>
      <c r="ODP9" s="283"/>
      <c r="ODQ9" s="279"/>
      <c r="ODR9" s="280"/>
      <c r="ODS9" s="281"/>
      <c r="ODT9" s="281"/>
      <c r="ODU9" s="282"/>
      <c r="ODV9" s="283"/>
      <c r="ODW9" s="279"/>
      <c r="ODX9" s="280"/>
      <c r="ODY9" s="281"/>
      <c r="ODZ9" s="281"/>
      <c r="OEA9" s="282"/>
      <c r="OEB9" s="283"/>
      <c r="OEC9" s="279"/>
      <c r="OED9" s="280"/>
      <c r="OEE9" s="281"/>
      <c r="OEF9" s="281"/>
      <c r="OEG9" s="282"/>
      <c r="OEH9" s="283"/>
      <c r="OEI9" s="279"/>
      <c r="OEJ9" s="280"/>
      <c r="OEK9" s="281"/>
      <c r="OEL9" s="281"/>
      <c r="OEM9" s="282"/>
      <c r="OEN9" s="283"/>
      <c r="OEO9" s="279"/>
      <c r="OEP9" s="280"/>
      <c r="OEQ9" s="281"/>
      <c r="OER9" s="281"/>
      <c r="OES9" s="282"/>
      <c r="OET9" s="283"/>
      <c r="OEU9" s="279"/>
      <c r="OEV9" s="280"/>
      <c r="OEW9" s="281"/>
      <c r="OEX9" s="281"/>
      <c r="OEY9" s="282"/>
      <c r="OEZ9" s="283"/>
      <c r="OFA9" s="279"/>
      <c r="OFB9" s="280"/>
      <c r="OFC9" s="281"/>
      <c r="OFD9" s="281"/>
      <c r="OFE9" s="282"/>
      <c r="OFF9" s="283"/>
      <c r="OFG9" s="279"/>
      <c r="OFH9" s="280"/>
      <c r="OFI9" s="281"/>
      <c r="OFJ9" s="281"/>
      <c r="OFK9" s="282"/>
      <c r="OFL9" s="283"/>
      <c r="OFM9" s="279"/>
      <c r="OFN9" s="280"/>
      <c r="OFO9" s="281"/>
      <c r="OFP9" s="281"/>
      <c r="OFQ9" s="282"/>
      <c r="OFR9" s="283"/>
      <c r="OFS9" s="279"/>
      <c r="OFT9" s="280"/>
      <c r="OFU9" s="281"/>
      <c r="OFV9" s="281"/>
      <c r="OFW9" s="282"/>
      <c r="OFX9" s="283"/>
      <c r="OFY9" s="279"/>
      <c r="OFZ9" s="280"/>
      <c r="OGA9" s="281"/>
      <c r="OGB9" s="281"/>
      <c r="OGC9" s="282"/>
      <c r="OGD9" s="283"/>
      <c r="OGE9" s="279"/>
      <c r="OGF9" s="280"/>
      <c r="OGG9" s="281"/>
      <c r="OGH9" s="281"/>
      <c r="OGI9" s="282"/>
      <c r="OGJ9" s="283"/>
      <c r="OGK9" s="279"/>
      <c r="OGL9" s="280"/>
      <c r="OGM9" s="281"/>
      <c r="OGN9" s="281"/>
      <c r="OGO9" s="282"/>
      <c r="OGP9" s="283"/>
      <c r="OGQ9" s="279"/>
      <c r="OGR9" s="280"/>
      <c r="OGS9" s="281"/>
      <c r="OGT9" s="281"/>
      <c r="OGU9" s="282"/>
      <c r="OGV9" s="283"/>
      <c r="OGW9" s="279"/>
      <c r="OGX9" s="280"/>
      <c r="OGY9" s="281"/>
      <c r="OGZ9" s="281"/>
      <c r="OHA9" s="282"/>
      <c r="OHB9" s="283"/>
      <c r="OHC9" s="279"/>
      <c r="OHD9" s="280"/>
      <c r="OHE9" s="281"/>
      <c r="OHF9" s="281"/>
      <c r="OHG9" s="282"/>
      <c r="OHH9" s="283"/>
      <c r="OHI9" s="279"/>
      <c r="OHJ9" s="280"/>
      <c r="OHK9" s="281"/>
      <c r="OHL9" s="281"/>
      <c r="OHM9" s="282"/>
      <c r="OHN9" s="283"/>
      <c r="OHO9" s="279"/>
      <c r="OHP9" s="280"/>
      <c r="OHQ9" s="281"/>
      <c r="OHR9" s="281"/>
      <c r="OHS9" s="282"/>
      <c r="OHT9" s="283"/>
      <c r="OHU9" s="279"/>
      <c r="OHV9" s="280"/>
      <c r="OHW9" s="281"/>
      <c r="OHX9" s="281"/>
      <c r="OHY9" s="282"/>
      <c r="OHZ9" s="283"/>
      <c r="OIA9" s="279"/>
      <c r="OIB9" s="280"/>
      <c r="OIC9" s="281"/>
      <c r="OID9" s="281"/>
      <c r="OIE9" s="282"/>
      <c r="OIF9" s="283"/>
      <c r="OIG9" s="279"/>
      <c r="OIH9" s="280"/>
      <c r="OII9" s="281"/>
      <c r="OIJ9" s="281"/>
      <c r="OIK9" s="282"/>
      <c r="OIL9" s="283"/>
      <c r="OIM9" s="279"/>
      <c r="OIN9" s="280"/>
      <c r="OIO9" s="281"/>
      <c r="OIP9" s="281"/>
      <c r="OIQ9" s="282"/>
      <c r="OIR9" s="283"/>
      <c r="OIS9" s="279"/>
      <c r="OIT9" s="280"/>
      <c r="OIU9" s="281"/>
      <c r="OIV9" s="281"/>
      <c r="OIW9" s="282"/>
      <c r="OIX9" s="283"/>
      <c r="OIY9" s="279"/>
      <c r="OIZ9" s="280"/>
      <c r="OJA9" s="281"/>
      <c r="OJB9" s="281"/>
      <c r="OJC9" s="282"/>
      <c r="OJD9" s="283"/>
      <c r="OJE9" s="279"/>
      <c r="OJF9" s="280"/>
      <c r="OJG9" s="281"/>
      <c r="OJH9" s="281"/>
      <c r="OJI9" s="282"/>
      <c r="OJJ9" s="283"/>
      <c r="OJK9" s="279"/>
      <c r="OJL9" s="280"/>
      <c r="OJM9" s="281"/>
      <c r="OJN9" s="281"/>
      <c r="OJO9" s="282"/>
      <c r="OJP9" s="283"/>
      <c r="OJQ9" s="279"/>
      <c r="OJR9" s="280"/>
      <c r="OJS9" s="281"/>
      <c r="OJT9" s="281"/>
      <c r="OJU9" s="282"/>
      <c r="OJV9" s="283"/>
      <c r="OJW9" s="279"/>
      <c r="OJX9" s="280"/>
      <c r="OJY9" s="281"/>
      <c r="OJZ9" s="281"/>
      <c r="OKA9" s="282"/>
      <c r="OKB9" s="283"/>
      <c r="OKC9" s="279"/>
      <c r="OKD9" s="280"/>
      <c r="OKE9" s="281"/>
      <c r="OKF9" s="281"/>
      <c r="OKG9" s="282"/>
      <c r="OKH9" s="283"/>
      <c r="OKI9" s="279"/>
      <c r="OKJ9" s="280"/>
      <c r="OKK9" s="281"/>
      <c r="OKL9" s="281"/>
      <c r="OKM9" s="282"/>
      <c r="OKN9" s="283"/>
      <c r="OKO9" s="279"/>
      <c r="OKP9" s="280"/>
      <c r="OKQ9" s="281"/>
      <c r="OKR9" s="281"/>
      <c r="OKS9" s="282"/>
      <c r="OKT9" s="283"/>
      <c r="OKU9" s="279"/>
      <c r="OKV9" s="280"/>
      <c r="OKW9" s="281"/>
      <c r="OKX9" s="281"/>
      <c r="OKY9" s="282"/>
      <c r="OKZ9" s="283"/>
      <c r="OLA9" s="279"/>
      <c r="OLB9" s="280"/>
      <c r="OLC9" s="281"/>
      <c r="OLD9" s="281"/>
      <c r="OLE9" s="282"/>
      <c r="OLF9" s="283"/>
      <c r="OLG9" s="279"/>
      <c r="OLH9" s="280"/>
      <c r="OLI9" s="281"/>
      <c r="OLJ9" s="281"/>
      <c r="OLK9" s="282"/>
      <c r="OLL9" s="283"/>
      <c r="OLM9" s="279"/>
      <c r="OLN9" s="280"/>
      <c r="OLO9" s="281"/>
      <c r="OLP9" s="281"/>
      <c r="OLQ9" s="282"/>
      <c r="OLR9" s="283"/>
      <c r="OLS9" s="279"/>
      <c r="OLT9" s="280"/>
      <c r="OLU9" s="281"/>
      <c r="OLV9" s="281"/>
      <c r="OLW9" s="282"/>
      <c r="OLX9" s="283"/>
      <c r="OLY9" s="279"/>
      <c r="OLZ9" s="280"/>
      <c r="OMA9" s="281"/>
      <c r="OMB9" s="281"/>
      <c r="OMC9" s="282"/>
      <c r="OMD9" s="283"/>
      <c r="OME9" s="279"/>
      <c r="OMF9" s="280"/>
      <c r="OMG9" s="281"/>
      <c r="OMH9" s="281"/>
      <c r="OMI9" s="282"/>
      <c r="OMJ9" s="283"/>
      <c r="OMK9" s="279"/>
      <c r="OML9" s="280"/>
      <c r="OMM9" s="281"/>
      <c r="OMN9" s="281"/>
      <c r="OMO9" s="282"/>
      <c r="OMP9" s="283"/>
      <c r="OMQ9" s="279"/>
      <c r="OMR9" s="280"/>
      <c r="OMS9" s="281"/>
      <c r="OMT9" s="281"/>
      <c r="OMU9" s="282"/>
      <c r="OMV9" s="283"/>
      <c r="OMW9" s="279"/>
      <c r="OMX9" s="280"/>
      <c r="OMY9" s="281"/>
      <c r="OMZ9" s="281"/>
      <c r="ONA9" s="282"/>
      <c r="ONB9" s="283"/>
      <c r="ONC9" s="279"/>
      <c r="OND9" s="280"/>
      <c r="ONE9" s="281"/>
      <c r="ONF9" s="281"/>
      <c r="ONG9" s="282"/>
      <c r="ONH9" s="283"/>
      <c r="ONI9" s="279"/>
      <c r="ONJ9" s="280"/>
      <c r="ONK9" s="281"/>
      <c r="ONL9" s="281"/>
      <c r="ONM9" s="282"/>
      <c r="ONN9" s="283"/>
      <c r="ONO9" s="279"/>
      <c r="ONP9" s="280"/>
      <c r="ONQ9" s="281"/>
      <c r="ONR9" s="281"/>
      <c r="ONS9" s="282"/>
      <c r="ONT9" s="283"/>
      <c r="ONU9" s="279"/>
      <c r="ONV9" s="280"/>
      <c r="ONW9" s="281"/>
      <c r="ONX9" s="281"/>
      <c r="ONY9" s="282"/>
      <c r="ONZ9" s="283"/>
      <c r="OOA9" s="279"/>
      <c r="OOB9" s="280"/>
      <c r="OOC9" s="281"/>
      <c r="OOD9" s="281"/>
      <c r="OOE9" s="282"/>
      <c r="OOF9" s="283"/>
      <c r="OOG9" s="279"/>
      <c r="OOH9" s="280"/>
      <c r="OOI9" s="281"/>
      <c r="OOJ9" s="281"/>
      <c r="OOK9" s="282"/>
      <c r="OOL9" s="283"/>
      <c r="OOM9" s="279"/>
      <c r="OON9" s="280"/>
      <c r="OOO9" s="281"/>
      <c r="OOP9" s="281"/>
      <c r="OOQ9" s="282"/>
      <c r="OOR9" s="283"/>
      <c r="OOS9" s="279"/>
      <c r="OOT9" s="280"/>
      <c r="OOU9" s="281"/>
      <c r="OOV9" s="281"/>
      <c r="OOW9" s="282"/>
      <c r="OOX9" s="283"/>
      <c r="OOY9" s="279"/>
      <c r="OOZ9" s="280"/>
      <c r="OPA9" s="281"/>
      <c r="OPB9" s="281"/>
      <c r="OPC9" s="282"/>
      <c r="OPD9" s="283"/>
      <c r="OPE9" s="279"/>
      <c r="OPF9" s="280"/>
      <c r="OPG9" s="281"/>
      <c r="OPH9" s="281"/>
      <c r="OPI9" s="282"/>
      <c r="OPJ9" s="283"/>
      <c r="OPK9" s="279"/>
      <c r="OPL9" s="280"/>
      <c r="OPM9" s="281"/>
      <c r="OPN9" s="281"/>
      <c r="OPO9" s="282"/>
      <c r="OPP9" s="283"/>
      <c r="OPQ9" s="279"/>
      <c r="OPR9" s="280"/>
      <c r="OPS9" s="281"/>
      <c r="OPT9" s="281"/>
      <c r="OPU9" s="282"/>
      <c r="OPV9" s="283"/>
      <c r="OPW9" s="279"/>
      <c r="OPX9" s="280"/>
      <c r="OPY9" s="281"/>
      <c r="OPZ9" s="281"/>
      <c r="OQA9" s="282"/>
      <c r="OQB9" s="283"/>
      <c r="OQC9" s="279"/>
      <c r="OQD9" s="280"/>
      <c r="OQE9" s="281"/>
      <c r="OQF9" s="281"/>
      <c r="OQG9" s="282"/>
      <c r="OQH9" s="283"/>
      <c r="OQI9" s="279"/>
      <c r="OQJ9" s="280"/>
      <c r="OQK9" s="281"/>
      <c r="OQL9" s="281"/>
      <c r="OQM9" s="282"/>
      <c r="OQN9" s="283"/>
      <c r="OQO9" s="279"/>
      <c r="OQP9" s="280"/>
      <c r="OQQ9" s="281"/>
      <c r="OQR9" s="281"/>
      <c r="OQS9" s="282"/>
      <c r="OQT9" s="283"/>
      <c r="OQU9" s="279"/>
      <c r="OQV9" s="280"/>
      <c r="OQW9" s="281"/>
      <c r="OQX9" s="281"/>
      <c r="OQY9" s="282"/>
      <c r="OQZ9" s="283"/>
      <c r="ORA9" s="279"/>
      <c r="ORB9" s="280"/>
      <c r="ORC9" s="281"/>
      <c r="ORD9" s="281"/>
      <c r="ORE9" s="282"/>
      <c r="ORF9" s="283"/>
      <c r="ORG9" s="279"/>
      <c r="ORH9" s="280"/>
      <c r="ORI9" s="281"/>
      <c r="ORJ9" s="281"/>
      <c r="ORK9" s="282"/>
      <c r="ORL9" s="283"/>
      <c r="ORM9" s="279"/>
      <c r="ORN9" s="280"/>
      <c r="ORO9" s="281"/>
      <c r="ORP9" s="281"/>
      <c r="ORQ9" s="282"/>
      <c r="ORR9" s="283"/>
      <c r="ORS9" s="279"/>
      <c r="ORT9" s="280"/>
      <c r="ORU9" s="281"/>
      <c r="ORV9" s="281"/>
      <c r="ORW9" s="282"/>
      <c r="ORX9" s="283"/>
      <c r="ORY9" s="279"/>
      <c r="ORZ9" s="280"/>
      <c r="OSA9" s="281"/>
      <c r="OSB9" s="281"/>
      <c r="OSC9" s="282"/>
      <c r="OSD9" s="283"/>
      <c r="OSE9" s="279"/>
      <c r="OSF9" s="280"/>
      <c r="OSG9" s="281"/>
      <c r="OSH9" s="281"/>
      <c r="OSI9" s="282"/>
      <c r="OSJ9" s="283"/>
      <c r="OSK9" s="279"/>
      <c r="OSL9" s="280"/>
      <c r="OSM9" s="281"/>
      <c r="OSN9" s="281"/>
      <c r="OSO9" s="282"/>
      <c r="OSP9" s="283"/>
      <c r="OSQ9" s="279"/>
      <c r="OSR9" s="280"/>
      <c r="OSS9" s="281"/>
      <c r="OST9" s="281"/>
      <c r="OSU9" s="282"/>
      <c r="OSV9" s="283"/>
      <c r="OSW9" s="279"/>
      <c r="OSX9" s="280"/>
      <c r="OSY9" s="281"/>
      <c r="OSZ9" s="281"/>
      <c r="OTA9" s="282"/>
      <c r="OTB9" s="283"/>
      <c r="OTC9" s="279"/>
      <c r="OTD9" s="280"/>
      <c r="OTE9" s="281"/>
      <c r="OTF9" s="281"/>
      <c r="OTG9" s="282"/>
      <c r="OTH9" s="283"/>
      <c r="OTI9" s="279"/>
      <c r="OTJ9" s="280"/>
      <c r="OTK9" s="281"/>
      <c r="OTL9" s="281"/>
      <c r="OTM9" s="282"/>
      <c r="OTN9" s="283"/>
      <c r="OTO9" s="279"/>
      <c r="OTP9" s="280"/>
      <c r="OTQ9" s="281"/>
      <c r="OTR9" s="281"/>
      <c r="OTS9" s="282"/>
      <c r="OTT9" s="283"/>
      <c r="OTU9" s="279"/>
      <c r="OTV9" s="280"/>
      <c r="OTW9" s="281"/>
      <c r="OTX9" s="281"/>
      <c r="OTY9" s="282"/>
      <c r="OTZ9" s="283"/>
      <c r="OUA9" s="279"/>
      <c r="OUB9" s="280"/>
      <c r="OUC9" s="281"/>
      <c r="OUD9" s="281"/>
      <c r="OUE9" s="282"/>
      <c r="OUF9" s="283"/>
      <c r="OUG9" s="279"/>
      <c r="OUH9" s="280"/>
      <c r="OUI9" s="281"/>
      <c r="OUJ9" s="281"/>
      <c r="OUK9" s="282"/>
      <c r="OUL9" s="283"/>
      <c r="OUM9" s="279"/>
      <c r="OUN9" s="280"/>
      <c r="OUO9" s="281"/>
      <c r="OUP9" s="281"/>
      <c r="OUQ9" s="282"/>
      <c r="OUR9" s="283"/>
      <c r="OUS9" s="279"/>
      <c r="OUT9" s="280"/>
      <c r="OUU9" s="281"/>
      <c r="OUV9" s="281"/>
      <c r="OUW9" s="282"/>
      <c r="OUX9" s="283"/>
      <c r="OUY9" s="279"/>
      <c r="OUZ9" s="280"/>
      <c r="OVA9" s="281"/>
      <c r="OVB9" s="281"/>
      <c r="OVC9" s="282"/>
      <c r="OVD9" s="283"/>
      <c r="OVE9" s="279"/>
      <c r="OVF9" s="280"/>
      <c r="OVG9" s="281"/>
      <c r="OVH9" s="281"/>
      <c r="OVI9" s="282"/>
      <c r="OVJ9" s="283"/>
      <c r="OVK9" s="279"/>
      <c r="OVL9" s="280"/>
      <c r="OVM9" s="281"/>
      <c r="OVN9" s="281"/>
      <c r="OVO9" s="282"/>
      <c r="OVP9" s="283"/>
      <c r="OVQ9" s="279"/>
      <c r="OVR9" s="280"/>
      <c r="OVS9" s="281"/>
      <c r="OVT9" s="281"/>
      <c r="OVU9" s="282"/>
      <c r="OVV9" s="283"/>
      <c r="OVW9" s="279"/>
      <c r="OVX9" s="280"/>
      <c r="OVY9" s="281"/>
      <c r="OVZ9" s="281"/>
      <c r="OWA9" s="282"/>
      <c r="OWB9" s="283"/>
      <c r="OWC9" s="279"/>
      <c r="OWD9" s="280"/>
      <c r="OWE9" s="281"/>
      <c r="OWF9" s="281"/>
      <c r="OWG9" s="282"/>
      <c r="OWH9" s="283"/>
      <c r="OWI9" s="279"/>
      <c r="OWJ9" s="280"/>
      <c r="OWK9" s="281"/>
      <c r="OWL9" s="281"/>
      <c r="OWM9" s="282"/>
      <c r="OWN9" s="283"/>
      <c r="OWO9" s="279"/>
      <c r="OWP9" s="280"/>
      <c r="OWQ9" s="281"/>
      <c r="OWR9" s="281"/>
      <c r="OWS9" s="282"/>
      <c r="OWT9" s="283"/>
      <c r="OWU9" s="279"/>
      <c r="OWV9" s="280"/>
      <c r="OWW9" s="281"/>
      <c r="OWX9" s="281"/>
      <c r="OWY9" s="282"/>
      <c r="OWZ9" s="283"/>
      <c r="OXA9" s="279"/>
      <c r="OXB9" s="280"/>
      <c r="OXC9" s="281"/>
      <c r="OXD9" s="281"/>
      <c r="OXE9" s="282"/>
      <c r="OXF9" s="283"/>
      <c r="OXG9" s="279"/>
      <c r="OXH9" s="280"/>
      <c r="OXI9" s="281"/>
      <c r="OXJ9" s="281"/>
      <c r="OXK9" s="282"/>
      <c r="OXL9" s="283"/>
      <c r="OXM9" s="279"/>
      <c r="OXN9" s="280"/>
      <c r="OXO9" s="281"/>
      <c r="OXP9" s="281"/>
      <c r="OXQ9" s="282"/>
      <c r="OXR9" s="283"/>
      <c r="OXS9" s="279"/>
      <c r="OXT9" s="280"/>
      <c r="OXU9" s="281"/>
      <c r="OXV9" s="281"/>
      <c r="OXW9" s="282"/>
      <c r="OXX9" s="283"/>
      <c r="OXY9" s="279"/>
      <c r="OXZ9" s="280"/>
      <c r="OYA9" s="281"/>
      <c r="OYB9" s="281"/>
      <c r="OYC9" s="282"/>
      <c r="OYD9" s="283"/>
      <c r="OYE9" s="279"/>
      <c r="OYF9" s="280"/>
      <c r="OYG9" s="281"/>
      <c r="OYH9" s="281"/>
      <c r="OYI9" s="282"/>
      <c r="OYJ9" s="283"/>
      <c r="OYK9" s="279"/>
      <c r="OYL9" s="280"/>
      <c r="OYM9" s="281"/>
      <c r="OYN9" s="281"/>
      <c r="OYO9" s="282"/>
      <c r="OYP9" s="283"/>
      <c r="OYQ9" s="279"/>
      <c r="OYR9" s="280"/>
      <c r="OYS9" s="281"/>
      <c r="OYT9" s="281"/>
      <c r="OYU9" s="282"/>
      <c r="OYV9" s="283"/>
      <c r="OYW9" s="279"/>
      <c r="OYX9" s="280"/>
      <c r="OYY9" s="281"/>
      <c r="OYZ9" s="281"/>
      <c r="OZA9" s="282"/>
      <c r="OZB9" s="283"/>
      <c r="OZC9" s="279"/>
      <c r="OZD9" s="280"/>
      <c r="OZE9" s="281"/>
      <c r="OZF9" s="281"/>
      <c r="OZG9" s="282"/>
      <c r="OZH9" s="283"/>
      <c r="OZI9" s="279"/>
      <c r="OZJ9" s="280"/>
      <c r="OZK9" s="281"/>
      <c r="OZL9" s="281"/>
      <c r="OZM9" s="282"/>
      <c r="OZN9" s="283"/>
      <c r="OZO9" s="279"/>
      <c r="OZP9" s="280"/>
      <c r="OZQ9" s="281"/>
      <c r="OZR9" s="281"/>
      <c r="OZS9" s="282"/>
      <c r="OZT9" s="283"/>
      <c r="OZU9" s="279"/>
      <c r="OZV9" s="280"/>
      <c r="OZW9" s="281"/>
      <c r="OZX9" s="281"/>
      <c r="OZY9" s="282"/>
      <c r="OZZ9" s="283"/>
      <c r="PAA9" s="279"/>
      <c r="PAB9" s="280"/>
      <c r="PAC9" s="281"/>
      <c r="PAD9" s="281"/>
      <c r="PAE9" s="282"/>
      <c r="PAF9" s="283"/>
      <c r="PAG9" s="279"/>
      <c r="PAH9" s="280"/>
      <c r="PAI9" s="281"/>
      <c r="PAJ9" s="281"/>
      <c r="PAK9" s="282"/>
      <c r="PAL9" s="283"/>
      <c r="PAM9" s="279"/>
      <c r="PAN9" s="280"/>
      <c r="PAO9" s="281"/>
      <c r="PAP9" s="281"/>
      <c r="PAQ9" s="282"/>
      <c r="PAR9" s="283"/>
      <c r="PAS9" s="279"/>
      <c r="PAT9" s="280"/>
      <c r="PAU9" s="281"/>
      <c r="PAV9" s="281"/>
      <c r="PAW9" s="282"/>
      <c r="PAX9" s="283"/>
      <c r="PAY9" s="279"/>
      <c r="PAZ9" s="280"/>
      <c r="PBA9" s="281"/>
      <c r="PBB9" s="281"/>
      <c r="PBC9" s="282"/>
      <c r="PBD9" s="283"/>
      <c r="PBE9" s="279"/>
      <c r="PBF9" s="280"/>
      <c r="PBG9" s="281"/>
      <c r="PBH9" s="281"/>
      <c r="PBI9" s="282"/>
      <c r="PBJ9" s="283"/>
      <c r="PBK9" s="279"/>
      <c r="PBL9" s="280"/>
      <c r="PBM9" s="281"/>
      <c r="PBN9" s="281"/>
      <c r="PBO9" s="282"/>
      <c r="PBP9" s="283"/>
      <c r="PBQ9" s="279"/>
      <c r="PBR9" s="280"/>
      <c r="PBS9" s="281"/>
      <c r="PBT9" s="281"/>
      <c r="PBU9" s="282"/>
      <c r="PBV9" s="283"/>
      <c r="PBW9" s="279"/>
      <c r="PBX9" s="280"/>
      <c r="PBY9" s="281"/>
      <c r="PBZ9" s="281"/>
      <c r="PCA9" s="282"/>
      <c r="PCB9" s="283"/>
      <c r="PCC9" s="279"/>
      <c r="PCD9" s="280"/>
      <c r="PCE9" s="281"/>
      <c r="PCF9" s="281"/>
      <c r="PCG9" s="282"/>
      <c r="PCH9" s="283"/>
      <c r="PCI9" s="279"/>
      <c r="PCJ9" s="280"/>
      <c r="PCK9" s="281"/>
      <c r="PCL9" s="281"/>
      <c r="PCM9" s="282"/>
      <c r="PCN9" s="283"/>
      <c r="PCO9" s="279"/>
      <c r="PCP9" s="280"/>
      <c r="PCQ9" s="281"/>
      <c r="PCR9" s="281"/>
      <c r="PCS9" s="282"/>
      <c r="PCT9" s="283"/>
      <c r="PCU9" s="279"/>
      <c r="PCV9" s="280"/>
      <c r="PCW9" s="281"/>
      <c r="PCX9" s="281"/>
      <c r="PCY9" s="282"/>
      <c r="PCZ9" s="283"/>
      <c r="PDA9" s="279"/>
      <c r="PDB9" s="280"/>
      <c r="PDC9" s="281"/>
      <c r="PDD9" s="281"/>
      <c r="PDE9" s="282"/>
      <c r="PDF9" s="283"/>
      <c r="PDG9" s="279"/>
      <c r="PDH9" s="280"/>
      <c r="PDI9" s="281"/>
      <c r="PDJ9" s="281"/>
      <c r="PDK9" s="282"/>
      <c r="PDL9" s="283"/>
      <c r="PDM9" s="279"/>
      <c r="PDN9" s="280"/>
      <c r="PDO9" s="281"/>
      <c r="PDP9" s="281"/>
      <c r="PDQ9" s="282"/>
      <c r="PDR9" s="283"/>
      <c r="PDS9" s="279"/>
      <c r="PDT9" s="280"/>
      <c r="PDU9" s="281"/>
      <c r="PDV9" s="281"/>
      <c r="PDW9" s="282"/>
      <c r="PDX9" s="283"/>
      <c r="PDY9" s="279"/>
      <c r="PDZ9" s="280"/>
      <c r="PEA9" s="281"/>
      <c r="PEB9" s="281"/>
      <c r="PEC9" s="282"/>
      <c r="PED9" s="283"/>
      <c r="PEE9" s="279"/>
      <c r="PEF9" s="280"/>
      <c r="PEG9" s="281"/>
      <c r="PEH9" s="281"/>
      <c r="PEI9" s="282"/>
      <c r="PEJ9" s="283"/>
      <c r="PEK9" s="279"/>
      <c r="PEL9" s="280"/>
      <c r="PEM9" s="281"/>
      <c r="PEN9" s="281"/>
      <c r="PEO9" s="282"/>
      <c r="PEP9" s="283"/>
      <c r="PEQ9" s="279"/>
      <c r="PER9" s="280"/>
      <c r="PES9" s="281"/>
      <c r="PET9" s="281"/>
      <c r="PEU9" s="282"/>
      <c r="PEV9" s="283"/>
      <c r="PEW9" s="279"/>
      <c r="PEX9" s="280"/>
      <c r="PEY9" s="281"/>
      <c r="PEZ9" s="281"/>
      <c r="PFA9" s="282"/>
      <c r="PFB9" s="283"/>
      <c r="PFC9" s="279"/>
      <c r="PFD9" s="280"/>
      <c r="PFE9" s="281"/>
      <c r="PFF9" s="281"/>
      <c r="PFG9" s="282"/>
      <c r="PFH9" s="283"/>
      <c r="PFI9" s="279"/>
      <c r="PFJ9" s="280"/>
      <c r="PFK9" s="281"/>
      <c r="PFL9" s="281"/>
      <c r="PFM9" s="282"/>
      <c r="PFN9" s="283"/>
      <c r="PFO9" s="279"/>
      <c r="PFP9" s="280"/>
      <c r="PFQ9" s="281"/>
      <c r="PFR9" s="281"/>
      <c r="PFS9" s="282"/>
      <c r="PFT9" s="283"/>
      <c r="PFU9" s="279"/>
      <c r="PFV9" s="280"/>
      <c r="PFW9" s="281"/>
      <c r="PFX9" s="281"/>
      <c r="PFY9" s="282"/>
      <c r="PFZ9" s="283"/>
      <c r="PGA9" s="279"/>
      <c r="PGB9" s="280"/>
      <c r="PGC9" s="281"/>
      <c r="PGD9" s="281"/>
      <c r="PGE9" s="282"/>
      <c r="PGF9" s="283"/>
      <c r="PGG9" s="279"/>
      <c r="PGH9" s="280"/>
      <c r="PGI9" s="281"/>
      <c r="PGJ9" s="281"/>
      <c r="PGK9" s="282"/>
      <c r="PGL9" s="283"/>
      <c r="PGM9" s="279"/>
      <c r="PGN9" s="280"/>
      <c r="PGO9" s="281"/>
      <c r="PGP9" s="281"/>
      <c r="PGQ9" s="282"/>
      <c r="PGR9" s="283"/>
      <c r="PGS9" s="279"/>
      <c r="PGT9" s="280"/>
      <c r="PGU9" s="281"/>
      <c r="PGV9" s="281"/>
      <c r="PGW9" s="282"/>
      <c r="PGX9" s="283"/>
      <c r="PGY9" s="279"/>
      <c r="PGZ9" s="280"/>
      <c r="PHA9" s="281"/>
      <c r="PHB9" s="281"/>
      <c r="PHC9" s="282"/>
      <c r="PHD9" s="283"/>
      <c r="PHE9" s="279"/>
      <c r="PHF9" s="280"/>
      <c r="PHG9" s="281"/>
      <c r="PHH9" s="281"/>
      <c r="PHI9" s="282"/>
      <c r="PHJ9" s="283"/>
      <c r="PHK9" s="279"/>
      <c r="PHL9" s="280"/>
      <c r="PHM9" s="281"/>
      <c r="PHN9" s="281"/>
      <c r="PHO9" s="282"/>
      <c r="PHP9" s="283"/>
      <c r="PHQ9" s="279"/>
      <c r="PHR9" s="280"/>
      <c r="PHS9" s="281"/>
      <c r="PHT9" s="281"/>
      <c r="PHU9" s="282"/>
      <c r="PHV9" s="283"/>
      <c r="PHW9" s="279"/>
      <c r="PHX9" s="280"/>
      <c r="PHY9" s="281"/>
      <c r="PHZ9" s="281"/>
      <c r="PIA9" s="282"/>
      <c r="PIB9" s="283"/>
      <c r="PIC9" s="279"/>
      <c r="PID9" s="280"/>
      <c r="PIE9" s="281"/>
      <c r="PIF9" s="281"/>
      <c r="PIG9" s="282"/>
      <c r="PIH9" s="283"/>
      <c r="PII9" s="279"/>
      <c r="PIJ9" s="280"/>
      <c r="PIK9" s="281"/>
      <c r="PIL9" s="281"/>
      <c r="PIM9" s="282"/>
      <c r="PIN9" s="283"/>
      <c r="PIO9" s="279"/>
      <c r="PIP9" s="280"/>
      <c r="PIQ9" s="281"/>
      <c r="PIR9" s="281"/>
      <c r="PIS9" s="282"/>
      <c r="PIT9" s="283"/>
      <c r="PIU9" s="279"/>
      <c r="PIV9" s="280"/>
      <c r="PIW9" s="281"/>
      <c r="PIX9" s="281"/>
      <c r="PIY9" s="282"/>
      <c r="PIZ9" s="283"/>
      <c r="PJA9" s="279"/>
      <c r="PJB9" s="280"/>
      <c r="PJC9" s="281"/>
      <c r="PJD9" s="281"/>
      <c r="PJE9" s="282"/>
      <c r="PJF9" s="283"/>
      <c r="PJG9" s="279"/>
      <c r="PJH9" s="280"/>
      <c r="PJI9" s="281"/>
      <c r="PJJ9" s="281"/>
      <c r="PJK9" s="282"/>
      <c r="PJL9" s="283"/>
      <c r="PJM9" s="279"/>
      <c r="PJN9" s="280"/>
      <c r="PJO9" s="281"/>
      <c r="PJP9" s="281"/>
      <c r="PJQ9" s="282"/>
      <c r="PJR9" s="283"/>
      <c r="PJS9" s="279"/>
      <c r="PJT9" s="280"/>
      <c r="PJU9" s="281"/>
      <c r="PJV9" s="281"/>
      <c r="PJW9" s="282"/>
      <c r="PJX9" s="283"/>
      <c r="PJY9" s="279"/>
      <c r="PJZ9" s="280"/>
      <c r="PKA9" s="281"/>
      <c r="PKB9" s="281"/>
      <c r="PKC9" s="282"/>
      <c r="PKD9" s="283"/>
      <c r="PKE9" s="279"/>
      <c r="PKF9" s="280"/>
      <c r="PKG9" s="281"/>
      <c r="PKH9" s="281"/>
      <c r="PKI9" s="282"/>
      <c r="PKJ9" s="283"/>
      <c r="PKK9" s="279"/>
      <c r="PKL9" s="280"/>
      <c r="PKM9" s="281"/>
      <c r="PKN9" s="281"/>
      <c r="PKO9" s="282"/>
      <c r="PKP9" s="283"/>
      <c r="PKQ9" s="279"/>
      <c r="PKR9" s="280"/>
      <c r="PKS9" s="281"/>
      <c r="PKT9" s="281"/>
      <c r="PKU9" s="282"/>
      <c r="PKV9" s="283"/>
      <c r="PKW9" s="279"/>
      <c r="PKX9" s="280"/>
      <c r="PKY9" s="281"/>
      <c r="PKZ9" s="281"/>
      <c r="PLA9" s="282"/>
      <c r="PLB9" s="283"/>
      <c r="PLC9" s="279"/>
      <c r="PLD9" s="280"/>
      <c r="PLE9" s="281"/>
      <c r="PLF9" s="281"/>
      <c r="PLG9" s="282"/>
      <c r="PLH9" s="283"/>
      <c r="PLI9" s="279"/>
      <c r="PLJ9" s="280"/>
      <c r="PLK9" s="281"/>
      <c r="PLL9" s="281"/>
      <c r="PLM9" s="282"/>
      <c r="PLN9" s="283"/>
      <c r="PLO9" s="279"/>
      <c r="PLP9" s="280"/>
      <c r="PLQ9" s="281"/>
      <c r="PLR9" s="281"/>
      <c r="PLS9" s="282"/>
      <c r="PLT9" s="283"/>
      <c r="PLU9" s="279"/>
      <c r="PLV9" s="280"/>
      <c r="PLW9" s="281"/>
      <c r="PLX9" s="281"/>
      <c r="PLY9" s="282"/>
      <c r="PLZ9" s="283"/>
      <c r="PMA9" s="279"/>
      <c r="PMB9" s="280"/>
      <c r="PMC9" s="281"/>
      <c r="PMD9" s="281"/>
      <c r="PME9" s="282"/>
      <c r="PMF9" s="283"/>
      <c r="PMG9" s="279"/>
      <c r="PMH9" s="280"/>
      <c r="PMI9" s="281"/>
      <c r="PMJ9" s="281"/>
      <c r="PMK9" s="282"/>
      <c r="PML9" s="283"/>
      <c r="PMM9" s="279"/>
      <c r="PMN9" s="280"/>
      <c r="PMO9" s="281"/>
      <c r="PMP9" s="281"/>
      <c r="PMQ9" s="282"/>
      <c r="PMR9" s="283"/>
      <c r="PMS9" s="279"/>
      <c r="PMT9" s="280"/>
      <c r="PMU9" s="281"/>
      <c r="PMV9" s="281"/>
      <c r="PMW9" s="282"/>
      <c r="PMX9" s="283"/>
      <c r="PMY9" s="279"/>
      <c r="PMZ9" s="280"/>
      <c r="PNA9" s="281"/>
      <c r="PNB9" s="281"/>
      <c r="PNC9" s="282"/>
      <c r="PND9" s="283"/>
      <c r="PNE9" s="279"/>
      <c r="PNF9" s="280"/>
      <c r="PNG9" s="281"/>
      <c r="PNH9" s="281"/>
      <c r="PNI9" s="282"/>
      <c r="PNJ9" s="283"/>
      <c r="PNK9" s="279"/>
      <c r="PNL9" s="280"/>
      <c r="PNM9" s="281"/>
      <c r="PNN9" s="281"/>
      <c r="PNO9" s="282"/>
      <c r="PNP9" s="283"/>
      <c r="PNQ9" s="279"/>
      <c r="PNR9" s="280"/>
      <c r="PNS9" s="281"/>
      <c r="PNT9" s="281"/>
      <c r="PNU9" s="282"/>
      <c r="PNV9" s="283"/>
      <c r="PNW9" s="279"/>
      <c r="PNX9" s="280"/>
      <c r="PNY9" s="281"/>
      <c r="PNZ9" s="281"/>
      <c r="POA9" s="282"/>
      <c r="POB9" s="283"/>
      <c r="POC9" s="279"/>
      <c r="POD9" s="280"/>
      <c r="POE9" s="281"/>
      <c r="POF9" s="281"/>
      <c r="POG9" s="282"/>
      <c r="POH9" s="283"/>
      <c r="POI9" s="279"/>
      <c r="POJ9" s="280"/>
      <c r="POK9" s="281"/>
      <c r="POL9" s="281"/>
      <c r="POM9" s="282"/>
      <c r="PON9" s="283"/>
      <c r="POO9" s="279"/>
      <c r="POP9" s="280"/>
      <c r="POQ9" s="281"/>
      <c r="POR9" s="281"/>
      <c r="POS9" s="282"/>
      <c r="POT9" s="283"/>
      <c r="POU9" s="279"/>
      <c r="POV9" s="280"/>
      <c r="POW9" s="281"/>
      <c r="POX9" s="281"/>
      <c r="POY9" s="282"/>
      <c r="POZ9" s="283"/>
      <c r="PPA9" s="279"/>
      <c r="PPB9" s="280"/>
      <c r="PPC9" s="281"/>
      <c r="PPD9" s="281"/>
      <c r="PPE9" s="282"/>
      <c r="PPF9" s="283"/>
      <c r="PPG9" s="279"/>
      <c r="PPH9" s="280"/>
      <c r="PPI9" s="281"/>
      <c r="PPJ9" s="281"/>
      <c r="PPK9" s="282"/>
      <c r="PPL9" s="283"/>
      <c r="PPM9" s="279"/>
      <c r="PPN9" s="280"/>
      <c r="PPO9" s="281"/>
      <c r="PPP9" s="281"/>
      <c r="PPQ9" s="282"/>
      <c r="PPR9" s="283"/>
      <c r="PPS9" s="279"/>
      <c r="PPT9" s="280"/>
      <c r="PPU9" s="281"/>
      <c r="PPV9" s="281"/>
      <c r="PPW9" s="282"/>
      <c r="PPX9" s="283"/>
      <c r="PPY9" s="279"/>
      <c r="PPZ9" s="280"/>
      <c r="PQA9" s="281"/>
      <c r="PQB9" s="281"/>
      <c r="PQC9" s="282"/>
      <c r="PQD9" s="283"/>
      <c r="PQE9" s="279"/>
      <c r="PQF9" s="280"/>
      <c r="PQG9" s="281"/>
      <c r="PQH9" s="281"/>
      <c r="PQI9" s="282"/>
      <c r="PQJ9" s="283"/>
      <c r="PQK9" s="279"/>
      <c r="PQL9" s="280"/>
      <c r="PQM9" s="281"/>
      <c r="PQN9" s="281"/>
      <c r="PQO9" s="282"/>
      <c r="PQP9" s="283"/>
      <c r="PQQ9" s="279"/>
      <c r="PQR9" s="280"/>
      <c r="PQS9" s="281"/>
      <c r="PQT9" s="281"/>
      <c r="PQU9" s="282"/>
      <c r="PQV9" s="283"/>
      <c r="PQW9" s="279"/>
      <c r="PQX9" s="280"/>
      <c r="PQY9" s="281"/>
      <c r="PQZ9" s="281"/>
      <c r="PRA9" s="282"/>
      <c r="PRB9" s="283"/>
      <c r="PRC9" s="279"/>
      <c r="PRD9" s="280"/>
      <c r="PRE9" s="281"/>
      <c r="PRF9" s="281"/>
      <c r="PRG9" s="282"/>
      <c r="PRH9" s="283"/>
      <c r="PRI9" s="279"/>
      <c r="PRJ9" s="280"/>
      <c r="PRK9" s="281"/>
      <c r="PRL9" s="281"/>
      <c r="PRM9" s="282"/>
      <c r="PRN9" s="283"/>
      <c r="PRO9" s="279"/>
      <c r="PRP9" s="280"/>
      <c r="PRQ9" s="281"/>
      <c r="PRR9" s="281"/>
      <c r="PRS9" s="282"/>
      <c r="PRT9" s="283"/>
      <c r="PRU9" s="279"/>
      <c r="PRV9" s="280"/>
      <c r="PRW9" s="281"/>
      <c r="PRX9" s="281"/>
      <c r="PRY9" s="282"/>
      <c r="PRZ9" s="283"/>
      <c r="PSA9" s="279"/>
      <c r="PSB9" s="280"/>
      <c r="PSC9" s="281"/>
      <c r="PSD9" s="281"/>
      <c r="PSE9" s="282"/>
      <c r="PSF9" s="283"/>
      <c r="PSG9" s="279"/>
      <c r="PSH9" s="280"/>
      <c r="PSI9" s="281"/>
      <c r="PSJ9" s="281"/>
      <c r="PSK9" s="282"/>
      <c r="PSL9" s="283"/>
      <c r="PSM9" s="279"/>
      <c r="PSN9" s="280"/>
      <c r="PSO9" s="281"/>
      <c r="PSP9" s="281"/>
      <c r="PSQ9" s="282"/>
      <c r="PSR9" s="283"/>
      <c r="PSS9" s="279"/>
      <c r="PST9" s="280"/>
      <c r="PSU9" s="281"/>
      <c r="PSV9" s="281"/>
      <c r="PSW9" s="282"/>
      <c r="PSX9" s="283"/>
      <c r="PSY9" s="279"/>
      <c r="PSZ9" s="280"/>
      <c r="PTA9" s="281"/>
      <c r="PTB9" s="281"/>
      <c r="PTC9" s="282"/>
      <c r="PTD9" s="283"/>
      <c r="PTE9" s="279"/>
      <c r="PTF9" s="280"/>
      <c r="PTG9" s="281"/>
      <c r="PTH9" s="281"/>
      <c r="PTI9" s="282"/>
      <c r="PTJ9" s="283"/>
      <c r="PTK9" s="279"/>
      <c r="PTL9" s="280"/>
      <c r="PTM9" s="281"/>
      <c r="PTN9" s="281"/>
      <c r="PTO9" s="282"/>
      <c r="PTP9" s="283"/>
      <c r="PTQ9" s="279"/>
      <c r="PTR9" s="280"/>
      <c r="PTS9" s="281"/>
      <c r="PTT9" s="281"/>
      <c r="PTU9" s="282"/>
      <c r="PTV9" s="283"/>
      <c r="PTW9" s="279"/>
      <c r="PTX9" s="280"/>
      <c r="PTY9" s="281"/>
      <c r="PTZ9" s="281"/>
      <c r="PUA9" s="282"/>
      <c r="PUB9" s="283"/>
      <c r="PUC9" s="279"/>
      <c r="PUD9" s="280"/>
      <c r="PUE9" s="281"/>
      <c r="PUF9" s="281"/>
      <c r="PUG9" s="282"/>
      <c r="PUH9" s="283"/>
      <c r="PUI9" s="279"/>
      <c r="PUJ9" s="280"/>
      <c r="PUK9" s="281"/>
      <c r="PUL9" s="281"/>
      <c r="PUM9" s="282"/>
      <c r="PUN9" s="283"/>
      <c r="PUO9" s="279"/>
      <c r="PUP9" s="280"/>
      <c r="PUQ9" s="281"/>
      <c r="PUR9" s="281"/>
      <c r="PUS9" s="282"/>
      <c r="PUT9" s="283"/>
      <c r="PUU9" s="279"/>
      <c r="PUV9" s="280"/>
      <c r="PUW9" s="281"/>
      <c r="PUX9" s="281"/>
      <c r="PUY9" s="282"/>
      <c r="PUZ9" s="283"/>
      <c r="PVA9" s="279"/>
      <c r="PVB9" s="280"/>
      <c r="PVC9" s="281"/>
      <c r="PVD9" s="281"/>
      <c r="PVE9" s="282"/>
      <c r="PVF9" s="283"/>
      <c r="PVG9" s="279"/>
      <c r="PVH9" s="280"/>
      <c r="PVI9" s="281"/>
      <c r="PVJ9" s="281"/>
      <c r="PVK9" s="282"/>
      <c r="PVL9" s="283"/>
      <c r="PVM9" s="279"/>
      <c r="PVN9" s="280"/>
      <c r="PVO9" s="281"/>
      <c r="PVP9" s="281"/>
      <c r="PVQ9" s="282"/>
      <c r="PVR9" s="283"/>
      <c r="PVS9" s="279"/>
      <c r="PVT9" s="280"/>
      <c r="PVU9" s="281"/>
      <c r="PVV9" s="281"/>
      <c r="PVW9" s="282"/>
      <c r="PVX9" s="283"/>
      <c r="PVY9" s="279"/>
      <c r="PVZ9" s="280"/>
      <c r="PWA9" s="281"/>
      <c r="PWB9" s="281"/>
      <c r="PWC9" s="282"/>
      <c r="PWD9" s="283"/>
      <c r="PWE9" s="279"/>
      <c r="PWF9" s="280"/>
      <c r="PWG9" s="281"/>
      <c r="PWH9" s="281"/>
      <c r="PWI9" s="282"/>
      <c r="PWJ9" s="283"/>
      <c r="PWK9" s="279"/>
      <c r="PWL9" s="280"/>
      <c r="PWM9" s="281"/>
      <c r="PWN9" s="281"/>
      <c r="PWO9" s="282"/>
      <c r="PWP9" s="283"/>
      <c r="PWQ9" s="279"/>
      <c r="PWR9" s="280"/>
      <c r="PWS9" s="281"/>
      <c r="PWT9" s="281"/>
      <c r="PWU9" s="282"/>
      <c r="PWV9" s="283"/>
      <c r="PWW9" s="279"/>
      <c r="PWX9" s="280"/>
      <c r="PWY9" s="281"/>
      <c r="PWZ9" s="281"/>
      <c r="PXA9" s="282"/>
      <c r="PXB9" s="283"/>
      <c r="PXC9" s="279"/>
      <c r="PXD9" s="280"/>
      <c r="PXE9" s="281"/>
      <c r="PXF9" s="281"/>
      <c r="PXG9" s="282"/>
      <c r="PXH9" s="283"/>
      <c r="PXI9" s="279"/>
      <c r="PXJ9" s="280"/>
      <c r="PXK9" s="281"/>
      <c r="PXL9" s="281"/>
      <c r="PXM9" s="282"/>
      <c r="PXN9" s="283"/>
      <c r="PXO9" s="279"/>
      <c r="PXP9" s="280"/>
      <c r="PXQ9" s="281"/>
      <c r="PXR9" s="281"/>
      <c r="PXS9" s="282"/>
      <c r="PXT9" s="283"/>
      <c r="PXU9" s="279"/>
      <c r="PXV9" s="280"/>
      <c r="PXW9" s="281"/>
      <c r="PXX9" s="281"/>
      <c r="PXY9" s="282"/>
      <c r="PXZ9" s="283"/>
      <c r="PYA9" s="279"/>
      <c r="PYB9" s="280"/>
      <c r="PYC9" s="281"/>
      <c r="PYD9" s="281"/>
      <c r="PYE9" s="282"/>
      <c r="PYF9" s="283"/>
      <c r="PYG9" s="279"/>
      <c r="PYH9" s="280"/>
      <c r="PYI9" s="281"/>
      <c r="PYJ9" s="281"/>
      <c r="PYK9" s="282"/>
      <c r="PYL9" s="283"/>
      <c r="PYM9" s="279"/>
      <c r="PYN9" s="280"/>
      <c r="PYO9" s="281"/>
      <c r="PYP9" s="281"/>
      <c r="PYQ9" s="282"/>
      <c r="PYR9" s="283"/>
      <c r="PYS9" s="279"/>
      <c r="PYT9" s="280"/>
      <c r="PYU9" s="281"/>
      <c r="PYV9" s="281"/>
      <c r="PYW9" s="282"/>
      <c r="PYX9" s="283"/>
      <c r="PYY9" s="279"/>
      <c r="PYZ9" s="280"/>
      <c r="PZA9" s="281"/>
      <c r="PZB9" s="281"/>
      <c r="PZC9" s="282"/>
      <c r="PZD9" s="283"/>
      <c r="PZE9" s="279"/>
      <c r="PZF9" s="280"/>
      <c r="PZG9" s="281"/>
      <c r="PZH9" s="281"/>
      <c r="PZI9" s="282"/>
      <c r="PZJ9" s="283"/>
      <c r="PZK9" s="279"/>
      <c r="PZL9" s="280"/>
      <c r="PZM9" s="281"/>
      <c r="PZN9" s="281"/>
      <c r="PZO9" s="282"/>
      <c r="PZP9" s="283"/>
      <c r="PZQ9" s="279"/>
      <c r="PZR9" s="280"/>
      <c r="PZS9" s="281"/>
      <c r="PZT9" s="281"/>
      <c r="PZU9" s="282"/>
      <c r="PZV9" s="283"/>
      <c r="PZW9" s="279"/>
      <c r="PZX9" s="280"/>
      <c r="PZY9" s="281"/>
      <c r="PZZ9" s="281"/>
      <c r="QAA9" s="282"/>
      <c r="QAB9" s="283"/>
      <c r="QAC9" s="279"/>
      <c r="QAD9" s="280"/>
      <c r="QAE9" s="281"/>
      <c r="QAF9" s="281"/>
      <c r="QAG9" s="282"/>
      <c r="QAH9" s="283"/>
      <c r="QAI9" s="279"/>
      <c r="QAJ9" s="280"/>
      <c r="QAK9" s="281"/>
      <c r="QAL9" s="281"/>
      <c r="QAM9" s="282"/>
      <c r="QAN9" s="283"/>
      <c r="QAO9" s="279"/>
      <c r="QAP9" s="280"/>
      <c r="QAQ9" s="281"/>
      <c r="QAR9" s="281"/>
      <c r="QAS9" s="282"/>
      <c r="QAT9" s="283"/>
      <c r="QAU9" s="279"/>
      <c r="QAV9" s="280"/>
      <c r="QAW9" s="281"/>
      <c r="QAX9" s="281"/>
      <c r="QAY9" s="282"/>
      <c r="QAZ9" s="283"/>
      <c r="QBA9" s="279"/>
      <c r="QBB9" s="280"/>
      <c r="QBC9" s="281"/>
      <c r="QBD9" s="281"/>
      <c r="QBE9" s="282"/>
      <c r="QBF9" s="283"/>
      <c r="QBG9" s="279"/>
      <c r="QBH9" s="280"/>
      <c r="QBI9" s="281"/>
      <c r="QBJ9" s="281"/>
      <c r="QBK9" s="282"/>
      <c r="QBL9" s="283"/>
      <c r="QBM9" s="279"/>
      <c r="QBN9" s="280"/>
      <c r="QBO9" s="281"/>
      <c r="QBP9" s="281"/>
      <c r="QBQ9" s="282"/>
      <c r="QBR9" s="283"/>
      <c r="QBS9" s="279"/>
      <c r="QBT9" s="280"/>
      <c r="QBU9" s="281"/>
      <c r="QBV9" s="281"/>
      <c r="QBW9" s="282"/>
      <c r="QBX9" s="283"/>
      <c r="QBY9" s="279"/>
      <c r="QBZ9" s="280"/>
      <c r="QCA9" s="281"/>
      <c r="QCB9" s="281"/>
      <c r="QCC9" s="282"/>
      <c r="QCD9" s="283"/>
      <c r="QCE9" s="279"/>
      <c r="QCF9" s="280"/>
      <c r="QCG9" s="281"/>
      <c r="QCH9" s="281"/>
      <c r="QCI9" s="282"/>
      <c r="QCJ9" s="283"/>
      <c r="QCK9" s="279"/>
      <c r="QCL9" s="280"/>
      <c r="QCM9" s="281"/>
      <c r="QCN9" s="281"/>
      <c r="QCO9" s="282"/>
      <c r="QCP9" s="283"/>
      <c r="QCQ9" s="279"/>
      <c r="QCR9" s="280"/>
      <c r="QCS9" s="281"/>
      <c r="QCT9" s="281"/>
      <c r="QCU9" s="282"/>
      <c r="QCV9" s="283"/>
      <c r="QCW9" s="279"/>
      <c r="QCX9" s="280"/>
      <c r="QCY9" s="281"/>
      <c r="QCZ9" s="281"/>
      <c r="QDA9" s="282"/>
      <c r="QDB9" s="283"/>
      <c r="QDC9" s="279"/>
      <c r="QDD9" s="280"/>
      <c r="QDE9" s="281"/>
      <c r="QDF9" s="281"/>
      <c r="QDG9" s="282"/>
      <c r="QDH9" s="283"/>
      <c r="QDI9" s="279"/>
      <c r="QDJ9" s="280"/>
      <c r="QDK9" s="281"/>
      <c r="QDL9" s="281"/>
      <c r="QDM9" s="282"/>
      <c r="QDN9" s="283"/>
      <c r="QDO9" s="279"/>
      <c r="QDP9" s="280"/>
      <c r="QDQ9" s="281"/>
      <c r="QDR9" s="281"/>
      <c r="QDS9" s="282"/>
      <c r="QDT9" s="283"/>
      <c r="QDU9" s="279"/>
      <c r="QDV9" s="280"/>
      <c r="QDW9" s="281"/>
      <c r="QDX9" s="281"/>
      <c r="QDY9" s="282"/>
      <c r="QDZ9" s="283"/>
      <c r="QEA9" s="279"/>
      <c r="QEB9" s="280"/>
      <c r="QEC9" s="281"/>
      <c r="QED9" s="281"/>
      <c r="QEE9" s="282"/>
      <c r="QEF9" s="283"/>
      <c r="QEG9" s="279"/>
      <c r="QEH9" s="280"/>
      <c r="QEI9" s="281"/>
      <c r="QEJ9" s="281"/>
      <c r="QEK9" s="282"/>
      <c r="QEL9" s="283"/>
      <c r="QEM9" s="279"/>
      <c r="QEN9" s="280"/>
      <c r="QEO9" s="281"/>
      <c r="QEP9" s="281"/>
      <c r="QEQ9" s="282"/>
      <c r="QER9" s="283"/>
      <c r="QES9" s="279"/>
      <c r="QET9" s="280"/>
      <c r="QEU9" s="281"/>
      <c r="QEV9" s="281"/>
      <c r="QEW9" s="282"/>
      <c r="QEX9" s="283"/>
      <c r="QEY9" s="279"/>
      <c r="QEZ9" s="280"/>
      <c r="QFA9" s="281"/>
      <c r="QFB9" s="281"/>
      <c r="QFC9" s="282"/>
      <c r="QFD9" s="283"/>
      <c r="QFE9" s="279"/>
      <c r="QFF9" s="280"/>
      <c r="QFG9" s="281"/>
      <c r="QFH9" s="281"/>
      <c r="QFI9" s="282"/>
      <c r="QFJ9" s="283"/>
      <c r="QFK9" s="279"/>
      <c r="QFL9" s="280"/>
      <c r="QFM9" s="281"/>
      <c r="QFN9" s="281"/>
      <c r="QFO9" s="282"/>
      <c r="QFP9" s="283"/>
      <c r="QFQ9" s="279"/>
      <c r="QFR9" s="280"/>
      <c r="QFS9" s="281"/>
      <c r="QFT9" s="281"/>
      <c r="QFU9" s="282"/>
      <c r="QFV9" s="283"/>
      <c r="QFW9" s="279"/>
      <c r="QFX9" s="280"/>
      <c r="QFY9" s="281"/>
      <c r="QFZ9" s="281"/>
      <c r="QGA9" s="282"/>
      <c r="QGB9" s="283"/>
      <c r="QGC9" s="279"/>
      <c r="QGD9" s="280"/>
      <c r="QGE9" s="281"/>
      <c r="QGF9" s="281"/>
      <c r="QGG9" s="282"/>
      <c r="QGH9" s="283"/>
      <c r="QGI9" s="279"/>
      <c r="QGJ9" s="280"/>
      <c r="QGK9" s="281"/>
      <c r="QGL9" s="281"/>
      <c r="QGM9" s="282"/>
      <c r="QGN9" s="283"/>
      <c r="QGO9" s="279"/>
      <c r="QGP9" s="280"/>
      <c r="QGQ9" s="281"/>
      <c r="QGR9" s="281"/>
      <c r="QGS9" s="282"/>
      <c r="QGT9" s="283"/>
      <c r="QGU9" s="279"/>
      <c r="QGV9" s="280"/>
      <c r="QGW9" s="281"/>
      <c r="QGX9" s="281"/>
      <c r="QGY9" s="282"/>
      <c r="QGZ9" s="283"/>
      <c r="QHA9" s="279"/>
      <c r="QHB9" s="280"/>
      <c r="QHC9" s="281"/>
      <c r="QHD9" s="281"/>
      <c r="QHE9" s="282"/>
      <c r="QHF9" s="283"/>
      <c r="QHG9" s="279"/>
      <c r="QHH9" s="280"/>
      <c r="QHI9" s="281"/>
      <c r="QHJ9" s="281"/>
      <c r="QHK9" s="282"/>
      <c r="QHL9" s="283"/>
      <c r="QHM9" s="279"/>
      <c r="QHN9" s="280"/>
      <c r="QHO9" s="281"/>
      <c r="QHP9" s="281"/>
      <c r="QHQ9" s="282"/>
      <c r="QHR9" s="283"/>
      <c r="QHS9" s="279"/>
      <c r="QHT9" s="280"/>
      <c r="QHU9" s="281"/>
      <c r="QHV9" s="281"/>
      <c r="QHW9" s="282"/>
      <c r="QHX9" s="283"/>
      <c r="QHY9" s="279"/>
      <c r="QHZ9" s="280"/>
      <c r="QIA9" s="281"/>
      <c r="QIB9" s="281"/>
      <c r="QIC9" s="282"/>
      <c r="QID9" s="283"/>
      <c r="QIE9" s="279"/>
      <c r="QIF9" s="280"/>
      <c r="QIG9" s="281"/>
      <c r="QIH9" s="281"/>
      <c r="QII9" s="282"/>
      <c r="QIJ9" s="283"/>
      <c r="QIK9" s="279"/>
      <c r="QIL9" s="280"/>
      <c r="QIM9" s="281"/>
      <c r="QIN9" s="281"/>
      <c r="QIO9" s="282"/>
      <c r="QIP9" s="283"/>
      <c r="QIQ9" s="279"/>
      <c r="QIR9" s="280"/>
      <c r="QIS9" s="281"/>
      <c r="QIT9" s="281"/>
      <c r="QIU9" s="282"/>
      <c r="QIV9" s="283"/>
      <c r="QIW9" s="279"/>
      <c r="QIX9" s="280"/>
      <c r="QIY9" s="281"/>
      <c r="QIZ9" s="281"/>
      <c r="QJA9" s="282"/>
      <c r="QJB9" s="283"/>
      <c r="QJC9" s="279"/>
      <c r="QJD9" s="280"/>
      <c r="QJE9" s="281"/>
      <c r="QJF9" s="281"/>
      <c r="QJG9" s="282"/>
      <c r="QJH9" s="283"/>
      <c r="QJI9" s="279"/>
      <c r="QJJ9" s="280"/>
      <c r="QJK9" s="281"/>
      <c r="QJL9" s="281"/>
      <c r="QJM9" s="282"/>
      <c r="QJN9" s="283"/>
      <c r="QJO9" s="279"/>
      <c r="QJP9" s="280"/>
      <c r="QJQ9" s="281"/>
      <c r="QJR9" s="281"/>
      <c r="QJS9" s="282"/>
      <c r="QJT9" s="283"/>
      <c r="QJU9" s="279"/>
      <c r="QJV9" s="280"/>
      <c r="QJW9" s="281"/>
      <c r="QJX9" s="281"/>
      <c r="QJY9" s="282"/>
      <c r="QJZ9" s="283"/>
      <c r="QKA9" s="279"/>
      <c r="QKB9" s="280"/>
      <c r="QKC9" s="281"/>
      <c r="QKD9" s="281"/>
      <c r="QKE9" s="282"/>
      <c r="QKF9" s="283"/>
      <c r="QKG9" s="279"/>
      <c r="QKH9" s="280"/>
      <c r="QKI9" s="281"/>
      <c r="QKJ9" s="281"/>
      <c r="QKK9" s="282"/>
      <c r="QKL9" s="283"/>
      <c r="QKM9" s="279"/>
      <c r="QKN9" s="280"/>
      <c r="QKO9" s="281"/>
      <c r="QKP9" s="281"/>
      <c r="QKQ9" s="282"/>
      <c r="QKR9" s="283"/>
      <c r="QKS9" s="279"/>
      <c r="QKT9" s="280"/>
      <c r="QKU9" s="281"/>
      <c r="QKV9" s="281"/>
      <c r="QKW9" s="282"/>
      <c r="QKX9" s="283"/>
      <c r="QKY9" s="279"/>
      <c r="QKZ9" s="280"/>
      <c r="QLA9" s="281"/>
      <c r="QLB9" s="281"/>
      <c r="QLC9" s="282"/>
      <c r="QLD9" s="283"/>
      <c r="QLE9" s="279"/>
      <c r="QLF9" s="280"/>
      <c r="QLG9" s="281"/>
      <c r="QLH9" s="281"/>
      <c r="QLI9" s="282"/>
      <c r="QLJ9" s="283"/>
      <c r="QLK9" s="279"/>
      <c r="QLL9" s="280"/>
      <c r="QLM9" s="281"/>
      <c r="QLN9" s="281"/>
      <c r="QLO9" s="282"/>
      <c r="QLP9" s="283"/>
      <c r="QLQ9" s="279"/>
      <c r="QLR9" s="280"/>
      <c r="QLS9" s="281"/>
      <c r="QLT9" s="281"/>
      <c r="QLU9" s="282"/>
      <c r="QLV9" s="283"/>
      <c r="QLW9" s="279"/>
      <c r="QLX9" s="280"/>
      <c r="QLY9" s="281"/>
      <c r="QLZ9" s="281"/>
      <c r="QMA9" s="282"/>
      <c r="QMB9" s="283"/>
      <c r="QMC9" s="279"/>
      <c r="QMD9" s="280"/>
      <c r="QME9" s="281"/>
      <c r="QMF9" s="281"/>
      <c r="QMG9" s="282"/>
      <c r="QMH9" s="283"/>
      <c r="QMI9" s="279"/>
      <c r="QMJ9" s="280"/>
      <c r="QMK9" s="281"/>
      <c r="QML9" s="281"/>
      <c r="QMM9" s="282"/>
      <c r="QMN9" s="283"/>
      <c r="QMO9" s="279"/>
      <c r="QMP9" s="280"/>
      <c r="QMQ9" s="281"/>
      <c r="QMR9" s="281"/>
      <c r="QMS9" s="282"/>
      <c r="QMT9" s="283"/>
      <c r="QMU9" s="279"/>
      <c r="QMV9" s="280"/>
      <c r="QMW9" s="281"/>
      <c r="QMX9" s="281"/>
      <c r="QMY9" s="282"/>
      <c r="QMZ9" s="283"/>
      <c r="QNA9" s="279"/>
      <c r="QNB9" s="280"/>
      <c r="QNC9" s="281"/>
      <c r="QND9" s="281"/>
      <c r="QNE9" s="282"/>
      <c r="QNF9" s="283"/>
      <c r="QNG9" s="279"/>
      <c r="QNH9" s="280"/>
      <c r="QNI9" s="281"/>
      <c r="QNJ9" s="281"/>
      <c r="QNK9" s="282"/>
      <c r="QNL9" s="283"/>
      <c r="QNM9" s="279"/>
      <c r="QNN9" s="280"/>
      <c r="QNO9" s="281"/>
      <c r="QNP9" s="281"/>
      <c r="QNQ9" s="282"/>
      <c r="QNR9" s="283"/>
      <c r="QNS9" s="279"/>
      <c r="QNT9" s="280"/>
      <c r="QNU9" s="281"/>
      <c r="QNV9" s="281"/>
      <c r="QNW9" s="282"/>
      <c r="QNX9" s="283"/>
      <c r="QNY9" s="279"/>
      <c r="QNZ9" s="280"/>
      <c r="QOA9" s="281"/>
      <c r="QOB9" s="281"/>
      <c r="QOC9" s="282"/>
      <c r="QOD9" s="283"/>
      <c r="QOE9" s="279"/>
      <c r="QOF9" s="280"/>
      <c r="QOG9" s="281"/>
      <c r="QOH9" s="281"/>
      <c r="QOI9" s="282"/>
      <c r="QOJ9" s="283"/>
      <c r="QOK9" s="279"/>
      <c r="QOL9" s="280"/>
      <c r="QOM9" s="281"/>
      <c r="QON9" s="281"/>
      <c r="QOO9" s="282"/>
      <c r="QOP9" s="283"/>
      <c r="QOQ9" s="279"/>
      <c r="QOR9" s="280"/>
      <c r="QOS9" s="281"/>
      <c r="QOT9" s="281"/>
      <c r="QOU9" s="282"/>
      <c r="QOV9" s="283"/>
      <c r="QOW9" s="279"/>
      <c r="QOX9" s="280"/>
      <c r="QOY9" s="281"/>
      <c r="QOZ9" s="281"/>
      <c r="QPA9" s="282"/>
      <c r="QPB9" s="283"/>
      <c r="QPC9" s="279"/>
      <c r="QPD9" s="280"/>
      <c r="QPE9" s="281"/>
      <c r="QPF9" s="281"/>
      <c r="QPG9" s="282"/>
      <c r="QPH9" s="283"/>
      <c r="QPI9" s="279"/>
      <c r="QPJ9" s="280"/>
      <c r="QPK9" s="281"/>
      <c r="QPL9" s="281"/>
      <c r="QPM9" s="282"/>
      <c r="QPN9" s="283"/>
      <c r="QPO9" s="279"/>
      <c r="QPP9" s="280"/>
      <c r="QPQ9" s="281"/>
      <c r="QPR9" s="281"/>
      <c r="QPS9" s="282"/>
      <c r="QPT9" s="283"/>
      <c r="QPU9" s="279"/>
      <c r="QPV9" s="280"/>
      <c r="QPW9" s="281"/>
      <c r="QPX9" s="281"/>
      <c r="QPY9" s="282"/>
      <c r="QPZ9" s="283"/>
      <c r="QQA9" s="279"/>
      <c r="QQB9" s="280"/>
      <c r="QQC9" s="281"/>
      <c r="QQD9" s="281"/>
      <c r="QQE9" s="282"/>
      <c r="QQF9" s="283"/>
      <c r="QQG9" s="279"/>
      <c r="QQH9" s="280"/>
      <c r="QQI9" s="281"/>
      <c r="QQJ9" s="281"/>
      <c r="QQK9" s="282"/>
      <c r="QQL9" s="283"/>
      <c r="QQM9" s="279"/>
      <c r="QQN9" s="280"/>
      <c r="QQO9" s="281"/>
      <c r="QQP9" s="281"/>
      <c r="QQQ9" s="282"/>
      <c r="QQR9" s="283"/>
      <c r="QQS9" s="279"/>
      <c r="QQT9" s="280"/>
      <c r="QQU9" s="281"/>
      <c r="QQV9" s="281"/>
      <c r="QQW9" s="282"/>
      <c r="QQX9" s="283"/>
      <c r="QQY9" s="279"/>
      <c r="QQZ9" s="280"/>
      <c r="QRA9" s="281"/>
      <c r="QRB9" s="281"/>
      <c r="QRC9" s="282"/>
      <c r="QRD9" s="283"/>
      <c r="QRE9" s="279"/>
      <c r="QRF9" s="280"/>
      <c r="QRG9" s="281"/>
      <c r="QRH9" s="281"/>
      <c r="QRI9" s="282"/>
      <c r="QRJ9" s="283"/>
      <c r="QRK9" s="279"/>
      <c r="QRL9" s="280"/>
      <c r="QRM9" s="281"/>
      <c r="QRN9" s="281"/>
      <c r="QRO9" s="282"/>
      <c r="QRP9" s="283"/>
      <c r="QRQ9" s="279"/>
      <c r="QRR9" s="280"/>
      <c r="QRS9" s="281"/>
      <c r="QRT9" s="281"/>
      <c r="QRU9" s="282"/>
      <c r="QRV9" s="283"/>
      <c r="QRW9" s="279"/>
      <c r="QRX9" s="280"/>
      <c r="QRY9" s="281"/>
      <c r="QRZ9" s="281"/>
      <c r="QSA9" s="282"/>
      <c r="QSB9" s="283"/>
      <c r="QSC9" s="279"/>
      <c r="QSD9" s="280"/>
      <c r="QSE9" s="281"/>
      <c r="QSF9" s="281"/>
      <c r="QSG9" s="282"/>
      <c r="QSH9" s="283"/>
      <c r="QSI9" s="279"/>
      <c r="QSJ9" s="280"/>
      <c r="QSK9" s="281"/>
      <c r="QSL9" s="281"/>
      <c r="QSM9" s="282"/>
      <c r="QSN9" s="283"/>
      <c r="QSO9" s="279"/>
      <c r="QSP9" s="280"/>
      <c r="QSQ9" s="281"/>
      <c r="QSR9" s="281"/>
      <c r="QSS9" s="282"/>
      <c r="QST9" s="283"/>
      <c r="QSU9" s="279"/>
      <c r="QSV9" s="280"/>
      <c r="QSW9" s="281"/>
      <c r="QSX9" s="281"/>
      <c r="QSY9" s="282"/>
      <c r="QSZ9" s="283"/>
      <c r="QTA9" s="279"/>
      <c r="QTB9" s="280"/>
      <c r="QTC9" s="281"/>
      <c r="QTD9" s="281"/>
      <c r="QTE9" s="282"/>
      <c r="QTF9" s="283"/>
      <c r="QTG9" s="279"/>
      <c r="QTH9" s="280"/>
      <c r="QTI9" s="281"/>
      <c r="QTJ9" s="281"/>
      <c r="QTK9" s="282"/>
      <c r="QTL9" s="283"/>
      <c r="QTM9" s="279"/>
      <c r="QTN9" s="280"/>
      <c r="QTO9" s="281"/>
      <c r="QTP9" s="281"/>
      <c r="QTQ9" s="282"/>
      <c r="QTR9" s="283"/>
      <c r="QTS9" s="279"/>
      <c r="QTT9" s="280"/>
      <c r="QTU9" s="281"/>
      <c r="QTV9" s="281"/>
      <c r="QTW9" s="282"/>
      <c r="QTX9" s="283"/>
      <c r="QTY9" s="279"/>
      <c r="QTZ9" s="280"/>
      <c r="QUA9" s="281"/>
      <c r="QUB9" s="281"/>
      <c r="QUC9" s="282"/>
      <c r="QUD9" s="283"/>
      <c r="QUE9" s="279"/>
      <c r="QUF9" s="280"/>
      <c r="QUG9" s="281"/>
      <c r="QUH9" s="281"/>
      <c r="QUI9" s="282"/>
      <c r="QUJ9" s="283"/>
      <c r="QUK9" s="279"/>
      <c r="QUL9" s="280"/>
      <c r="QUM9" s="281"/>
      <c r="QUN9" s="281"/>
      <c r="QUO9" s="282"/>
      <c r="QUP9" s="283"/>
      <c r="QUQ9" s="279"/>
      <c r="QUR9" s="280"/>
      <c r="QUS9" s="281"/>
      <c r="QUT9" s="281"/>
      <c r="QUU9" s="282"/>
      <c r="QUV9" s="283"/>
      <c r="QUW9" s="279"/>
      <c r="QUX9" s="280"/>
      <c r="QUY9" s="281"/>
      <c r="QUZ9" s="281"/>
      <c r="QVA9" s="282"/>
      <c r="QVB9" s="283"/>
      <c r="QVC9" s="279"/>
      <c r="QVD9" s="280"/>
      <c r="QVE9" s="281"/>
      <c r="QVF9" s="281"/>
      <c r="QVG9" s="282"/>
      <c r="QVH9" s="283"/>
      <c r="QVI9" s="279"/>
      <c r="QVJ9" s="280"/>
      <c r="QVK9" s="281"/>
      <c r="QVL9" s="281"/>
      <c r="QVM9" s="282"/>
      <c r="QVN9" s="283"/>
      <c r="QVO9" s="279"/>
      <c r="QVP9" s="280"/>
      <c r="QVQ9" s="281"/>
      <c r="QVR9" s="281"/>
      <c r="QVS9" s="282"/>
      <c r="QVT9" s="283"/>
      <c r="QVU9" s="279"/>
      <c r="QVV9" s="280"/>
      <c r="QVW9" s="281"/>
      <c r="QVX9" s="281"/>
      <c r="QVY9" s="282"/>
      <c r="QVZ9" s="283"/>
      <c r="QWA9" s="279"/>
      <c r="QWB9" s="280"/>
      <c r="QWC9" s="281"/>
      <c r="QWD9" s="281"/>
      <c r="QWE9" s="282"/>
      <c r="QWF9" s="283"/>
      <c r="QWG9" s="279"/>
      <c r="QWH9" s="280"/>
      <c r="QWI9" s="281"/>
      <c r="QWJ9" s="281"/>
      <c r="QWK9" s="282"/>
      <c r="QWL9" s="283"/>
      <c r="QWM9" s="279"/>
      <c r="QWN9" s="280"/>
      <c r="QWO9" s="281"/>
      <c r="QWP9" s="281"/>
      <c r="QWQ9" s="282"/>
      <c r="QWR9" s="283"/>
      <c r="QWS9" s="279"/>
      <c r="QWT9" s="280"/>
      <c r="QWU9" s="281"/>
      <c r="QWV9" s="281"/>
      <c r="QWW9" s="282"/>
      <c r="QWX9" s="283"/>
      <c r="QWY9" s="279"/>
      <c r="QWZ9" s="280"/>
      <c r="QXA9" s="281"/>
      <c r="QXB9" s="281"/>
      <c r="QXC9" s="282"/>
      <c r="QXD9" s="283"/>
      <c r="QXE9" s="279"/>
      <c r="QXF9" s="280"/>
      <c r="QXG9" s="281"/>
      <c r="QXH9" s="281"/>
      <c r="QXI9" s="282"/>
      <c r="QXJ9" s="283"/>
      <c r="QXK9" s="279"/>
      <c r="QXL9" s="280"/>
      <c r="QXM9" s="281"/>
      <c r="QXN9" s="281"/>
      <c r="QXO9" s="282"/>
      <c r="QXP9" s="283"/>
      <c r="QXQ9" s="279"/>
      <c r="QXR9" s="280"/>
      <c r="QXS9" s="281"/>
      <c r="QXT9" s="281"/>
      <c r="QXU9" s="282"/>
      <c r="QXV9" s="283"/>
      <c r="QXW9" s="279"/>
      <c r="QXX9" s="280"/>
      <c r="QXY9" s="281"/>
      <c r="QXZ9" s="281"/>
      <c r="QYA9" s="282"/>
      <c r="QYB9" s="283"/>
      <c r="QYC9" s="279"/>
      <c r="QYD9" s="280"/>
      <c r="QYE9" s="281"/>
      <c r="QYF9" s="281"/>
      <c r="QYG9" s="282"/>
      <c r="QYH9" s="283"/>
      <c r="QYI9" s="279"/>
      <c r="QYJ9" s="280"/>
      <c r="QYK9" s="281"/>
      <c r="QYL9" s="281"/>
      <c r="QYM9" s="282"/>
      <c r="QYN9" s="283"/>
      <c r="QYO9" s="279"/>
      <c r="QYP9" s="280"/>
      <c r="QYQ9" s="281"/>
      <c r="QYR9" s="281"/>
      <c r="QYS9" s="282"/>
      <c r="QYT9" s="283"/>
      <c r="QYU9" s="279"/>
      <c r="QYV9" s="280"/>
      <c r="QYW9" s="281"/>
      <c r="QYX9" s="281"/>
      <c r="QYY9" s="282"/>
      <c r="QYZ9" s="283"/>
      <c r="QZA9" s="279"/>
      <c r="QZB9" s="280"/>
      <c r="QZC9" s="281"/>
      <c r="QZD9" s="281"/>
      <c r="QZE9" s="282"/>
      <c r="QZF9" s="283"/>
      <c r="QZG9" s="279"/>
      <c r="QZH9" s="280"/>
      <c r="QZI9" s="281"/>
      <c r="QZJ9" s="281"/>
      <c r="QZK9" s="282"/>
      <c r="QZL9" s="283"/>
      <c r="QZM9" s="279"/>
      <c r="QZN9" s="280"/>
      <c r="QZO9" s="281"/>
      <c r="QZP9" s="281"/>
      <c r="QZQ9" s="282"/>
      <c r="QZR9" s="283"/>
      <c r="QZS9" s="279"/>
      <c r="QZT9" s="280"/>
      <c r="QZU9" s="281"/>
      <c r="QZV9" s="281"/>
      <c r="QZW9" s="282"/>
      <c r="QZX9" s="283"/>
      <c r="QZY9" s="279"/>
      <c r="QZZ9" s="280"/>
      <c r="RAA9" s="281"/>
      <c r="RAB9" s="281"/>
      <c r="RAC9" s="282"/>
      <c r="RAD9" s="283"/>
      <c r="RAE9" s="279"/>
      <c r="RAF9" s="280"/>
      <c r="RAG9" s="281"/>
      <c r="RAH9" s="281"/>
      <c r="RAI9" s="282"/>
      <c r="RAJ9" s="283"/>
      <c r="RAK9" s="279"/>
      <c r="RAL9" s="280"/>
      <c r="RAM9" s="281"/>
      <c r="RAN9" s="281"/>
      <c r="RAO9" s="282"/>
      <c r="RAP9" s="283"/>
      <c r="RAQ9" s="279"/>
      <c r="RAR9" s="280"/>
      <c r="RAS9" s="281"/>
      <c r="RAT9" s="281"/>
      <c r="RAU9" s="282"/>
      <c r="RAV9" s="283"/>
      <c r="RAW9" s="279"/>
      <c r="RAX9" s="280"/>
      <c r="RAY9" s="281"/>
      <c r="RAZ9" s="281"/>
      <c r="RBA9" s="282"/>
      <c r="RBB9" s="283"/>
      <c r="RBC9" s="279"/>
      <c r="RBD9" s="280"/>
      <c r="RBE9" s="281"/>
      <c r="RBF9" s="281"/>
      <c r="RBG9" s="282"/>
      <c r="RBH9" s="283"/>
      <c r="RBI9" s="279"/>
      <c r="RBJ9" s="280"/>
      <c r="RBK9" s="281"/>
      <c r="RBL9" s="281"/>
      <c r="RBM9" s="282"/>
      <c r="RBN9" s="283"/>
      <c r="RBO9" s="279"/>
      <c r="RBP9" s="280"/>
      <c r="RBQ9" s="281"/>
      <c r="RBR9" s="281"/>
      <c r="RBS9" s="282"/>
      <c r="RBT9" s="283"/>
      <c r="RBU9" s="279"/>
      <c r="RBV9" s="280"/>
      <c r="RBW9" s="281"/>
      <c r="RBX9" s="281"/>
      <c r="RBY9" s="282"/>
      <c r="RBZ9" s="283"/>
      <c r="RCA9" s="279"/>
      <c r="RCB9" s="280"/>
      <c r="RCC9" s="281"/>
      <c r="RCD9" s="281"/>
      <c r="RCE9" s="282"/>
      <c r="RCF9" s="283"/>
      <c r="RCG9" s="279"/>
      <c r="RCH9" s="280"/>
      <c r="RCI9" s="281"/>
      <c r="RCJ9" s="281"/>
      <c r="RCK9" s="282"/>
      <c r="RCL9" s="283"/>
      <c r="RCM9" s="279"/>
      <c r="RCN9" s="280"/>
      <c r="RCO9" s="281"/>
      <c r="RCP9" s="281"/>
      <c r="RCQ9" s="282"/>
      <c r="RCR9" s="283"/>
      <c r="RCS9" s="279"/>
      <c r="RCT9" s="280"/>
      <c r="RCU9" s="281"/>
      <c r="RCV9" s="281"/>
      <c r="RCW9" s="282"/>
      <c r="RCX9" s="283"/>
      <c r="RCY9" s="279"/>
      <c r="RCZ9" s="280"/>
      <c r="RDA9" s="281"/>
      <c r="RDB9" s="281"/>
      <c r="RDC9" s="282"/>
      <c r="RDD9" s="283"/>
      <c r="RDE9" s="279"/>
      <c r="RDF9" s="280"/>
      <c r="RDG9" s="281"/>
      <c r="RDH9" s="281"/>
      <c r="RDI9" s="282"/>
      <c r="RDJ9" s="283"/>
      <c r="RDK9" s="279"/>
      <c r="RDL9" s="280"/>
      <c r="RDM9" s="281"/>
      <c r="RDN9" s="281"/>
      <c r="RDO9" s="282"/>
      <c r="RDP9" s="283"/>
      <c r="RDQ9" s="279"/>
      <c r="RDR9" s="280"/>
      <c r="RDS9" s="281"/>
      <c r="RDT9" s="281"/>
      <c r="RDU9" s="282"/>
      <c r="RDV9" s="283"/>
      <c r="RDW9" s="279"/>
      <c r="RDX9" s="280"/>
      <c r="RDY9" s="281"/>
      <c r="RDZ9" s="281"/>
      <c r="REA9" s="282"/>
      <c r="REB9" s="283"/>
      <c r="REC9" s="279"/>
      <c r="RED9" s="280"/>
      <c r="REE9" s="281"/>
      <c r="REF9" s="281"/>
      <c r="REG9" s="282"/>
      <c r="REH9" s="283"/>
      <c r="REI9" s="279"/>
      <c r="REJ9" s="280"/>
      <c r="REK9" s="281"/>
      <c r="REL9" s="281"/>
      <c r="REM9" s="282"/>
      <c r="REN9" s="283"/>
      <c r="REO9" s="279"/>
      <c r="REP9" s="280"/>
      <c r="REQ9" s="281"/>
      <c r="RER9" s="281"/>
      <c r="RES9" s="282"/>
      <c r="RET9" s="283"/>
      <c r="REU9" s="279"/>
      <c r="REV9" s="280"/>
      <c r="REW9" s="281"/>
      <c r="REX9" s="281"/>
      <c r="REY9" s="282"/>
      <c r="REZ9" s="283"/>
      <c r="RFA9" s="279"/>
      <c r="RFB9" s="280"/>
      <c r="RFC9" s="281"/>
      <c r="RFD9" s="281"/>
      <c r="RFE9" s="282"/>
      <c r="RFF9" s="283"/>
      <c r="RFG9" s="279"/>
      <c r="RFH9" s="280"/>
      <c r="RFI9" s="281"/>
      <c r="RFJ9" s="281"/>
      <c r="RFK9" s="282"/>
      <c r="RFL9" s="283"/>
      <c r="RFM9" s="279"/>
      <c r="RFN9" s="280"/>
      <c r="RFO9" s="281"/>
      <c r="RFP9" s="281"/>
      <c r="RFQ9" s="282"/>
      <c r="RFR9" s="283"/>
      <c r="RFS9" s="279"/>
      <c r="RFT9" s="280"/>
      <c r="RFU9" s="281"/>
      <c r="RFV9" s="281"/>
      <c r="RFW9" s="282"/>
      <c r="RFX9" s="283"/>
      <c r="RFY9" s="279"/>
      <c r="RFZ9" s="280"/>
      <c r="RGA9" s="281"/>
      <c r="RGB9" s="281"/>
      <c r="RGC9" s="282"/>
      <c r="RGD9" s="283"/>
      <c r="RGE9" s="279"/>
      <c r="RGF9" s="280"/>
      <c r="RGG9" s="281"/>
      <c r="RGH9" s="281"/>
      <c r="RGI9" s="282"/>
      <c r="RGJ9" s="283"/>
      <c r="RGK9" s="279"/>
      <c r="RGL9" s="280"/>
      <c r="RGM9" s="281"/>
      <c r="RGN9" s="281"/>
      <c r="RGO9" s="282"/>
      <c r="RGP9" s="283"/>
      <c r="RGQ9" s="279"/>
      <c r="RGR9" s="280"/>
      <c r="RGS9" s="281"/>
      <c r="RGT9" s="281"/>
      <c r="RGU9" s="282"/>
      <c r="RGV9" s="283"/>
      <c r="RGW9" s="279"/>
      <c r="RGX9" s="280"/>
      <c r="RGY9" s="281"/>
      <c r="RGZ9" s="281"/>
      <c r="RHA9" s="282"/>
      <c r="RHB9" s="283"/>
      <c r="RHC9" s="279"/>
      <c r="RHD9" s="280"/>
      <c r="RHE9" s="281"/>
      <c r="RHF9" s="281"/>
      <c r="RHG9" s="282"/>
      <c r="RHH9" s="283"/>
      <c r="RHI9" s="279"/>
      <c r="RHJ9" s="280"/>
      <c r="RHK9" s="281"/>
      <c r="RHL9" s="281"/>
      <c r="RHM9" s="282"/>
      <c r="RHN9" s="283"/>
      <c r="RHO9" s="279"/>
      <c r="RHP9" s="280"/>
      <c r="RHQ9" s="281"/>
      <c r="RHR9" s="281"/>
      <c r="RHS9" s="282"/>
      <c r="RHT9" s="283"/>
      <c r="RHU9" s="279"/>
      <c r="RHV9" s="280"/>
      <c r="RHW9" s="281"/>
      <c r="RHX9" s="281"/>
      <c r="RHY9" s="282"/>
      <c r="RHZ9" s="283"/>
      <c r="RIA9" s="279"/>
      <c r="RIB9" s="280"/>
      <c r="RIC9" s="281"/>
      <c r="RID9" s="281"/>
      <c r="RIE9" s="282"/>
      <c r="RIF9" s="283"/>
      <c r="RIG9" s="279"/>
      <c r="RIH9" s="280"/>
      <c r="RII9" s="281"/>
      <c r="RIJ9" s="281"/>
      <c r="RIK9" s="282"/>
      <c r="RIL9" s="283"/>
      <c r="RIM9" s="279"/>
      <c r="RIN9" s="280"/>
      <c r="RIO9" s="281"/>
      <c r="RIP9" s="281"/>
      <c r="RIQ9" s="282"/>
      <c r="RIR9" s="283"/>
      <c r="RIS9" s="279"/>
      <c r="RIT9" s="280"/>
      <c r="RIU9" s="281"/>
      <c r="RIV9" s="281"/>
      <c r="RIW9" s="282"/>
      <c r="RIX9" s="283"/>
      <c r="RIY9" s="279"/>
      <c r="RIZ9" s="280"/>
      <c r="RJA9" s="281"/>
      <c r="RJB9" s="281"/>
      <c r="RJC9" s="282"/>
      <c r="RJD9" s="283"/>
      <c r="RJE9" s="279"/>
      <c r="RJF9" s="280"/>
      <c r="RJG9" s="281"/>
      <c r="RJH9" s="281"/>
      <c r="RJI9" s="282"/>
      <c r="RJJ9" s="283"/>
      <c r="RJK9" s="279"/>
      <c r="RJL9" s="280"/>
      <c r="RJM9" s="281"/>
      <c r="RJN9" s="281"/>
      <c r="RJO9" s="282"/>
      <c r="RJP9" s="283"/>
      <c r="RJQ9" s="279"/>
      <c r="RJR9" s="280"/>
      <c r="RJS9" s="281"/>
      <c r="RJT9" s="281"/>
      <c r="RJU9" s="282"/>
      <c r="RJV9" s="283"/>
      <c r="RJW9" s="279"/>
      <c r="RJX9" s="280"/>
      <c r="RJY9" s="281"/>
      <c r="RJZ9" s="281"/>
      <c r="RKA9" s="282"/>
      <c r="RKB9" s="283"/>
      <c r="RKC9" s="279"/>
      <c r="RKD9" s="280"/>
      <c r="RKE9" s="281"/>
      <c r="RKF9" s="281"/>
      <c r="RKG9" s="282"/>
      <c r="RKH9" s="283"/>
      <c r="RKI9" s="279"/>
      <c r="RKJ9" s="280"/>
      <c r="RKK9" s="281"/>
      <c r="RKL9" s="281"/>
      <c r="RKM9" s="282"/>
      <c r="RKN9" s="283"/>
      <c r="RKO9" s="279"/>
      <c r="RKP9" s="280"/>
      <c r="RKQ9" s="281"/>
      <c r="RKR9" s="281"/>
      <c r="RKS9" s="282"/>
      <c r="RKT9" s="283"/>
      <c r="RKU9" s="279"/>
      <c r="RKV9" s="280"/>
      <c r="RKW9" s="281"/>
      <c r="RKX9" s="281"/>
      <c r="RKY9" s="282"/>
      <c r="RKZ9" s="283"/>
      <c r="RLA9" s="279"/>
      <c r="RLB9" s="280"/>
      <c r="RLC9" s="281"/>
      <c r="RLD9" s="281"/>
      <c r="RLE9" s="282"/>
      <c r="RLF9" s="283"/>
      <c r="RLG9" s="279"/>
      <c r="RLH9" s="280"/>
      <c r="RLI9" s="281"/>
      <c r="RLJ9" s="281"/>
      <c r="RLK9" s="282"/>
      <c r="RLL9" s="283"/>
      <c r="RLM9" s="279"/>
      <c r="RLN9" s="280"/>
      <c r="RLO9" s="281"/>
      <c r="RLP9" s="281"/>
      <c r="RLQ9" s="282"/>
      <c r="RLR9" s="283"/>
      <c r="RLS9" s="279"/>
      <c r="RLT9" s="280"/>
      <c r="RLU9" s="281"/>
      <c r="RLV9" s="281"/>
      <c r="RLW9" s="282"/>
      <c r="RLX9" s="283"/>
      <c r="RLY9" s="279"/>
      <c r="RLZ9" s="280"/>
      <c r="RMA9" s="281"/>
      <c r="RMB9" s="281"/>
      <c r="RMC9" s="282"/>
      <c r="RMD9" s="283"/>
      <c r="RME9" s="279"/>
      <c r="RMF9" s="280"/>
      <c r="RMG9" s="281"/>
      <c r="RMH9" s="281"/>
      <c r="RMI9" s="282"/>
      <c r="RMJ9" s="283"/>
      <c r="RMK9" s="279"/>
      <c r="RML9" s="280"/>
      <c r="RMM9" s="281"/>
      <c r="RMN9" s="281"/>
      <c r="RMO9" s="282"/>
      <c r="RMP9" s="283"/>
      <c r="RMQ9" s="279"/>
      <c r="RMR9" s="280"/>
      <c r="RMS9" s="281"/>
      <c r="RMT9" s="281"/>
      <c r="RMU9" s="282"/>
      <c r="RMV9" s="283"/>
      <c r="RMW9" s="279"/>
      <c r="RMX9" s="280"/>
      <c r="RMY9" s="281"/>
      <c r="RMZ9" s="281"/>
      <c r="RNA9" s="282"/>
      <c r="RNB9" s="283"/>
      <c r="RNC9" s="279"/>
      <c r="RND9" s="280"/>
      <c r="RNE9" s="281"/>
      <c r="RNF9" s="281"/>
      <c r="RNG9" s="282"/>
      <c r="RNH9" s="283"/>
      <c r="RNI9" s="279"/>
      <c r="RNJ9" s="280"/>
      <c r="RNK9" s="281"/>
      <c r="RNL9" s="281"/>
      <c r="RNM9" s="282"/>
      <c r="RNN9" s="283"/>
      <c r="RNO9" s="279"/>
      <c r="RNP9" s="280"/>
      <c r="RNQ9" s="281"/>
      <c r="RNR9" s="281"/>
      <c r="RNS9" s="282"/>
      <c r="RNT9" s="283"/>
      <c r="RNU9" s="279"/>
      <c r="RNV9" s="280"/>
      <c r="RNW9" s="281"/>
      <c r="RNX9" s="281"/>
      <c r="RNY9" s="282"/>
      <c r="RNZ9" s="283"/>
      <c r="ROA9" s="279"/>
      <c r="ROB9" s="280"/>
      <c r="ROC9" s="281"/>
      <c r="ROD9" s="281"/>
      <c r="ROE9" s="282"/>
      <c r="ROF9" s="283"/>
      <c r="ROG9" s="279"/>
      <c r="ROH9" s="280"/>
      <c r="ROI9" s="281"/>
      <c r="ROJ9" s="281"/>
      <c r="ROK9" s="282"/>
      <c r="ROL9" s="283"/>
      <c r="ROM9" s="279"/>
      <c r="RON9" s="280"/>
      <c r="ROO9" s="281"/>
      <c r="ROP9" s="281"/>
      <c r="ROQ9" s="282"/>
      <c r="ROR9" s="283"/>
      <c r="ROS9" s="279"/>
      <c r="ROT9" s="280"/>
      <c r="ROU9" s="281"/>
      <c r="ROV9" s="281"/>
      <c r="ROW9" s="282"/>
      <c r="ROX9" s="283"/>
      <c r="ROY9" s="279"/>
      <c r="ROZ9" s="280"/>
      <c r="RPA9" s="281"/>
      <c r="RPB9" s="281"/>
      <c r="RPC9" s="282"/>
      <c r="RPD9" s="283"/>
      <c r="RPE9" s="279"/>
      <c r="RPF9" s="280"/>
      <c r="RPG9" s="281"/>
      <c r="RPH9" s="281"/>
      <c r="RPI9" s="282"/>
      <c r="RPJ9" s="283"/>
      <c r="RPK9" s="279"/>
      <c r="RPL9" s="280"/>
      <c r="RPM9" s="281"/>
      <c r="RPN9" s="281"/>
      <c r="RPO9" s="282"/>
      <c r="RPP9" s="283"/>
      <c r="RPQ9" s="279"/>
      <c r="RPR9" s="280"/>
      <c r="RPS9" s="281"/>
      <c r="RPT9" s="281"/>
      <c r="RPU9" s="282"/>
      <c r="RPV9" s="283"/>
      <c r="RPW9" s="279"/>
      <c r="RPX9" s="280"/>
      <c r="RPY9" s="281"/>
      <c r="RPZ9" s="281"/>
      <c r="RQA9" s="282"/>
      <c r="RQB9" s="283"/>
      <c r="RQC9" s="279"/>
      <c r="RQD9" s="280"/>
      <c r="RQE9" s="281"/>
      <c r="RQF9" s="281"/>
      <c r="RQG9" s="282"/>
      <c r="RQH9" s="283"/>
      <c r="RQI9" s="279"/>
      <c r="RQJ9" s="280"/>
      <c r="RQK9" s="281"/>
      <c r="RQL9" s="281"/>
      <c r="RQM9" s="282"/>
      <c r="RQN9" s="283"/>
      <c r="RQO9" s="279"/>
      <c r="RQP9" s="280"/>
      <c r="RQQ9" s="281"/>
      <c r="RQR9" s="281"/>
      <c r="RQS9" s="282"/>
      <c r="RQT9" s="283"/>
      <c r="RQU9" s="279"/>
      <c r="RQV9" s="280"/>
      <c r="RQW9" s="281"/>
      <c r="RQX9" s="281"/>
      <c r="RQY9" s="282"/>
      <c r="RQZ9" s="283"/>
      <c r="RRA9" s="279"/>
      <c r="RRB9" s="280"/>
      <c r="RRC9" s="281"/>
      <c r="RRD9" s="281"/>
      <c r="RRE9" s="282"/>
      <c r="RRF9" s="283"/>
      <c r="RRG9" s="279"/>
      <c r="RRH9" s="280"/>
      <c r="RRI9" s="281"/>
      <c r="RRJ9" s="281"/>
      <c r="RRK9" s="282"/>
      <c r="RRL9" s="283"/>
      <c r="RRM9" s="279"/>
      <c r="RRN9" s="280"/>
      <c r="RRO9" s="281"/>
      <c r="RRP9" s="281"/>
      <c r="RRQ9" s="282"/>
      <c r="RRR9" s="283"/>
      <c r="RRS9" s="279"/>
      <c r="RRT9" s="280"/>
      <c r="RRU9" s="281"/>
      <c r="RRV9" s="281"/>
      <c r="RRW9" s="282"/>
      <c r="RRX9" s="283"/>
      <c r="RRY9" s="279"/>
      <c r="RRZ9" s="280"/>
      <c r="RSA9" s="281"/>
      <c r="RSB9" s="281"/>
      <c r="RSC9" s="282"/>
      <c r="RSD9" s="283"/>
      <c r="RSE9" s="279"/>
      <c r="RSF9" s="280"/>
      <c r="RSG9" s="281"/>
      <c r="RSH9" s="281"/>
      <c r="RSI9" s="282"/>
      <c r="RSJ9" s="283"/>
      <c r="RSK9" s="279"/>
      <c r="RSL9" s="280"/>
      <c r="RSM9" s="281"/>
      <c r="RSN9" s="281"/>
      <c r="RSO9" s="282"/>
      <c r="RSP9" s="283"/>
      <c r="RSQ9" s="279"/>
      <c r="RSR9" s="280"/>
      <c r="RSS9" s="281"/>
      <c r="RST9" s="281"/>
      <c r="RSU9" s="282"/>
      <c r="RSV9" s="283"/>
      <c r="RSW9" s="279"/>
      <c r="RSX9" s="280"/>
      <c r="RSY9" s="281"/>
      <c r="RSZ9" s="281"/>
      <c r="RTA9" s="282"/>
      <c r="RTB9" s="283"/>
      <c r="RTC9" s="279"/>
      <c r="RTD9" s="280"/>
      <c r="RTE9" s="281"/>
      <c r="RTF9" s="281"/>
      <c r="RTG9" s="282"/>
      <c r="RTH9" s="283"/>
      <c r="RTI9" s="279"/>
      <c r="RTJ9" s="280"/>
      <c r="RTK9" s="281"/>
      <c r="RTL9" s="281"/>
      <c r="RTM9" s="282"/>
      <c r="RTN9" s="283"/>
      <c r="RTO9" s="279"/>
      <c r="RTP9" s="280"/>
      <c r="RTQ9" s="281"/>
      <c r="RTR9" s="281"/>
      <c r="RTS9" s="282"/>
      <c r="RTT9" s="283"/>
      <c r="RTU9" s="279"/>
      <c r="RTV9" s="280"/>
      <c r="RTW9" s="281"/>
      <c r="RTX9" s="281"/>
      <c r="RTY9" s="282"/>
      <c r="RTZ9" s="283"/>
      <c r="RUA9" s="279"/>
      <c r="RUB9" s="280"/>
      <c r="RUC9" s="281"/>
      <c r="RUD9" s="281"/>
      <c r="RUE9" s="282"/>
      <c r="RUF9" s="283"/>
      <c r="RUG9" s="279"/>
      <c r="RUH9" s="280"/>
      <c r="RUI9" s="281"/>
      <c r="RUJ9" s="281"/>
      <c r="RUK9" s="282"/>
      <c r="RUL9" s="283"/>
      <c r="RUM9" s="279"/>
      <c r="RUN9" s="280"/>
      <c r="RUO9" s="281"/>
      <c r="RUP9" s="281"/>
      <c r="RUQ9" s="282"/>
      <c r="RUR9" s="283"/>
      <c r="RUS9" s="279"/>
      <c r="RUT9" s="280"/>
      <c r="RUU9" s="281"/>
      <c r="RUV9" s="281"/>
      <c r="RUW9" s="282"/>
      <c r="RUX9" s="283"/>
      <c r="RUY9" s="279"/>
      <c r="RUZ9" s="280"/>
      <c r="RVA9" s="281"/>
      <c r="RVB9" s="281"/>
      <c r="RVC9" s="282"/>
      <c r="RVD9" s="283"/>
      <c r="RVE9" s="279"/>
      <c r="RVF9" s="280"/>
      <c r="RVG9" s="281"/>
      <c r="RVH9" s="281"/>
      <c r="RVI9" s="282"/>
      <c r="RVJ9" s="283"/>
      <c r="RVK9" s="279"/>
      <c r="RVL9" s="280"/>
      <c r="RVM9" s="281"/>
      <c r="RVN9" s="281"/>
      <c r="RVO9" s="282"/>
      <c r="RVP9" s="283"/>
      <c r="RVQ9" s="279"/>
      <c r="RVR9" s="280"/>
      <c r="RVS9" s="281"/>
      <c r="RVT9" s="281"/>
      <c r="RVU9" s="282"/>
      <c r="RVV9" s="283"/>
      <c r="RVW9" s="279"/>
      <c r="RVX9" s="280"/>
      <c r="RVY9" s="281"/>
      <c r="RVZ9" s="281"/>
      <c r="RWA9" s="282"/>
      <c r="RWB9" s="283"/>
      <c r="RWC9" s="279"/>
      <c r="RWD9" s="280"/>
      <c r="RWE9" s="281"/>
      <c r="RWF9" s="281"/>
      <c r="RWG9" s="282"/>
      <c r="RWH9" s="283"/>
      <c r="RWI9" s="279"/>
      <c r="RWJ9" s="280"/>
      <c r="RWK9" s="281"/>
      <c r="RWL9" s="281"/>
      <c r="RWM9" s="282"/>
      <c r="RWN9" s="283"/>
      <c r="RWO9" s="279"/>
      <c r="RWP9" s="280"/>
      <c r="RWQ9" s="281"/>
      <c r="RWR9" s="281"/>
      <c r="RWS9" s="282"/>
      <c r="RWT9" s="283"/>
      <c r="RWU9" s="279"/>
      <c r="RWV9" s="280"/>
      <c r="RWW9" s="281"/>
      <c r="RWX9" s="281"/>
      <c r="RWY9" s="282"/>
      <c r="RWZ9" s="283"/>
      <c r="RXA9" s="279"/>
      <c r="RXB9" s="280"/>
      <c r="RXC9" s="281"/>
      <c r="RXD9" s="281"/>
      <c r="RXE9" s="282"/>
      <c r="RXF9" s="283"/>
      <c r="RXG9" s="279"/>
      <c r="RXH9" s="280"/>
      <c r="RXI9" s="281"/>
      <c r="RXJ9" s="281"/>
      <c r="RXK9" s="282"/>
      <c r="RXL9" s="283"/>
      <c r="RXM9" s="279"/>
      <c r="RXN9" s="280"/>
      <c r="RXO9" s="281"/>
      <c r="RXP9" s="281"/>
      <c r="RXQ9" s="282"/>
      <c r="RXR9" s="283"/>
      <c r="RXS9" s="279"/>
      <c r="RXT9" s="280"/>
      <c r="RXU9" s="281"/>
      <c r="RXV9" s="281"/>
      <c r="RXW9" s="282"/>
      <c r="RXX9" s="283"/>
      <c r="RXY9" s="279"/>
      <c r="RXZ9" s="280"/>
      <c r="RYA9" s="281"/>
      <c r="RYB9" s="281"/>
      <c r="RYC9" s="282"/>
      <c r="RYD9" s="283"/>
      <c r="RYE9" s="279"/>
      <c r="RYF9" s="280"/>
      <c r="RYG9" s="281"/>
      <c r="RYH9" s="281"/>
      <c r="RYI9" s="282"/>
      <c r="RYJ9" s="283"/>
      <c r="RYK9" s="279"/>
      <c r="RYL9" s="280"/>
      <c r="RYM9" s="281"/>
      <c r="RYN9" s="281"/>
      <c r="RYO9" s="282"/>
      <c r="RYP9" s="283"/>
      <c r="RYQ9" s="279"/>
      <c r="RYR9" s="280"/>
      <c r="RYS9" s="281"/>
      <c r="RYT9" s="281"/>
      <c r="RYU9" s="282"/>
      <c r="RYV9" s="283"/>
      <c r="RYW9" s="279"/>
      <c r="RYX9" s="280"/>
      <c r="RYY9" s="281"/>
      <c r="RYZ9" s="281"/>
      <c r="RZA9" s="282"/>
      <c r="RZB9" s="283"/>
      <c r="RZC9" s="279"/>
      <c r="RZD9" s="280"/>
      <c r="RZE9" s="281"/>
      <c r="RZF9" s="281"/>
      <c r="RZG9" s="282"/>
      <c r="RZH9" s="283"/>
      <c r="RZI9" s="279"/>
      <c r="RZJ9" s="280"/>
      <c r="RZK9" s="281"/>
      <c r="RZL9" s="281"/>
      <c r="RZM9" s="282"/>
      <c r="RZN9" s="283"/>
      <c r="RZO9" s="279"/>
      <c r="RZP9" s="280"/>
      <c r="RZQ9" s="281"/>
      <c r="RZR9" s="281"/>
      <c r="RZS9" s="282"/>
      <c r="RZT9" s="283"/>
      <c r="RZU9" s="279"/>
      <c r="RZV9" s="280"/>
      <c r="RZW9" s="281"/>
      <c r="RZX9" s="281"/>
      <c r="RZY9" s="282"/>
      <c r="RZZ9" s="283"/>
      <c r="SAA9" s="279"/>
      <c r="SAB9" s="280"/>
      <c r="SAC9" s="281"/>
      <c r="SAD9" s="281"/>
      <c r="SAE9" s="282"/>
      <c r="SAF9" s="283"/>
      <c r="SAG9" s="279"/>
      <c r="SAH9" s="280"/>
      <c r="SAI9" s="281"/>
      <c r="SAJ9" s="281"/>
      <c r="SAK9" s="282"/>
      <c r="SAL9" s="283"/>
      <c r="SAM9" s="279"/>
      <c r="SAN9" s="280"/>
      <c r="SAO9" s="281"/>
      <c r="SAP9" s="281"/>
      <c r="SAQ9" s="282"/>
      <c r="SAR9" s="283"/>
      <c r="SAS9" s="279"/>
      <c r="SAT9" s="280"/>
      <c r="SAU9" s="281"/>
      <c r="SAV9" s="281"/>
      <c r="SAW9" s="282"/>
      <c r="SAX9" s="283"/>
      <c r="SAY9" s="279"/>
      <c r="SAZ9" s="280"/>
      <c r="SBA9" s="281"/>
      <c r="SBB9" s="281"/>
      <c r="SBC9" s="282"/>
      <c r="SBD9" s="283"/>
      <c r="SBE9" s="279"/>
      <c r="SBF9" s="280"/>
      <c r="SBG9" s="281"/>
      <c r="SBH9" s="281"/>
      <c r="SBI9" s="282"/>
      <c r="SBJ9" s="283"/>
      <c r="SBK9" s="279"/>
      <c r="SBL9" s="280"/>
      <c r="SBM9" s="281"/>
      <c r="SBN9" s="281"/>
      <c r="SBO9" s="282"/>
      <c r="SBP9" s="283"/>
      <c r="SBQ9" s="279"/>
      <c r="SBR9" s="280"/>
      <c r="SBS9" s="281"/>
      <c r="SBT9" s="281"/>
      <c r="SBU9" s="282"/>
      <c r="SBV9" s="283"/>
      <c r="SBW9" s="279"/>
      <c r="SBX9" s="280"/>
      <c r="SBY9" s="281"/>
      <c r="SBZ9" s="281"/>
      <c r="SCA9" s="282"/>
      <c r="SCB9" s="283"/>
      <c r="SCC9" s="279"/>
      <c r="SCD9" s="280"/>
      <c r="SCE9" s="281"/>
      <c r="SCF9" s="281"/>
      <c r="SCG9" s="282"/>
      <c r="SCH9" s="283"/>
      <c r="SCI9" s="279"/>
      <c r="SCJ9" s="280"/>
      <c r="SCK9" s="281"/>
      <c r="SCL9" s="281"/>
      <c r="SCM9" s="282"/>
      <c r="SCN9" s="283"/>
      <c r="SCO9" s="279"/>
      <c r="SCP9" s="280"/>
      <c r="SCQ9" s="281"/>
      <c r="SCR9" s="281"/>
      <c r="SCS9" s="282"/>
      <c r="SCT9" s="283"/>
      <c r="SCU9" s="279"/>
      <c r="SCV9" s="280"/>
      <c r="SCW9" s="281"/>
      <c r="SCX9" s="281"/>
      <c r="SCY9" s="282"/>
      <c r="SCZ9" s="283"/>
      <c r="SDA9" s="279"/>
      <c r="SDB9" s="280"/>
      <c r="SDC9" s="281"/>
      <c r="SDD9" s="281"/>
      <c r="SDE9" s="282"/>
      <c r="SDF9" s="283"/>
      <c r="SDG9" s="279"/>
      <c r="SDH9" s="280"/>
      <c r="SDI9" s="281"/>
      <c r="SDJ9" s="281"/>
      <c r="SDK9" s="282"/>
      <c r="SDL9" s="283"/>
      <c r="SDM9" s="279"/>
      <c r="SDN9" s="280"/>
      <c r="SDO9" s="281"/>
      <c r="SDP9" s="281"/>
      <c r="SDQ9" s="282"/>
      <c r="SDR9" s="283"/>
      <c r="SDS9" s="279"/>
      <c r="SDT9" s="280"/>
      <c r="SDU9" s="281"/>
      <c r="SDV9" s="281"/>
      <c r="SDW9" s="282"/>
      <c r="SDX9" s="283"/>
      <c r="SDY9" s="279"/>
      <c r="SDZ9" s="280"/>
      <c r="SEA9" s="281"/>
      <c r="SEB9" s="281"/>
      <c r="SEC9" s="282"/>
      <c r="SED9" s="283"/>
      <c r="SEE9" s="279"/>
      <c r="SEF9" s="280"/>
      <c r="SEG9" s="281"/>
      <c r="SEH9" s="281"/>
      <c r="SEI9" s="282"/>
      <c r="SEJ9" s="283"/>
      <c r="SEK9" s="279"/>
      <c r="SEL9" s="280"/>
      <c r="SEM9" s="281"/>
      <c r="SEN9" s="281"/>
      <c r="SEO9" s="282"/>
      <c r="SEP9" s="283"/>
      <c r="SEQ9" s="279"/>
      <c r="SER9" s="280"/>
      <c r="SES9" s="281"/>
      <c r="SET9" s="281"/>
      <c r="SEU9" s="282"/>
      <c r="SEV9" s="283"/>
      <c r="SEW9" s="279"/>
      <c r="SEX9" s="280"/>
      <c r="SEY9" s="281"/>
      <c r="SEZ9" s="281"/>
      <c r="SFA9" s="282"/>
      <c r="SFB9" s="283"/>
      <c r="SFC9" s="279"/>
      <c r="SFD9" s="280"/>
      <c r="SFE9" s="281"/>
      <c r="SFF9" s="281"/>
      <c r="SFG9" s="282"/>
      <c r="SFH9" s="283"/>
      <c r="SFI9" s="279"/>
      <c r="SFJ9" s="280"/>
      <c r="SFK9" s="281"/>
      <c r="SFL9" s="281"/>
      <c r="SFM9" s="282"/>
      <c r="SFN9" s="283"/>
      <c r="SFO9" s="279"/>
      <c r="SFP9" s="280"/>
      <c r="SFQ9" s="281"/>
      <c r="SFR9" s="281"/>
      <c r="SFS9" s="282"/>
      <c r="SFT9" s="283"/>
      <c r="SFU9" s="279"/>
      <c r="SFV9" s="280"/>
      <c r="SFW9" s="281"/>
      <c r="SFX9" s="281"/>
      <c r="SFY9" s="282"/>
      <c r="SFZ9" s="283"/>
      <c r="SGA9" s="279"/>
      <c r="SGB9" s="280"/>
      <c r="SGC9" s="281"/>
      <c r="SGD9" s="281"/>
      <c r="SGE9" s="282"/>
      <c r="SGF9" s="283"/>
      <c r="SGG9" s="279"/>
      <c r="SGH9" s="280"/>
      <c r="SGI9" s="281"/>
      <c r="SGJ9" s="281"/>
      <c r="SGK9" s="282"/>
      <c r="SGL9" s="283"/>
      <c r="SGM9" s="279"/>
      <c r="SGN9" s="280"/>
      <c r="SGO9" s="281"/>
      <c r="SGP9" s="281"/>
      <c r="SGQ9" s="282"/>
      <c r="SGR9" s="283"/>
      <c r="SGS9" s="279"/>
      <c r="SGT9" s="280"/>
      <c r="SGU9" s="281"/>
      <c r="SGV9" s="281"/>
      <c r="SGW9" s="282"/>
      <c r="SGX9" s="283"/>
      <c r="SGY9" s="279"/>
      <c r="SGZ9" s="280"/>
      <c r="SHA9" s="281"/>
      <c r="SHB9" s="281"/>
      <c r="SHC9" s="282"/>
      <c r="SHD9" s="283"/>
      <c r="SHE9" s="279"/>
      <c r="SHF9" s="280"/>
      <c r="SHG9" s="281"/>
      <c r="SHH9" s="281"/>
      <c r="SHI9" s="282"/>
      <c r="SHJ9" s="283"/>
      <c r="SHK9" s="279"/>
      <c r="SHL9" s="280"/>
      <c r="SHM9" s="281"/>
      <c r="SHN9" s="281"/>
      <c r="SHO9" s="282"/>
      <c r="SHP9" s="283"/>
      <c r="SHQ9" s="279"/>
      <c r="SHR9" s="280"/>
      <c r="SHS9" s="281"/>
      <c r="SHT9" s="281"/>
      <c r="SHU9" s="282"/>
      <c r="SHV9" s="283"/>
      <c r="SHW9" s="279"/>
      <c r="SHX9" s="280"/>
      <c r="SHY9" s="281"/>
      <c r="SHZ9" s="281"/>
      <c r="SIA9" s="282"/>
      <c r="SIB9" s="283"/>
      <c r="SIC9" s="279"/>
      <c r="SID9" s="280"/>
      <c r="SIE9" s="281"/>
      <c r="SIF9" s="281"/>
      <c r="SIG9" s="282"/>
      <c r="SIH9" s="283"/>
      <c r="SII9" s="279"/>
      <c r="SIJ9" s="280"/>
      <c r="SIK9" s="281"/>
      <c r="SIL9" s="281"/>
      <c r="SIM9" s="282"/>
      <c r="SIN9" s="283"/>
      <c r="SIO9" s="279"/>
      <c r="SIP9" s="280"/>
      <c r="SIQ9" s="281"/>
      <c r="SIR9" s="281"/>
      <c r="SIS9" s="282"/>
      <c r="SIT9" s="283"/>
      <c r="SIU9" s="279"/>
      <c r="SIV9" s="280"/>
      <c r="SIW9" s="281"/>
      <c r="SIX9" s="281"/>
      <c r="SIY9" s="282"/>
      <c r="SIZ9" s="283"/>
      <c r="SJA9" s="279"/>
      <c r="SJB9" s="280"/>
      <c r="SJC9" s="281"/>
      <c r="SJD9" s="281"/>
      <c r="SJE9" s="282"/>
      <c r="SJF9" s="283"/>
      <c r="SJG9" s="279"/>
      <c r="SJH9" s="280"/>
      <c r="SJI9" s="281"/>
      <c r="SJJ9" s="281"/>
      <c r="SJK9" s="282"/>
      <c r="SJL9" s="283"/>
      <c r="SJM9" s="279"/>
      <c r="SJN9" s="280"/>
      <c r="SJO9" s="281"/>
      <c r="SJP9" s="281"/>
      <c r="SJQ9" s="282"/>
      <c r="SJR9" s="283"/>
      <c r="SJS9" s="279"/>
      <c r="SJT9" s="280"/>
      <c r="SJU9" s="281"/>
      <c r="SJV9" s="281"/>
      <c r="SJW9" s="282"/>
      <c r="SJX9" s="283"/>
      <c r="SJY9" s="279"/>
      <c r="SJZ9" s="280"/>
      <c r="SKA9" s="281"/>
      <c r="SKB9" s="281"/>
      <c r="SKC9" s="282"/>
      <c r="SKD9" s="283"/>
      <c r="SKE9" s="279"/>
      <c r="SKF9" s="280"/>
      <c r="SKG9" s="281"/>
      <c r="SKH9" s="281"/>
      <c r="SKI9" s="282"/>
      <c r="SKJ9" s="283"/>
      <c r="SKK9" s="279"/>
      <c r="SKL9" s="280"/>
      <c r="SKM9" s="281"/>
      <c r="SKN9" s="281"/>
      <c r="SKO9" s="282"/>
      <c r="SKP9" s="283"/>
      <c r="SKQ9" s="279"/>
      <c r="SKR9" s="280"/>
      <c r="SKS9" s="281"/>
      <c r="SKT9" s="281"/>
      <c r="SKU9" s="282"/>
      <c r="SKV9" s="283"/>
      <c r="SKW9" s="279"/>
      <c r="SKX9" s="280"/>
      <c r="SKY9" s="281"/>
      <c r="SKZ9" s="281"/>
      <c r="SLA9" s="282"/>
      <c r="SLB9" s="283"/>
      <c r="SLC9" s="279"/>
      <c r="SLD9" s="280"/>
      <c r="SLE9" s="281"/>
      <c r="SLF9" s="281"/>
      <c r="SLG9" s="282"/>
      <c r="SLH9" s="283"/>
      <c r="SLI9" s="279"/>
      <c r="SLJ9" s="280"/>
      <c r="SLK9" s="281"/>
      <c r="SLL9" s="281"/>
      <c r="SLM9" s="282"/>
      <c r="SLN9" s="283"/>
      <c r="SLO9" s="279"/>
      <c r="SLP9" s="280"/>
      <c r="SLQ9" s="281"/>
      <c r="SLR9" s="281"/>
      <c r="SLS9" s="282"/>
      <c r="SLT9" s="283"/>
      <c r="SLU9" s="279"/>
      <c r="SLV9" s="280"/>
      <c r="SLW9" s="281"/>
      <c r="SLX9" s="281"/>
      <c r="SLY9" s="282"/>
      <c r="SLZ9" s="283"/>
      <c r="SMA9" s="279"/>
      <c r="SMB9" s="280"/>
      <c r="SMC9" s="281"/>
      <c r="SMD9" s="281"/>
      <c r="SME9" s="282"/>
      <c r="SMF9" s="283"/>
      <c r="SMG9" s="279"/>
      <c r="SMH9" s="280"/>
      <c r="SMI9" s="281"/>
      <c r="SMJ9" s="281"/>
      <c r="SMK9" s="282"/>
      <c r="SML9" s="283"/>
      <c r="SMM9" s="279"/>
      <c r="SMN9" s="280"/>
      <c r="SMO9" s="281"/>
      <c r="SMP9" s="281"/>
      <c r="SMQ9" s="282"/>
      <c r="SMR9" s="283"/>
      <c r="SMS9" s="279"/>
      <c r="SMT9" s="280"/>
      <c r="SMU9" s="281"/>
      <c r="SMV9" s="281"/>
      <c r="SMW9" s="282"/>
      <c r="SMX9" s="283"/>
      <c r="SMY9" s="279"/>
      <c r="SMZ9" s="280"/>
      <c r="SNA9" s="281"/>
      <c r="SNB9" s="281"/>
      <c r="SNC9" s="282"/>
      <c r="SND9" s="283"/>
      <c r="SNE9" s="279"/>
      <c r="SNF9" s="280"/>
      <c r="SNG9" s="281"/>
      <c r="SNH9" s="281"/>
      <c r="SNI9" s="282"/>
      <c r="SNJ9" s="283"/>
      <c r="SNK9" s="279"/>
      <c r="SNL9" s="280"/>
      <c r="SNM9" s="281"/>
      <c r="SNN9" s="281"/>
      <c r="SNO9" s="282"/>
      <c r="SNP9" s="283"/>
      <c r="SNQ9" s="279"/>
      <c r="SNR9" s="280"/>
      <c r="SNS9" s="281"/>
      <c r="SNT9" s="281"/>
      <c r="SNU9" s="282"/>
      <c r="SNV9" s="283"/>
      <c r="SNW9" s="279"/>
      <c r="SNX9" s="280"/>
      <c r="SNY9" s="281"/>
      <c r="SNZ9" s="281"/>
      <c r="SOA9" s="282"/>
      <c r="SOB9" s="283"/>
      <c r="SOC9" s="279"/>
      <c r="SOD9" s="280"/>
      <c r="SOE9" s="281"/>
      <c r="SOF9" s="281"/>
      <c r="SOG9" s="282"/>
      <c r="SOH9" s="283"/>
      <c r="SOI9" s="279"/>
      <c r="SOJ9" s="280"/>
      <c r="SOK9" s="281"/>
      <c r="SOL9" s="281"/>
      <c r="SOM9" s="282"/>
      <c r="SON9" s="283"/>
      <c r="SOO9" s="279"/>
      <c r="SOP9" s="280"/>
      <c r="SOQ9" s="281"/>
      <c r="SOR9" s="281"/>
      <c r="SOS9" s="282"/>
      <c r="SOT9" s="283"/>
      <c r="SOU9" s="279"/>
      <c r="SOV9" s="280"/>
      <c r="SOW9" s="281"/>
      <c r="SOX9" s="281"/>
      <c r="SOY9" s="282"/>
      <c r="SOZ9" s="283"/>
      <c r="SPA9" s="279"/>
      <c r="SPB9" s="280"/>
      <c r="SPC9" s="281"/>
      <c r="SPD9" s="281"/>
      <c r="SPE9" s="282"/>
      <c r="SPF9" s="283"/>
      <c r="SPG9" s="279"/>
      <c r="SPH9" s="280"/>
      <c r="SPI9" s="281"/>
      <c r="SPJ9" s="281"/>
      <c r="SPK9" s="282"/>
      <c r="SPL9" s="283"/>
      <c r="SPM9" s="279"/>
      <c r="SPN9" s="280"/>
      <c r="SPO9" s="281"/>
      <c r="SPP9" s="281"/>
      <c r="SPQ9" s="282"/>
      <c r="SPR9" s="283"/>
      <c r="SPS9" s="279"/>
      <c r="SPT9" s="280"/>
      <c r="SPU9" s="281"/>
      <c r="SPV9" s="281"/>
      <c r="SPW9" s="282"/>
      <c r="SPX9" s="283"/>
      <c r="SPY9" s="279"/>
      <c r="SPZ9" s="280"/>
      <c r="SQA9" s="281"/>
      <c r="SQB9" s="281"/>
      <c r="SQC9" s="282"/>
      <c r="SQD9" s="283"/>
      <c r="SQE9" s="279"/>
      <c r="SQF9" s="280"/>
      <c r="SQG9" s="281"/>
      <c r="SQH9" s="281"/>
      <c r="SQI9" s="282"/>
      <c r="SQJ9" s="283"/>
      <c r="SQK9" s="279"/>
      <c r="SQL9" s="280"/>
      <c r="SQM9" s="281"/>
      <c r="SQN9" s="281"/>
      <c r="SQO9" s="282"/>
      <c r="SQP9" s="283"/>
      <c r="SQQ9" s="279"/>
      <c r="SQR9" s="280"/>
      <c r="SQS9" s="281"/>
      <c r="SQT9" s="281"/>
      <c r="SQU9" s="282"/>
      <c r="SQV9" s="283"/>
      <c r="SQW9" s="279"/>
      <c r="SQX9" s="280"/>
      <c r="SQY9" s="281"/>
      <c r="SQZ9" s="281"/>
      <c r="SRA9" s="282"/>
      <c r="SRB9" s="283"/>
      <c r="SRC9" s="279"/>
      <c r="SRD9" s="280"/>
      <c r="SRE9" s="281"/>
      <c r="SRF9" s="281"/>
      <c r="SRG9" s="282"/>
      <c r="SRH9" s="283"/>
      <c r="SRI9" s="279"/>
      <c r="SRJ9" s="280"/>
      <c r="SRK9" s="281"/>
      <c r="SRL9" s="281"/>
      <c r="SRM9" s="282"/>
      <c r="SRN9" s="283"/>
      <c r="SRO9" s="279"/>
      <c r="SRP9" s="280"/>
      <c r="SRQ9" s="281"/>
      <c r="SRR9" s="281"/>
      <c r="SRS9" s="282"/>
      <c r="SRT9" s="283"/>
      <c r="SRU9" s="279"/>
      <c r="SRV9" s="280"/>
      <c r="SRW9" s="281"/>
      <c r="SRX9" s="281"/>
      <c r="SRY9" s="282"/>
      <c r="SRZ9" s="283"/>
      <c r="SSA9" s="279"/>
      <c r="SSB9" s="280"/>
      <c r="SSC9" s="281"/>
      <c r="SSD9" s="281"/>
      <c r="SSE9" s="282"/>
      <c r="SSF9" s="283"/>
      <c r="SSG9" s="279"/>
      <c r="SSH9" s="280"/>
      <c r="SSI9" s="281"/>
      <c r="SSJ9" s="281"/>
      <c r="SSK9" s="282"/>
      <c r="SSL9" s="283"/>
      <c r="SSM9" s="279"/>
      <c r="SSN9" s="280"/>
      <c r="SSO9" s="281"/>
      <c r="SSP9" s="281"/>
      <c r="SSQ9" s="282"/>
      <c r="SSR9" s="283"/>
      <c r="SSS9" s="279"/>
      <c r="SST9" s="280"/>
      <c r="SSU9" s="281"/>
      <c r="SSV9" s="281"/>
      <c r="SSW9" s="282"/>
      <c r="SSX9" s="283"/>
      <c r="SSY9" s="279"/>
      <c r="SSZ9" s="280"/>
      <c r="STA9" s="281"/>
      <c r="STB9" s="281"/>
      <c r="STC9" s="282"/>
      <c r="STD9" s="283"/>
      <c r="STE9" s="279"/>
      <c r="STF9" s="280"/>
      <c r="STG9" s="281"/>
      <c r="STH9" s="281"/>
      <c r="STI9" s="282"/>
      <c r="STJ9" s="283"/>
      <c r="STK9" s="279"/>
      <c r="STL9" s="280"/>
      <c r="STM9" s="281"/>
      <c r="STN9" s="281"/>
      <c r="STO9" s="282"/>
      <c r="STP9" s="283"/>
      <c r="STQ9" s="279"/>
      <c r="STR9" s="280"/>
      <c r="STS9" s="281"/>
      <c r="STT9" s="281"/>
      <c r="STU9" s="282"/>
      <c r="STV9" s="283"/>
      <c r="STW9" s="279"/>
      <c r="STX9" s="280"/>
      <c r="STY9" s="281"/>
      <c r="STZ9" s="281"/>
      <c r="SUA9" s="282"/>
      <c r="SUB9" s="283"/>
      <c r="SUC9" s="279"/>
      <c r="SUD9" s="280"/>
      <c r="SUE9" s="281"/>
      <c r="SUF9" s="281"/>
      <c r="SUG9" s="282"/>
      <c r="SUH9" s="283"/>
      <c r="SUI9" s="279"/>
      <c r="SUJ9" s="280"/>
      <c r="SUK9" s="281"/>
      <c r="SUL9" s="281"/>
      <c r="SUM9" s="282"/>
      <c r="SUN9" s="283"/>
      <c r="SUO9" s="279"/>
      <c r="SUP9" s="280"/>
      <c r="SUQ9" s="281"/>
      <c r="SUR9" s="281"/>
      <c r="SUS9" s="282"/>
      <c r="SUT9" s="283"/>
      <c r="SUU9" s="279"/>
      <c r="SUV9" s="280"/>
      <c r="SUW9" s="281"/>
      <c r="SUX9" s="281"/>
      <c r="SUY9" s="282"/>
      <c r="SUZ9" s="283"/>
      <c r="SVA9" s="279"/>
      <c r="SVB9" s="280"/>
      <c r="SVC9" s="281"/>
      <c r="SVD9" s="281"/>
      <c r="SVE9" s="282"/>
      <c r="SVF9" s="283"/>
      <c r="SVG9" s="279"/>
      <c r="SVH9" s="280"/>
      <c r="SVI9" s="281"/>
      <c r="SVJ9" s="281"/>
      <c r="SVK9" s="282"/>
      <c r="SVL9" s="283"/>
      <c r="SVM9" s="279"/>
      <c r="SVN9" s="280"/>
      <c r="SVO9" s="281"/>
      <c r="SVP9" s="281"/>
      <c r="SVQ9" s="282"/>
      <c r="SVR9" s="283"/>
      <c r="SVS9" s="279"/>
      <c r="SVT9" s="280"/>
      <c r="SVU9" s="281"/>
      <c r="SVV9" s="281"/>
      <c r="SVW9" s="282"/>
      <c r="SVX9" s="283"/>
      <c r="SVY9" s="279"/>
      <c r="SVZ9" s="280"/>
      <c r="SWA9" s="281"/>
      <c r="SWB9" s="281"/>
      <c r="SWC9" s="282"/>
      <c r="SWD9" s="283"/>
      <c r="SWE9" s="279"/>
      <c r="SWF9" s="280"/>
      <c r="SWG9" s="281"/>
      <c r="SWH9" s="281"/>
      <c r="SWI9" s="282"/>
      <c r="SWJ9" s="283"/>
      <c r="SWK9" s="279"/>
      <c r="SWL9" s="280"/>
      <c r="SWM9" s="281"/>
      <c r="SWN9" s="281"/>
      <c r="SWO9" s="282"/>
      <c r="SWP9" s="283"/>
      <c r="SWQ9" s="279"/>
      <c r="SWR9" s="280"/>
      <c r="SWS9" s="281"/>
      <c r="SWT9" s="281"/>
      <c r="SWU9" s="282"/>
      <c r="SWV9" s="283"/>
      <c r="SWW9" s="279"/>
      <c r="SWX9" s="280"/>
      <c r="SWY9" s="281"/>
      <c r="SWZ9" s="281"/>
      <c r="SXA9" s="282"/>
      <c r="SXB9" s="283"/>
      <c r="SXC9" s="279"/>
      <c r="SXD9" s="280"/>
      <c r="SXE9" s="281"/>
      <c r="SXF9" s="281"/>
      <c r="SXG9" s="282"/>
      <c r="SXH9" s="283"/>
      <c r="SXI9" s="279"/>
      <c r="SXJ9" s="280"/>
      <c r="SXK9" s="281"/>
      <c r="SXL9" s="281"/>
      <c r="SXM9" s="282"/>
      <c r="SXN9" s="283"/>
      <c r="SXO9" s="279"/>
      <c r="SXP9" s="280"/>
      <c r="SXQ9" s="281"/>
      <c r="SXR9" s="281"/>
      <c r="SXS9" s="282"/>
      <c r="SXT9" s="283"/>
      <c r="SXU9" s="279"/>
      <c r="SXV9" s="280"/>
      <c r="SXW9" s="281"/>
      <c r="SXX9" s="281"/>
      <c r="SXY9" s="282"/>
      <c r="SXZ9" s="283"/>
      <c r="SYA9" s="279"/>
      <c r="SYB9" s="280"/>
      <c r="SYC9" s="281"/>
      <c r="SYD9" s="281"/>
      <c r="SYE9" s="282"/>
      <c r="SYF9" s="283"/>
      <c r="SYG9" s="279"/>
      <c r="SYH9" s="280"/>
      <c r="SYI9" s="281"/>
      <c r="SYJ9" s="281"/>
      <c r="SYK9" s="282"/>
      <c r="SYL9" s="283"/>
      <c r="SYM9" s="279"/>
      <c r="SYN9" s="280"/>
      <c r="SYO9" s="281"/>
      <c r="SYP9" s="281"/>
      <c r="SYQ9" s="282"/>
      <c r="SYR9" s="283"/>
      <c r="SYS9" s="279"/>
      <c r="SYT9" s="280"/>
      <c r="SYU9" s="281"/>
      <c r="SYV9" s="281"/>
      <c r="SYW9" s="282"/>
      <c r="SYX9" s="283"/>
      <c r="SYY9" s="279"/>
      <c r="SYZ9" s="280"/>
      <c r="SZA9" s="281"/>
      <c r="SZB9" s="281"/>
      <c r="SZC9" s="282"/>
      <c r="SZD9" s="283"/>
      <c r="SZE9" s="279"/>
      <c r="SZF9" s="280"/>
      <c r="SZG9" s="281"/>
      <c r="SZH9" s="281"/>
      <c r="SZI9" s="282"/>
      <c r="SZJ9" s="283"/>
      <c r="SZK9" s="279"/>
      <c r="SZL9" s="280"/>
      <c r="SZM9" s="281"/>
      <c r="SZN9" s="281"/>
      <c r="SZO9" s="282"/>
      <c r="SZP9" s="283"/>
      <c r="SZQ9" s="279"/>
      <c r="SZR9" s="280"/>
      <c r="SZS9" s="281"/>
      <c r="SZT9" s="281"/>
      <c r="SZU9" s="282"/>
      <c r="SZV9" s="283"/>
      <c r="SZW9" s="279"/>
      <c r="SZX9" s="280"/>
      <c r="SZY9" s="281"/>
      <c r="SZZ9" s="281"/>
      <c r="TAA9" s="282"/>
      <c r="TAB9" s="283"/>
      <c r="TAC9" s="279"/>
      <c r="TAD9" s="280"/>
      <c r="TAE9" s="281"/>
      <c r="TAF9" s="281"/>
      <c r="TAG9" s="282"/>
      <c r="TAH9" s="283"/>
      <c r="TAI9" s="279"/>
      <c r="TAJ9" s="280"/>
      <c r="TAK9" s="281"/>
      <c r="TAL9" s="281"/>
      <c r="TAM9" s="282"/>
      <c r="TAN9" s="283"/>
      <c r="TAO9" s="279"/>
      <c r="TAP9" s="280"/>
      <c r="TAQ9" s="281"/>
      <c r="TAR9" s="281"/>
      <c r="TAS9" s="282"/>
      <c r="TAT9" s="283"/>
      <c r="TAU9" s="279"/>
      <c r="TAV9" s="280"/>
      <c r="TAW9" s="281"/>
      <c r="TAX9" s="281"/>
      <c r="TAY9" s="282"/>
      <c r="TAZ9" s="283"/>
      <c r="TBA9" s="279"/>
      <c r="TBB9" s="280"/>
      <c r="TBC9" s="281"/>
      <c r="TBD9" s="281"/>
      <c r="TBE9" s="282"/>
      <c r="TBF9" s="283"/>
      <c r="TBG9" s="279"/>
      <c r="TBH9" s="280"/>
      <c r="TBI9" s="281"/>
      <c r="TBJ9" s="281"/>
      <c r="TBK9" s="282"/>
      <c r="TBL9" s="283"/>
      <c r="TBM9" s="279"/>
      <c r="TBN9" s="280"/>
      <c r="TBO9" s="281"/>
      <c r="TBP9" s="281"/>
      <c r="TBQ9" s="282"/>
      <c r="TBR9" s="283"/>
      <c r="TBS9" s="279"/>
      <c r="TBT9" s="280"/>
      <c r="TBU9" s="281"/>
      <c r="TBV9" s="281"/>
      <c r="TBW9" s="282"/>
      <c r="TBX9" s="283"/>
      <c r="TBY9" s="279"/>
      <c r="TBZ9" s="280"/>
      <c r="TCA9" s="281"/>
      <c r="TCB9" s="281"/>
      <c r="TCC9" s="282"/>
      <c r="TCD9" s="283"/>
      <c r="TCE9" s="279"/>
      <c r="TCF9" s="280"/>
      <c r="TCG9" s="281"/>
      <c r="TCH9" s="281"/>
      <c r="TCI9" s="282"/>
      <c r="TCJ9" s="283"/>
      <c r="TCK9" s="279"/>
      <c r="TCL9" s="280"/>
      <c r="TCM9" s="281"/>
      <c r="TCN9" s="281"/>
      <c r="TCO9" s="282"/>
      <c r="TCP9" s="283"/>
      <c r="TCQ9" s="279"/>
      <c r="TCR9" s="280"/>
      <c r="TCS9" s="281"/>
      <c r="TCT9" s="281"/>
      <c r="TCU9" s="282"/>
      <c r="TCV9" s="283"/>
      <c r="TCW9" s="279"/>
      <c r="TCX9" s="280"/>
      <c r="TCY9" s="281"/>
      <c r="TCZ9" s="281"/>
      <c r="TDA9" s="282"/>
      <c r="TDB9" s="283"/>
      <c r="TDC9" s="279"/>
      <c r="TDD9" s="280"/>
      <c r="TDE9" s="281"/>
      <c r="TDF9" s="281"/>
      <c r="TDG9" s="282"/>
      <c r="TDH9" s="283"/>
      <c r="TDI9" s="279"/>
      <c r="TDJ9" s="280"/>
      <c r="TDK9" s="281"/>
      <c r="TDL9" s="281"/>
      <c r="TDM9" s="282"/>
      <c r="TDN9" s="283"/>
      <c r="TDO9" s="279"/>
      <c r="TDP9" s="280"/>
      <c r="TDQ9" s="281"/>
      <c r="TDR9" s="281"/>
      <c r="TDS9" s="282"/>
      <c r="TDT9" s="283"/>
      <c r="TDU9" s="279"/>
      <c r="TDV9" s="280"/>
      <c r="TDW9" s="281"/>
      <c r="TDX9" s="281"/>
      <c r="TDY9" s="282"/>
      <c r="TDZ9" s="283"/>
      <c r="TEA9" s="279"/>
      <c r="TEB9" s="280"/>
      <c r="TEC9" s="281"/>
      <c r="TED9" s="281"/>
      <c r="TEE9" s="282"/>
      <c r="TEF9" s="283"/>
      <c r="TEG9" s="279"/>
      <c r="TEH9" s="280"/>
      <c r="TEI9" s="281"/>
      <c r="TEJ9" s="281"/>
      <c r="TEK9" s="282"/>
      <c r="TEL9" s="283"/>
      <c r="TEM9" s="279"/>
      <c r="TEN9" s="280"/>
      <c r="TEO9" s="281"/>
      <c r="TEP9" s="281"/>
      <c r="TEQ9" s="282"/>
      <c r="TER9" s="283"/>
      <c r="TES9" s="279"/>
      <c r="TET9" s="280"/>
      <c r="TEU9" s="281"/>
      <c r="TEV9" s="281"/>
      <c r="TEW9" s="282"/>
      <c r="TEX9" s="283"/>
      <c r="TEY9" s="279"/>
      <c r="TEZ9" s="280"/>
      <c r="TFA9" s="281"/>
      <c r="TFB9" s="281"/>
      <c r="TFC9" s="282"/>
      <c r="TFD9" s="283"/>
      <c r="TFE9" s="279"/>
      <c r="TFF9" s="280"/>
      <c r="TFG9" s="281"/>
      <c r="TFH9" s="281"/>
      <c r="TFI9" s="282"/>
      <c r="TFJ9" s="283"/>
      <c r="TFK9" s="279"/>
      <c r="TFL9" s="280"/>
      <c r="TFM9" s="281"/>
      <c r="TFN9" s="281"/>
      <c r="TFO9" s="282"/>
      <c r="TFP9" s="283"/>
      <c r="TFQ9" s="279"/>
      <c r="TFR9" s="280"/>
      <c r="TFS9" s="281"/>
      <c r="TFT9" s="281"/>
      <c r="TFU9" s="282"/>
      <c r="TFV9" s="283"/>
      <c r="TFW9" s="279"/>
      <c r="TFX9" s="280"/>
      <c r="TFY9" s="281"/>
      <c r="TFZ9" s="281"/>
      <c r="TGA9" s="282"/>
      <c r="TGB9" s="283"/>
      <c r="TGC9" s="279"/>
      <c r="TGD9" s="280"/>
      <c r="TGE9" s="281"/>
      <c r="TGF9" s="281"/>
      <c r="TGG9" s="282"/>
      <c r="TGH9" s="283"/>
      <c r="TGI9" s="279"/>
      <c r="TGJ9" s="280"/>
      <c r="TGK9" s="281"/>
      <c r="TGL9" s="281"/>
      <c r="TGM9" s="282"/>
      <c r="TGN9" s="283"/>
      <c r="TGO9" s="279"/>
      <c r="TGP9" s="280"/>
      <c r="TGQ9" s="281"/>
      <c r="TGR9" s="281"/>
      <c r="TGS9" s="282"/>
      <c r="TGT9" s="283"/>
      <c r="TGU9" s="279"/>
      <c r="TGV9" s="280"/>
      <c r="TGW9" s="281"/>
      <c r="TGX9" s="281"/>
      <c r="TGY9" s="282"/>
      <c r="TGZ9" s="283"/>
      <c r="THA9" s="279"/>
      <c r="THB9" s="280"/>
      <c r="THC9" s="281"/>
      <c r="THD9" s="281"/>
      <c r="THE9" s="282"/>
      <c r="THF9" s="283"/>
      <c r="THG9" s="279"/>
      <c r="THH9" s="280"/>
      <c r="THI9" s="281"/>
      <c r="THJ9" s="281"/>
      <c r="THK9" s="282"/>
      <c r="THL9" s="283"/>
      <c r="THM9" s="279"/>
      <c r="THN9" s="280"/>
      <c r="THO9" s="281"/>
      <c r="THP9" s="281"/>
      <c r="THQ9" s="282"/>
      <c r="THR9" s="283"/>
      <c r="THS9" s="279"/>
      <c r="THT9" s="280"/>
      <c r="THU9" s="281"/>
      <c r="THV9" s="281"/>
      <c r="THW9" s="282"/>
      <c r="THX9" s="283"/>
      <c r="THY9" s="279"/>
      <c r="THZ9" s="280"/>
      <c r="TIA9" s="281"/>
      <c r="TIB9" s="281"/>
      <c r="TIC9" s="282"/>
      <c r="TID9" s="283"/>
      <c r="TIE9" s="279"/>
      <c r="TIF9" s="280"/>
      <c r="TIG9" s="281"/>
      <c r="TIH9" s="281"/>
      <c r="TII9" s="282"/>
      <c r="TIJ9" s="283"/>
      <c r="TIK9" s="279"/>
      <c r="TIL9" s="280"/>
      <c r="TIM9" s="281"/>
      <c r="TIN9" s="281"/>
      <c r="TIO9" s="282"/>
      <c r="TIP9" s="283"/>
      <c r="TIQ9" s="279"/>
      <c r="TIR9" s="280"/>
      <c r="TIS9" s="281"/>
      <c r="TIT9" s="281"/>
      <c r="TIU9" s="282"/>
      <c r="TIV9" s="283"/>
      <c r="TIW9" s="279"/>
      <c r="TIX9" s="280"/>
      <c r="TIY9" s="281"/>
      <c r="TIZ9" s="281"/>
      <c r="TJA9" s="282"/>
      <c r="TJB9" s="283"/>
      <c r="TJC9" s="279"/>
      <c r="TJD9" s="280"/>
      <c r="TJE9" s="281"/>
      <c r="TJF9" s="281"/>
      <c r="TJG9" s="282"/>
      <c r="TJH9" s="283"/>
      <c r="TJI9" s="279"/>
      <c r="TJJ9" s="280"/>
      <c r="TJK9" s="281"/>
      <c r="TJL9" s="281"/>
      <c r="TJM9" s="282"/>
      <c r="TJN9" s="283"/>
      <c r="TJO9" s="279"/>
      <c r="TJP9" s="280"/>
      <c r="TJQ9" s="281"/>
      <c r="TJR9" s="281"/>
      <c r="TJS9" s="282"/>
      <c r="TJT9" s="283"/>
      <c r="TJU9" s="279"/>
      <c r="TJV9" s="280"/>
      <c r="TJW9" s="281"/>
      <c r="TJX9" s="281"/>
      <c r="TJY9" s="282"/>
      <c r="TJZ9" s="283"/>
      <c r="TKA9" s="279"/>
      <c r="TKB9" s="280"/>
      <c r="TKC9" s="281"/>
      <c r="TKD9" s="281"/>
      <c r="TKE9" s="282"/>
      <c r="TKF9" s="283"/>
      <c r="TKG9" s="279"/>
      <c r="TKH9" s="280"/>
      <c r="TKI9" s="281"/>
      <c r="TKJ9" s="281"/>
      <c r="TKK9" s="282"/>
      <c r="TKL9" s="283"/>
      <c r="TKM9" s="279"/>
      <c r="TKN9" s="280"/>
      <c r="TKO9" s="281"/>
      <c r="TKP9" s="281"/>
      <c r="TKQ9" s="282"/>
      <c r="TKR9" s="283"/>
      <c r="TKS9" s="279"/>
      <c r="TKT9" s="280"/>
      <c r="TKU9" s="281"/>
      <c r="TKV9" s="281"/>
      <c r="TKW9" s="282"/>
      <c r="TKX9" s="283"/>
      <c r="TKY9" s="279"/>
      <c r="TKZ9" s="280"/>
      <c r="TLA9" s="281"/>
      <c r="TLB9" s="281"/>
      <c r="TLC9" s="282"/>
      <c r="TLD9" s="283"/>
      <c r="TLE9" s="279"/>
      <c r="TLF9" s="280"/>
      <c r="TLG9" s="281"/>
      <c r="TLH9" s="281"/>
      <c r="TLI9" s="282"/>
      <c r="TLJ9" s="283"/>
      <c r="TLK9" s="279"/>
      <c r="TLL9" s="280"/>
      <c r="TLM9" s="281"/>
      <c r="TLN9" s="281"/>
      <c r="TLO9" s="282"/>
      <c r="TLP9" s="283"/>
      <c r="TLQ9" s="279"/>
      <c r="TLR9" s="280"/>
      <c r="TLS9" s="281"/>
      <c r="TLT9" s="281"/>
      <c r="TLU9" s="282"/>
      <c r="TLV9" s="283"/>
      <c r="TLW9" s="279"/>
      <c r="TLX9" s="280"/>
      <c r="TLY9" s="281"/>
      <c r="TLZ9" s="281"/>
      <c r="TMA9" s="282"/>
      <c r="TMB9" s="283"/>
      <c r="TMC9" s="279"/>
      <c r="TMD9" s="280"/>
      <c r="TME9" s="281"/>
      <c r="TMF9" s="281"/>
      <c r="TMG9" s="282"/>
      <c r="TMH9" s="283"/>
      <c r="TMI9" s="279"/>
      <c r="TMJ9" s="280"/>
      <c r="TMK9" s="281"/>
      <c r="TML9" s="281"/>
      <c r="TMM9" s="282"/>
      <c r="TMN9" s="283"/>
      <c r="TMO9" s="279"/>
      <c r="TMP9" s="280"/>
      <c r="TMQ9" s="281"/>
      <c r="TMR9" s="281"/>
      <c r="TMS9" s="282"/>
      <c r="TMT9" s="283"/>
      <c r="TMU9" s="279"/>
      <c r="TMV9" s="280"/>
      <c r="TMW9" s="281"/>
      <c r="TMX9" s="281"/>
      <c r="TMY9" s="282"/>
      <c r="TMZ9" s="283"/>
      <c r="TNA9" s="279"/>
      <c r="TNB9" s="280"/>
      <c r="TNC9" s="281"/>
      <c r="TND9" s="281"/>
      <c r="TNE9" s="282"/>
      <c r="TNF9" s="283"/>
      <c r="TNG9" s="279"/>
      <c r="TNH9" s="280"/>
      <c r="TNI9" s="281"/>
      <c r="TNJ9" s="281"/>
      <c r="TNK9" s="282"/>
      <c r="TNL9" s="283"/>
      <c r="TNM9" s="279"/>
      <c r="TNN9" s="280"/>
      <c r="TNO9" s="281"/>
      <c r="TNP9" s="281"/>
      <c r="TNQ9" s="282"/>
      <c r="TNR9" s="283"/>
      <c r="TNS9" s="279"/>
      <c r="TNT9" s="280"/>
      <c r="TNU9" s="281"/>
      <c r="TNV9" s="281"/>
      <c r="TNW9" s="282"/>
      <c r="TNX9" s="283"/>
      <c r="TNY9" s="279"/>
      <c r="TNZ9" s="280"/>
      <c r="TOA9" s="281"/>
      <c r="TOB9" s="281"/>
      <c r="TOC9" s="282"/>
      <c r="TOD9" s="283"/>
      <c r="TOE9" s="279"/>
      <c r="TOF9" s="280"/>
      <c r="TOG9" s="281"/>
      <c r="TOH9" s="281"/>
      <c r="TOI9" s="282"/>
      <c r="TOJ9" s="283"/>
      <c r="TOK9" s="279"/>
      <c r="TOL9" s="280"/>
      <c r="TOM9" s="281"/>
      <c r="TON9" s="281"/>
      <c r="TOO9" s="282"/>
      <c r="TOP9" s="283"/>
      <c r="TOQ9" s="279"/>
      <c r="TOR9" s="280"/>
      <c r="TOS9" s="281"/>
      <c r="TOT9" s="281"/>
      <c r="TOU9" s="282"/>
      <c r="TOV9" s="283"/>
      <c r="TOW9" s="279"/>
      <c r="TOX9" s="280"/>
      <c r="TOY9" s="281"/>
      <c r="TOZ9" s="281"/>
      <c r="TPA9" s="282"/>
      <c r="TPB9" s="283"/>
      <c r="TPC9" s="279"/>
      <c r="TPD9" s="280"/>
      <c r="TPE9" s="281"/>
      <c r="TPF9" s="281"/>
      <c r="TPG9" s="282"/>
      <c r="TPH9" s="283"/>
      <c r="TPI9" s="279"/>
      <c r="TPJ9" s="280"/>
      <c r="TPK9" s="281"/>
      <c r="TPL9" s="281"/>
      <c r="TPM9" s="282"/>
      <c r="TPN9" s="283"/>
      <c r="TPO9" s="279"/>
      <c r="TPP9" s="280"/>
      <c r="TPQ9" s="281"/>
      <c r="TPR9" s="281"/>
      <c r="TPS9" s="282"/>
      <c r="TPT9" s="283"/>
      <c r="TPU9" s="279"/>
      <c r="TPV9" s="280"/>
      <c r="TPW9" s="281"/>
      <c r="TPX9" s="281"/>
      <c r="TPY9" s="282"/>
      <c r="TPZ9" s="283"/>
      <c r="TQA9" s="279"/>
      <c r="TQB9" s="280"/>
      <c r="TQC9" s="281"/>
      <c r="TQD9" s="281"/>
      <c r="TQE9" s="282"/>
      <c r="TQF9" s="283"/>
      <c r="TQG9" s="279"/>
      <c r="TQH9" s="280"/>
      <c r="TQI9" s="281"/>
      <c r="TQJ9" s="281"/>
      <c r="TQK9" s="282"/>
      <c r="TQL9" s="283"/>
      <c r="TQM9" s="279"/>
      <c r="TQN9" s="280"/>
      <c r="TQO9" s="281"/>
      <c r="TQP9" s="281"/>
      <c r="TQQ9" s="282"/>
      <c r="TQR9" s="283"/>
      <c r="TQS9" s="279"/>
      <c r="TQT9" s="280"/>
      <c r="TQU9" s="281"/>
      <c r="TQV9" s="281"/>
      <c r="TQW9" s="282"/>
      <c r="TQX9" s="283"/>
      <c r="TQY9" s="279"/>
      <c r="TQZ9" s="280"/>
      <c r="TRA9" s="281"/>
      <c r="TRB9" s="281"/>
      <c r="TRC9" s="282"/>
      <c r="TRD9" s="283"/>
      <c r="TRE9" s="279"/>
      <c r="TRF9" s="280"/>
      <c r="TRG9" s="281"/>
      <c r="TRH9" s="281"/>
      <c r="TRI9" s="282"/>
      <c r="TRJ9" s="283"/>
      <c r="TRK9" s="279"/>
      <c r="TRL9" s="280"/>
      <c r="TRM9" s="281"/>
      <c r="TRN9" s="281"/>
      <c r="TRO9" s="282"/>
      <c r="TRP9" s="283"/>
      <c r="TRQ9" s="279"/>
      <c r="TRR9" s="280"/>
      <c r="TRS9" s="281"/>
      <c r="TRT9" s="281"/>
      <c r="TRU9" s="282"/>
      <c r="TRV9" s="283"/>
      <c r="TRW9" s="279"/>
      <c r="TRX9" s="280"/>
      <c r="TRY9" s="281"/>
      <c r="TRZ9" s="281"/>
      <c r="TSA9" s="282"/>
      <c r="TSB9" s="283"/>
      <c r="TSC9" s="279"/>
      <c r="TSD9" s="280"/>
      <c r="TSE9" s="281"/>
      <c r="TSF9" s="281"/>
      <c r="TSG9" s="282"/>
      <c r="TSH9" s="283"/>
      <c r="TSI9" s="279"/>
      <c r="TSJ9" s="280"/>
      <c r="TSK9" s="281"/>
      <c r="TSL9" s="281"/>
      <c r="TSM9" s="282"/>
      <c r="TSN9" s="283"/>
      <c r="TSO9" s="279"/>
      <c r="TSP9" s="280"/>
      <c r="TSQ9" s="281"/>
      <c r="TSR9" s="281"/>
      <c r="TSS9" s="282"/>
      <c r="TST9" s="283"/>
      <c r="TSU9" s="279"/>
      <c r="TSV9" s="280"/>
      <c r="TSW9" s="281"/>
      <c r="TSX9" s="281"/>
      <c r="TSY9" s="282"/>
      <c r="TSZ9" s="283"/>
      <c r="TTA9" s="279"/>
      <c r="TTB9" s="280"/>
      <c r="TTC9" s="281"/>
      <c r="TTD9" s="281"/>
      <c r="TTE9" s="282"/>
      <c r="TTF9" s="283"/>
      <c r="TTG9" s="279"/>
      <c r="TTH9" s="280"/>
      <c r="TTI9" s="281"/>
      <c r="TTJ9" s="281"/>
      <c r="TTK9" s="282"/>
      <c r="TTL9" s="283"/>
      <c r="TTM9" s="279"/>
      <c r="TTN9" s="280"/>
      <c r="TTO9" s="281"/>
      <c r="TTP9" s="281"/>
      <c r="TTQ9" s="282"/>
      <c r="TTR9" s="283"/>
      <c r="TTS9" s="279"/>
      <c r="TTT9" s="280"/>
      <c r="TTU9" s="281"/>
      <c r="TTV9" s="281"/>
      <c r="TTW9" s="282"/>
      <c r="TTX9" s="283"/>
      <c r="TTY9" s="279"/>
      <c r="TTZ9" s="280"/>
      <c r="TUA9" s="281"/>
      <c r="TUB9" s="281"/>
      <c r="TUC9" s="282"/>
      <c r="TUD9" s="283"/>
      <c r="TUE9" s="279"/>
      <c r="TUF9" s="280"/>
      <c r="TUG9" s="281"/>
      <c r="TUH9" s="281"/>
      <c r="TUI9" s="282"/>
      <c r="TUJ9" s="283"/>
      <c r="TUK9" s="279"/>
      <c r="TUL9" s="280"/>
      <c r="TUM9" s="281"/>
      <c r="TUN9" s="281"/>
      <c r="TUO9" s="282"/>
      <c r="TUP9" s="283"/>
      <c r="TUQ9" s="279"/>
      <c r="TUR9" s="280"/>
      <c r="TUS9" s="281"/>
      <c r="TUT9" s="281"/>
      <c r="TUU9" s="282"/>
      <c r="TUV9" s="283"/>
      <c r="TUW9" s="279"/>
      <c r="TUX9" s="280"/>
      <c r="TUY9" s="281"/>
      <c r="TUZ9" s="281"/>
      <c r="TVA9" s="282"/>
      <c r="TVB9" s="283"/>
      <c r="TVC9" s="279"/>
      <c r="TVD9" s="280"/>
      <c r="TVE9" s="281"/>
      <c r="TVF9" s="281"/>
      <c r="TVG9" s="282"/>
      <c r="TVH9" s="283"/>
      <c r="TVI9" s="279"/>
      <c r="TVJ9" s="280"/>
      <c r="TVK9" s="281"/>
      <c r="TVL9" s="281"/>
      <c r="TVM9" s="282"/>
      <c r="TVN9" s="283"/>
      <c r="TVO9" s="279"/>
      <c r="TVP9" s="280"/>
      <c r="TVQ9" s="281"/>
      <c r="TVR9" s="281"/>
      <c r="TVS9" s="282"/>
      <c r="TVT9" s="283"/>
      <c r="TVU9" s="279"/>
      <c r="TVV9" s="280"/>
      <c r="TVW9" s="281"/>
      <c r="TVX9" s="281"/>
      <c r="TVY9" s="282"/>
      <c r="TVZ9" s="283"/>
      <c r="TWA9" s="279"/>
      <c r="TWB9" s="280"/>
      <c r="TWC9" s="281"/>
      <c r="TWD9" s="281"/>
      <c r="TWE9" s="282"/>
      <c r="TWF9" s="283"/>
      <c r="TWG9" s="279"/>
      <c r="TWH9" s="280"/>
      <c r="TWI9" s="281"/>
      <c r="TWJ9" s="281"/>
      <c r="TWK9" s="282"/>
      <c r="TWL9" s="283"/>
      <c r="TWM9" s="279"/>
      <c r="TWN9" s="280"/>
      <c r="TWO9" s="281"/>
      <c r="TWP9" s="281"/>
      <c r="TWQ9" s="282"/>
      <c r="TWR9" s="283"/>
      <c r="TWS9" s="279"/>
      <c r="TWT9" s="280"/>
      <c r="TWU9" s="281"/>
      <c r="TWV9" s="281"/>
      <c r="TWW9" s="282"/>
      <c r="TWX9" s="283"/>
      <c r="TWY9" s="279"/>
      <c r="TWZ9" s="280"/>
      <c r="TXA9" s="281"/>
      <c r="TXB9" s="281"/>
      <c r="TXC9" s="282"/>
      <c r="TXD9" s="283"/>
      <c r="TXE9" s="279"/>
      <c r="TXF9" s="280"/>
      <c r="TXG9" s="281"/>
      <c r="TXH9" s="281"/>
      <c r="TXI9" s="282"/>
      <c r="TXJ9" s="283"/>
      <c r="TXK9" s="279"/>
      <c r="TXL9" s="280"/>
      <c r="TXM9" s="281"/>
      <c r="TXN9" s="281"/>
      <c r="TXO9" s="282"/>
      <c r="TXP9" s="283"/>
      <c r="TXQ9" s="279"/>
      <c r="TXR9" s="280"/>
      <c r="TXS9" s="281"/>
      <c r="TXT9" s="281"/>
      <c r="TXU9" s="282"/>
      <c r="TXV9" s="283"/>
      <c r="TXW9" s="279"/>
      <c r="TXX9" s="280"/>
      <c r="TXY9" s="281"/>
      <c r="TXZ9" s="281"/>
      <c r="TYA9" s="282"/>
      <c r="TYB9" s="283"/>
      <c r="TYC9" s="279"/>
      <c r="TYD9" s="280"/>
      <c r="TYE9" s="281"/>
      <c r="TYF9" s="281"/>
      <c r="TYG9" s="282"/>
      <c r="TYH9" s="283"/>
      <c r="TYI9" s="279"/>
      <c r="TYJ9" s="280"/>
      <c r="TYK9" s="281"/>
      <c r="TYL9" s="281"/>
      <c r="TYM9" s="282"/>
      <c r="TYN9" s="283"/>
      <c r="TYO9" s="279"/>
      <c r="TYP9" s="280"/>
      <c r="TYQ9" s="281"/>
      <c r="TYR9" s="281"/>
      <c r="TYS9" s="282"/>
      <c r="TYT9" s="283"/>
      <c r="TYU9" s="279"/>
      <c r="TYV9" s="280"/>
      <c r="TYW9" s="281"/>
      <c r="TYX9" s="281"/>
      <c r="TYY9" s="282"/>
      <c r="TYZ9" s="283"/>
      <c r="TZA9" s="279"/>
      <c r="TZB9" s="280"/>
      <c r="TZC9" s="281"/>
      <c r="TZD9" s="281"/>
      <c r="TZE9" s="282"/>
      <c r="TZF9" s="283"/>
      <c r="TZG9" s="279"/>
      <c r="TZH9" s="280"/>
      <c r="TZI9" s="281"/>
      <c r="TZJ9" s="281"/>
      <c r="TZK9" s="282"/>
      <c r="TZL9" s="283"/>
      <c r="TZM9" s="279"/>
      <c r="TZN9" s="280"/>
      <c r="TZO9" s="281"/>
      <c r="TZP9" s="281"/>
      <c r="TZQ9" s="282"/>
      <c r="TZR9" s="283"/>
      <c r="TZS9" s="279"/>
      <c r="TZT9" s="280"/>
      <c r="TZU9" s="281"/>
      <c r="TZV9" s="281"/>
      <c r="TZW9" s="282"/>
      <c r="TZX9" s="283"/>
      <c r="TZY9" s="279"/>
      <c r="TZZ9" s="280"/>
      <c r="UAA9" s="281"/>
      <c r="UAB9" s="281"/>
      <c r="UAC9" s="282"/>
      <c r="UAD9" s="283"/>
      <c r="UAE9" s="279"/>
      <c r="UAF9" s="280"/>
      <c r="UAG9" s="281"/>
      <c r="UAH9" s="281"/>
      <c r="UAI9" s="282"/>
      <c r="UAJ9" s="283"/>
      <c r="UAK9" s="279"/>
      <c r="UAL9" s="280"/>
      <c r="UAM9" s="281"/>
      <c r="UAN9" s="281"/>
      <c r="UAO9" s="282"/>
      <c r="UAP9" s="283"/>
      <c r="UAQ9" s="279"/>
      <c r="UAR9" s="280"/>
      <c r="UAS9" s="281"/>
      <c r="UAT9" s="281"/>
      <c r="UAU9" s="282"/>
      <c r="UAV9" s="283"/>
      <c r="UAW9" s="279"/>
      <c r="UAX9" s="280"/>
      <c r="UAY9" s="281"/>
      <c r="UAZ9" s="281"/>
      <c r="UBA9" s="282"/>
      <c r="UBB9" s="283"/>
      <c r="UBC9" s="279"/>
      <c r="UBD9" s="280"/>
      <c r="UBE9" s="281"/>
      <c r="UBF9" s="281"/>
      <c r="UBG9" s="282"/>
      <c r="UBH9" s="283"/>
      <c r="UBI9" s="279"/>
      <c r="UBJ9" s="280"/>
      <c r="UBK9" s="281"/>
      <c r="UBL9" s="281"/>
      <c r="UBM9" s="282"/>
      <c r="UBN9" s="283"/>
      <c r="UBO9" s="279"/>
      <c r="UBP9" s="280"/>
      <c r="UBQ9" s="281"/>
      <c r="UBR9" s="281"/>
      <c r="UBS9" s="282"/>
      <c r="UBT9" s="283"/>
      <c r="UBU9" s="279"/>
      <c r="UBV9" s="280"/>
      <c r="UBW9" s="281"/>
      <c r="UBX9" s="281"/>
      <c r="UBY9" s="282"/>
      <c r="UBZ9" s="283"/>
      <c r="UCA9" s="279"/>
      <c r="UCB9" s="280"/>
      <c r="UCC9" s="281"/>
      <c r="UCD9" s="281"/>
      <c r="UCE9" s="282"/>
      <c r="UCF9" s="283"/>
      <c r="UCG9" s="279"/>
      <c r="UCH9" s="280"/>
      <c r="UCI9" s="281"/>
      <c r="UCJ9" s="281"/>
      <c r="UCK9" s="282"/>
      <c r="UCL9" s="283"/>
      <c r="UCM9" s="279"/>
      <c r="UCN9" s="280"/>
      <c r="UCO9" s="281"/>
      <c r="UCP9" s="281"/>
      <c r="UCQ9" s="282"/>
      <c r="UCR9" s="283"/>
      <c r="UCS9" s="279"/>
      <c r="UCT9" s="280"/>
      <c r="UCU9" s="281"/>
      <c r="UCV9" s="281"/>
      <c r="UCW9" s="282"/>
      <c r="UCX9" s="283"/>
      <c r="UCY9" s="279"/>
      <c r="UCZ9" s="280"/>
      <c r="UDA9" s="281"/>
      <c r="UDB9" s="281"/>
      <c r="UDC9" s="282"/>
      <c r="UDD9" s="283"/>
      <c r="UDE9" s="279"/>
      <c r="UDF9" s="280"/>
      <c r="UDG9" s="281"/>
      <c r="UDH9" s="281"/>
      <c r="UDI9" s="282"/>
      <c r="UDJ9" s="283"/>
      <c r="UDK9" s="279"/>
      <c r="UDL9" s="280"/>
      <c r="UDM9" s="281"/>
      <c r="UDN9" s="281"/>
      <c r="UDO9" s="282"/>
      <c r="UDP9" s="283"/>
      <c r="UDQ9" s="279"/>
      <c r="UDR9" s="280"/>
      <c r="UDS9" s="281"/>
      <c r="UDT9" s="281"/>
      <c r="UDU9" s="282"/>
      <c r="UDV9" s="283"/>
      <c r="UDW9" s="279"/>
      <c r="UDX9" s="280"/>
      <c r="UDY9" s="281"/>
      <c r="UDZ9" s="281"/>
      <c r="UEA9" s="282"/>
      <c r="UEB9" s="283"/>
      <c r="UEC9" s="279"/>
      <c r="UED9" s="280"/>
      <c r="UEE9" s="281"/>
      <c r="UEF9" s="281"/>
      <c r="UEG9" s="282"/>
      <c r="UEH9" s="283"/>
      <c r="UEI9" s="279"/>
      <c r="UEJ9" s="280"/>
      <c r="UEK9" s="281"/>
      <c r="UEL9" s="281"/>
      <c r="UEM9" s="282"/>
      <c r="UEN9" s="283"/>
      <c r="UEO9" s="279"/>
      <c r="UEP9" s="280"/>
      <c r="UEQ9" s="281"/>
      <c r="UER9" s="281"/>
      <c r="UES9" s="282"/>
      <c r="UET9" s="283"/>
      <c r="UEU9" s="279"/>
      <c r="UEV9" s="280"/>
      <c r="UEW9" s="281"/>
      <c r="UEX9" s="281"/>
      <c r="UEY9" s="282"/>
      <c r="UEZ9" s="283"/>
      <c r="UFA9" s="279"/>
      <c r="UFB9" s="280"/>
      <c r="UFC9" s="281"/>
      <c r="UFD9" s="281"/>
      <c r="UFE9" s="282"/>
      <c r="UFF9" s="283"/>
      <c r="UFG9" s="279"/>
      <c r="UFH9" s="280"/>
      <c r="UFI9" s="281"/>
      <c r="UFJ9" s="281"/>
      <c r="UFK9" s="282"/>
      <c r="UFL9" s="283"/>
      <c r="UFM9" s="279"/>
      <c r="UFN9" s="280"/>
      <c r="UFO9" s="281"/>
      <c r="UFP9" s="281"/>
      <c r="UFQ9" s="282"/>
      <c r="UFR9" s="283"/>
      <c r="UFS9" s="279"/>
      <c r="UFT9" s="280"/>
      <c r="UFU9" s="281"/>
      <c r="UFV9" s="281"/>
      <c r="UFW9" s="282"/>
      <c r="UFX9" s="283"/>
      <c r="UFY9" s="279"/>
      <c r="UFZ9" s="280"/>
      <c r="UGA9" s="281"/>
      <c r="UGB9" s="281"/>
      <c r="UGC9" s="282"/>
      <c r="UGD9" s="283"/>
      <c r="UGE9" s="279"/>
      <c r="UGF9" s="280"/>
      <c r="UGG9" s="281"/>
      <c r="UGH9" s="281"/>
      <c r="UGI9" s="282"/>
      <c r="UGJ9" s="283"/>
      <c r="UGK9" s="279"/>
      <c r="UGL9" s="280"/>
      <c r="UGM9" s="281"/>
      <c r="UGN9" s="281"/>
      <c r="UGO9" s="282"/>
      <c r="UGP9" s="283"/>
      <c r="UGQ9" s="279"/>
      <c r="UGR9" s="280"/>
      <c r="UGS9" s="281"/>
      <c r="UGT9" s="281"/>
      <c r="UGU9" s="282"/>
      <c r="UGV9" s="283"/>
      <c r="UGW9" s="279"/>
      <c r="UGX9" s="280"/>
      <c r="UGY9" s="281"/>
      <c r="UGZ9" s="281"/>
      <c r="UHA9" s="282"/>
      <c r="UHB9" s="283"/>
      <c r="UHC9" s="279"/>
      <c r="UHD9" s="280"/>
      <c r="UHE9" s="281"/>
      <c r="UHF9" s="281"/>
      <c r="UHG9" s="282"/>
      <c r="UHH9" s="283"/>
      <c r="UHI9" s="279"/>
      <c r="UHJ9" s="280"/>
      <c r="UHK9" s="281"/>
      <c r="UHL9" s="281"/>
      <c r="UHM9" s="282"/>
      <c r="UHN9" s="283"/>
      <c r="UHO9" s="279"/>
      <c r="UHP9" s="280"/>
      <c r="UHQ9" s="281"/>
      <c r="UHR9" s="281"/>
      <c r="UHS9" s="282"/>
      <c r="UHT9" s="283"/>
      <c r="UHU9" s="279"/>
      <c r="UHV9" s="280"/>
      <c r="UHW9" s="281"/>
      <c r="UHX9" s="281"/>
      <c r="UHY9" s="282"/>
      <c r="UHZ9" s="283"/>
      <c r="UIA9" s="279"/>
      <c r="UIB9" s="280"/>
      <c r="UIC9" s="281"/>
      <c r="UID9" s="281"/>
      <c r="UIE9" s="282"/>
      <c r="UIF9" s="283"/>
      <c r="UIG9" s="279"/>
      <c r="UIH9" s="280"/>
      <c r="UII9" s="281"/>
      <c r="UIJ9" s="281"/>
      <c r="UIK9" s="282"/>
      <c r="UIL9" s="283"/>
      <c r="UIM9" s="279"/>
      <c r="UIN9" s="280"/>
      <c r="UIO9" s="281"/>
      <c r="UIP9" s="281"/>
      <c r="UIQ9" s="282"/>
      <c r="UIR9" s="283"/>
      <c r="UIS9" s="279"/>
      <c r="UIT9" s="280"/>
      <c r="UIU9" s="281"/>
      <c r="UIV9" s="281"/>
      <c r="UIW9" s="282"/>
      <c r="UIX9" s="283"/>
      <c r="UIY9" s="279"/>
      <c r="UIZ9" s="280"/>
      <c r="UJA9" s="281"/>
      <c r="UJB9" s="281"/>
      <c r="UJC9" s="282"/>
      <c r="UJD9" s="283"/>
      <c r="UJE9" s="279"/>
      <c r="UJF9" s="280"/>
      <c r="UJG9" s="281"/>
      <c r="UJH9" s="281"/>
      <c r="UJI9" s="282"/>
      <c r="UJJ9" s="283"/>
      <c r="UJK9" s="279"/>
      <c r="UJL9" s="280"/>
      <c r="UJM9" s="281"/>
      <c r="UJN9" s="281"/>
      <c r="UJO9" s="282"/>
      <c r="UJP9" s="283"/>
      <c r="UJQ9" s="279"/>
      <c r="UJR9" s="280"/>
      <c r="UJS9" s="281"/>
      <c r="UJT9" s="281"/>
      <c r="UJU9" s="282"/>
      <c r="UJV9" s="283"/>
      <c r="UJW9" s="279"/>
      <c r="UJX9" s="280"/>
      <c r="UJY9" s="281"/>
      <c r="UJZ9" s="281"/>
      <c r="UKA9" s="282"/>
      <c r="UKB9" s="283"/>
      <c r="UKC9" s="279"/>
      <c r="UKD9" s="280"/>
      <c r="UKE9" s="281"/>
      <c r="UKF9" s="281"/>
      <c r="UKG9" s="282"/>
      <c r="UKH9" s="283"/>
      <c r="UKI9" s="279"/>
      <c r="UKJ9" s="280"/>
      <c r="UKK9" s="281"/>
      <c r="UKL9" s="281"/>
      <c r="UKM9" s="282"/>
      <c r="UKN9" s="283"/>
      <c r="UKO9" s="279"/>
      <c r="UKP9" s="280"/>
      <c r="UKQ9" s="281"/>
      <c r="UKR9" s="281"/>
      <c r="UKS9" s="282"/>
      <c r="UKT9" s="283"/>
      <c r="UKU9" s="279"/>
      <c r="UKV9" s="280"/>
      <c r="UKW9" s="281"/>
      <c r="UKX9" s="281"/>
      <c r="UKY9" s="282"/>
      <c r="UKZ9" s="283"/>
      <c r="ULA9" s="279"/>
      <c r="ULB9" s="280"/>
      <c r="ULC9" s="281"/>
      <c r="ULD9" s="281"/>
      <c r="ULE9" s="282"/>
      <c r="ULF9" s="283"/>
      <c r="ULG9" s="279"/>
      <c r="ULH9" s="280"/>
      <c r="ULI9" s="281"/>
      <c r="ULJ9" s="281"/>
      <c r="ULK9" s="282"/>
      <c r="ULL9" s="283"/>
      <c r="ULM9" s="279"/>
      <c r="ULN9" s="280"/>
      <c r="ULO9" s="281"/>
      <c r="ULP9" s="281"/>
      <c r="ULQ9" s="282"/>
      <c r="ULR9" s="283"/>
      <c r="ULS9" s="279"/>
      <c r="ULT9" s="280"/>
      <c r="ULU9" s="281"/>
      <c r="ULV9" s="281"/>
      <c r="ULW9" s="282"/>
      <c r="ULX9" s="283"/>
      <c r="ULY9" s="279"/>
      <c r="ULZ9" s="280"/>
      <c r="UMA9" s="281"/>
      <c r="UMB9" s="281"/>
      <c r="UMC9" s="282"/>
      <c r="UMD9" s="283"/>
      <c r="UME9" s="279"/>
      <c r="UMF9" s="280"/>
      <c r="UMG9" s="281"/>
      <c r="UMH9" s="281"/>
      <c r="UMI9" s="282"/>
      <c r="UMJ9" s="283"/>
      <c r="UMK9" s="279"/>
      <c r="UML9" s="280"/>
      <c r="UMM9" s="281"/>
      <c r="UMN9" s="281"/>
      <c r="UMO9" s="282"/>
      <c r="UMP9" s="283"/>
      <c r="UMQ9" s="279"/>
      <c r="UMR9" s="280"/>
      <c r="UMS9" s="281"/>
      <c r="UMT9" s="281"/>
      <c r="UMU9" s="282"/>
      <c r="UMV9" s="283"/>
      <c r="UMW9" s="279"/>
      <c r="UMX9" s="280"/>
      <c r="UMY9" s="281"/>
      <c r="UMZ9" s="281"/>
      <c r="UNA9" s="282"/>
      <c r="UNB9" s="283"/>
      <c r="UNC9" s="279"/>
      <c r="UND9" s="280"/>
      <c r="UNE9" s="281"/>
      <c r="UNF9" s="281"/>
      <c r="UNG9" s="282"/>
      <c r="UNH9" s="283"/>
      <c r="UNI9" s="279"/>
      <c r="UNJ9" s="280"/>
      <c r="UNK9" s="281"/>
      <c r="UNL9" s="281"/>
      <c r="UNM9" s="282"/>
      <c r="UNN9" s="283"/>
      <c r="UNO9" s="279"/>
      <c r="UNP9" s="280"/>
      <c r="UNQ9" s="281"/>
      <c r="UNR9" s="281"/>
      <c r="UNS9" s="282"/>
      <c r="UNT9" s="283"/>
      <c r="UNU9" s="279"/>
      <c r="UNV9" s="280"/>
      <c r="UNW9" s="281"/>
      <c r="UNX9" s="281"/>
      <c r="UNY9" s="282"/>
      <c r="UNZ9" s="283"/>
      <c r="UOA9" s="279"/>
      <c r="UOB9" s="280"/>
      <c r="UOC9" s="281"/>
      <c r="UOD9" s="281"/>
      <c r="UOE9" s="282"/>
      <c r="UOF9" s="283"/>
      <c r="UOG9" s="279"/>
      <c r="UOH9" s="280"/>
      <c r="UOI9" s="281"/>
      <c r="UOJ9" s="281"/>
      <c r="UOK9" s="282"/>
      <c r="UOL9" s="283"/>
      <c r="UOM9" s="279"/>
      <c r="UON9" s="280"/>
      <c r="UOO9" s="281"/>
      <c r="UOP9" s="281"/>
      <c r="UOQ9" s="282"/>
      <c r="UOR9" s="283"/>
      <c r="UOS9" s="279"/>
      <c r="UOT9" s="280"/>
      <c r="UOU9" s="281"/>
      <c r="UOV9" s="281"/>
      <c r="UOW9" s="282"/>
      <c r="UOX9" s="283"/>
      <c r="UOY9" s="279"/>
      <c r="UOZ9" s="280"/>
      <c r="UPA9" s="281"/>
      <c r="UPB9" s="281"/>
      <c r="UPC9" s="282"/>
      <c r="UPD9" s="283"/>
      <c r="UPE9" s="279"/>
      <c r="UPF9" s="280"/>
      <c r="UPG9" s="281"/>
      <c r="UPH9" s="281"/>
      <c r="UPI9" s="282"/>
      <c r="UPJ9" s="283"/>
      <c r="UPK9" s="279"/>
      <c r="UPL9" s="280"/>
      <c r="UPM9" s="281"/>
      <c r="UPN9" s="281"/>
      <c r="UPO9" s="282"/>
      <c r="UPP9" s="283"/>
      <c r="UPQ9" s="279"/>
      <c r="UPR9" s="280"/>
      <c r="UPS9" s="281"/>
      <c r="UPT9" s="281"/>
      <c r="UPU9" s="282"/>
      <c r="UPV9" s="283"/>
      <c r="UPW9" s="279"/>
      <c r="UPX9" s="280"/>
      <c r="UPY9" s="281"/>
      <c r="UPZ9" s="281"/>
      <c r="UQA9" s="282"/>
      <c r="UQB9" s="283"/>
      <c r="UQC9" s="279"/>
      <c r="UQD9" s="280"/>
      <c r="UQE9" s="281"/>
      <c r="UQF9" s="281"/>
      <c r="UQG9" s="282"/>
      <c r="UQH9" s="283"/>
      <c r="UQI9" s="279"/>
      <c r="UQJ9" s="280"/>
      <c r="UQK9" s="281"/>
      <c r="UQL9" s="281"/>
      <c r="UQM9" s="282"/>
      <c r="UQN9" s="283"/>
      <c r="UQO9" s="279"/>
      <c r="UQP9" s="280"/>
      <c r="UQQ9" s="281"/>
      <c r="UQR9" s="281"/>
      <c r="UQS9" s="282"/>
      <c r="UQT9" s="283"/>
      <c r="UQU9" s="279"/>
      <c r="UQV9" s="280"/>
      <c r="UQW9" s="281"/>
      <c r="UQX9" s="281"/>
      <c r="UQY9" s="282"/>
      <c r="UQZ9" s="283"/>
      <c r="URA9" s="279"/>
      <c r="URB9" s="280"/>
      <c r="URC9" s="281"/>
      <c r="URD9" s="281"/>
      <c r="URE9" s="282"/>
      <c r="URF9" s="283"/>
      <c r="URG9" s="279"/>
      <c r="URH9" s="280"/>
      <c r="URI9" s="281"/>
      <c r="URJ9" s="281"/>
      <c r="URK9" s="282"/>
      <c r="URL9" s="283"/>
      <c r="URM9" s="279"/>
      <c r="URN9" s="280"/>
      <c r="URO9" s="281"/>
      <c r="URP9" s="281"/>
      <c r="URQ9" s="282"/>
      <c r="URR9" s="283"/>
      <c r="URS9" s="279"/>
      <c r="URT9" s="280"/>
      <c r="URU9" s="281"/>
      <c r="URV9" s="281"/>
      <c r="URW9" s="282"/>
      <c r="URX9" s="283"/>
      <c r="URY9" s="279"/>
      <c r="URZ9" s="280"/>
      <c r="USA9" s="281"/>
      <c r="USB9" s="281"/>
      <c r="USC9" s="282"/>
      <c r="USD9" s="283"/>
      <c r="USE9" s="279"/>
      <c r="USF9" s="280"/>
      <c r="USG9" s="281"/>
      <c r="USH9" s="281"/>
      <c r="USI9" s="282"/>
      <c r="USJ9" s="283"/>
      <c r="USK9" s="279"/>
      <c r="USL9" s="280"/>
      <c r="USM9" s="281"/>
      <c r="USN9" s="281"/>
      <c r="USO9" s="282"/>
      <c r="USP9" s="283"/>
      <c r="USQ9" s="279"/>
      <c r="USR9" s="280"/>
      <c r="USS9" s="281"/>
      <c r="UST9" s="281"/>
      <c r="USU9" s="282"/>
      <c r="USV9" s="283"/>
      <c r="USW9" s="279"/>
      <c r="USX9" s="280"/>
      <c r="USY9" s="281"/>
      <c r="USZ9" s="281"/>
      <c r="UTA9" s="282"/>
      <c r="UTB9" s="283"/>
      <c r="UTC9" s="279"/>
      <c r="UTD9" s="280"/>
      <c r="UTE9" s="281"/>
      <c r="UTF9" s="281"/>
      <c r="UTG9" s="282"/>
      <c r="UTH9" s="283"/>
      <c r="UTI9" s="279"/>
      <c r="UTJ9" s="280"/>
      <c r="UTK9" s="281"/>
      <c r="UTL9" s="281"/>
      <c r="UTM9" s="282"/>
      <c r="UTN9" s="283"/>
      <c r="UTO9" s="279"/>
      <c r="UTP9" s="280"/>
      <c r="UTQ9" s="281"/>
      <c r="UTR9" s="281"/>
      <c r="UTS9" s="282"/>
      <c r="UTT9" s="283"/>
      <c r="UTU9" s="279"/>
      <c r="UTV9" s="280"/>
      <c r="UTW9" s="281"/>
      <c r="UTX9" s="281"/>
      <c r="UTY9" s="282"/>
      <c r="UTZ9" s="283"/>
      <c r="UUA9" s="279"/>
      <c r="UUB9" s="280"/>
      <c r="UUC9" s="281"/>
      <c r="UUD9" s="281"/>
      <c r="UUE9" s="282"/>
      <c r="UUF9" s="283"/>
      <c r="UUG9" s="279"/>
      <c r="UUH9" s="280"/>
      <c r="UUI9" s="281"/>
      <c r="UUJ9" s="281"/>
      <c r="UUK9" s="282"/>
      <c r="UUL9" s="283"/>
      <c r="UUM9" s="279"/>
      <c r="UUN9" s="280"/>
      <c r="UUO9" s="281"/>
      <c r="UUP9" s="281"/>
      <c r="UUQ9" s="282"/>
      <c r="UUR9" s="283"/>
      <c r="UUS9" s="279"/>
      <c r="UUT9" s="280"/>
      <c r="UUU9" s="281"/>
      <c r="UUV9" s="281"/>
      <c r="UUW9" s="282"/>
      <c r="UUX9" s="283"/>
      <c r="UUY9" s="279"/>
      <c r="UUZ9" s="280"/>
      <c r="UVA9" s="281"/>
      <c r="UVB9" s="281"/>
      <c r="UVC9" s="282"/>
      <c r="UVD9" s="283"/>
      <c r="UVE9" s="279"/>
      <c r="UVF9" s="280"/>
      <c r="UVG9" s="281"/>
      <c r="UVH9" s="281"/>
      <c r="UVI9" s="282"/>
      <c r="UVJ9" s="283"/>
      <c r="UVK9" s="279"/>
      <c r="UVL9" s="280"/>
      <c r="UVM9" s="281"/>
      <c r="UVN9" s="281"/>
      <c r="UVO9" s="282"/>
      <c r="UVP9" s="283"/>
      <c r="UVQ9" s="279"/>
      <c r="UVR9" s="280"/>
      <c r="UVS9" s="281"/>
      <c r="UVT9" s="281"/>
      <c r="UVU9" s="282"/>
      <c r="UVV9" s="283"/>
      <c r="UVW9" s="279"/>
      <c r="UVX9" s="280"/>
      <c r="UVY9" s="281"/>
      <c r="UVZ9" s="281"/>
      <c r="UWA9" s="282"/>
      <c r="UWB9" s="283"/>
      <c r="UWC9" s="279"/>
      <c r="UWD9" s="280"/>
      <c r="UWE9" s="281"/>
      <c r="UWF9" s="281"/>
      <c r="UWG9" s="282"/>
      <c r="UWH9" s="283"/>
      <c r="UWI9" s="279"/>
      <c r="UWJ9" s="280"/>
      <c r="UWK9" s="281"/>
      <c r="UWL9" s="281"/>
      <c r="UWM9" s="282"/>
      <c r="UWN9" s="283"/>
      <c r="UWO9" s="279"/>
      <c r="UWP9" s="280"/>
      <c r="UWQ9" s="281"/>
      <c r="UWR9" s="281"/>
      <c r="UWS9" s="282"/>
      <c r="UWT9" s="283"/>
      <c r="UWU9" s="279"/>
      <c r="UWV9" s="280"/>
      <c r="UWW9" s="281"/>
      <c r="UWX9" s="281"/>
      <c r="UWY9" s="282"/>
      <c r="UWZ9" s="283"/>
      <c r="UXA9" s="279"/>
      <c r="UXB9" s="280"/>
      <c r="UXC9" s="281"/>
      <c r="UXD9" s="281"/>
      <c r="UXE9" s="282"/>
      <c r="UXF9" s="283"/>
      <c r="UXG9" s="279"/>
      <c r="UXH9" s="280"/>
      <c r="UXI9" s="281"/>
      <c r="UXJ9" s="281"/>
      <c r="UXK9" s="282"/>
      <c r="UXL9" s="283"/>
      <c r="UXM9" s="279"/>
      <c r="UXN9" s="280"/>
      <c r="UXO9" s="281"/>
      <c r="UXP9" s="281"/>
      <c r="UXQ9" s="282"/>
      <c r="UXR9" s="283"/>
      <c r="UXS9" s="279"/>
      <c r="UXT9" s="280"/>
      <c r="UXU9" s="281"/>
      <c r="UXV9" s="281"/>
      <c r="UXW9" s="282"/>
      <c r="UXX9" s="283"/>
      <c r="UXY9" s="279"/>
      <c r="UXZ9" s="280"/>
      <c r="UYA9" s="281"/>
      <c r="UYB9" s="281"/>
      <c r="UYC9" s="282"/>
      <c r="UYD9" s="283"/>
      <c r="UYE9" s="279"/>
      <c r="UYF9" s="280"/>
      <c r="UYG9" s="281"/>
      <c r="UYH9" s="281"/>
      <c r="UYI9" s="282"/>
      <c r="UYJ9" s="283"/>
      <c r="UYK9" s="279"/>
      <c r="UYL9" s="280"/>
      <c r="UYM9" s="281"/>
      <c r="UYN9" s="281"/>
      <c r="UYO9" s="282"/>
      <c r="UYP9" s="283"/>
      <c r="UYQ9" s="279"/>
      <c r="UYR9" s="280"/>
      <c r="UYS9" s="281"/>
      <c r="UYT9" s="281"/>
      <c r="UYU9" s="282"/>
      <c r="UYV9" s="283"/>
      <c r="UYW9" s="279"/>
      <c r="UYX9" s="280"/>
      <c r="UYY9" s="281"/>
      <c r="UYZ9" s="281"/>
      <c r="UZA9" s="282"/>
      <c r="UZB9" s="283"/>
      <c r="UZC9" s="279"/>
      <c r="UZD9" s="280"/>
      <c r="UZE9" s="281"/>
      <c r="UZF9" s="281"/>
      <c r="UZG9" s="282"/>
      <c r="UZH9" s="283"/>
      <c r="UZI9" s="279"/>
      <c r="UZJ9" s="280"/>
      <c r="UZK9" s="281"/>
      <c r="UZL9" s="281"/>
      <c r="UZM9" s="282"/>
      <c r="UZN9" s="283"/>
      <c r="UZO9" s="279"/>
      <c r="UZP9" s="280"/>
      <c r="UZQ9" s="281"/>
      <c r="UZR9" s="281"/>
      <c r="UZS9" s="282"/>
      <c r="UZT9" s="283"/>
      <c r="UZU9" s="279"/>
      <c r="UZV9" s="280"/>
      <c r="UZW9" s="281"/>
      <c r="UZX9" s="281"/>
      <c r="UZY9" s="282"/>
      <c r="UZZ9" s="283"/>
      <c r="VAA9" s="279"/>
      <c r="VAB9" s="280"/>
      <c r="VAC9" s="281"/>
      <c r="VAD9" s="281"/>
      <c r="VAE9" s="282"/>
      <c r="VAF9" s="283"/>
      <c r="VAG9" s="279"/>
      <c r="VAH9" s="280"/>
      <c r="VAI9" s="281"/>
      <c r="VAJ9" s="281"/>
      <c r="VAK9" s="282"/>
      <c r="VAL9" s="283"/>
      <c r="VAM9" s="279"/>
      <c r="VAN9" s="280"/>
      <c r="VAO9" s="281"/>
      <c r="VAP9" s="281"/>
      <c r="VAQ9" s="282"/>
      <c r="VAR9" s="283"/>
      <c r="VAS9" s="279"/>
      <c r="VAT9" s="280"/>
      <c r="VAU9" s="281"/>
      <c r="VAV9" s="281"/>
      <c r="VAW9" s="282"/>
      <c r="VAX9" s="283"/>
      <c r="VAY9" s="279"/>
      <c r="VAZ9" s="280"/>
      <c r="VBA9" s="281"/>
      <c r="VBB9" s="281"/>
      <c r="VBC9" s="282"/>
      <c r="VBD9" s="283"/>
      <c r="VBE9" s="279"/>
      <c r="VBF9" s="280"/>
      <c r="VBG9" s="281"/>
      <c r="VBH9" s="281"/>
      <c r="VBI9" s="282"/>
      <c r="VBJ9" s="283"/>
      <c r="VBK9" s="279"/>
      <c r="VBL9" s="280"/>
      <c r="VBM9" s="281"/>
      <c r="VBN9" s="281"/>
      <c r="VBO9" s="282"/>
      <c r="VBP9" s="283"/>
      <c r="VBQ9" s="279"/>
      <c r="VBR9" s="280"/>
      <c r="VBS9" s="281"/>
      <c r="VBT9" s="281"/>
      <c r="VBU9" s="282"/>
      <c r="VBV9" s="283"/>
      <c r="VBW9" s="279"/>
      <c r="VBX9" s="280"/>
      <c r="VBY9" s="281"/>
      <c r="VBZ9" s="281"/>
      <c r="VCA9" s="282"/>
      <c r="VCB9" s="283"/>
      <c r="VCC9" s="279"/>
      <c r="VCD9" s="280"/>
      <c r="VCE9" s="281"/>
      <c r="VCF9" s="281"/>
      <c r="VCG9" s="282"/>
      <c r="VCH9" s="283"/>
      <c r="VCI9" s="279"/>
      <c r="VCJ9" s="280"/>
      <c r="VCK9" s="281"/>
      <c r="VCL9" s="281"/>
      <c r="VCM9" s="282"/>
      <c r="VCN9" s="283"/>
      <c r="VCO9" s="279"/>
      <c r="VCP9" s="280"/>
      <c r="VCQ9" s="281"/>
      <c r="VCR9" s="281"/>
      <c r="VCS9" s="282"/>
      <c r="VCT9" s="283"/>
      <c r="VCU9" s="279"/>
      <c r="VCV9" s="280"/>
      <c r="VCW9" s="281"/>
      <c r="VCX9" s="281"/>
      <c r="VCY9" s="282"/>
      <c r="VCZ9" s="283"/>
      <c r="VDA9" s="279"/>
      <c r="VDB9" s="280"/>
      <c r="VDC9" s="281"/>
      <c r="VDD9" s="281"/>
      <c r="VDE9" s="282"/>
      <c r="VDF9" s="283"/>
      <c r="VDG9" s="279"/>
      <c r="VDH9" s="280"/>
      <c r="VDI9" s="281"/>
      <c r="VDJ9" s="281"/>
      <c r="VDK9" s="282"/>
      <c r="VDL9" s="283"/>
      <c r="VDM9" s="279"/>
      <c r="VDN9" s="280"/>
      <c r="VDO9" s="281"/>
      <c r="VDP9" s="281"/>
      <c r="VDQ9" s="282"/>
      <c r="VDR9" s="283"/>
      <c r="VDS9" s="279"/>
      <c r="VDT9" s="280"/>
      <c r="VDU9" s="281"/>
      <c r="VDV9" s="281"/>
      <c r="VDW9" s="282"/>
      <c r="VDX9" s="283"/>
      <c r="VDY9" s="279"/>
      <c r="VDZ9" s="280"/>
      <c r="VEA9" s="281"/>
      <c r="VEB9" s="281"/>
      <c r="VEC9" s="282"/>
      <c r="VED9" s="283"/>
      <c r="VEE9" s="279"/>
      <c r="VEF9" s="280"/>
      <c r="VEG9" s="281"/>
      <c r="VEH9" s="281"/>
      <c r="VEI9" s="282"/>
      <c r="VEJ9" s="283"/>
      <c r="VEK9" s="279"/>
      <c r="VEL9" s="280"/>
      <c r="VEM9" s="281"/>
      <c r="VEN9" s="281"/>
      <c r="VEO9" s="282"/>
      <c r="VEP9" s="283"/>
      <c r="VEQ9" s="279"/>
      <c r="VER9" s="280"/>
      <c r="VES9" s="281"/>
      <c r="VET9" s="281"/>
      <c r="VEU9" s="282"/>
      <c r="VEV9" s="283"/>
      <c r="VEW9" s="279"/>
      <c r="VEX9" s="280"/>
      <c r="VEY9" s="281"/>
      <c r="VEZ9" s="281"/>
      <c r="VFA9" s="282"/>
      <c r="VFB9" s="283"/>
      <c r="VFC9" s="279"/>
      <c r="VFD9" s="280"/>
      <c r="VFE9" s="281"/>
      <c r="VFF9" s="281"/>
      <c r="VFG9" s="282"/>
      <c r="VFH9" s="283"/>
      <c r="VFI9" s="279"/>
      <c r="VFJ9" s="280"/>
      <c r="VFK9" s="281"/>
      <c r="VFL9" s="281"/>
      <c r="VFM9" s="282"/>
      <c r="VFN9" s="283"/>
      <c r="VFO9" s="279"/>
      <c r="VFP9" s="280"/>
      <c r="VFQ9" s="281"/>
      <c r="VFR9" s="281"/>
      <c r="VFS9" s="282"/>
      <c r="VFT9" s="283"/>
      <c r="VFU9" s="279"/>
      <c r="VFV9" s="280"/>
      <c r="VFW9" s="281"/>
      <c r="VFX9" s="281"/>
      <c r="VFY9" s="282"/>
      <c r="VFZ9" s="283"/>
      <c r="VGA9" s="279"/>
      <c r="VGB9" s="280"/>
      <c r="VGC9" s="281"/>
      <c r="VGD9" s="281"/>
      <c r="VGE9" s="282"/>
      <c r="VGF9" s="283"/>
      <c r="VGG9" s="279"/>
      <c r="VGH9" s="280"/>
      <c r="VGI9" s="281"/>
      <c r="VGJ9" s="281"/>
      <c r="VGK9" s="282"/>
      <c r="VGL9" s="283"/>
      <c r="VGM9" s="279"/>
      <c r="VGN9" s="280"/>
      <c r="VGO9" s="281"/>
      <c r="VGP9" s="281"/>
      <c r="VGQ9" s="282"/>
      <c r="VGR9" s="283"/>
      <c r="VGS9" s="279"/>
      <c r="VGT9" s="280"/>
      <c r="VGU9" s="281"/>
      <c r="VGV9" s="281"/>
      <c r="VGW9" s="282"/>
      <c r="VGX9" s="283"/>
      <c r="VGY9" s="279"/>
      <c r="VGZ9" s="280"/>
      <c r="VHA9" s="281"/>
      <c r="VHB9" s="281"/>
      <c r="VHC9" s="282"/>
      <c r="VHD9" s="283"/>
      <c r="VHE9" s="279"/>
      <c r="VHF9" s="280"/>
      <c r="VHG9" s="281"/>
      <c r="VHH9" s="281"/>
      <c r="VHI9" s="282"/>
      <c r="VHJ9" s="283"/>
      <c r="VHK9" s="279"/>
      <c r="VHL9" s="280"/>
      <c r="VHM9" s="281"/>
      <c r="VHN9" s="281"/>
      <c r="VHO9" s="282"/>
      <c r="VHP9" s="283"/>
      <c r="VHQ9" s="279"/>
      <c r="VHR9" s="280"/>
      <c r="VHS9" s="281"/>
      <c r="VHT9" s="281"/>
      <c r="VHU9" s="282"/>
      <c r="VHV9" s="283"/>
      <c r="VHW9" s="279"/>
      <c r="VHX9" s="280"/>
      <c r="VHY9" s="281"/>
      <c r="VHZ9" s="281"/>
      <c r="VIA9" s="282"/>
      <c r="VIB9" s="283"/>
      <c r="VIC9" s="279"/>
      <c r="VID9" s="280"/>
      <c r="VIE9" s="281"/>
      <c r="VIF9" s="281"/>
      <c r="VIG9" s="282"/>
      <c r="VIH9" s="283"/>
      <c r="VII9" s="279"/>
      <c r="VIJ9" s="280"/>
      <c r="VIK9" s="281"/>
      <c r="VIL9" s="281"/>
      <c r="VIM9" s="282"/>
      <c r="VIN9" s="283"/>
      <c r="VIO9" s="279"/>
      <c r="VIP9" s="280"/>
      <c r="VIQ9" s="281"/>
      <c r="VIR9" s="281"/>
      <c r="VIS9" s="282"/>
      <c r="VIT9" s="283"/>
      <c r="VIU9" s="279"/>
      <c r="VIV9" s="280"/>
      <c r="VIW9" s="281"/>
      <c r="VIX9" s="281"/>
      <c r="VIY9" s="282"/>
      <c r="VIZ9" s="283"/>
      <c r="VJA9" s="279"/>
      <c r="VJB9" s="280"/>
      <c r="VJC9" s="281"/>
      <c r="VJD9" s="281"/>
      <c r="VJE9" s="282"/>
      <c r="VJF9" s="283"/>
      <c r="VJG9" s="279"/>
      <c r="VJH9" s="280"/>
      <c r="VJI9" s="281"/>
      <c r="VJJ9" s="281"/>
      <c r="VJK9" s="282"/>
      <c r="VJL9" s="283"/>
      <c r="VJM9" s="279"/>
      <c r="VJN9" s="280"/>
      <c r="VJO9" s="281"/>
      <c r="VJP9" s="281"/>
      <c r="VJQ9" s="282"/>
      <c r="VJR9" s="283"/>
      <c r="VJS9" s="279"/>
      <c r="VJT9" s="280"/>
      <c r="VJU9" s="281"/>
      <c r="VJV9" s="281"/>
      <c r="VJW9" s="282"/>
      <c r="VJX9" s="283"/>
      <c r="VJY9" s="279"/>
      <c r="VJZ9" s="280"/>
      <c r="VKA9" s="281"/>
      <c r="VKB9" s="281"/>
      <c r="VKC9" s="282"/>
      <c r="VKD9" s="283"/>
      <c r="VKE9" s="279"/>
      <c r="VKF9" s="280"/>
      <c r="VKG9" s="281"/>
      <c r="VKH9" s="281"/>
      <c r="VKI9" s="282"/>
      <c r="VKJ9" s="283"/>
      <c r="VKK9" s="279"/>
      <c r="VKL9" s="280"/>
      <c r="VKM9" s="281"/>
      <c r="VKN9" s="281"/>
      <c r="VKO9" s="282"/>
      <c r="VKP9" s="283"/>
      <c r="VKQ9" s="279"/>
      <c r="VKR9" s="280"/>
      <c r="VKS9" s="281"/>
      <c r="VKT9" s="281"/>
      <c r="VKU9" s="282"/>
      <c r="VKV9" s="283"/>
      <c r="VKW9" s="279"/>
      <c r="VKX9" s="280"/>
      <c r="VKY9" s="281"/>
      <c r="VKZ9" s="281"/>
      <c r="VLA9" s="282"/>
      <c r="VLB9" s="283"/>
      <c r="VLC9" s="279"/>
      <c r="VLD9" s="280"/>
      <c r="VLE9" s="281"/>
      <c r="VLF9" s="281"/>
      <c r="VLG9" s="282"/>
      <c r="VLH9" s="283"/>
      <c r="VLI9" s="279"/>
      <c r="VLJ9" s="280"/>
      <c r="VLK9" s="281"/>
      <c r="VLL9" s="281"/>
      <c r="VLM9" s="282"/>
      <c r="VLN9" s="283"/>
      <c r="VLO9" s="279"/>
      <c r="VLP9" s="280"/>
      <c r="VLQ9" s="281"/>
      <c r="VLR9" s="281"/>
      <c r="VLS9" s="282"/>
      <c r="VLT9" s="283"/>
      <c r="VLU9" s="279"/>
      <c r="VLV9" s="280"/>
      <c r="VLW9" s="281"/>
      <c r="VLX9" s="281"/>
      <c r="VLY9" s="282"/>
      <c r="VLZ9" s="283"/>
      <c r="VMA9" s="279"/>
      <c r="VMB9" s="280"/>
      <c r="VMC9" s="281"/>
      <c r="VMD9" s="281"/>
      <c r="VME9" s="282"/>
      <c r="VMF9" s="283"/>
      <c r="VMG9" s="279"/>
      <c r="VMH9" s="280"/>
      <c r="VMI9" s="281"/>
      <c r="VMJ9" s="281"/>
      <c r="VMK9" s="282"/>
      <c r="VML9" s="283"/>
      <c r="VMM9" s="279"/>
      <c r="VMN9" s="280"/>
      <c r="VMO9" s="281"/>
      <c r="VMP9" s="281"/>
      <c r="VMQ9" s="282"/>
      <c r="VMR9" s="283"/>
      <c r="VMS9" s="279"/>
      <c r="VMT9" s="280"/>
      <c r="VMU9" s="281"/>
      <c r="VMV9" s="281"/>
      <c r="VMW9" s="282"/>
      <c r="VMX9" s="283"/>
      <c r="VMY9" s="279"/>
      <c r="VMZ9" s="280"/>
      <c r="VNA9" s="281"/>
      <c r="VNB9" s="281"/>
      <c r="VNC9" s="282"/>
      <c r="VND9" s="283"/>
      <c r="VNE9" s="279"/>
      <c r="VNF9" s="280"/>
      <c r="VNG9" s="281"/>
      <c r="VNH9" s="281"/>
      <c r="VNI9" s="282"/>
      <c r="VNJ9" s="283"/>
      <c r="VNK9" s="279"/>
      <c r="VNL9" s="280"/>
      <c r="VNM9" s="281"/>
      <c r="VNN9" s="281"/>
      <c r="VNO9" s="282"/>
      <c r="VNP9" s="283"/>
      <c r="VNQ9" s="279"/>
      <c r="VNR9" s="280"/>
      <c r="VNS9" s="281"/>
      <c r="VNT9" s="281"/>
      <c r="VNU9" s="282"/>
      <c r="VNV9" s="283"/>
      <c r="VNW9" s="279"/>
      <c r="VNX9" s="280"/>
      <c r="VNY9" s="281"/>
      <c r="VNZ9" s="281"/>
      <c r="VOA9" s="282"/>
      <c r="VOB9" s="283"/>
      <c r="VOC9" s="279"/>
      <c r="VOD9" s="280"/>
      <c r="VOE9" s="281"/>
      <c r="VOF9" s="281"/>
      <c r="VOG9" s="282"/>
      <c r="VOH9" s="283"/>
      <c r="VOI9" s="279"/>
      <c r="VOJ9" s="280"/>
      <c r="VOK9" s="281"/>
      <c r="VOL9" s="281"/>
      <c r="VOM9" s="282"/>
      <c r="VON9" s="283"/>
      <c r="VOO9" s="279"/>
      <c r="VOP9" s="280"/>
      <c r="VOQ9" s="281"/>
      <c r="VOR9" s="281"/>
      <c r="VOS9" s="282"/>
      <c r="VOT9" s="283"/>
      <c r="VOU9" s="279"/>
      <c r="VOV9" s="280"/>
      <c r="VOW9" s="281"/>
      <c r="VOX9" s="281"/>
      <c r="VOY9" s="282"/>
      <c r="VOZ9" s="283"/>
      <c r="VPA9" s="279"/>
      <c r="VPB9" s="280"/>
      <c r="VPC9" s="281"/>
      <c r="VPD9" s="281"/>
      <c r="VPE9" s="282"/>
      <c r="VPF9" s="283"/>
      <c r="VPG9" s="279"/>
      <c r="VPH9" s="280"/>
      <c r="VPI9" s="281"/>
      <c r="VPJ9" s="281"/>
      <c r="VPK9" s="282"/>
      <c r="VPL9" s="283"/>
      <c r="VPM9" s="279"/>
      <c r="VPN9" s="280"/>
      <c r="VPO9" s="281"/>
      <c r="VPP9" s="281"/>
      <c r="VPQ9" s="282"/>
      <c r="VPR9" s="283"/>
      <c r="VPS9" s="279"/>
      <c r="VPT9" s="280"/>
      <c r="VPU9" s="281"/>
      <c r="VPV9" s="281"/>
      <c r="VPW9" s="282"/>
      <c r="VPX9" s="283"/>
      <c r="VPY9" s="279"/>
      <c r="VPZ9" s="280"/>
      <c r="VQA9" s="281"/>
      <c r="VQB9" s="281"/>
      <c r="VQC9" s="282"/>
      <c r="VQD9" s="283"/>
      <c r="VQE9" s="279"/>
      <c r="VQF9" s="280"/>
      <c r="VQG9" s="281"/>
      <c r="VQH9" s="281"/>
      <c r="VQI9" s="282"/>
      <c r="VQJ9" s="283"/>
      <c r="VQK9" s="279"/>
      <c r="VQL9" s="280"/>
      <c r="VQM9" s="281"/>
      <c r="VQN9" s="281"/>
      <c r="VQO9" s="282"/>
      <c r="VQP9" s="283"/>
      <c r="VQQ9" s="279"/>
      <c r="VQR9" s="280"/>
      <c r="VQS9" s="281"/>
      <c r="VQT9" s="281"/>
      <c r="VQU9" s="282"/>
      <c r="VQV9" s="283"/>
      <c r="VQW9" s="279"/>
      <c r="VQX9" s="280"/>
      <c r="VQY9" s="281"/>
      <c r="VQZ9" s="281"/>
      <c r="VRA9" s="282"/>
      <c r="VRB9" s="283"/>
      <c r="VRC9" s="279"/>
      <c r="VRD9" s="280"/>
      <c r="VRE9" s="281"/>
      <c r="VRF9" s="281"/>
      <c r="VRG9" s="282"/>
      <c r="VRH9" s="283"/>
      <c r="VRI9" s="279"/>
      <c r="VRJ9" s="280"/>
      <c r="VRK9" s="281"/>
      <c r="VRL9" s="281"/>
      <c r="VRM9" s="282"/>
      <c r="VRN9" s="283"/>
      <c r="VRO9" s="279"/>
      <c r="VRP9" s="280"/>
      <c r="VRQ9" s="281"/>
      <c r="VRR9" s="281"/>
      <c r="VRS9" s="282"/>
      <c r="VRT9" s="283"/>
      <c r="VRU9" s="279"/>
      <c r="VRV9" s="280"/>
      <c r="VRW9" s="281"/>
      <c r="VRX9" s="281"/>
      <c r="VRY9" s="282"/>
      <c r="VRZ9" s="283"/>
      <c r="VSA9" s="279"/>
      <c r="VSB9" s="280"/>
      <c r="VSC9" s="281"/>
      <c r="VSD9" s="281"/>
      <c r="VSE9" s="282"/>
      <c r="VSF9" s="283"/>
      <c r="VSG9" s="279"/>
      <c r="VSH9" s="280"/>
      <c r="VSI9" s="281"/>
      <c r="VSJ9" s="281"/>
      <c r="VSK9" s="282"/>
      <c r="VSL9" s="283"/>
      <c r="VSM9" s="279"/>
      <c r="VSN9" s="280"/>
      <c r="VSO9" s="281"/>
      <c r="VSP9" s="281"/>
      <c r="VSQ9" s="282"/>
      <c r="VSR9" s="283"/>
      <c r="VSS9" s="279"/>
      <c r="VST9" s="280"/>
      <c r="VSU9" s="281"/>
      <c r="VSV9" s="281"/>
      <c r="VSW9" s="282"/>
      <c r="VSX9" s="283"/>
      <c r="VSY9" s="279"/>
      <c r="VSZ9" s="280"/>
      <c r="VTA9" s="281"/>
      <c r="VTB9" s="281"/>
      <c r="VTC9" s="282"/>
      <c r="VTD9" s="283"/>
      <c r="VTE9" s="279"/>
      <c r="VTF9" s="280"/>
      <c r="VTG9" s="281"/>
      <c r="VTH9" s="281"/>
      <c r="VTI9" s="282"/>
      <c r="VTJ9" s="283"/>
      <c r="VTK9" s="279"/>
      <c r="VTL9" s="280"/>
      <c r="VTM9" s="281"/>
      <c r="VTN9" s="281"/>
      <c r="VTO9" s="282"/>
      <c r="VTP9" s="283"/>
      <c r="VTQ9" s="279"/>
      <c r="VTR9" s="280"/>
      <c r="VTS9" s="281"/>
      <c r="VTT9" s="281"/>
      <c r="VTU9" s="282"/>
      <c r="VTV9" s="283"/>
      <c r="VTW9" s="279"/>
      <c r="VTX9" s="280"/>
      <c r="VTY9" s="281"/>
      <c r="VTZ9" s="281"/>
      <c r="VUA9" s="282"/>
      <c r="VUB9" s="283"/>
      <c r="VUC9" s="279"/>
      <c r="VUD9" s="280"/>
      <c r="VUE9" s="281"/>
      <c r="VUF9" s="281"/>
      <c r="VUG9" s="282"/>
      <c r="VUH9" s="283"/>
      <c r="VUI9" s="279"/>
      <c r="VUJ9" s="280"/>
      <c r="VUK9" s="281"/>
      <c r="VUL9" s="281"/>
      <c r="VUM9" s="282"/>
      <c r="VUN9" s="283"/>
      <c r="VUO9" s="279"/>
      <c r="VUP9" s="280"/>
      <c r="VUQ9" s="281"/>
      <c r="VUR9" s="281"/>
      <c r="VUS9" s="282"/>
      <c r="VUT9" s="283"/>
      <c r="VUU9" s="279"/>
      <c r="VUV9" s="280"/>
      <c r="VUW9" s="281"/>
      <c r="VUX9" s="281"/>
      <c r="VUY9" s="282"/>
      <c r="VUZ9" s="283"/>
      <c r="VVA9" s="279"/>
      <c r="VVB9" s="280"/>
      <c r="VVC9" s="281"/>
      <c r="VVD9" s="281"/>
      <c r="VVE9" s="282"/>
      <c r="VVF9" s="283"/>
      <c r="VVG9" s="279"/>
      <c r="VVH9" s="280"/>
      <c r="VVI9" s="281"/>
      <c r="VVJ9" s="281"/>
      <c r="VVK9" s="282"/>
      <c r="VVL9" s="283"/>
      <c r="VVM9" s="279"/>
      <c r="VVN9" s="280"/>
      <c r="VVO9" s="281"/>
      <c r="VVP9" s="281"/>
      <c r="VVQ9" s="282"/>
      <c r="VVR9" s="283"/>
      <c r="VVS9" s="279"/>
      <c r="VVT9" s="280"/>
      <c r="VVU9" s="281"/>
      <c r="VVV9" s="281"/>
      <c r="VVW9" s="282"/>
      <c r="VVX9" s="283"/>
      <c r="VVY9" s="279"/>
      <c r="VVZ9" s="280"/>
      <c r="VWA9" s="281"/>
      <c r="VWB9" s="281"/>
      <c r="VWC9" s="282"/>
      <c r="VWD9" s="283"/>
      <c r="VWE9" s="279"/>
      <c r="VWF9" s="280"/>
      <c r="VWG9" s="281"/>
      <c r="VWH9" s="281"/>
      <c r="VWI9" s="282"/>
      <c r="VWJ9" s="283"/>
      <c r="VWK9" s="279"/>
      <c r="VWL9" s="280"/>
      <c r="VWM9" s="281"/>
      <c r="VWN9" s="281"/>
      <c r="VWO9" s="282"/>
      <c r="VWP9" s="283"/>
      <c r="VWQ9" s="279"/>
      <c r="VWR9" s="280"/>
      <c r="VWS9" s="281"/>
      <c r="VWT9" s="281"/>
      <c r="VWU9" s="282"/>
      <c r="VWV9" s="283"/>
      <c r="VWW9" s="279"/>
      <c r="VWX9" s="280"/>
      <c r="VWY9" s="281"/>
      <c r="VWZ9" s="281"/>
      <c r="VXA9" s="282"/>
      <c r="VXB9" s="283"/>
      <c r="VXC9" s="279"/>
      <c r="VXD9" s="280"/>
      <c r="VXE9" s="281"/>
      <c r="VXF9" s="281"/>
      <c r="VXG9" s="282"/>
      <c r="VXH9" s="283"/>
      <c r="VXI9" s="279"/>
      <c r="VXJ9" s="280"/>
      <c r="VXK9" s="281"/>
      <c r="VXL9" s="281"/>
      <c r="VXM9" s="282"/>
      <c r="VXN9" s="283"/>
      <c r="VXO9" s="279"/>
      <c r="VXP9" s="280"/>
      <c r="VXQ9" s="281"/>
      <c r="VXR9" s="281"/>
      <c r="VXS9" s="282"/>
      <c r="VXT9" s="283"/>
      <c r="VXU9" s="279"/>
      <c r="VXV9" s="280"/>
      <c r="VXW9" s="281"/>
      <c r="VXX9" s="281"/>
      <c r="VXY9" s="282"/>
      <c r="VXZ9" s="283"/>
      <c r="VYA9" s="279"/>
      <c r="VYB9" s="280"/>
      <c r="VYC9" s="281"/>
      <c r="VYD9" s="281"/>
      <c r="VYE9" s="282"/>
      <c r="VYF9" s="283"/>
      <c r="VYG9" s="279"/>
      <c r="VYH9" s="280"/>
      <c r="VYI9" s="281"/>
      <c r="VYJ9" s="281"/>
      <c r="VYK9" s="282"/>
      <c r="VYL9" s="283"/>
      <c r="VYM9" s="279"/>
      <c r="VYN9" s="280"/>
      <c r="VYO9" s="281"/>
      <c r="VYP9" s="281"/>
      <c r="VYQ9" s="282"/>
      <c r="VYR9" s="283"/>
      <c r="VYS9" s="279"/>
      <c r="VYT9" s="280"/>
      <c r="VYU9" s="281"/>
      <c r="VYV9" s="281"/>
      <c r="VYW9" s="282"/>
      <c r="VYX9" s="283"/>
      <c r="VYY9" s="279"/>
      <c r="VYZ9" s="280"/>
      <c r="VZA9" s="281"/>
      <c r="VZB9" s="281"/>
      <c r="VZC9" s="282"/>
      <c r="VZD9" s="283"/>
      <c r="VZE9" s="279"/>
      <c r="VZF9" s="280"/>
      <c r="VZG9" s="281"/>
      <c r="VZH9" s="281"/>
      <c r="VZI9" s="282"/>
      <c r="VZJ9" s="283"/>
      <c r="VZK9" s="279"/>
      <c r="VZL9" s="280"/>
      <c r="VZM9" s="281"/>
      <c r="VZN9" s="281"/>
      <c r="VZO9" s="282"/>
      <c r="VZP9" s="283"/>
      <c r="VZQ9" s="279"/>
      <c r="VZR9" s="280"/>
      <c r="VZS9" s="281"/>
      <c r="VZT9" s="281"/>
      <c r="VZU9" s="282"/>
      <c r="VZV9" s="283"/>
      <c r="VZW9" s="279"/>
      <c r="VZX9" s="280"/>
      <c r="VZY9" s="281"/>
      <c r="VZZ9" s="281"/>
      <c r="WAA9" s="282"/>
      <c r="WAB9" s="283"/>
      <c r="WAC9" s="279"/>
      <c r="WAD9" s="280"/>
      <c r="WAE9" s="281"/>
      <c r="WAF9" s="281"/>
      <c r="WAG9" s="282"/>
      <c r="WAH9" s="283"/>
      <c r="WAI9" s="279"/>
      <c r="WAJ9" s="280"/>
      <c r="WAK9" s="281"/>
      <c r="WAL9" s="281"/>
      <c r="WAM9" s="282"/>
      <c r="WAN9" s="283"/>
      <c r="WAO9" s="279"/>
      <c r="WAP9" s="280"/>
      <c r="WAQ9" s="281"/>
      <c r="WAR9" s="281"/>
      <c r="WAS9" s="282"/>
      <c r="WAT9" s="283"/>
      <c r="WAU9" s="279"/>
      <c r="WAV9" s="280"/>
      <c r="WAW9" s="281"/>
      <c r="WAX9" s="281"/>
      <c r="WAY9" s="282"/>
      <c r="WAZ9" s="283"/>
      <c r="WBA9" s="279"/>
      <c r="WBB9" s="280"/>
      <c r="WBC9" s="281"/>
      <c r="WBD9" s="281"/>
      <c r="WBE9" s="282"/>
      <c r="WBF9" s="283"/>
      <c r="WBG9" s="279"/>
      <c r="WBH9" s="280"/>
      <c r="WBI9" s="281"/>
      <c r="WBJ9" s="281"/>
      <c r="WBK9" s="282"/>
      <c r="WBL9" s="283"/>
      <c r="WBM9" s="279"/>
      <c r="WBN9" s="280"/>
      <c r="WBO9" s="281"/>
      <c r="WBP9" s="281"/>
      <c r="WBQ9" s="282"/>
      <c r="WBR9" s="283"/>
      <c r="WBS9" s="279"/>
      <c r="WBT9" s="280"/>
      <c r="WBU9" s="281"/>
      <c r="WBV9" s="281"/>
      <c r="WBW9" s="282"/>
      <c r="WBX9" s="283"/>
      <c r="WBY9" s="279"/>
      <c r="WBZ9" s="280"/>
      <c r="WCA9" s="281"/>
      <c r="WCB9" s="281"/>
      <c r="WCC9" s="282"/>
      <c r="WCD9" s="283"/>
      <c r="WCE9" s="279"/>
      <c r="WCF9" s="280"/>
      <c r="WCG9" s="281"/>
      <c r="WCH9" s="281"/>
      <c r="WCI9" s="282"/>
      <c r="WCJ9" s="283"/>
      <c r="WCK9" s="279"/>
      <c r="WCL9" s="280"/>
      <c r="WCM9" s="281"/>
      <c r="WCN9" s="281"/>
      <c r="WCO9" s="282"/>
      <c r="WCP9" s="283"/>
      <c r="WCQ9" s="279"/>
      <c r="WCR9" s="280"/>
      <c r="WCS9" s="281"/>
      <c r="WCT9" s="281"/>
      <c r="WCU9" s="282"/>
      <c r="WCV9" s="283"/>
      <c r="WCW9" s="279"/>
      <c r="WCX9" s="280"/>
      <c r="WCY9" s="281"/>
      <c r="WCZ9" s="281"/>
      <c r="WDA9" s="282"/>
      <c r="WDB9" s="283"/>
      <c r="WDC9" s="279"/>
      <c r="WDD9" s="280"/>
      <c r="WDE9" s="281"/>
      <c r="WDF9" s="281"/>
      <c r="WDG9" s="282"/>
      <c r="WDH9" s="283"/>
      <c r="WDI9" s="279"/>
      <c r="WDJ9" s="280"/>
      <c r="WDK9" s="281"/>
      <c r="WDL9" s="281"/>
      <c r="WDM9" s="282"/>
      <c r="WDN9" s="283"/>
      <c r="WDO9" s="279"/>
      <c r="WDP9" s="280"/>
      <c r="WDQ9" s="281"/>
      <c r="WDR9" s="281"/>
      <c r="WDS9" s="282"/>
      <c r="WDT9" s="283"/>
      <c r="WDU9" s="279"/>
      <c r="WDV9" s="280"/>
      <c r="WDW9" s="281"/>
      <c r="WDX9" s="281"/>
      <c r="WDY9" s="282"/>
      <c r="WDZ9" s="283"/>
      <c r="WEA9" s="279"/>
      <c r="WEB9" s="280"/>
      <c r="WEC9" s="281"/>
      <c r="WED9" s="281"/>
      <c r="WEE9" s="282"/>
      <c r="WEF9" s="283"/>
      <c r="WEG9" s="279"/>
      <c r="WEH9" s="280"/>
      <c r="WEI9" s="281"/>
      <c r="WEJ9" s="281"/>
      <c r="WEK9" s="282"/>
      <c r="WEL9" s="283"/>
      <c r="WEM9" s="279"/>
      <c r="WEN9" s="280"/>
      <c r="WEO9" s="281"/>
      <c r="WEP9" s="281"/>
      <c r="WEQ9" s="282"/>
      <c r="WER9" s="283"/>
      <c r="WES9" s="279"/>
      <c r="WET9" s="280"/>
      <c r="WEU9" s="281"/>
      <c r="WEV9" s="281"/>
      <c r="WEW9" s="282"/>
      <c r="WEX9" s="283"/>
      <c r="WEY9" s="279"/>
      <c r="WEZ9" s="280"/>
      <c r="WFA9" s="281"/>
      <c r="WFB9" s="281"/>
      <c r="WFC9" s="282"/>
      <c r="WFD9" s="283"/>
      <c r="WFE9" s="279"/>
      <c r="WFF9" s="280"/>
      <c r="WFG9" s="281"/>
      <c r="WFH9" s="281"/>
      <c r="WFI9" s="282"/>
      <c r="WFJ9" s="283"/>
      <c r="WFK9" s="279"/>
      <c r="WFL9" s="280"/>
      <c r="WFM9" s="281"/>
      <c r="WFN9" s="281"/>
      <c r="WFO9" s="282"/>
      <c r="WFP9" s="283"/>
      <c r="WFQ9" s="279"/>
      <c r="WFR9" s="280"/>
      <c r="WFS9" s="281"/>
      <c r="WFT9" s="281"/>
      <c r="WFU9" s="282"/>
      <c r="WFV9" s="283"/>
      <c r="WFW9" s="279"/>
      <c r="WFX9" s="280"/>
      <c r="WFY9" s="281"/>
      <c r="WFZ9" s="281"/>
      <c r="WGA9" s="282"/>
      <c r="WGB9" s="283"/>
      <c r="WGC9" s="279"/>
      <c r="WGD9" s="280"/>
      <c r="WGE9" s="281"/>
      <c r="WGF9" s="281"/>
      <c r="WGG9" s="282"/>
      <c r="WGH9" s="283"/>
      <c r="WGI9" s="279"/>
      <c r="WGJ9" s="280"/>
      <c r="WGK9" s="281"/>
      <c r="WGL9" s="281"/>
      <c r="WGM9" s="282"/>
      <c r="WGN9" s="283"/>
      <c r="WGO9" s="279"/>
      <c r="WGP9" s="280"/>
      <c r="WGQ9" s="281"/>
      <c r="WGR9" s="281"/>
      <c r="WGS9" s="282"/>
      <c r="WGT9" s="283"/>
      <c r="WGU9" s="279"/>
      <c r="WGV9" s="280"/>
      <c r="WGW9" s="281"/>
      <c r="WGX9" s="281"/>
      <c r="WGY9" s="282"/>
      <c r="WGZ9" s="283"/>
      <c r="WHA9" s="279"/>
      <c r="WHB9" s="280"/>
      <c r="WHC9" s="281"/>
      <c r="WHD9" s="281"/>
      <c r="WHE9" s="282"/>
      <c r="WHF9" s="283"/>
      <c r="WHG9" s="279"/>
      <c r="WHH9" s="280"/>
      <c r="WHI9" s="281"/>
      <c r="WHJ9" s="281"/>
      <c r="WHK9" s="282"/>
      <c r="WHL9" s="283"/>
      <c r="WHM9" s="279"/>
      <c r="WHN9" s="280"/>
      <c r="WHO9" s="281"/>
      <c r="WHP9" s="281"/>
      <c r="WHQ9" s="282"/>
      <c r="WHR9" s="283"/>
      <c r="WHS9" s="279"/>
      <c r="WHT9" s="280"/>
      <c r="WHU9" s="281"/>
      <c r="WHV9" s="281"/>
      <c r="WHW9" s="282"/>
      <c r="WHX9" s="283"/>
      <c r="WHY9" s="279"/>
      <c r="WHZ9" s="280"/>
      <c r="WIA9" s="281"/>
      <c r="WIB9" s="281"/>
      <c r="WIC9" s="282"/>
      <c r="WID9" s="283"/>
      <c r="WIE9" s="279"/>
      <c r="WIF9" s="280"/>
      <c r="WIG9" s="281"/>
      <c r="WIH9" s="281"/>
      <c r="WII9" s="282"/>
      <c r="WIJ9" s="283"/>
      <c r="WIK9" s="279"/>
      <c r="WIL9" s="280"/>
      <c r="WIM9" s="281"/>
      <c r="WIN9" s="281"/>
      <c r="WIO9" s="282"/>
      <c r="WIP9" s="283"/>
      <c r="WIQ9" s="279"/>
      <c r="WIR9" s="280"/>
      <c r="WIS9" s="281"/>
      <c r="WIT9" s="281"/>
      <c r="WIU9" s="282"/>
      <c r="WIV9" s="283"/>
      <c r="WIW9" s="279"/>
      <c r="WIX9" s="280"/>
      <c r="WIY9" s="281"/>
      <c r="WIZ9" s="281"/>
      <c r="WJA9" s="282"/>
      <c r="WJB9" s="283"/>
      <c r="WJC9" s="279"/>
      <c r="WJD9" s="280"/>
      <c r="WJE9" s="281"/>
      <c r="WJF9" s="281"/>
      <c r="WJG9" s="282"/>
      <c r="WJH9" s="283"/>
      <c r="WJI9" s="279"/>
      <c r="WJJ9" s="280"/>
      <c r="WJK9" s="281"/>
      <c r="WJL9" s="281"/>
      <c r="WJM9" s="282"/>
      <c r="WJN9" s="283"/>
      <c r="WJO9" s="279"/>
      <c r="WJP9" s="280"/>
      <c r="WJQ9" s="281"/>
      <c r="WJR9" s="281"/>
      <c r="WJS9" s="282"/>
      <c r="WJT9" s="283"/>
      <c r="WJU9" s="279"/>
      <c r="WJV9" s="280"/>
      <c r="WJW9" s="281"/>
      <c r="WJX9" s="281"/>
      <c r="WJY9" s="282"/>
      <c r="WJZ9" s="283"/>
      <c r="WKA9" s="279"/>
      <c r="WKB9" s="280"/>
      <c r="WKC9" s="281"/>
      <c r="WKD9" s="281"/>
      <c r="WKE9" s="282"/>
      <c r="WKF9" s="283"/>
      <c r="WKG9" s="279"/>
      <c r="WKH9" s="280"/>
      <c r="WKI9" s="281"/>
      <c r="WKJ9" s="281"/>
      <c r="WKK9" s="282"/>
      <c r="WKL9" s="283"/>
      <c r="WKM9" s="279"/>
      <c r="WKN9" s="280"/>
      <c r="WKO9" s="281"/>
      <c r="WKP9" s="281"/>
      <c r="WKQ9" s="282"/>
      <c r="WKR9" s="283"/>
      <c r="WKS9" s="279"/>
      <c r="WKT9" s="280"/>
      <c r="WKU9" s="281"/>
      <c r="WKV9" s="281"/>
      <c r="WKW9" s="282"/>
      <c r="WKX9" s="283"/>
      <c r="WKY9" s="279"/>
      <c r="WKZ9" s="280"/>
      <c r="WLA9" s="281"/>
      <c r="WLB9" s="281"/>
      <c r="WLC9" s="282"/>
      <c r="WLD9" s="283"/>
      <c r="WLE9" s="279"/>
      <c r="WLF9" s="280"/>
      <c r="WLG9" s="281"/>
      <c r="WLH9" s="281"/>
      <c r="WLI9" s="282"/>
      <c r="WLJ9" s="283"/>
      <c r="WLK9" s="279"/>
      <c r="WLL9" s="280"/>
      <c r="WLM9" s="281"/>
      <c r="WLN9" s="281"/>
      <c r="WLO9" s="282"/>
      <c r="WLP9" s="283"/>
      <c r="WLQ9" s="279"/>
      <c r="WLR9" s="280"/>
      <c r="WLS9" s="281"/>
      <c r="WLT9" s="281"/>
      <c r="WLU9" s="282"/>
      <c r="WLV9" s="283"/>
      <c r="WLW9" s="279"/>
      <c r="WLX9" s="280"/>
      <c r="WLY9" s="281"/>
      <c r="WLZ9" s="281"/>
      <c r="WMA9" s="282"/>
      <c r="WMB9" s="283"/>
      <c r="WMC9" s="279"/>
      <c r="WMD9" s="280"/>
      <c r="WME9" s="281"/>
      <c r="WMF9" s="281"/>
      <c r="WMG9" s="282"/>
      <c r="WMH9" s="283"/>
      <c r="WMI9" s="279"/>
      <c r="WMJ9" s="280"/>
      <c r="WMK9" s="281"/>
      <c r="WML9" s="281"/>
      <c r="WMM9" s="282"/>
      <c r="WMN9" s="283"/>
      <c r="WMO9" s="279"/>
      <c r="WMP9" s="280"/>
      <c r="WMQ9" s="281"/>
      <c r="WMR9" s="281"/>
      <c r="WMS9" s="282"/>
      <c r="WMT9" s="283"/>
      <c r="WMU9" s="279"/>
      <c r="WMV9" s="280"/>
      <c r="WMW9" s="281"/>
      <c r="WMX9" s="281"/>
      <c r="WMY9" s="282"/>
      <c r="WMZ9" s="283"/>
      <c r="WNA9" s="279"/>
      <c r="WNB9" s="280"/>
      <c r="WNC9" s="281"/>
      <c r="WND9" s="281"/>
      <c r="WNE9" s="282"/>
      <c r="WNF9" s="283"/>
      <c r="WNG9" s="279"/>
      <c r="WNH9" s="280"/>
      <c r="WNI9" s="281"/>
      <c r="WNJ9" s="281"/>
      <c r="WNK9" s="282"/>
      <c r="WNL9" s="283"/>
      <c r="WNM9" s="279"/>
      <c r="WNN9" s="280"/>
      <c r="WNO9" s="281"/>
      <c r="WNP9" s="281"/>
      <c r="WNQ9" s="282"/>
      <c r="WNR9" s="283"/>
      <c r="WNS9" s="279"/>
      <c r="WNT9" s="280"/>
      <c r="WNU9" s="281"/>
      <c r="WNV9" s="281"/>
      <c r="WNW9" s="282"/>
      <c r="WNX9" s="283"/>
      <c r="WNY9" s="279"/>
      <c r="WNZ9" s="280"/>
      <c r="WOA9" s="281"/>
      <c r="WOB9" s="281"/>
      <c r="WOC9" s="282"/>
      <c r="WOD9" s="283"/>
      <c r="WOE9" s="279"/>
      <c r="WOF9" s="280"/>
      <c r="WOG9" s="281"/>
      <c r="WOH9" s="281"/>
      <c r="WOI9" s="282"/>
      <c r="WOJ9" s="283"/>
      <c r="WOK9" s="279"/>
      <c r="WOL9" s="280"/>
      <c r="WOM9" s="281"/>
      <c r="WON9" s="281"/>
      <c r="WOO9" s="282"/>
      <c r="WOP9" s="283"/>
      <c r="WOQ9" s="279"/>
      <c r="WOR9" s="280"/>
      <c r="WOS9" s="281"/>
      <c r="WOT9" s="281"/>
      <c r="WOU9" s="282"/>
      <c r="WOV9" s="283"/>
      <c r="WOW9" s="279"/>
      <c r="WOX9" s="280"/>
      <c r="WOY9" s="281"/>
      <c r="WOZ9" s="281"/>
      <c r="WPA9" s="282"/>
      <c r="WPB9" s="283"/>
      <c r="WPC9" s="279"/>
      <c r="WPD9" s="280"/>
      <c r="WPE9" s="281"/>
      <c r="WPF9" s="281"/>
      <c r="WPG9" s="282"/>
      <c r="WPH9" s="283"/>
      <c r="WPI9" s="279"/>
      <c r="WPJ9" s="280"/>
      <c r="WPK9" s="281"/>
      <c r="WPL9" s="281"/>
      <c r="WPM9" s="282"/>
      <c r="WPN9" s="283"/>
      <c r="WPO9" s="279"/>
      <c r="WPP9" s="280"/>
      <c r="WPQ9" s="281"/>
      <c r="WPR9" s="281"/>
      <c r="WPS9" s="282"/>
      <c r="WPT9" s="283"/>
      <c r="WPU9" s="279"/>
      <c r="WPV9" s="280"/>
      <c r="WPW9" s="281"/>
      <c r="WPX9" s="281"/>
      <c r="WPY9" s="282"/>
      <c r="WPZ9" s="283"/>
      <c r="WQA9" s="279"/>
      <c r="WQB9" s="280"/>
      <c r="WQC9" s="281"/>
      <c r="WQD9" s="281"/>
      <c r="WQE9" s="282"/>
      <c r="WQF9" s="283"/>
      <c r="WQG9" s="279"/>
      <c r="WQH9" s="280"/>
      <c r="WQI9" s="281"/>
      <c r="WQJ9" s="281"/>
      <c r="WQK9" s="282"/>
      <c r="WQL9" s="283"/>
      <c r="WQM9" s="279"/>
      <c r="WQN9" s="280"/>
      <c r="WQO9" s="281"/>
      <c r="WQP9" s="281"/>
      <c r="WQQ9" s="282"/>
      <c r="WQR9" s="283"/>
      <c r="WQS9" s="279"/>
      <c r="WQT9" s="280"/>
      <c r="WQU9" s="281"/>
      <c r="WQV9" s="281"/>
      <c r="WQW9" s="282"/>
      <c r="WQX9" s="283"/>
      <c r="WQY9" s="279"/>
      <c r="WQZ9" s="280"/>
      <c r="WRA9" s="281"/>
      <c r="WRB9" s="281"/>
      <c r="WRC9" s="282"/>
      <c r="WRD9" s="283"/>
      <c r="WRE9" s="279"/>
      <c r="WRF9" s="280"/>
      <c r="WRG9" s="281"/>
      <c r="WRH9" s="281"/>
      <c r="WRI9" s="282"/>
      <c r="WRJ9" s="283"/>
      <c r="WRK9" s="279"/>
      <c r="WRL9" s="280"/>
      <c r="WRM9" s="281"/>
      <c r="WRN9" s="281"/>
      <c r="WRO9" s="282"/>
      <c r="WRP9" s="283"/>
      <c r="WRQ9" s="279"/>
      <c r="WRR9" s="280"/>
      <c r="WRS9" s="281"/>
      <c r="WRT9" s="281"/>
      <c r="WRU9" s="282"/>
      <c r="WRV9" s="283"/>
      <c r="WRW9" s="279"/>
      <c r="WRX9" s="280"/>
      <c r="WRY9" s="281"/>
      <c r="WRZ9" s="281"/>
      <c r="WSA9" s="282"/>
      <c r="WSB9" s="283"/>
      <c r="WSC9" s="279"/>
      <c r="WSD9" s="280"/>
      <c r="WSE9" s="281"/>
      <c r="WSF9" s="281"/>
      <c r="WSG9" s="282"/>
      <c r="WSH9" s="283"/>
      <c r="WSI9" s="279"/>
      <c r="WSJ9" s="280"/>
      <c r="WSK9" s="281"/>
      <c r="WSL9" s="281"/>
      <c r="WSM9" s="282"/>
      <c r="WSN9" s="283"/>
      <c r="WSO9" s="279"/>
      <c r="WSP9" s="280"/>
      <c r="WSQ9" s="281"/>
      <c r="WSR9" s="281"/>
      <c r="WSS9" s="282"/>
      <c r="WST9" s="283"/>
      <c r="WSU9" s="279"/>
      <c r="WSV9" s="280"/>
      <c r="WSW9" s="281"/>
      <c r="WSX9" s="281"/>
      <c r="WSY9" s="282"/>
      <c r="WSZ9" s="283"/>
      <c r="WTA9" s="279"/>
      <c r="WTB9" s="280"/>
      <c r="WTC9" s="281"/>
      <c r="WTD9" s="281"/>
      <c r="WTE9" s="282"/>
      <c r="WTF9" s="283"/>
      <c r="WTG9" s="279"/>
      <c r="WTH9" s="280"/>
      <c r="WTI9" s="281"/>
      <c r="WTJ9" s="281"/>
      <c r="WTK9" s="282"/>
      <c r="WTL9" s="283"/>
      <c r="WTM9" s="279"/>
      <c r="WTN9" s="280"/>
      <c r="WTO9" s="281"/>
      <c r="WTP9" s="281"/>
      <c r="WTQ9" s="282"/>
      <c r="WTR9" s="283"/>
      <c r="WTS9" s="279"/>
      <c r="WTT9" s="280"/>
      <c r="WTU9" s="281"/>
      <c r="WTV9" s="281"/>
      <c r="WTW9" s="282"/>
      <c r="WTX9" s="283"/>
      <c r="WTY9" s="279"/>
      <c r="WTZ9" s="280"/>
      <c r="WUA9" s="281"/>
      <c r="WUB9" s="281"/>
      <c r="WUC9" s="282"/>
      <c r="WUD9" s="283"/>
      <c r="WUE9" s="279"/>
      <c r="WUF9" s="280"/>
      <c r="WUG9" s="281"/>
      <c r="WUH9" s="281"/>
      <c r="WUI9" s="282"/>
      <c r="WUJ9" s="283"/>
      <c r="WUK9" s="279"/>
      <c r="WUL9" s="280"/>
      <c r="WUM9" s="281"/>
      <c r="WUN9" s="281"/>
      <c r="WUO9" s="282"/>
      <c r="WUP9" s="283"/>
      <c r="WUQ9" s="279"/>
      <c r="WUR9" s="280"/>
      <c r="WUS9" s="281"/>
      <c r="WUT9" s="281"/>
      <c r="WUU9" s="282"/>
      <c r="WUV9" s="283"/>
      <c r="WUW9" s="279"/>
      <c r="WUX9" s="280"/>
      <c r="WUY9" s="281"/>
      <c r="WUZ9" s="281"/>
      <c r="WVA9" s="282"/>
      <c r="WVB9" s="283"/>
      <c r="WVC9" s="279"/>
      <c r="WVD9" s="280"/>
      <c r="WVE9" s="281"/>
      <c r="WVF9" s="281"/>
      <c r="WVG9" s="282"/>
      <c r="WVH9" s="283"/>
      <c r="WVI9" s="279"/>
      <c r="WVJ9" s="280"/>
      <c r="WVK9" s="281"/>
      <c r="WVL9" s="281"/>
      <c r="WVM9" s="282"/>
      <c r="WVN9" s="283"/>
      <c r="WVO9" s="279"/>
      <c r="WVP9" s="280"/>
      <c r="WVQ9" s="281"/>
      <c r="WVR9" s="281"/>
      <c r="WVS9" s="282"/>
      <c r="WVT9" s="283"/>
      <c r="WVU9" s="279"/>
      <c r="WVV9" s="280"/>
      <c r="WVW9" s="281"/>
      <c r="WVX9" s="281"/>
      <c r="WVY9" s="282"/>
      <c r="WVZ9" s="283"/>
      <c r="WWA9" s="279"/>
      <c r="WWB9" s="280"/>
      <c r="WWC9" s="281"/>
      <c r="WWD9" s="281"/>
      <c r="WWE9" s="282"/>
      <c r="WWF9" s="283"/>
      <c r="WWG9" s="279"/>
      <c r="WWH9" s="280"/>
      <c r="WWI9" s="281"/>
      <c r="WWJ9" s="281"/>
      <c r="WWK9" s="282"/>
      <c r="WWL9" s="283"/>
      <c r="WWM9" s="279"/>
      <c r="WWN9" s="280"/>
      <c r="WWO9" s="281"/>
      <c r="WWP9" s="281"/>
      <c r="WWQ9" s="282"/>
      <c r="WWR9" s="283"/>
      <c r="WWS9" s="279"/>
      <c r="WWT9" s="280"/>
      <c r="WWU9" s="281"/>
      <c r="WWV9" s="281"/>
      <c r="WWW9" s="282"/>
      <c r="WWX9" s="283"/>
      <c r="WWY9" s="279"/>
      <c r="WWZ9" s="280"/>
      <c r="WXA9" s="281"/>
      <c r="WXB9" s="281"/>
      <c r="WXC9" s="282"/>
      <c r="WXD9" s="283"/>
      <c r="WXE9" s="279"/>
      <c r="WXF9" s="280"/>
      <c r="WXG9" s="281"/>
      <c r="WXH9" s="281"/>
      <c r="WXI9" s="282"/>
      <c r="WXJ9" s="283"/>
      <c r="WXK9" s="279"/>
      <c r="WXL9" s="280"/>
      <c r="WXM9" s="281"/>
      <c r="WXN9" s="281"/>
      <c r="WXO9" s="282"/>
      <c r="WXP9" s="283"/>
      <c r="WXQ9" s="279"/>
      <c r="WXR9" s="280"/>
      <c r="WXS9" s="281"/>
      <c r="WXT9" s="281"/>
      <c r="WXU9" s="282"/>
      <c r="WXV9" s="283"/>
      <c r="WXW9" s="279"/>
      <c r="WXX9" s="280"/>
      <c r="WXY9" s="281"/>
      <c r="WXZ9" s="281"/>
      <c r="WYA9" s="282"/>
      <c r="WYB9" s="283"/>
      <c r="WYC9" s="279"/>
      <c r="WYD9" s="280"/>
      <c r="WYE9" s="281"/>
      <c r="WYF9" s="281"/>
      <c r="WYG9" s="282"/>
      <c r="WYH9" s="283"/>
      <c r="WYI9" s="279"/>
      <c r="WYJ9" s="280"/>
      <c r="WYK9" s="281"/>
      <c r="WYL9" s="281"/>
      <c r="WYM9" s="282"/>
      <c r="WYN9" s="283"/>
      <c r="WYO9" s="279"/>
      <c r="WYP9" s="280"/>
      <c r="WYQ9" s="281"/>
      <c r="WYR9" s="281"/>
      <c r="WYS9" s="282"/>
      <c r="WYT9" s="283"/>
      <c r="WYU9" s="279"/>
      <c r="WYV9" s="280"/>
      <c r="WYW9" s="281"/>
      <c r="WYX9" s="281"/>
      <c r="WYY9" s="282"/>
      <c r="WYZ9" s="283"/>
      <c r="WZA9" s="279"/>
      <c r="WZB9" s="280"/>
      <c r="WZC9" s="281"/>
      <c r="WZD9" s="281"/>
      <c r="WZE9" s="282"/>
      <c r="WZF9" s="283"/>
      <c r="WZG9" s="279"/>
      <c r="WZH9" s="280"/>
      <c r="WZI9" s="281"/>
      <c r="WZJ9" s="281"/>
      <c r="WZK9" s="282"/>
      <c r="WZL9" s="283"/>
      <c r="WZM9" s="279"/>
      <c r="WZN9" s="280"/>
      <c r="WZO9" s="281"/>
      <c r="WZP9" s="281"/>
      <c r="WZQ9" s="282"/>
      <c r="WZR9" s="283"/>
      <c r="WZS9" s="279"/>
      <c r="WZT9" s="280"/>
      <c r="WZU9" s="281"/>
      <c r="WZV9" s="281"/>
      <c r="WZW9" s="282"/>
      <c r="WZX9" s="283"/>
      <c r="WZY9" s="279"/>
      <c r="WZZ9" s="280"/>
      <c r="XAA9" s="281"/>
      <c r="XAB9" s="281"/>
      <c r="XAC9" s="282"/>
      <c r="XAD9" s="283"/>
      <c r="XAE9" s="279"/>
      <c r="XAF9" s="280"/>
      <c r="XAG9" s="281"/>
      <c r="XAH9" s="281"/>
      <c r="XAI9" s="282"/>
      <c r="XAJ9" s="283"/>
      <c r="XAK9" s="279"/>
      <c r="XAL9" s="280"/>
      <c r="XAM9" s="281"/>
      <c r="XAN9" s="281"/>
      <c r="XAO9" s="282"/>
      <c r="XAP9" s="283"/>
      <c r="XAQ9" s="279"/>
      <c r="XAR9" s="280"/>
      <c r="XAS9" s="281"/>
      <c r="XAT9" s="281"/>
      <c r="XAU9" s="282"/>
      <c r="XAV9" s="283"/>
      <c r="XAW9" s="279"/>
      <c r="XAX9" s="280"/>
      <c r="XAY9" s="281"/>
      <c r="XAZ9" s="281"/>
      <c r="XBA9" s="282"/>
      <c r="XBB9" s="283"/>
      <c r="XBC9" s="279"/>
      <c r="XBD9" s="280"/>
      <c r="XBE9" s="281"/>
      <c r="XBF9" s="281"/>
      <c r="XBG9" s="282"/>
      <c r="XBH9" s="283"/>
      <c r="XBI9" s="279"/>
      <c r="XBJ9" s="280"/>
      <c r="XBK9" s="281"/>
      <c r="XBL9" s="281"/>
      <c r="XBM9" s="282"/>
      <c r="XBN9" s="283"/>
      <c r="XBO9" s="279"/>
      <c r="XBP9" s="280"/>
      <c r="XBQ9" s="281"/>
      <c r="XBR9" s="281"/>
      <c r="XBS9" s="282"/>
      <c r="XBT9" s="283"/>
      <c r="XBU9" s="279"/>
      <c r="XBV9" s="280"/>
      <c r="XBW9" s="281"/>
      <c r="XBX9" s="281"/>
      <c r="XBY9" s="282"/>
      <c r="XBZ9" s="283"/>
      <c r="XCA9" s="279"/>
      <c r="XCB9" s="280"/>
      <c r="XCC9" s="281"/>
      <c r="XCD9" s="281"/>
      <c r="XCE9" s="282"/>
      <c r="XCF9" s="283"/>
      <c r="XCG9" s="279"/>
      <c r="XCH9" s="280"/>
      <c r="XCI9" s="281"/>
      <c r="XCJ9" s="281"/>
      <c r="XCK9" s="282"/>
      <c r="XCL9" s="283"/>
      <c r="XCM9" s="279"/>
      <c r="XCN9" s="280"/>
      <c r="XCO9" s="281"/>
      <c r="XCP9" s="281"/>
      <c r="XCQ9" s="282"/>
      <c r="XCR9" s="283"/>
      <c r="XCS9" s="279"/>
      <c r="XCT9" s="280"/>
      <c r="XCU9" s="281"/>
      <c r="XCV9" s="281"/>
      <c r="XCW9" s="282"/>
      <c r="XCX9" s="283"/>
      <c r="XCY9" s="279"/>
      <c r="XCZ9" s="280"/>
      <c r="XDA9" s="281"/>
      <c r="XDB9" s="281"/>
      <c r="XDC9" s="282"/>
      <c r="XDD9" s="283"/>
      <c r="XDE9" s="279"/>
      <c r="XDF9" s="280"/>
      <c r="XDG9" s="281"/>
      <c r="XDH9" s="281"/>
      <c r="XDI9" s="282"/>
      <c r="XDJ9" s="283"/>
      <c r="XDK9" s="279"/>
      <c r="XDL9" s="280"/>
      <c r="XDM9" s="281"/>
      <c r="XDN9" s="281"/>
      <c r="XDO9" s="282"/>
      <c r="XDP9" s="283"/>
      <c r="XDQ9" s="279"/>
      <c r="XDR9" s="280"/>
      <c r="XDS9" s="281"/>
      <c r="XDT9" s="281"/>
      <c r="XDU9" s="282"/>
      <c r="XDV9" s="283"/>
      <c r="XDW9" s="279"/>
      <c r="XDX9" s="280"/>
      <c r="XDY9" s="281"/>
      <c r="XDZ9" s="281"/>
      <c r="XEA9" s="282"/>
      <c r="XEB9" s="283"/>
      <c r="XEC9" s="279"/>
      <c r="XED9" s="280"/>
      <c r="XEE9" s="281"/>
      <c r="XEF9" s="281"/>
      <c r="XEG9" s="282"/>
      <c r="XEH9" s="283"/>
      <c r="XEI9" s="279"/>
      <c r="XEJ9" s="280"/>
      <c r="XEK9" s="281"/>
      <c r="XEL9" s="281"/>
      <c r="XEM9" s="282"/>
      <c r="XEN9" s="283"/>
      <c r="XEO9" s="279"/>
      <c r="XEP9" s="280"/>
      <c r="XEQ9" s="281"/>
      <c r="XER9" s="281"/>
      <c r="XES9" s="282"/>
      <c r="XET9" s="283"/>
      <c r="XEU9" s="279"/>
      <c r="XEV9" s="280"/>
      <c r="XEW9" s="281"/>
      <c r="XEX9" s="281"/>
      <c r="XEY9" s="282"/>
      <c r="XEZ9" s="283"/>
      <c r="XFA9" s="279"/>
      <c r="XFB9" s="280"/>
      <c r="XFC9" s="281"/>
      <c r="XFD9" s="281"/>
    </row>
    <row r="10" spans="1:16384" s="57" customFormat="1" ht="15.05">
      <c r="A10" s="67"/>
      <c r="B10" s="284"/>
      <c r="C10" s="285"/>
      <c r="D10" s="285"/>
      <c r="E10" s="286"/>
      <c r="F10" s="287"/>
      <c r="G10" s="67"/>
      <c r="H10" s="284"/>
      <c r="I10" s="285"/>
      <c r="J10" s="285"/>
      <c r="K10" s="286"/>
      <c r="L10" s="287"/>
      <c r="M10" s="67"/>
      <c r="N10" s="284"/>
      <c r="O10" s="285"/>
      <c r="P10" s="285"/>
      <c r="Q10" s="286"/>
      <c r="R10" s="287"/>
      <c r="S10" s="67"/>
      <c r="T10" s="284"/>
      <c r="U10" s="285"/>
      <c r="V10" s="285"/>
      <c r="W10" s="286"/>
      <c r="X10" s="287"/>
      <c r="Y10" s="67"/>
      <c r="Z10" s="284"/>
      <c r="AA10" s="285"/>
      <c r="AB10" s="285"/>
      <c r="AC10" s="286"/>
      <c r="AD10" s="287"/>
      <c r="AE10" s="67"/>
      <c r="AF10" s="284"/>
      <c r="AG10" s="285"/>
      <c r="AH10" s="285"/>
      <c r="AI10" s="286"/>
      <c r="AJ10" s="287"/>
      <c r="AK10" s="67"/>
      <c r="AL10" s="284"/>
      <c r="AM10" s="285"/>
      <c r="AN10" s="285"/>
      <c r="AO10" s="286"/>
      <c r="AP10" s="287"/>
      <c r="AQ10" s="67"/>
      <c r="AR10" s="284"/>
      <c r="AS10" s="285"/>
      <c r="AT10" s="285"/>
      <c r="AU10" s="286"/>
      <c r="AV10" s="287"/>
      <c r="AW10" s="67"/>
      <c r="AX10" s="284"/>
      <c r="AY10" s="285"/>
      <c r="AZ10" s="285"/>
      <c r="BA10" s="286"/>
      <c r="BB10" s="287"/>
      <c r="BC10" s="67"/>
      <c r="BD10" s="284"/>
      <c r="BE10" s="285"/>
      <c r="BF10" s="285"/>
      <c r="BG10" s="286"/>
      <c r="BH10" s="287"/>
      <c r="BI10" s="67"/>
      <c r="BJ10" s="284"/>
      <c r="BK10" s="285"/>
      <c r="BL10" s="285"/>
      <c r="BM10" s="286"/>
      <c r="BN10" s="287"/>
      <c r="BO10" s="67"/>
      <c r="BP10" s="284"/>
      <c r="BQ10" s="285"/>
      <c r="BR10" s="285"/>
      <c r="BS10" s="286"/>
      <c r="BT10" s="287"/>
      <c r="BU10" s="67"/>
      <c r="BV10" s="284"/>
      <c r="BW10" s="285"/>
      <c r="BX10" s="285"/>
      <c r="BY10" s="286"/>
      <c r="BZ10" s="287"/>
      <c r="CA10" s="67"/>
      <c r="CB10" s="284"/>
      <c r="CC10" s="285"/>
      <c r="CD10" s="285"/>
      <c r="CE10" s="286"/>
      <c r="CF10" s="287"/>
      <c r="CG10" s="67"/>
      <c r="CH10" s="284"/>
      <c r="CI10" s="285"/>
      <c r="CJ10" s="285"/>
      <c r="CK10" s="286"/>
      <c r="CL10" s="287"/>
      <c r="CM10" s="67"/>
      <c r="CN10" s="284"/>
      <c r="CO10" s="285"/>
      <c r="CP10" s="285"/>
      <c r="CQ10" s="286"/>
      <c r="CR10" s="287"/>
      <c r="CS10" s="67"/>
      <c r="CT10" s="284"/>
      <c r="CU10" s="285"/>
      <c r="CV10" s="285"/>
      <c r="CW10" s="286"/>
      <c r="CX10" s="287"/>
      <c r="CY10" s="67"/>
      <c r="CZ10" s="284"/>
      <c r="DA10" s="285"/>
      <c r="DB10" s="285"/>
      <c r="DC10" s="286"/>
      <c r="DD10" s="287"/>
      <c r="DE10" s="67"/>
      <c r="DF10" s="284"/>
      <c r="DG10" s="285"/>
      <c r="DH10" s="285"/>
      <c r="DI10" s="286"/>
      <c r="DJ10" s="287"/>
      <c r="DK10" s="67"/>
      <c r="DL10" s="284"/>
      <c r="DM10" s="285"/>
      <c r="DN10" s="285"/>
      <c r="DO10" s="286"/>
      <c r="DP10" s="287"/>
      <c r="DQ10" s="67"/>
      <c r="DR10" s="284"/>
      <c r="DS10" s="285"/>
      <c r="DT10" s="285"/>
      <c r="DU10" s="286"/>
      <c r="DV10" s="287"/>
      <c r="DW10" s="67"/>
      <c r="DX10" s="284"/>
      <c r="DY10" s="285"/>
      <c r="DZ10" s="285"/>
      <c r="EA10" s="286"/>
      <c r="EB10" s="287"/>
      <c r="EC10" s="67"/>
      <c r="ED10" s="284"/>
      <c r="EE10" s="285"/>
      <c r="EF10" s="285"/>
      <c r="EG10" s="286"/>
      <c r="EH10" s="287"/>
      <c r="EI10" s="67"/>
      <c r="EJ10" s="284"/>
      <c r="EK10" s="285"/>
      <c r="EL10" s="285"/>
      <c r="EM10" s="286"/>
      <c r="EN10" s="287"/>
      <c r="EO10" s="67"/>
      <c r="EP10" s="284"/>
      <c r="EQ10" s="285"/>
      <c r="ER10" s="285"/>
      <c r="ES10" s="286"/>
      <c r="ET10" s="287"/>
      <c r="EU10" s="67"/>
      <c r="EV10" s="284"/>
      <c r="EW10" s="285"/>
      <c r="EX10" s="285"/>
      <c r="EY10" s="286"/>
      <c r="EZ10" s="287"/>
      <c r="FA10" s="67"/>
      <c r="FB10" s="284"/>
      <c r="FC10" s="285"/>
      <c r="FD10" s="285"/>
      <c r="FE10" s="286"/>
      <c r="FF10" s="287"/>
      <c r="FG10" s="67"/>
      <c r="FH10" s="284"/>
      <c r="FI10" s="285"/>
      <c r="FJ10" s="285"/>
      <c r="FK10" s="286"/>
      <c r="FL10" s="287"/>
      <c r="FM10" s="67"/>
      <c r="FN10" s="284"/>
      <c r="FO10" s="285"/>
      <c r="FP10" s="285"/>
      <c r="FQ10" s="286"/>
      <c r="FR10" s="287"/>
      <c r="FS10" s="67"/>
      <c r="FT10" s="284"/>
      <c r="FU10" s="285"/>
      <c r="FV10" s="285"/>
      <c r="FW10" s="286"/>
      <c r="FX10" s="287"/>
      <c r="FY10" s="67"/>
      <c r="FZ10" s="284"/>
      <c r="GA10" s="285"/>
      <c r="GB10" s="285"/>
      <c r="GC10" s="286"/>
      <c r="GD10" s="287"/>
      <c r="GE10" s="67"/>
      <c r="GF10" s="284"/>
      <c r="GG10" s="285"/>
      <c r="GH10" s="285"/>
      <c r="GI10" s="286"/>
      <c r="GJ10" s="287"/>
      <c r="GK10" s="67"/>
      <c r="GL10" s="284"/>
      <c r="GM10" s="285"/>
      <c r="GN10" s="285"/>
      <c r="GO10" s="286"/>
      <c r="GP10" s="287"/>
      <c r="GQ10" s="67"/>
      <c r="GR10" s="284"/>
      <c r="GS10" s="285"/>
      <c r="GT10" s="285"/>
      <c r="GU10" s="286"/>
      <c r="GV10" s="287"/>
      <c r="GW10" s="67"/>
      <c r="GX10" s="284"/>
      <c r="GY10" s="285"/>
      <c r="GZ10" s="285"/>
      <c r="HA10" s="286"/>
      <c r="HB10" s="287"/>
      <c r="HC10" s="67"/>
      <c r="HD10" s="284"/>
      <c r="HE10" s="285"/>
      <c r="HF10" s="285"/>
      <c r="HG10" s="286"/>
      <c r="HH10" s="287"/>
      <c r="HI10" s="67"/>
      <c r="HJ10" s="284"/>
      <c r="HK10" s="285"/>
      <c r="HL10" s="285"/>
      <c r="HM10" s="286"/>
      <c r="HN10" s="287"/>
      <c r="HO10" s="67"/>
      <c r="HP10" s="284"/>
      <c r="HQ10" s="285"/>
      <c r="HR10" s="285"/>
      <c r="HS10" s="286"/>
      <c r="HT10" s="287"/>
      <c r="HU10" s="67"/>
      <c r="HV10" s="284"/>
      <c r="HW10" s="285"/>
      <c r="HX10" s="285"/>
      <c r="HY10" s="286"/>
      <c r="HZ10" s="287"/>
      <c r="IA10" s="67"/>
      <c r="IB10" s="284"/>
      <c r="IC10" s="285"/>
      <c r="ID10" s="285"/>
      <c r="IE10" s="286"/>
      <c r="IF10" s="287"/>
      <c r="IG10" s="67"/>
      <c r="IH10" s="284"/>
      <c r="II10" s="285"/>
      <c r="IJ10" s="285"/>
      <c r="IK10" s="286"/>
      <c r="IL10" s="287"/>
      <c r="IM10" s="67"/>
      <c r="IN10" s="284"/>
      <c r="IO10" s="285"/>
      <c r="IP10" s="285"/>
      <c r="IQ10" s="286"/>
      <c r="IR10" s="287"/>
      <c r="IS10" s="67"/>
      <c r="IT10" s="284"/>
      <c r="IU10" s="285"/>
      <c r="IV10" s="285"/>
      <c r="IW10" s="286"/>
      <c r="IX10" s="287"/>
      <c r="IY10" s="67"/>
      <c r="IZ10" s="284"/>
      <c r="JA10" s="285"/>
      <c r="JB10" s="285"/>
      <c r="JC10" s="286"/>
      <c r="JD10" s="287"/>
      <c r="JE10" s="67"/>
      <c r="JF10" s="284"/>
      <c r="JG10" s="285"/>
      <c r="JH10" s="285"/>
      <c r="JI10" s="286"/>
      <c r="JJ10" s="287"/>
      <c r="JK10" s="67"/>
      <c r="JL10" s="284"/>
      <c r="JM10" s="285"/>
      <c r="JN10" s="285"/>
      <c r="JO10" s="286"/>
      <c r="JP10" s="287"/>
      <c r="JQ10" s="67"/>
      <c r="JR10" s="284"/>
      <c r="JS10" s="285"/>
      <c r="JT10" s="285"/>
      <c r="JU10" s="286"/>
      <c r="JV10" s="287"/>
      <c r="JW10" s="67"/>
      <c r="JX10" s="284"/>
      <c r="JY10" s="285"/>
      <c r="JZ10" s="285"/>
      <c r="KA10" s="286"/>
      <c r="KB10" s="287"/>
      <c r="KC10" s="67"/>
      <c r="KD10" s="284"/>
      <c r="KE10" s="285"/>
      <c r="KF10" s="285"/>
      <c r="KG10" s="286"/>
      <c r="KH10" s="287"/>
      <c r="KI10" s="67"/>
      <c r="KJ10" s="284"/>
      <c r="KK10" s="285"/>
      <c r="KL10" s="285"/>
      <c r="KM10" s="286"/>
      <c r="KN10" s="287"/>
      <c r="KO10" s="67"/>
      <c r="KP10" s="284"/>
      <c r="KQ10" s="285"/>
      <c r="KR10" s="285"/>
      <c r="KS10" s="286"/>
      <c r="KT10" s="287"/>
      <c r="KU10" s="67"/>
      <c r="KV10" s="284"/>
      <c r="KW10" s="285"/>
      <c r="KX10" s="285"/>
      <c r="KY10" s="286"/>
      <c r="KZ10" s="287"/>
      <c r="LA10" s="67"/>
      <c r="LB10" s="284"/>
      <c r="LC10" s="285"/>
      <c r="LD10" s="285"/>
      <c r="LE10" s="286"/>
      <c r="LF10" s="287"/>
      <c r="LG10" s="67"/>
      <c r="LH10" s="284"/>
      <c r="LI10" s="285"/>
      <c r="LJ10" s="285"/>
      <c r="LK10" s="286"/>
      <c r="LL10" s="287"/>
      <c r="LM10" s="67"/>
      <c r="LN10" s="284"/>
      <c r="LO10" s="285"/>
      <c r="LP10" s="285"/>
      <c r="LQ10" s="286"/>
      <c r="LR10" s="287"/>
      <c r="LS10" s="67"/>
      <c r="LT10" s="284"/>
      <c r="LU10" s="285"/>
      <c r="LV10" s="285"/>
      <c r="LW10" s="286"/>
      <c r="LX10" s="287"/>
      <c r="LY10" s="67"/>
      <c r="LZ10" s="284"/>
      <c r="MA10" s="285"/>
      <c r="MB10" s="285"/>
      <c r="MC10" s="286"/>
      <c r="MD10" s="287"/>
      <c r="ME10" s="67"/>
      <c r="MF10" s="284"/>
      <c r="MG10" s="285"/>
      <c r="MH10" s="285"/>
      <c r="MI10" s="286"/>
      <c r="MJ10" s="287"/>
      <c r="MK10" s="67"/>
      <c r="ML10" s="284"/>
      <c r="MM10" s="285"/>
      <c r="MN10" s="285"/>
      <c r="MO10" s="286"/>
      <c r="MP10" s="287"/>
      <c r="MQ10" s="67"/>
      <c r="MR10" s="284"/>
      <c r="MS10" s="285"/>
      <c r="MT10" s="285"/>
      <c r="MU10" s="286"/>
      <c r="MV10" s="287"/>
      <c r="MW10" s="67"/>
      <c r="MX10" s="284"/>
      <c r="MY10" s="285"/>
      <c r="MZ10" s="285"/>
      <c r="NA10" s="286"/>
      <c r="NB10" s="287"/>
      <c r="NC10" s="67"/>
      <c r="ND10" s="284"/>
      <c r="NE10" s="285"/>
      <c r="NF10" s="285"/>
      <c r="NG10" s="286"/>
      <c r="NH10" s="287"/>
      <c r="NI10" s="67"/>
      <c r="NJ10" s="284"/>
      <c r="NK10" s="285"/>
      <c r="NL10" s="285"/>
      <c r="NM10" s="286"/>
      <c r="NN10" s="287"/>
      <c r="NO10" s="67"/>
      <c r="NP10" s="284"/>
      <c r="NQ10" s="285"/>
      <c r="NR10" s="285"/>
      <c r="NS10" s="286"/>
      <c r="NT10" s="287"/>
      <c r="NU10" s="67"/>
      <c r="NV10" s="284"/>
      <c r="NW10" s="285"/>
      <c r="NX10" s="285"/>
      <c r="NY10" s="286"/>
      <c r="NZ10" s="287"/>
      <c r="OA10" s="67"/>
      <c r="OB10" s="284"/>
      <c r="OC10" s="285"/>
      <c r="OD10" s="285"/>
      <c r="OE10" s="286"/>
      <c r="OF10" s="287"/>
      <c r="OG10" s="67"/>
      <c r="OH10" s="284"/>
      <c r="OI10" s="285"/>
      <c r="OJ10" s="285"/>
      <c r="OK10" s="286"/>
      <c r="OL10" s="287"/>
      <c r="OM10" s="67"/>
      <c r="ON10" s="284"/>
      <c r="OO10" s="285"/>
      <c r="OP10" s="285"/>
      <c r="OQ10" s="286"/>
      <c r="OR10" s="287"/>
      <c r="OS10" s="67"/>
      <c r="OT10" s="284"/>
      <c r="OU10" s="285"/>
      <c r="OV10" s="285"/>
      <c r="OW10" s="286"/>
      <c r="OX10" s="287"/>
      <c r="OY10" s="67"/>
      <c r="OZ10" s="284"/>
      <c r="PA10" s="285"/>
      <c r="PB10" s="285"/>
      <c r="PC10" s="286"/>
      <c r="PD10" s="287"/>
      <c r="PE10" s="67"/>
      <c r="PF10" s="284"/>
      <c r="PG10" s="285"/>
      <c r="PH10" s="285"/>
      <c r="PI10" s="286"/>
      <c r="PJ10" s="287"/>
      <c r="PK10" s="67"/>
      <c r="PL10" s="284"/>
      <c r="PM10" s="285"/>
      <c r="PN10" s="285"/>
      <c r="PO10" s="286"/>
      <c r="PP10" s="287"/>
      <c r="PQ10" s="67"/>
      <c r="PR10" s="284"/>
      <c r="PS10" s="285"/>
      <c r="PT10" s="285"/>
      <c r="PU10" s="286"/>
      <c r="PV10" s="287"/>
      <c r="PW10" s="67"/>
      <c r="PX10" s="284"/>
      <c r="PY10" s="285"/>
      <c r="PZ10" s="285"/>
      <c r="QA10" s="286"/>
      <c r="QB10" s="287"/>
      <c r="QC10" s="67"/>
      <c r="QD10" s="284"/>
      <c r="QE10" s="285"/>
      <c r="QF10" s="285"/>
      <c r="QG10" s="286"/>
      <c r="QH10" s="287"/>
      <c r="QI10" s="67"/>
      <c r="QJ10" s="284"/>
      <c r="QK10" s="285"/>
      <c r="QL10" s="285"/>
      <c r="QM10" s="286"/>
      <c r="QN10" s="287"/>
      <c r="QO10" s="67"/>
      <c r="QP10" s="284"/>
      <c r="QQ10" s="285"/>
      <c r="QR10" s="285"/>
      <c r="QS10" s="286"/>
      <c r="QT10" s="287"/>
      <c r="QU10" s="67"/>
      <c r="QV10" s="284"/>
      <c r="QW10" s="285"/>
      <c r="QX10" s="285"/>
      <c r="QY10" s="286"/>
      <c r="QZ10" s="287"/>
      <c r="RA10" s="67"/>
      <c r="RB10" s="284"/>
      <c r="RC10" s="285"/>
      <c r="RD10" s="285"/>
      <c r="RE10" s="286"/>
      <c r="RF10" s="287"/>
      <c r="RG10" s="67"/>
      <c r="RH10" s="284"/>
      <c r="RI10" s="285"/>
      <c r="RJ10" s="285"/>
      <c r="RK10" s="286"/>
      <c r="RL10" s="287"/>
      <c r="RM10" s="67"/>
      <c r="RN10" s="284"/>
      <c r="RO10" s="285"/>
      <c r="RP10" s="285"/>
      <c r="RQ10" s="286"/>
      <c r="RR10" s="287"/>
      <c r="RS10" s="67"/>
      <c r="RT10" s="284"/>
      <c r="RU10" s="285"/>
      <c r="RV10" s="285"/>
      <c r="RW10" s="286"/>
      <c r="RX10" s="287"/>
      <c r="RY10" s="67"/>
      <c r="RZ10" s="284"/>
      <c r="SA10" s="285"/>
      <c r="SB10" s="285"/>
      <c r="SC10" s="286"/>
      <c r="SD10" s="287"/>
      <c r="SE10" s="67"/>
      <c r="SF10" s="284"/>
      <c r="SG10" s="285"/>
      <c r="SH10" s="285"/>
      <c r="SI10" s="286"/>
      <c r="SJ10" s="287"/>
      <c r="SK10" s="67"/>
      <c r="SL10" s="284"/>
      <c r="SM10" s="285"/>
      <c r="SN10" s="285"/>
      <c r="SO10" s="286"/>
      <c r="SP10" s="287"/>
      <c r="SQ10" s="67"/>
      <c r="SR10" s="284"/>
      <c r="SS10" s="285"/>
      <c r="ST10" s="285"/>
      <c r="SU10" s="286"/>
      <c r="SV10" s="287"/>
      <c r="SW10" s="67"/>
      <c r="SX10" s="284"/>
      <c r="SY10" s="285"/>
      <c r="SZ10" s="285"/>
      <c r="TA10" s="286"/>
      <c r="TB10" s="287"/>
      <c r="TC10" s="67"/>
      <c r="TD10" s="284"/>
      <c r="TE10" s="285"/>
      <c r="TF10" s="285"/>
      <c r="TG10" s="286"/>
      <c r="TH10" s="287"/>
      <c r="TI10" s="67"/>
      <c r="TJ10" s="284"/>
      <c r="TK10" s="285"/>
      <c r="TL10" s="285"/>
      <c r="TM10" s="286"/>
      <c r="TN10" s="287"/>
      <c r="TO10" s="67"/>
      <c r="TP10" s="284"/>
      <c r="TQ10" s="285"/>
      <c r="TR10" s="285"/>
      <c r="TS10" s="286"/>
      <c r="TT10" s="287"/>
      <c r="TU10" s="67"/>
      <c r="TV10" s="284"/>
      <c r="TW10" s="285"/>
      <c r="TX10" s="285"/>
      <c r="TY10" s="286"/>
      <c r="TZ10" s="287"/>
      <c r="UA10" s="67"/>
      <c r="UB10" s="284"/>
      <c r="UC10" s="285"/>
      <c r="UD10" s="285"/>
      <c r="UE10" s="286"/>
      <c r="UF10" s="287"/>
      <c r="UG10" s="67"/>
      <c r="UH10" s="284"/>
      <c r="UI10" s="285"/>
      <c r="UJ10" s="285"/>
      <c r="UK10" s="286"/>
      <c r="UL10" s="287"/>
      <c r="UM10" s="67"/>
      <c r="UN10" s="284"/>
      <c r="UO10" s="285"/>
      <c r="UP10" s="285"/>
      <c r="UQ10" s="286"/>
      <c r="UR10" s="287"/>
      <c r="US10" s="67"/>
      <c r="UT10" s="284"/>
      <c r="UU10" s="285"/>
      <c r="UV10" s="285"/>
      <c r="UW10" s="286"/>
      <c r="UX10" s="287"/>
      <c r="UY10" s="67"/>
      <c r="UZ10" s="284"/>
      <c r="VA10" s="285"/>
      <c r="VB10" s="285"/>
      <c r="VC10" s="286"/>
      <c r="VD10" s="287"/>
      <c r="VE10" s="67"/>
      <c r="VF10" s="284"/>
      <c r="VG10" s="285"/>
      <c r="VH10" s="285"/>
      <c r="VI10" s="286"/>
      <c r="VJ10" s="287"/>
      <c r="VK10" s="67"/>
      <c r="VL10" s="284"/>
      <c r="VM10" s="285"/>
      <c r="VN10" s="285"/>
      <c r="VO10" s="286"/>
      <c r="VP10" s="287"/>
      <c r="VQ10" s="67"/>
      <c r="VR10" s="284"/>
      <c r="VS10" s="285"/>
      <c r="VT10" s="285"/>
      <c r="VU10" s="286"/>
      <c r="VV10" s="287"/>
      <c r="VW10" s="67"/>
      <c r="VX10" s="284"/>
      <c r="VY10" s="285"/>
      <c r="VZ10" s="285"/>
      <c r="WA10" s="286"/>
      <c r="WB10" s="287"/>
      <c r="WC10" s="67"/>
      <c r="WD10" s="284"/>
      <c r="WE10" s="285"/>
      <c r="WF10" s="285"/>
      <c r="WG10" s="286"/>
      <c r="WH10" s="287"/>
      <c r="WI10" s="67"/>
      <c r="WJ10" s="284"/>
      <c r="WK10" s="285"/>
      <c r="WL10" s="285"/>
      <c r="WM10" s="286"/>
      <c r="WN10" s="287"/>
      <c r="WO10" s="67"/>
      <c r="WP10" s="284"/>
      <c r="WQ10" s="285"/>
      <c r="WR10" s="285"/>
      <c r="WS10" s="286"/>
      <c r="WT10" s="287"/>
      <c r="WU10" s="67"/>
      <c r="WV10" s="284"/>
      <c r="WW10" s="285"/>
      <c r="WX10" s="285"/>
      <c r="WY10" s="286"/>
      <c r="WZ10" s="287"/>
      <c r="XA10" s="67"/>
      <c r="XB10" s="284"/>
      <c r="XC10" s="285"/>
      <c r="XD10" s="285"/>
      <c r="XE10" s="286"/>
      <c r="XF10" s="287"/>
      <c r="XG10" s="67"/>
      <c r="XH10" s="284"/>
      <c r="XI10" s="285"/>
      <c r="XJ10" s="285"/>
      <c r="XK10" s="286"/>
      <c r="XL10" s="287"/>
      <c r="XM10" s="67"/>
      <c r="XN10" s="284"/>
      <c r="XO10" s="285"/>
      <c r="XP10" s="285"/>
      <c r="XQ10" s="286"/>
      <c r="XR10" s="287"/>
      <c r="XS10" s="67"/>
      <c r="XT10" s="284"/>
      <c r="XU10" s="285"/>
      <c r="XV10" s="285"/>
      <c r="XW10" s="286"/>
      <c r="XX10" s="287"/>
      <c r="XY10" s="67"/>
      <c r="XZ10" s="284"/>
      <c r="YA10" s="285"/>
      <c r="YB10" s="285"/>
      <c r="YC10" s="286"/>
      <c r="YD10" s="287"/>
      <c r="YE10" s="67"/>
      <c r="YF10" s="284"/>
      <c r="YG10" s="285"/>
      <c r="YH10" s="285"/>
      <c r="YI10" s="286"/>
      <c r="YJ10" s="287"/>
      <c r="YK10" s="67"/>
      <c r="YL10" s="284"/>
      <c r="YM10" s="285"/>
      <c r="YN10" s="285"/>
      <c r="YO10" s="286"/>
      <c r="YP10" s="287"/>
      <c r="YQ10" s="67"/>
      <c r="YR10" s="284"/>
      <c r="YS10" s="285"/>
      <c r="YT10" s="285"/>
      <c r="YU10" s="286"/>
      <c r="YV10" s="287"/>
      <c r="YW10" s="67"/>
      <c r="YX10" s="284"/>
      <c r="YY10" s="285"/>
      <c r="YZ10" s="285"/>
      <c r="ZA10" s="286"/>
      <c r="ZB10" s="287"/>
      <c r="ZC10" s="67"/>
      <c r="ZD10" s="284"/>
      <c r="ZE10" s="285"/>
      <c r="ZF10" s="285"/>
      <c r="ZG10" s="286"/>
      <c r="ZH10" s="287"/>
      <c r="ZI10" s="67"/>
      <c r="ZJ10" s="284"/>
      <c r="ZK10" s="285"/>
      <c r="ZL10" s="285"/>
      <c r="ZM10" s="286"/>
      <c r="ZN10" s="287"/>
      <c r="ZO10" s="67"/>
      <c r="ZP10" s="284"/>
      <c r="ZQ10" s="285"/>
      <c r="ZR10" s="285"/>
      <c r="ZS10" s="286"/>
      <c r="ZT10" s="287"/>
      <c r="ZU10" s="67"/>
      <c r="ZV10" s="284"/>
      <c r="ZW10" s="285"/>
      <c r="ZX10" s="285"/>
      <c r="ZY10" s="286"/>
      <c r="ZZ10" s="287"/>
      <c r="AAA10" s="67"/>
      <c r="AAB10" s="284"/>
      <c r="AAC10" s="285"/>
      <c r="AAD10" s="285"/>
      <c r="AAE10" s="286"/>
      <c r="AAF10" s="287"/>
      <c r="AAG10" s="67"/>
      <c r="AAH10" s="284"/>
      <c r="AAI10" s="285"/>
      <c r="AAJ10" s="285"/>
      <c r="AAK10" s="286"/>
      <c r="AAL10" s="287"/>
      <c r="AAM10" s="67"/>
      <c r="AAN10" s="284"/>
      <c r="AAO10" s="285"/>
      <c r="AAP10" s="285"/>
      <c r="AAQ10" s="286"/>
      <c r="AAR10" s="287"/>
      <c r="AAS10" s="67"/>
      <c r="AAT10" s="284"/>
      <c r="AAU10" s="285"/>
      <c r="AAV10" s="285"/>
      <c r="AAW10" s="286"/>
      <c r="AAX10" s="287"/>
      <c r="AAY10" s="67"/>
      <c r="AAZ10" s="284"/>
      <c r="ABA10" s="285"/>
      <c r="ABB10" s="285"/>
      <c r="ABC10" s="286"/>
      <c r="ABD10" s="287"/>
      <c r="ABE10" s="67"/>
      <c r="ABF10" s="284"/>
      <c r="ABG10" s="285"/>
      <c r="ABH10" s="285"/>
      <c r="ABI10" s="286"/>
      <c r="ABJ10" s="287"/>
      <c r="ABK10" s="67"/>
      <c r="ABL10" s="284"/>
      <c r="ABM10" s="285"/>
      <c r="ABN10" s="285"/>
      <c r="ABO10" s="286"/>
      <c r="ABP10" s="287"/>
      <c r="ABQ10" s="67"/>
      <c r="ABR10" s="284"/>
      <c r="ABS10" s="285"/>
      <c r="ABT10" s="285"/>
      <c r="ABU10" s="286"/>
      <c r="ABV10" s="287"/>
      <c r="ABW10" s="67"/>
      <c r="ABX10" s="284"/>
      <c r="ABY10" s="285"/>
      <c r="ABZ10" s="285"/>
      <c r="ACA10" s="286"/>
      <c r="ACB10" s="287"/>
      <c r="ACC10" s="67"/>
      <c r="ACD10" s="284"/>
      <c r="ACE10" s="285"/>
      <c r="ACF10" s="285"/>
      <c r="ACG10" s="286"/>
      <c r="ACH10" s="287"/>
      <c r="ACI10" s="67"/>
      <c r="ACJ10" s="284"/>
      <c r="ACK10" s="285"/>
      <c r="ACL10" s="285"/>
      <c r="ACM10" s="286"/>
      <c r="ACN10" s="287"/>
      <c r="ACO10" s="67"/>
      <c r="ACP10" s="284"/>
      <c r="ACQ10" s="285"/>
      <c r="ACR10" s="285"/>
      <c r="ACS10" s="286"/>
      <c r="ACT10" s="287"/>
      <c r="ACU10" s="67"/>
      <c r="ACV10" s="284"/>
      <c r="ACW10" s="285"/>
      <c r="ACX10" s="285"/>
      <c r="ACY10" s="286"/>
      <c r="ACZ10" s="287"/>
      <c r="ADA10" s="67"/>
      <c r="ADB10" s="284"/>
      <c r="ADC10" s="285"/>
      <c r="ADD10" s="285"/>
      <c r="ADE10" s="286"/>
      <c r="ADF10" s="287"/>
      <c r="ADG10" s="67"/>
      <c r="ADH10" s="284"/>
      <c r="ADI10" s="285"/>
      <c r="ADJ10" s="285"/>
      <c r="ADK10" s="286"/>
      <c r="ADL10" s="287"/>
      <c r="ADM10" s="67"/>
      <c r="ADN10" s="284"/>
      <c r="ADO10" s="285"/>
      <c r="ADP10" s="285"/>
      <c r="ADQ10" s="286"/>
      <c r="ADR10" s="287"/>
      <c r="ADS10" s="67"/>
      <c r="ADT10" s="284"/>
      <c r="ADU10" s="285"/>
      <c r="ADV10" s="285"/>
      <c r="ADW10" s="286"/>
      <c r="ADX10" s="287"/>
      <c r="ADY10" s="67"/>
      <c r="ADZ10" s="284"/>
      <c r="AEA10" s="285"/>
      <c r="AEB10" s="285"/>
      <c r="AEC10" s="286"/>
      <c r="AED10" s="287"/>
      <c r="AEE10" s="67"/>
      <c r="AEF10" s="284"/>
      <c r="AEG10" s="285"/>
      <c r="AEH10" s="285"/>
      <c r="AEI10" s="286"/>
      <c r="AEJ10" s="287"/>
      <c r="AEK10" s="67"/>
      <c r="AEL10" s="284"/>
      <c r="AEM10" s="285"/>
      <c r="AEN10" s="285"/>
      <c r="AEO10" s="286"/>
      <c r="AEP10" s="287"/>
      <c r="AEQ10" s="67"/>
      <c r="AER10" s="284"/>
      <c r="AES10" s="285"/>
      <c r="AET10" s="285"/>
      <c r="AEU10" s="286"/>
      <c r="AEV10" s="287"/>
      <c r="AEW10" s="67"/>
      <c r="AEX10" s="284"/>
      <c r="AEY10" s="285"/>
      <c r="AEZ10" s="285"/>
      <c r="AFA10" s="286"/>
      <c r="AFB10" s="287"/>
      <c r="AFC10" s="67"/>
      <c r="AFD10" s="284"/>
      <c r="AFE10" s="285"/>
      <c r="AFF10" s="285"/>
      <c r="AFG10" s="286"/>
      <c r="AFH10" s="287"/>
      <c r="AFI10" s="67"/>
      <c r="AFJ10" s="284"/>
      <c r="AFK10" s="285"/>
      <c r="AFL10" s="285"/>
      <c r="AFM10" s="286"/>
      <c r="AFN10" s="287"/>
      <c r="AFO10" s="67"/>
      <c r="AFP10" s="284"/>
      <c r="AFQ10" s="285"/>
      <c r="AFR10" s="285"/>
      <c r="AFS10" s="286"/>
      <c r="AFT10" s="287"/>
      <c r="AFU10" s="67"/>
      <c r="AFV10" s="284"/>
      <c r="AFW10" s="285"/>
      <c r="AFX10" s="285"/>
      <c r="AFY10" s="286"/>
      <c r="AFZ10" s="287"/>
      <c r="AGA10" s="67"/>
      <c r="AGB10" s="284"/>
      <c r="AGC10" s="285"/>
      <c r="AGD10" s="285"/>
      <c r="AGE10" s="286"/>
      <c r="AGF10" s="287"/>
      <c r="AGG10" s="67"/>
      <c r="AGH10" s="284"/>
      <c r="AGI10" s="285"/>
      <c r="AGJ10" s="285"/>
      <c r="AGK10" s="286"/>
      <c r="AGL10" s="287"/>
      <c r="AGM10" s="67"/>
      <c r="AGN10" s="284"/>
      <c r="AGO10" s="285"/>
      <c r="AGP10" s="285"/>
      <c r="AGQ10" s="286"/>
      <c r="AGR10" s="287"/>
      <c r="AGS10" s="67"/>
      <c r="AGT10" s="284"/>
      <c r="AGU10" s="285"/>
      <c r="AGV10" s="285"/>
      <c r="AGW10" s="286"/>
      <c r="AGX10" s="287"/>
      <c r="AGY10" s="67"/>
      <c r="AGZ10" s="284"/>
      <c r="AHA10" s="285"/>
      <c r="AHB10" s="285"/>
      <c r="AHC10" s="286"/>
      <c r="AHD10" s="287"/>
      <c r="AHE10" s="67"/>
      <c r="AHF10" s="284"/>
      <c r="AHG10" s="285"/>
      <c r="AHH10" s="285"/>
      <c r="AHI10" s="286"/>
      <c r="AHJ10" s="287"/>
      <c r="AHK10" s="67"/>
      <c r="AHL10" s="284"/>
      <c r="AHM10" s="285"/>
      <c r="AHN10" s="285"/>
      <c r="AHO10" s="286"/>
      <c r="AHP10" s="287"/>
      <c r="AHQ10" s="67"/>
      <c r="AHR10" s="284"/>
      <c r="AHS10" s="285"/>
      <c r="AHT10" s="285"/>
      <c r="AHU10" s="286"/>
      <c r="AHV10" s="287"/>
      <c r="AHW10" s="67"/>
      <c r="AHX10" s="284"/>
      <c r="AHY10" s="285"/>
      <c r="AHZ10" s="285"/>
      <c r="AIA10" s="286"/>
      <c r="AIB10" s="287"/>
      <c r="AIC10" s="67"/>
      <c r="AID10" s="284"/>
      <c r="AIE10" s="285"/>
      <c r="AIF10" s="285"/>
      <c r="AIG10" s="286"/>
      <c r="AIH10" s="287"/>
      <c r="AII10" s="67"/>
      <c r="AIJ10" s="284"/>
      <c r="AIK10" s="285"/>
      <c r="AIL10" s="285"/>
      <c r="AIM10" s="286"/>
      <c r="AIN10" s="287"/>
      <c r="AIO10" s="67"/>
      <c r="AIP10" s="284"/>
      <c r="AIQ10" s="285"/>
      <c r="AIR10" s="285"/>
      <c r="AIS10" s="286"/>
      <c r="AIT10" s="287"/>
      <c r="AIU10" s="67"/>
      <c r="AIV10" s="284"/>
      <c r="AIW10" s="285"/>
      <c r="AIX10" s="285"/>
      <c r="AIY10" s="286"/>
      <c r="AIZ10" s="287"/>
      <c r="AJA10" s="67"/>
      <c r="AJB10" s="284"/>
      <c r="AJC10" s="285"/>
      <c r="AJD10" s="285"/>
      <c r="AJE10" s="286"/>
      <c r="AJF10" s="287"/>
      <c r="AJG10" s="67"/>
      <c r="AJH10" s="284"/>
      <c r="AJI10" s="285"/>
      <c r="AJJ10" s="285"/>
      <c r="AJK10" s="286"/>
      <c r="AJL10" s="287"/>
      <c r="AJM10" s="67"/>
      <c r="AJN10" s="284"/>
      <c r="AJO10" s="285"/>
      <c r="AJP10" s="285"/>
      <c r="AJQ10" s="286"/>
      <c r="AJR10" s="287"/>
      <c r="AJS10" s="67"/>
      <c r="AJT10" s="284"/>
      <c r="AJU10" s="285"/>
      <c r="AJV10" s="285"/>
      <c r="AJW10" s="286"/>
      <c r="AJX10" s="287"/>
      <c r="AJY10" s="67"/>
      <c r="AJZ10" s="284"/>
      <c r="AKA10" s="285"/>
      <c r="AKB10" s="285"/>
      <c r="AKC10" s="286"/>
      <c r="AKD10" s="287"/>
      <c r="AKE10" s="67"/>
      <c r="AKF10" s="284"/>
      <c r="AKG10" s="285"/>
      <c r="AKH10" s="285"/>
      <c r="AKI10" s="286"/>
      <c r="AKJ10" s="287"/>
      <c r="AKK10" s="67"/>
      <c r="AKL10" s="284"/>
      <c r="AKM10" s="285"/>
      <c r="AKN10" s="285"/>
      <c r="AKO10" s="286"/>
      <c r="AKP10" s="287"/>
      <c r="AKQ10" s="67"/>
      <c r="AKR10" s="284"/>
      <c r="AKS10" s="285"/>
      <c r="AKT10" s="285"/>
      <c r="AKU10" s="286"/>
      <c r="AKV10" s="287"/>
      <c r="AKW10" s="67"/>
      <c r="AKX10" s="284"/>
      <c r="AKY10" s="285"/>
      <c r="AKZ10" s="285"/>
      <c r="ALA10" s="286"/>
      <c r="ALB10" s="287"/>
      <c r="ALC10" s="67"/>
      <c r="ALD10" s="284"/>
      <c r="ALE10" s="285"/>
      <c r="ALF10" s="285"/>
      <c r="ALG10" s="286"/>
      <c r="ALH10" s="287"/>
      <c r="ALI10" s="67"/>
      <c r="ALJ10" s="284"/>
      <c r="ALK10" s="285"/>
      <c r="ALL10" s="285"/>
      <c r="ALM10" s="286"/>
      <c r="ALN10" s="287"/>
      <c r="ALO10" s="67"/>
      <c r="ALP10" s="284"/>
      <c r="ALQ10" s="285"/>
      <c r="ALR10" s="285"/>
      <c r="ALS10" s="286"/>
      <c r="ALT10" s="287"/>
      <c r="ALU10" s="67"/>
      <c r="ALV10" s="284"/>
      <c r="ALW10" s="285"/>
      <c r="ALX10" s="285"/>
      <c r="ALY10" s="286"/>
      <c r="ALZ10" s="287"/>
      <c r="AMA10" s="67"/>
      <c r="AMB10" s="284"/>
      <c r="AMC10" s="285"/>
      <c r="AMD10" s="285"/>
      <c r="AME10" s="286"/>
      <c r="AMF10" s="287"/>
      <c r="AMG10" s="67"/>
      <c r="AMH10" s="284"/>
      <c r="AMI10" s="285"/>
      <c r="AMJ10" s="285"/>
      <c r="AMK10" s="286"/>
      <c r="AML10" s="287"/>
      <c r="AMM10" s="67"/>
      <c r="AMN10" s="284"/>
      <c r="AMO10" s="285"/>
      <c r="AMP10" s="285"/>
      <c r="AMQ10" s="286"/>
      <c r="AMR10" s="287"/>
      <c r="AMS10" s="67"/>
      <c r="AMT10" s="284"/>
      <c r="AMU10" s="285"/>
      <c r="AMV10" s="285"/>
      <c r="AMW10" s="286"/>
      <c r="AMX10" s="287"/>
      <c r="AMY10" s="67"/>
      <c r="AMZ10" s="284"/>
      <c r="ANA10" s="285"/>
      <c r="ANB10" s="285"/>
      <c r="ANC10" s="286"/>
      <c r="AND10" s="287"/>
      <c r="ANE10" s="67"/>
      <c r="ANF10" s="284"/>
      <c r="ANG10" s="285"/>
      <c r="ANH10" s="285"/>
      <c r="ANI10" s="286"/>
      <c r="ANJ10" s="287"/>
      <c r="ANK10" s="67"/>
      <c r="ANL10" s="284"/>
      <c r="ANM10" s="285"/>
      <c r="ANN10" s="285"/>
      <c r="ANO10" s="286"/>
      <c r="ANP10" s="287"/>
      <c r="ANQ10" s="67"/>
      <c r="ANR10" s="284"/>
      <c r="ANS10" s="285"/>
      <c r="ANT10" s="285"/>
      <c r="ANU10" s="286"/>
      <c r="ANV10" s="287"/>
      <c r="ANW10" s="67"/>
      <c r="ANX10" s="284"/>
      <c r="ANY10" s="285"/>
      <c r="ANZ10" s="285"/>
      <c r="AOA10" s="286"/>
      <c r="AOB10" s="287"/>
      <c r="AOC10" s="67"/>
      <c r="AOD10" s="284"/>
      <c r="AOE10" s="285"/>
      <c r="AOF10" s="285"/>
      <c r="AOG10" s="286"/>
      <c r="AOH10" s="287"/>
      <c r="AOI10" s="67"/>
      <c r="AOJ10" s="284"/>
      <c r="AOK10" s="285"/>
      <c r="AOL10" s="285"/>
      <c r="AOM10" s="286"/>
      <c r="AON10" s="287"/>
      <c r="AOO10" s="67"/>
      <c r="AOP10" s="284"/>
      <c r="AOQ10" s="285"/>
      <c r="AOR10" s="285"/>
      <c r="AOS10" s="286"/>
      <c r="AOT10" s="287"/>
      <c r="AOU10" s="67"/>
      <c r="AOV10" s="284"/>
      <c r="AOW10" s="285"/>
      <c r="AOX10" s="285"/>
      <c r="AOY10" s="286"/>
      <c r="AOZ10" s="287"/>
      <c r="APA10" s="67"/>
      <c r="APB10" s="284"/>
      <c r="APC10" s="285"/>
      <c r="APD10" s="285"/>
      <c r="APE10" s="286"/>
      <c r="APF10" s="287"/>
      <c r="APG10" s="67"/>
      <c r="APH10" s="284"/>
      <c r="API10" s="285"/>
      <c r="APJ10" s="285"/>
      <c r="APK10" s="286"/>
      <c r="APL10" s="287"/>
      <c r="APM10" s="67"/>
      <c r="APN10" s="284"/>
      <c r="APO10" s="285"/>
      <c r="APP10" s="285"/>
      <c r="APQ10" s="286"/>
      <c r="APR10" s="287"/>
      <c r="APS10" s="67"/>
      <c r="APT10" s="284"/>
      <c r="APU10" s="285"/>
      <c r="APV10" s="285"/>
      <c r="APW10" s="286"/>
      <c r="APX10" s="287"/>
      <c r="APY10" s="67"/>
      <c r="APZ10" s="284"/>
      <c r="AQA10" s="285"/>
      <c r="AQB10" s="285"/>
      <c r="AQC10" s="286"/>
      <c r="AQD10" s="287"/>
      <c r="AQE10" s="67"/>
      <c r="AQF10" s="284"/>
      <c r="AQG10" s="285"/>
      <c r="AQH10" s="285"/>
      <c r="AQI10" s="286"/>
      <c r="AQJ10" s="287"/>
      <c r="AQK10" s="67"/>
      <c r="AQL10" s="284"/>
      <c r="AQM10" s="285"/>
      <c r="AQN10" s="285"/>
      <c r="AQO10" s="286"/>
      <c r="AQP10" s="287"/>
      <c r="AQQ10" s="67"/>
      <c r="AQR10" s="284"/>
      <c r="AQS10" s="285"/>
      <c r="AQT10" s="285"/>
      <c r="AQU10" s="286"/>
      <c r="AQV10" s="287"/>
      <c r="AQW10" s="67"/>
      <c r="AQX10" s="284"/>
      <c r="AQY10" s="285"/>
      <c r="AQZ10" s="285"/>
      <c r="ARA10" s="286"/>
      <c r="ARB10" s="287"/>
      <c r="ARC10" s="67"/>
      <c r="ARD10" s="284"/>
      <c r="ARE10" s="285"/>
      <c r="ARF10" s="285"/>
      <c r="ARG10" s="286"/>
      <c r="ARH10" s="287"/>
      <c r="ARI10" s="67"/>
      <c r="ARJ10" s="284"/>
      <c r="ARK10" s="285"/>
      <c r="ARL10" s="285"/>
      <c r="ARM10" s="286"/>
      <c r="ARN10" s="287"/>
      <c r="ARO10" s="67"/>
      <c r="ARP10" s="284"/>
      <c r="ARQ10" s="285"/>
      <c r="ARR10" s="285"/>
      <c r="ARS10" s="286"/>
      <c r="ART10" s="287"/>
      <c r="ARU10" s="67"/>
      <c r="ARV10" s="284"/>
      <c r="ARW10" s="285"/>
      <c r="ARX10" s="285"/>
      <c r="ARY10" s="286"/>
      <c r="ARZ10" s="287"/>
      <c r="ASA10" s="67"/>
      <c r="ASB10" s="284"/>
      <c r="ASC10" s="285"/>
      <c r="ASD10" s="285"/>
      <c r="ASE10" s="286"/>
      <c r="ASF10" s="287"/>
      <c r="ASG10" s="67"/>
      <c r="ASH10" s="284"/>
      <c r="ASI10" s="285"/>
      <c r="ASJ10" s="285"/>
      <c r="ASK10" s="286"/>
      <c r="ASL10" s="287"/>
      <c r="ASM10" s="67"/>
      <c r="ASN10" s="284"/>
      <c r="ASO10" s="285"/>
      <c r="ASP10" s="285"/>
      <c r="ASQ10" s="286"/>
      <c r="ASR10" s="287"/>
      <c r="ASS10" s="67"/>
      <c r="AST10" s="284"/>
      <c r="ASU10" s="285"/>
      <c r="ASV10" s="285"/>
      <c r="ASW10" s="286"/>
      <c r="ASX10" s="287"/>
      <c r="ASY10" s="67"/>
      <c r="ASZ10" s="284"/>
      <c r="ATA10" s="285"/>
      <c r="ATB10" s="285"/>
      <c r="ATC10" s="286"/>
      <c r="ATD10" s="287"/>
      <c r="ATE10" s="67"/>
      <c r="ATF10" s="284"/>
      <c r="ATG10" s="285"/>
      <c r="ATH10" s="285"/>
      <c r="ATI10" s="286"/>
      <c r="ATJ10" s="287"/>
      <c r="ATK10" s="67"/>
      <c r="ATL10" s="284"/>
      <c r="ATM10" s="285"/>
      <c r="ATN10" s="285"/>
      <c r="ATO10" s="286"/>
      <c r="ATP10" s="287"/>
      <c r="ATQ10" s="67"/>
      <c r="ATR10" s="284"/>
      <c r="ATS10" s="285"/>
      <c r="ATT10" s="285"/>
      <c r="ATU10" s="286"/>
      <c r="ATV10" s="287"/>
      <c r="ATW10" s="67"/>
      <c r="ATX10" s="284"/>
      <c r="ATY10" s="285"/>
      <c r="ATZ10" s="285"/>
      <c r="AUA10" s="286"/>
      <c r="AUB10" s="287"/>
      <c r="AUC10" s="67"/>
      <c r="AUD10" s="284"/>
      <c r="AUE10" s="285"/>
      <c r="AUF10" s="285"/>
      <c r="AUG10" s="286"/>
      <c r="AUH10" s="287"/>
      <c r="AUI10" s="67"/>
      <c r="AUJ10" s="284"/>
      <c r="AUK10" s="285"/>
      <c r="AUL10" s="285"/>
      <c r="AUM10" s="286"/>
      <c r="AUN10" s="287"/>
      <c r="AUO10" s="67"/>
      <c r="AUP10" s="284"/>
      <c r="AUQ10" s="285"/>
      <c r="AUR10" s="285"/>
      <c r="AUS10" s="286"/>
      <c r="AUT10" s="287"/>
      <c r="AUU10" s="67"/>
      <c r="AUV10" s="284"/>
      <c r="AUW10" s="285"/>
      <c r="AUX10" s="285"/>
      <c r="AUY10" s="286"/>
      <c r="AUZ10" s="287"/>
      <c r="AVA10" s="67"/>
      <c r="AVB10" s="284"/>
      <c r="AVC10" s="285"/>
      <c r="AVD10" s="285"/>
      <c r="AVE10" s="286"/>
      <c r="AVF10" s="287"/>
      <c r="AVG10" s="67"/>
      <c r="AVH10" s="284"/>
      <c r="AVI10" s="285"/>
      <c r="AVJ10" s="285"/>
      <c r="AVK10" s="286"/>
      <c r="AVL10" s="287"/>
      <c r="AVM10" s="67"/>
      <c r="AVN10" s="284"/>
      <c r="AVO10" s="285"/>
      <c r="AVP10" s="285"/>
      <c r="AVQ10" s="286"/>
      <c r="AVR10" s="287"/>
      <c r="AVS10" s="67"/>
      <c r="AVT10" s="284"/>
      <c r="AVU10" s="285"/>
      <c r="AVV10" s="285"/>
      <c r="AVW10" s="286"/>
      <c r="AVX10" s="287"/>
      <c r="AVY10" s="67"/>
      <c r="AVZ10" s="284"/>
      <c r="AWA10" s="285"/>
      <c r="AWB10" s="285"/>
      <c r="AWC10" s="286"/>
      <c r="AWD10" s="287"/>
      <c r="AWE10" s="67"/>
      <c r="AWF10" s="284"/>
      <c r="AWG10" s="285"/>
      <c r="AWH10" s="285"/>
      <c r="AWI10" s="286"/>
      <c r="AWJ10" s="287"/>
      <c r="AWK10" s="67"/>
      <c r="AWL10" s="284"/>
      <c r="AWM10" s="285"/>
      <c r="AWN10" s="285"/>
      <c r="AWO10" s="286"/>
      <c r="AWP10" s="287"/>
      <c r="AWQ10" s="67"/>
      <c r="AWR10" s="284"/>
      <c r="AWS10" s="285"/>
      <c r="AWT10" s="285"/>
      <c r="AWU10" s="286"/>
      <c r="AWV10" s="287"/>
      <c r="AWW10" s="67"/>
      <c r="AWX10" s="284"/>
      <c r="AWY10" s="285"/>
      <c r="AWZ10" s="285"/>
      <c r="AXA10" s="286"/>
      <c r="AXB10" s="287"/>
      <c r="AXC10" s="67"/>
      <c r="AXD10" s="284"/>
      <c r="AXE10" s="285"/>
      <c r="AXF10" s="285"/>
      <c r="AXG10" s="286"/>
      <c r="AXH10" s="287"/>
      <c r="AXI10" s="67"/>
      <c r="AXJ10" s="284"/>
      <c r="AXK10" s="285"/>
      <c r="AXL10" s="285"/>
      <c r="AXM10" s="286"/>
      <c r="AXN10" s="287"/>
      <c r="AXO10" s="67"/>
      <c r="AXP10" s="284"/>
      <c r="AXQ10" s="285"/>
      <c r="AXR10" s="285"/>
      <c r="AXS10" s="286"/>
      <c r="AXT10" s="287"/>
      <c r="AXU10" s="67"/>
      <c r="AXV10" s="284"/>
      <c r="AXW10" s="285"/>
      <c r="AXX10" s="285"/>
      <c r="AXY10" s="286"/>
      <c r="AXZ10" s="287"/>
      <c r="AYA10" s="67"/>
      <c r="AYB10" s="284"/>
      <c r="AYC10" s="285"/>
      <c r="AYD10" s="285"/>
      <c r="AYE10" s="286"/>
      <c r="AYF10" s="287"/>
      <c r="AYG10" s="67"/>
      <c r="AYH10" s="284"/>
      <c r="AYI10" s="285"/>
      <c r="AYJ10" s="285"/>
      <c r="AYK10" s="286"/>
      <c r="AYL10" s="287"/>
      <c r="AYM10" s="67"/>
      <c r="AYN10" s="284"/>
      <c r="AYO10" s="285"/>
      <c r="AYP10" s="285"/>
      <c r="AYQ10" s="286"/>
      <c r="AYR10" s="287"/>
      <c r="AYS10" s="67"/>
      <c r="AYT10" s="284"/>
      <c r="AYU10" s="285"/>
      <c r="AYV10" s="285"/>
      <c r="AYW10" s="286"/>
      <c r="AYX10" s="287"/>
      <c r="AYY10" s="67"/>
      <c r="AYZ10" s="284"/>
      <c r="AZA10" s="285"/>
      <c r="AZB10" s="285"/>
      <c r="AZC10" s="286"/>
      <c r="AZD10" s="287"/>
      <c r="AZE10" s="67"/>
      <c r="AZF10" s="284"/>
      <c r="AZG10" s="285"/>
      <c r="AZH10" s="285"/>
      <c r="AZI10" s="286"/>
      <c r="AZJ10" s="287"/>
      <c r="AZK10" s="67"/>
      <c r="AZL10" s="284"/>
      <c r="AZM10" s="285"/>
      <c r="AZN10" s="285"/>
      <c r="AZO10" s="286"/>
      <c r="AZP10" s="287"/>
      <c r="AZQ10" s="67"/>
      <c r="AZR10" s="284"/>
      <c r="AZS10" s="285"/>
      <c r="AZT10" s="285"/>
      <c r="AZU10" s="286"/>
      <c r="AZV10" s="287"/>
      <c r="AZW10" s="67"/>
      <c r="AZX10" s="284"/>
      <c r="AZY10" s="285"/>
      <c r="AZZ10" s="285"/>
      <c r="BAA10" s="286"/>
      <c r="BAB10" s="287"/>
      <c r="BAC10" s="67"/>
      <c r="BAD10" s="284"/>
      <c r="BAE10" s="285"/>
      <c r="BAF10" s="285"/>
      <c r="BAG10" s="286"/>
      <c r="BAH10" s="287"/>
      <c r="BAI10" s="67"/>
      <c r="BAJ10" s="284"/>
      <c r="BAK10" s="285"/>
      <c r="BAL10" s="285"/>
      <c r="BAM10" s="286"/>
      <c r="BAN10" s="287"/>
      <c r="BAO10" s="67"/>
      <c r="BAP10" s="284"/>
      <c r="BAQ10" s="285"/>
      <c r="BAR10" s="285"/>
      <c r="BAS10" s="286"/>
      <c r="BAT10" s="287"/>
      <c r="BAU10" s="67"/>
      <c r="BAV10" s="284"/>
      <c r="BAW10" s="285"/>
      <c r="BAX10" s="285"/>
      <c r="BAY10" s="286"/>
      <c r="BAZ10" s="287"/>
      <c r="BBA10" s="67"/>
      <c r="BBB10" s="284"/>
      <c r="BBC10" s="285"/>
      <c r="BBD10" s="285"/>
      <c r="BBE10" s="286"/>
      <c r="BBF10" s="287"/>
      <c r="BBG10" s="67"/>
      <c r="BBH10" s="284"/>
      <c r="BBI10" s="285"/>
      <c r="BBJ10" s="285"/>
      <c r="BBK10" s="286"/>
      <c r="BBL10" s="287"/>
      <c r="BBM10" s="67"/>
      <c r="BBN10" s="284"/>
      <c r="BBO10" s="285"/>
      <c r="BBP10" s="285"/>
      <c r="BBQ10" s="286"/>
      <c r="BBR10" s="287"/>
      <c r="BBS10" s="67"/>
      <c r="BBT10" s="284"/>
      <c r="BBU10" s="285"/>
      <c r="BBV10" s="285"/>
      <c r="BBW10" s="286"/>
      <c r="BBX10" s="287"/>
      <c r="BBY10" s="67"/>
      <c r="BBZ10" s="284"/>
      <c r="BCA10" s="285"/>
      <c r="BCB10" s="285"/>
      <c r="BCC10" s="286"/>
      <c r="BCD10" s="287"/>
      <c r="BCE10" s="67"/>
      <c r="BCF10" s="284"/>
      <c r="BCG10" s="285"/>
      <c r="BCH10" s="285"/>
      <c r="BCI10" s="286"/>
      <c r="BCJ10" s="287"/>
      <c r="BCK10" s="67"/>
      <c r="BCL10" s="284"/>
      <c r="BCM10" s="285"/>
      <c r="BCN10" s="285"/>
      <c r="BCO10" s="286"/>
      <c r="BCP10" s="287"/>
      <c r="BCQ10" s="67"/>
      <c r="BCR10" s="284"/>
      <c r="BCS10" s="285"/>
      <c r="BCT10" s="285"/>
      <c r="BCU10" s="286"/>
      <c r="BCV10" s="287"/>
      <c r="BCW10" s="67"/>
      <c r="BCX10" s="284"/>
      <c r="BCY10" s="285"/>
      <c r="BCZ10" s="285"/>
      <c r="BDA10" s="286"/>
      <c r="BDB10" s="287"/>
      <c r="BDC10" s="67"/>
      <c r="BDD10" s="284"/>
      <c r="BDE10" s="285"/>
      <c r="BDF10" s="285"/>
      <c r="BDG10" s="286"/>
      <c r="BDH10" s="287"/>
      <c r="BDI10" s="67"/>
      <c r="BDJ10" s="284"/>
      <c r="BDK10" s="285"/>
      <c r="BDL10" s="285"/>
      <c r="BDM10" s="286"/>
      <c r="BDN10" s="287"/>
      <c r="BDO10" s="67"/>
      <c r="BDP10" s="284"/>
      <c r="BDQ10" s="285"/>
      <c r="BDR10" s="285"/>
      <c r="BDS10" s="286"/>
      <c r="BDT10" s="287"/>
      <c r="BDU10" s="67"/>
      <c r="BDV10" s="284"/>
      <c r="BDW10" s="285"/>
      <c r="BDX10" s="285"/>
      <c r="BDY10" s="286"/>
      <c r="BDZ10" s="287"/>
      <c r="BEA10" s="67"/>
      <c r="BEB10" s="284"/>
      <c r="BEC10" s="285"/>
      <c r="BED10" s="285"/>
      <c r="BEE10" s="286"/>
      <c r="BEF10" s="287"/>
      <c r="BEG10" s="67"/>
      <c r="BEH10" s="284"/>
      <c r="BEI10" s="285"/>
      <c r="BEJ10" s="285"/>
      <c r="BEK10" s="286"/>
      <c r="BEL10" s="287"/>
      <c r="BEM10" s="67"/>
      <c r="BEN10" s="284"/>
      <c r="BEO10" s="285"/>
      <c r="BEP10" s="285"/>
      <c r="BEQ10" s="286"/>
      <c r="BER10" s="287"/>
      <c r="BES10" s="67"/>
      <c r="BET10" s="284"/>
      <c r="BEU10" s="285"/>
      <c r="BEV10" s="285"/>
      <c r="BEW10" s="286"/>
      <c r="BEX10" s="287"/>
      <c r="BEY10" s="67"/>
      <c r="BEZ10" s="284"/>
      <c r="BFA10" s="285"/>
      <c r="BFB10" s="285"/>
      <c r="BFC10" s="286"/>
      <c r="BFD10" s="287"/>
      <c r="BFE10" s="67"/>
      <c r="BFF10" s="284"/>
      <c r="BFG10" s="285"/>
      <c r="BFH10" s="285"/>
      <c r="BFI10" s="286"/>
      <c r="BFJ10" s="287"/>
      <c r="BFK10" s="67"/>
      <c r="BFL10" s="284"/>
      <c r="BFM10" s="285"/>
      <c r="BFN10" s="285"/>
      <c r="BFO10" s="286"/>
      <c r="BFP10" s="287"/>
      <c r="BFQ10" s="67"/>
      <c r="BFR10" s="284"/>
      <c r="BFS10" s="285"/>
      <c r="BFT10" s="285"/>
      <c r="BFU10" s="286"/>
      <c r="BFV10" s="287"/>
      <c r="BFW10" s="67"/>
      <c r="BFX10" s="284"/>
      <c r="BFY10" s="285"/>
      <c r="BFZ10" s="285"/>
      <c r="BGA10" s="286"/>
      <c r="BGB10" s="287"/>
      <c r="BGC10" s="67"/>
      <c r="BGD10" s="284"/>
      <c r="BGE10" s="285"/>
      <c r="BGF10" s="285"/>
      <c r="BGG10" s="286"/>
      <c r="BGH10" s="287"/>
      <c r="BGI10" s="67"/>
      <c r="BGJ10" s="284"/>
      <c r="BGK10" s="285"/>
      <c r="BGL10" s="285"/>
      <c r="BGM10" s="286"/>
      <c r="BGN10" s="287"/>
      <c r="BGO10" s="67"/>
      <c r="BGP10" s="284"/>
      <c r="BGQ10" s="285"/>
      <c r="BGR10" s="285"/>
      <c r="BGS10" s="286"/>
      <c r="BGT10" s="287"/>
      <c r="BGU10" s="67"/>
      <c r="BGV10" s="284"/>
      <c r="BGW10" s="285"/>
      <c r="BGX10" s="285"/>
      <c r="BGY10" s="286"/>
      <c r="BGZ10" s="287"/>
      <c r="BHA10" s="67"/>
      <c r="BHB10" s="284"/>
      <c r="BHC10" s="285"/>
      <c r="BHD10" s="285"/>
      <c r="BHE10" s="286"/>
      <c r="BHF10" s="287"/>
      <c r="BHG10" s="67"/>
      <c r="BHH10" s="284"/>
      <c r="BHI10" s="285"/>
      <c r="BHJ10" s="285"/>
      <c r="BHK10" s="286"/>
      <c r="BHL10" s="287"/>
      <c r="BHM10" s="67"/>
      <c r="BHN10" s="284"/>
      <c r="BHO10" s="285"/>
      <c r="BHP10" s="285"/>
      <c r="BHQ10" s="286"/>
      <c r="BHR10" s="287"/>
      <c r="BHS10" s="67"/>
      <c r="BHT10" s="284"/>
      <c r="BHU10" s="285"/>
      <c r="BHV10" s="285"/>
      <c r="BHW10" s="286"/>
      <c r="BHX10" s="287"/>
      <c r="BHY10" s="67"/>
      <c r="BHZ10" s="284"/>
      <c r="BIA10" s="285"/>
      <c r="BIB10" s="285"/>
      <c r="BIC10" s="286"/>
      <c r="BID10" s="287"/>
      <c r="BIE10" s="67"/>
      <c r="BIF10" s="284"/>
      <c r="BIG10" s="285"/>
      <c r="BIH10" s="285"/>
      <c r="BII10" s="286"/>
      <c r="BIJ10" s="287"/>
      <c r="BIK10" s="67"/>
      <c r="BIL10" s="284"/>
      <c r="BIM10" s="285"/>
      <c r="BIN10" s="285"/>
      <c r="BIO10" s="286"/>
      <c r="BIP10" s="287"/>
      <c r="BIQ10" s="67"/>
      <c r="BIR10" s="284"/>
      <c r="BIS10" s="285"/>
      <c r="BIT10" s="285"/>
      <c r="BIU10" s="286"/>
      <c r="BIV10" s="287"/>
      <c r="BIW10" s="67"/>
      <c r="BIX10" s="284"/>
      <c r="BIY10" s="285"/>
      <c r="BIZ10" s="285"/>
      <c r="BJA10" s="286"/>
      <c r="BJB10" s="287"/>
      <c r="BJC10" s="67"/>
      <c r="BJD10" s="284"/>
      <c r="BJE10" s="285"/>
      <c r="BJF10" s="285"/>
      <c r="BJG10" s="286"/>
      <c r="BJH10" s="287"/>
      <c r="BJI10" s="67"/>
      <c r="BJJ10" s="284"/>
      <c r="BJK10" s="285"/>
      <c r="BJL10" s="285"/>
      <c r="BJM10" s="286"/>
      <c r="BJN10" s="287"/>
      <c r="BJO10" s="67"/>
      <c r="BJP10" s="284"/>
      <c r="BJQ10" s="285"/>
      <c r="BJR10" s="285"/>
      <c r="BJS10" s="286"/>
      <c r="BJT10" s="287"/>
      <c r="BJU10" s="67"/>
      <c r="BJV10" s="284"/>
      <c r="BJW10" s="285"/>
      <c r="BJX10" s="285"/>
      <c r="BJY10" s="286"/>
      <c r="BJZ10" s="287"/>
      <c r="BKA10" s="67"/>
      <c r="BKB10" s="284"/>
      <c r="BKC10" s="285"/>
      <c r="BKD10" s="285"/>
      <c r="BKE10" s="286"/>
      <c r="BKF10" s="287"/>
      <c r="BKG10" s="67"/>
      <c r="BKH10" s="284"/>
      <c r="BKI10" s="285"/>
      <c r="BKJ10" s="285"/>
      <c r="BKK10" s="286"/>
      <c r="BKL10" s="287"/>
      <c r="BKM10" s="67"/>
      <c r="BKN10" s="284"/>
      <c r="BKO10" s="285"/>
      <c r="BKP10" s="285"/>
      <c r="BKQ10" s="286"/>
      <c r="BKR10" s="287"/>
      <c r="BKS10" s="67"/>
      <c r="BKT10" s="284"/>
      <c r="BKU10" s="285"/>
      <c r="BKV10" s="285"/>
      <c r="BKW10" s="286"/>
      <c r="BKX10" s="287"/>
      <c r="BKY10" s="67"/>
      <c r="BKZ10" s="284"/>
      <c r="BLA10" s="285"/>
      <c r="BLB10" s="285"/>
      <c r="BLC10" s="286"/>
      <c r="BLD10" s="287"/>
      <c r="BLE10" s="67"/>
      <c r="BLF10" s="284"/>
      <c r="BLG10" s="285"/>
      <c r="BLH10" s="285"/>
      <c r="BLI10" s="286"/>
      <c r="BLJ10" s="287"/>
      <c r="BLK10" s="67"/>
      <c r="BLL10" s="284"/>
      <c r="BLM10" s="285"/>
      <c r="BLN10" s="285"/>
      <c r="BLO10" s="286"/>
      <c r="BLP10" s="287"/>
      <c r="BLQ10" s="67"/>
      <c r="BLR10" s="284"/>
      <c r="BLS10" s="285"/>
      <c r="BLT10" s="285"/>
      <c r="BLU10" s="286"/>
      <c r="BLV10" s="287"/>
      <c r="BLW10" s="67"/>
      <c r="BLX10" s="284"/>
      <c r="BLY10" s="285"/>
      <c r="BLZ10" s="285"/>
      <c r="BMA10" s="286"/>
      <c r="BMB10" s="287"/>
      <c r="BMC10" s="67"/>
      <c r="BMD10" s="284"/>
      <c r="BME10" s="285"/>
      <c r="BMF10" s="285"/>
      <c r="BMG10" s="286"/>
      <c r="BMH10" s="287"/>
      <c r="BMI10" s="67"/>
      <c r="BMJ10" s="284"/>
      <c r="BMK10" s="285"/>
      <c r="BML10" s="285"/>
      <c r="BMM10" s="286"/>
      <c r="BMN10" s="287"/>
      <c r="BMO10" s="67"/>
      <c r="BMP10" s="284"/>
      <c r="BMQ10" s="285"/>
      <c r="BMR10" s="285"/>
      <c r="BMS10" s="286"/>
      <c r="BMT10" s="287"/>
      <c r="BMU10" s="67"/>
      <c r="BMV10" s="284"/>
      <c r="BMW10" s="285"/>
      <c r="BMX10" s="285"/>
      <c r="BMY10" s="286"/>
      <c r="BMZ10" s="287"/>
      <c r="BNA10" s="67"/>
      <c r="BNB10" s="284"/>
      <c r="BNC10" s="285"/>
      <c r="BND10" s="285"/>
      <c r="BNE10" s="286"/>
      <c r="BNF10" s="287"/>
      <c r="BNG10" s="67"/>
      <c r="BNH10" s="284"/>
      <c r="BNI10" s="285"/>
      <c r="BNJ10" s="285"/>
      <c r="BNK10" s="286"/>
      <c r="BNL10" s="287"/>
      <c r="BNM10" s="67"/>
      <c r="BNN10" s="284"/>
      <c r="BNO10" s="285"/>
      <c r="BNP10" s="285"/>
      <c r="BNQ10" s="286"/>
      <c r="BNR10" s="287"/>
      <c r="BNS10" s="67"/>
      <c r="BNT10" s="284"/>
      <c r="BNU10" s="285"/>
      <c r="BNV10" s="285"/>
      <c r="BNW10" s="286"/>
      <c r="BNX10" s="287"/>
      <c r="BNY10" s="67"/>
      <c r="BNZ10" s="284"/>
      <c r="BOA10" s="285"/>
      <c r="BOB10" s="285"/>
      <c r="BOC10" s="286"/>
      <c r="BOD10" s="287"/>
      <c r="BOE10" s="67"/>
      <c r="BOF10" s="284"/>
      <c r="BOG10" s="285"/>
      <c r="BOH10" s="285"/>
      <c r="BOI10" s="286"/>
      <c r="BOJ10" s="287"/>
      <c r="BOK10" s="67"/>
      <c r="BOL10" s="284"/>
      <c r="BOM10" s="285"/>
      <c r="BON10" s="285"/>
      <c r="BOO10" s="286"/>
      <c r="BOP10" s="287"/>
      <c r="BOQ10" s="67"/>
      <c r="BOR10" s="284"/>
      <c r="BOS10" s="285"/>
      <c r="BOT10" s="285"/>
      <c r="BOU10" s="286"/>
      <c r="BOV10" s="287"/>
      <c r="BOW10" s="67"/>
      <c r="BOX10" s="284"/>
      <c r="BOY10" s="285"/>
      <c r="BOZ10" s="285"/>
      <c r="BPA10" s="286"/>
      <c r="BPB10" s="287"/>
      <c r="BPC10" s="67"/>
      <c r="BPD10" s="284"/>
      <c r="BPE10" s="285"/>
      <c r="BPF10" s="285"/>
      <c r="BPG10" s="286"/>
      <c r="BPH10" s="287"/>
      <c r="BPI10" s="67"/>
      <c r="BPJ10" s="284"/>
      <c r="BPK10" s="285"/>
      <c r="BPL10" s="285"/>
      <c r="BPM10" s="286"/>
      <c r="BPN10" s="287"/>
      <c r="BPO10" s="67"/>
      <c r="BPP10" s="284"/>
      <c r="BPQ10" s="285"/>
      <c r="BPR10" s="285"/>
      <c r="BPS10" s="286"/>
      <c r="BPT10" s="287"/>
      <c r="BPU10" s="67"/>
      <c r="BPV10" s="284"/>
      <c r="BPW10" s="285"/>
      <c r="BPX10" s="285"/>
      <c r="BPY10" s="286"/>
      <c r="BPZ10" s="287"/>
      <c r="BQA10" s="67"/>
      <c r="BQB10" s="284"/>
      <c r="BQC10" s="285"/>
      <c r="BQD10" s="285"/>
      <c r="BQE10" s="286"/>
      <c r="BQF10" s="287"/>
      <c r="BQG10" s="67"/>
      <c r="BQH10" s="284"/>
      <c r="BQI10" s="285"/>
      <c r="BQJ10" s="285"/>
      <c r="BQK10" s="286"/>
      <c r="BQL10" s="287"/>
      <c r="BQM10" s="67"/>
      <c r="BQN10" s="284"/>
      <c r="BQO10" s="285"/>
      <c r="BQP10" s="285"/>
      <c r="BQQ10" s="286"/>
      <c r="BQR10" s="287"/>
      <c r="BQS10" s="67"/>
      <c r="BQT10" s="284"/>
      <c r="BQU10" s="285"/>
      <c r="BQV10" s="285"/>
      <c r="BQW10" s="286"/>
      <c r="BQX10" s="287"/>
      <c r="BQY10" s="67"/>
      <c r="BQZ10" s="284"/>
      <c r="BRA10" s="285"/>
      <c r="BRB10" s="285"/>
      <c r="BRC10" s="286"/>
      <c r="BRD10" s="287"/>
      <c r="BRE10" s="67"/>
      <c r="BRF10" s="284"/>
      <c r="BRG10" s="285"/>
      <c r="BRH10" s="285"/>
      <c r="BRI10" s="286"/>
      <c r="BRJ10" s="287"/>
      <c r="BRK10" s="67"/>
      <c r="BRL10" s="284"/>
      <c r="BRM10" s="285"/>
      <c r="BRN10" s="285"/>
      <c r="BRO10" s="286"/>
      <c r="BRP10" s="287"/>
      <c r="BRQ10" s="67"/>
      <c r="BRR10" s="284"/>
      <c r="BRS10" s="285"/>
      <c r="BRT10" s="285"/>
      <c r="BRU10" s="286"/>
      <c r="BRV10" s="287"/>
      <c r="BRW10" s="67"/>
      <c r="BRX10" s="284"/>
      <c r="BRY10" s="285"/>
      <c r="BRZ10" s="285"/>
      <c r="BSA10" s="286"/>
      <c r="BSB10" s="287"/>
      <c r="BSC10" s="67"/>
      <c r="BSD10" s="284"/>
      <c r="BSE10" s="285"/>
      <c r="BSF10" s="285"/>
      <c r="BSG10" s="286"/>
      <c r="BSH10" s="287"/>
      <c r="BSI10" s="67"/>
      <c r="BSJ10" s="284"/>
      <c r="BSK10" s="285"/>
      <c r="BSL10" s="285"/>
      <c r="BSM10" s="286"/>
      <c r="BSN10" s="287"/>
      <c r="BSO10" s="67"/>
      <c r="BSP10" s="284"/>
      <c r="BSQ10" s="285"/>
      <c r="BSR10" s="285"/>
      <c r="BSS10" s="286"/>
      <c r="BST10" s="287"/>
      <c r="BSU10" s="67"/>
      <c r="BSV10" s="284"/>
      <c r="BSW10" s="285"/>
      <c r="BSX10" s="285"/>
      <c r="BSY10" s="286"/>
      <c r="BSZ10" s="287"/>
      <c r="BTA10" s="67"/>
      <c r="BTB10" s="284"/>
      <c r="BTC10" s="285"/>
      <c r="BTD10" s="285"/>
      <c r="BTE10" s="286"/>
      <c r="BTF10" s="287"/>
      <c r="BTG10" s="67"/>
      <c r="BTH10" s="284"/>
      <c r="BTI10" s="285"/>
      <c r="BTJ10" s="285"/>
      <c r="BTK10" s="286"/>
      <c r="BTL10" s="287"/>
      <c r="BTM10" s="67"/>
      <c r="BTN10" s="284"/>
      <c r="BTO10" s="285"/>
      <c r="BTP10" s="285"/>
      <c r="BTQ10" s="286"/>
      <c r="BTR10" s="287"/>
      <c r="BTS10" s="67"/>
      <c r="BTT10" s="284"/>
      <c r="BTU10" s="285"/>
      <c r="BTV10" s="285"/>
      <c r="BTW10" s="286"/>
      <c r="BTX10" s="287"/>
      <c r="BTY10" s="67"/>
      <c r="BTZ10" s="284"/>
      <c r="BUA10" s="285"/>
      <c r="BUB10" s="285"/>
      <c r="BUC10" s="286"/>
      <c r="BUD10" s="287"/>
      <c r="BUE10" s="67"/>
      <c r="BUF10" s="284"/>
      <c r="BUG10" s="285"/>
      <c r="BUH10" s="285"/>
      <c r="BUI10" s="286"/>
      <c r="BUJ10" s="287"/>
      <c r="BUK10" s="67"/>
      <c r="BUL10" s="284"/>
      <c r="BUM10" s="285"/>
      <c r="BUN10" s="285"/>
      <c r="BUO10" s="286"/>
      <c r="BUP10" s="287"/>
      <c r="BUQ10" s="67"/>
      <c r="BUR10" s="284"/>
      <c r="BUS10" s="285"/>
      <c r="BUT10" s="285"/>
      <c r="BUU10" s="286"/>
      <c r="BUV10" s="287"/>
      <c r="BUW10" s="67"/>
      <c r="BUX10" s="284"/>
      <c r="BUY10" s="285"/>
      <c r="BUZ10" s="285"/>
      <c r="BVA10" s="286"/>
      <c r="BVB10" s="287"/>
      <c r="BVC10" s="67"/>
      <c r="BVD10" s="284"/>
      <c r="BVE10" s="285"/>
      <c r="BVF10" s="285"/>
      <c r="BVG10" s="286"/>
      <c r="BVH10" s="287"/>
      <c r="BVI10" s="67"/>
      <c r="BVJ10" s="284"/>
      <c r="BVK10" s="285"/>
      <c r="BVL10" s="285"/>
      <c r="BVM10" s="286"/>
      <c r="BVN10" s="287"/>
      <c r="BVO10" s="67"/>
      <c r="BVP10" s="284"/>
      <c r="BVQ10" s="285"/>
      <c r="BVR10" s="285"/>
      <c r="BVS10" s="286"/>
      <c r="BVT10" s="287"/>
      <c r="BVU10" s="67"/>
      <c r="BVV10" s="284"/>
      <c r="BVW10" s="285"/>
      <c r="BVX10" s="285"/>
      <c r="BVY10" s="286"/>
      <c r="BVZ10" s="287"/>
      <c r="BWA10" s="67"/>
      <c r="BWB10" s="284"/>
      <c r="BWC10" s="285"/>
      <c r="BWD10" s="285"/>
      <c r="BWE10" s="286"/>
      <c r="BWF10" s="287"/>
      <c r="BWG10" s="67"/>
      <c r="BWH10" s="284"/>
      <c r="BWI10" s="285"/>
      <c r="BWJ10" s="285"/>
      <c r="BWK10" s="286"/>
      <c r="BWL10" s="287"/>
      <c r="BWM10" s="67"/>
      <c r="BWN10" s="284"/>
      <c r="BWO10" s="285"/>
      <c r="BWP10" s="285"/>
      <c r="BWQ10" s="286"/>
      <c r="BWR10" s="287"/>
      <c r="BWS10" s="67"/>
      <c r="BWT10" s="284"/>
      <c r="BWU10" s="285"/>
      <c r="BWV10" s="285"/>
      <c r="BWW10" s="286"/>
      <c r="BWX10" s="287"/>
      <c r="BWY10" s="67"/>
      <c r="BWZ10" s="284"/>
      <c r="BXA10" s="285"/>
      <c r="BXB10" s="285"/>
      <c r="BXC10" s="286"/>
      <c r="BXD10" s="287"/>
      <c r="BXE10" s="67"/>
      <c r="BXF10" s="284"/>
      <c r="BXG10" s="285"/>
      <c r="BXH10" s="285"/>
      <c r="BXI10" s="286"/>
      <c r="BXJ10" s="287"/>
      <c r="BXK10" s="67"/>
      <c r="BXL10" s="284"/>
      <c r="BXM10" s="285"/>
      <c r="BXN10" s="285"/>
      <c r="BXO10" s="286"/>
      <c r="BXP10" s="287"/>
      <c r="BXQ10" s="67"/>
      <c r="BXR10" s="284"/>
      <c r="BXS10" s="285"/>
      <c r="BXT10" s="285"/>
      <c r="BXU10" s="286"/>
      <c r="BXV10" s="287"/>
      <c r="BXW10" s="67"/>
      <c r="BXX10" s="284"/>
      <c r="BXY10" s="285"/>
      <c r="BXZ10" s="285"/>
      <c r="BYA10" s="286"/>
      <c r="BYB10" s="287"/>
      <c r="BYC10" s="67"/>
      <c r="BYD10" s="284"/>
      <c r="BYE10" s="285"/>
      <c r="BYF10" s="285"/>
      <c r="BYG10" s="286"/>
      <c r="BYH10" s="287"/>
      <c r="BYI10" s="67"/>
      <c r="BYJ10" s="284"/>
      <c r="BYK10" s="285"/>
      <c r="BYL10" s="285"/>
      <c r="BYM10" s="286"/>
      <c r="BYN10" s="287"/>
      <c r="BYO10" s="67"/>
      <c r="BYP10" s="284"/>
      <c r="BYQ10" s="285"/>
      <c r="BYR10" s="285"/>
      <c r="BYS10" s="286"/>
      <c r="BYT10" s="287"/>
      <c r="BYU10" s="67"/>
      <c r="BYV10" s="284"/>
      <c r="BYW10" s="285"/>
      <c r="BYX10" s="285"/>
      <c r="BYY10" s="286"/>
      <c r="BYZ10" s="287"/>
      <c r="BZA10" s="67"/>
      <c r="BZB10" s="284"/>
      <c r="BZC10" s="285"/>
      <c r="BZD10" s="285"/>
      <c r="BZE10" s="286"/>
      <c r="BZF10" s="287"/>
      <c r="BZG10" s="67"/>
      <c r="BZH10" s="284"/>
      <c r="BZI10" s="285"/>
      <c r="BZJ10" s="285"/>
      <c r="BZK10" s="286"/>
      <c r="BZL10" s="287"/>
      <c r="BZM10" s="67"/>
      <c r="BZN10" s="284"/>
      <c r="BZO10" s="285"/>
      <c r="BZP10" s="285"/>
      <c r="BZQ10" s="286"/>
      <c r="BZR10" s="287"/>
      <c r="BZS10" s="67"/>
      <c r="BZT10" s="284"/>
      <c r="BZU10" s="285"/>
      <c r="BZV10" s="285"/>
      <c r="BZW10" s="286"/>
      <c r="BZX10" s="287"/>
      <c r="BZY10" s="67"/>
      <c r="BZZ10" s="284"/>
      <c r="CAA10" s="285"/>
      <c r="CAB10" s="285"/>
      <c r="CAC10" s="286"/>
      <c r="CAD10" s="287"/>
      <c r="CAE10" s="67"/>
      <c r="CAF10" s="284"/>
      <c r="CAG10" s="285"/>
      <c r="CAH10" s="285"/>
      <c r="CAI10" s="286"/>
      <c r="CAJ10" s="287"/>
      <c r="CAK10" s="67"/>
      <c r="CAL10" s="284"/>
      <c r="CAM10" s="285"/>
      <c r="CAN10" s="285"/>
      <c r="CAO10" s="286"/>
      <c r="CAP10" s="287"/>
      <c r="CAQ10" s="67"/>
      <c r="CAR10" s="284"/>
      <c r="CAS10" s="285"/>
      <c r="CAT10" s="285"/>
      <c r="CAU10" s="286"/>
      <c r="CAV10" s="287"/>
      <c r="CAW10" s="67"/>
      <c r="CAX10" s="284"/>
      <c r="CAY10" s="285"/>
      <c r="CAZ10" s="285"/>
      <c r="CBA10" s="286"/>
      <c r="CBB10" s="287"/>
      <c r="CBC10" s="67"/>
      <c r="CBD10" s="284"/>
      <c r="CBE10" s="285"/>
      <c r="CBF10" s="285"/>
      <c r="CBG10" s="286"/>
      <c r="CBH10" s="287"/>
      <c r="CBI10" s="67"/>
      <c r="CBJ10" s="284"/>
      <c r="CBK10" s="285"/>
      <c r="CBL10" s="285"/>
      <c r="CBM10" s="286"/>
      <c r="CBN10" s="287"/>
      <c r="CBO10" s="67"/>
      <c r="CBP10" s="284"/>
      <c r="CBQ10" s="285"/>
      <c r="CBR10" s="285"/>
      <c r="CBS10" s="286"/>
      <c r="CBT10" s="287"/>
      <c r="CBU10" s="67"/>
      <c r="CBV10" s="284"/>
      <c r="CBW10" s="285"/>
      <c r="CBX10" s="285"/>
      <c r="CBY10" s="286"/>
      <c r="CBZ10" s="287"/>
      <c r="CCA10" s="67"/>
      <c r="CCB10" s="284"/>
      <c r="CCC10" s="285"/>
      <c r="CCD10" s="285"/>
      <c r="CCE10" s="286"/>
      <c r="CCF10" s="287"/>
      <c r="CCG10" s="67"/>
      <c r="CCH10" s="284"/>
      <c r="CCI10" s="285"/>
      <c r="CCJ10" s="285"/>
      <c r="CCK10" s="286"/>
      <c r="CCL10" s="287"/>
      <c r="CCM10" s="67"/>
      <c r="CCN10" s="284"/>
      <c r="CCO10" s="285"/>
      <c r="CCP10" s="285"/>
      <c r="CCQ10" s="286"/>
      <c r="CCR10" s="287"/>
      <c r="CCS10" s="67"/>
      <c r="CCT10" s="284"/>
      <c r="CCU10" s="285"/>
      <c r="CCV10" s="285"/>
      <c r="CCW10" s="286"/>
      <c r="CCX10" s="287"/>
      <c r="CCY10" s="67"/>
      <c r="CCZ10" s="284"/>
      <c r="CDA10" s="285"/>
      <c r="CDB10" s="285"/>
      <c r="CDC10" s="286"/>
      <c r="CDD10" s="287"/>
      <c r="CDE10" s="67"/>
      <c r="CDF10" s="284"/>
      <c r="CDG10" s="285"/>
      <c r="CDH10" s="285"/>
      <c r="CDI10" s="286"/>
      <c r="CDJ10" s="287"/>
      <c r="CDK10" s="67"/>
      <c r="CDL10" s="284"/>
      <c r="CDM10" s="285"/>
      <c r="CDN10" s="285"/>
      <c r="CDO10" s="286"/>
      <c r="CDP10" s="287"/>
      <c r="CDQ10" s="67"/>
      <c r="CDR10" s="284"/>
      <c r="CDS10" s="285"/>
      <c r="CDT10" s="285"/>
      <c r="CDU10" s="286"/>
      <c r="CDV10" s="287"/>
      <c r="CDW10" s="67"/>
      <c r="CDX10" s="284"/>
      <c r="CDY10" s="285"/>
      <c r="CDZ10" s="285"/>
      <c r="CEA10" s="286"/>
      <c r="CEB10" s="287"/>
      <c r="CEC10" s="67"/>
      <c r="CED10" s="284"/>
      <c r="CEE10" s="285"/>
      <c r="CEF10" s="285"/>
      <c r="CEG10" s="286"/>
      <c r="CEH10" s="287"/>
      <c r="CEI10" s="67"/>
      <c r="CEJ10" s="284"/>
      <c r="CEK10" s="285"/>
      <c r="CEL10" s="285"/>
      <c r="CEM10" s="286"/>
      <c r="CEN10" s="287"/>
      <c r="CEO10" s="67"/>
      <c r="CEP10" s="284"/>
      <c r="CEQ10" s="285"/>
      <c r="CER10" s="285"/>
      <c r="CES10" s="286"/>
      <c r="CET10" s="287"/>
      <c r="CEU10" s="67"/>
      <c r="CEV10" s="284"/>
      <c r="CEW10" s="285"/>
      <c r="CEX10" s="285"/>
      <c r="CEY10" s="286"/>
      <c r="CEZ10" s="287"/>
      <c r="CFA10" s="67"/>
      <c r="CFB10" s="284"/>
      <c r="CFC10" s="285"/>
      <c r="CFD10" s="285"/>
      <c r="CFE10" s="286"/>
      <c r="CFF10" s="287"/>
      <c r="CFG10" s="67"/>
      <c r="CFH10" s="284"/>
      <c r="CFI10" s="285"/>
      <c r="CFJ10" s="285"/>
      <c r="CFK10" s="286"/>
      <c r="CFL10" s="287"/>
      <c r="CFM10" s="67"/>
      <c r="CFN10" s="284"/>
      <c r="CFO10" s="285"/>
      <c r="CFP10" s="285"/>
      <c r="CFQ10" s="286"/>
      <c r="CFR10" s="287"/>
      <c r="CFS10" s="67"/>
      <c r="CFT10" s="284"/>
      <c r="CFU10" s="285"/>
      <c r="CFV10" s="285"/>
      <c r="CFW10" s="286"/>
      <c r="CFX10" s="287"/>
      <c r="CFY10" s="67"/>
      <c r="CFZ10" s="284"/>
      <c r="CGA10" s="285"/>
      <c r="CGB10" s="285"/>
      <c r="CGC10" s="286"/>
      <c r="CGD10" s="287"/>
      <c r="CGE10" s="67"/>
      <c r="CGF10" s="284"/>
      <c r="CGG10" s="285"/>
      <c r="CGH10" s="285"/>
      <c r="CGI10" s="286"/>
      <c r="CGJ10" s="287"/>
      <c r="CGK10" s="67"/>
      <c r="CGL10" s="284"/>
      <c r="CGM10" s="285"/>
      <c r="CGN10" s="285"/>
      <c r="CGO10" s="286"/>
      <c r="CGP10" s="287"/>
      <c r="CGQ10" s="67"/>
      <c r="CGR10" s="284"/>
      <c r="CGS10" s="285"/>
      <c r="CGT10" s="285"/>
      <c r="CGU10" s="286"/>
      <c r="CGV10" s="287"/>
      <c r="CGW10" s="67"/>
      <c r="CGX10" s="284"/>
      <c r="CGY10" s="285"/>
      <c r="CGZ10" s="285"/>
      <c r="CHA10" s="286"/>
      <c r="CHB10" s="287"/>
      <c r="CHC10" s="67"/>
      <c r="CHD10" s="284"/>
      <c r="CHE10" s="285"/>
      <c r="CHF10" s="285"/>
      <c r="CHG10" s="286"/>
      <c r="CHH10" s="287"/>
      <c r="CHI10" s="67"/>
      <c r="CHJ10" s="284"/>
      <c r="CHK10" s="285"/>
      <c r="CHL10" s="285"/>
      <c r="CHM10" s="286"/>
      <c r="CHN10" s="287"/>
      <c r="CHO10" s="67"/>
      <c r="CHP10" s="284"/>
      <c r="CHQ10" s="285"/>
      <c r="CHR10" s="285"/>
      <c r="CHS10" s="286"/>
      <c r="CHT10" s="287"/>
      <c r="CHU10" s="67"/>
      <c r="CHV10" s="284"/>
      <c r="CHW10" s="285"/>
      <c r="CHX10" s="285"/>
      <c r="CHY10" s="286"/>
      <c r="CHZ10" s="287"/>
      <c r="CIA10" s="67"/>
      <c r="CIB10" s="284"/>
      <c r="CIC10" s="285"/>
      <c r="CID10" s="285"/>
      <c r="CIE10" s="286"/>
      <c r="CIF10" s="287"/>
      <c r="CIG10" s="67"/>
      <c r="CIH10" s="284"/>
      <c r="CII10" s="285"/>
      <c r="CIJ10" s="285"/>
      <c r="CIK10" s="286"/>
      <c r="CIL10" s="287"/>
      <c r="CIM10" s="67"/>
      <c r="CIN10" s="284"/>
      <c r="CIO10" s="285"/>
      <c r="CIP10" s="285"/>
      <c r="CIQ10" s="286"/>
      <c r="CIR10" s="287"/>
      <c r="CIS10" s="67"/>
      <c r="CIT10" s="284"/>
      <c r="CIU10" s="285"/>
      <c r="CIV10" s="285"/>
      <c r="CIW10" s="286"/>
      <c r="CIX10" s="287"/>
      <c r="CIY10" s="67"/>
      <c r="CIZ10" s="284"/>
      <c r="CJA10" s="285"/>
      <c r="CJB10" s="285"/>
      <c r="CJC10" s="286"/>
      <c r="CJD10" s="287"/>
      <c r="CJE10" s="67"/>
      <c r="CJF10" s="284"/>
      <c r="CJG10" s="285"/>
      <c r="CJH10" s="285"/>
      <c r="CJI10" s="286"/>
      <c r="CJJ10" s="287"/>
      <c r="CJK10" s="67"/>
      <c r="CJL10" s="284"/>
      <c r="CJM10" s="285"/>
      <c r="CJN10" s="285"/>
      <c r="CJO10" s="286"/>
      <c r="CJP10" s="287"/>
      <c r="CJQ10" s="67"/>
      <c r="CJR10" s="284"/>
      <c r="CJS10" s="285"/>
      <c r="CJT10" s="285"/>
      <c r="CJU10" s="286"/>
      <c r="CJV10" s="287"/>
      <c r="CJW10" s="67"/>
      <c r="CJX10" s="284"/>
      <c r="CJY10" s="285"/>
      <c r="CJZ10" s="285"/>
      <c r="CKA10" s="286"/>
      <c r="CKB10" s="287"/>
      <c r="CKC10" s="67"/>
      <c r="CKD10" s="284"/>
      <c r="CKE10" s="285"/>
      <c r="CKF10" s="285"/>
      <c r="CKG10" s="286"/>
      <c r="CKH10" s="287"/>
      <c r="CKI10" s="67"/>
      <c r="CKJ10" s="284"/>
      <c r="CKK10" s="285"/>
      <c r="CKL10" s="285"/>
      <c r="CKM10" s="286"/>
      <c r="CKN10" s="287"/>
      <c r="CKO10" s="67"/>
      <c r="CKP10" s="284"/>
      <c r="CKQ10" s="285"/>
      <c r="CKR10" s="285"/>
      <c r="CKS10" s="286"/>
      <c r="CKT10" s="287"/>
      <c r="CKU10" s="67"/>
      <c r="CKV10" s="284"/>
      <c r="CKW10" s="285"/>
      <c r="CKX10" s="285"/>
      <c r="CKY10" s="286"/>
      <c r="CKZ10" s="287"/>
      <c r="CLA10" s="67"/>
      <c r="CLB10" s="284"/>
      <c r="CLC10" s="285"/>
      <c r="CLD10" s="285"/>
      <c r="CLE10" s="286"/>
      <c r="CLF10" s="287"/>
      <c r="CLG10" s="67"/>
      <c r="CLH10" s="284"/>
      <c r="CLI10" s="285"/>
      <c r="CLJ10" s="285"/>
      <c r="CLK10" s="286"/>
      <c r="CLL10" s="287"/>
      <c r="CLM10" s="67"/>
      <c r="CLN10" s="284"/>
      <c r="CLO10" s="285"/>
      <c r="CLP10" s="285"/>
      <c r="CLQ10" s="286"/>
      <c r="CLR10" s="287"/>
      <c r="CLS10" s="67"/>
      <c r="CLT10" s="284"/>
      <c r="CLU10" s="285"/>
      <c r="CLV10" s="285"/>
      <c r="CLW10" s="286"/>
      <c r="CLX10" s="287"/>
      <c r="CLY10" s="67"/>
      <c r="CLZ10" s="284"/>
      <c r="CMA10" s="285"/>
      <c r="CMB10" s="285"/>
      <c r="CMC10" s="286"/>
      <c r="CMD10" s="287"/>
      <c r="CME10" s="67"/>
      <c r="CMF10" s="284"/>
      <c r="CMG10" s="285"/>
      <c r="CMH10" s="285"/>
      <c r="CMI10" s="286"/>
      <c r="CMJ10" s="287"/>
      <c r="CMK10" s="67"/>
      <c r="CML10" s="284"/>
      <c r="CMM10" s="285"/>
      <c r="CMN10" s="285"/>
      <c r="CMO10" s="286"/>
      <c r="CMP10" s="287"/>
      <c r="CMQ10" s="67"/>
      <c r="CMR10" s="284"/>
      <c r="CMS10" s="285"/>
      <c r="CMT10" s="285"/>
      <c r="CMU10" s="286"/>
      <c r="CMV10" s="287"/>
      <c r="CMW10" s="67"/>
      <c r="CMX10" s="284"/>
      <c r="CMY10" s="285"/>
      <c r="CMZ10" s="285"/>
      <c r="CNA10" s="286"/>
      <c r="CNB10" s="287"/>
      <c r="CNC10" s="67"/>
      <c r="CND10" s="284"/>
      <c r="CNE10" s="285"/>
      <c r="CNF10" s="285"/>
      <c r="CNG10" s="286"/>
      <c r="CNH10" s="287"/>
      <c r="CNI10" s="67"/>
      <c r="CNJ10" s="284"/>
      <c r="CNK10" s="285"/>
      <c r="CNL10" s="285"/>
      <c r="CNM10" s="286"/>
      <c r="CNN10" s="287"/>
      <c r="CNO10" s="67"/>
      <c r="CNP10" s="284"/>
      <c r="CNQ10" s="285"/>
      <c r="CNR10" s="285"/>
      <c r="CNS10" s="286"/>
      <c r="CNT10" s="287"/>
      <c r="CNU10" s="67"/>
      <c r="CNV10" s="284"/>
      <c r="CNW10" s="285"/>
      <c r="CNX10" s="285"/>
      <c r="CNY10" s="286"/>
      <c r="CNZ10" s="287"/>
      <c r="COA10" s="67"/>
      <c r="COB10" s="284"/>
      <c r="COC10" s="285"/>
      <c r="COD10" s="285"/>
      <c r="COE10" s="286"/>
      <c r="COF10" s="287"/>
      <c r="COG10" s="67"/>
      <c r="COH10" s="284"/>
      <c r="COI10" s="285"/>
      <c r="COJ10" s="285"/>
      <c r="COK10" s="286"/>
      <c r="COL10" s="287"/>
      <c r="COM10" s="67"/>
      <c r="CON10" s="284"/>
      <c r="COO10" s="285"/>
      <c r="COP10" s="285"/>
      <c r="COQ10" s="286"/>
      <c r="COR10" s="287"/>
      <c r="COS10" s="67"/>
      <c r="COT10" s="284"/>
      <c r="COU10" s="285"/>
      <c r="COV10" s="285"/>
      <c r="COW10" s="286"/>
      <c r="COX10" s="287"/>
      <c r="COY10" s="67"/>
      <c r="COZ10" s="284"/>
      <c r="CPA10" s="285"/>
      <c r="CPB10" s="285"/>
      <c r="CPC10" s="286"/>
      <c r="CPD10" s="287"/>
      <c r="CPE10" s="67"/>
      <c r="CPF10" s="284"/>
      <c r="CPG10" s="285"/>
      <c r="CPH10" s="285"/>
      <c r="CPI10" s="286"/>
      <c r="CPJ10" s="287"/>
      <c r="CPK10" s="67"/>
      <c r="CPL10" s="284"/>
      <c r="CPM10" s="285"/>
      <c r="CPN10" s="285"/>
      <c r="CPO10" s="286"/>
      <c r="CPP10" s="287"/>
      <c r="CPQ10" s="67"/>
      <c r="CPR10" s="284"/>
      <c r="CPS10" s="285"/>
      <c r="CPT10" s="285"/>
      <c r="CPU10" s="286"/>
      <c r="CPV10" s="287"/>
      <c r="CPW10" s="67"/>
      <c r="CPX10" s="284"/>
      <c r="CPY10" s="285"/>
      <c r="CPZ10" s="285"/>
      <c r="CQA10" s="286"/>
      <c r="CQB10" s="287"/>
      <c r="CQC10" s="67"/>
      <c r="CQD10" s="284"/>
      <c r="CQE10" s="285"/>
      <c r="CQF10" s="285"/>
      <c r="CQG10" s="286"/>
      <c r="CQH10" s="287"/>
      <c r="CQI10" s="67"/>
      <c r="CQJ10" s="284"/>
      <c r="CQK10" s="285"/>
      <c r="CQL10" s="285"/>
      <c r="CQM10" s="286"/>
      <c r="CQN10" s="287"/>
      <c r="CQO10" s="67"/>
      <c r="CQP10" s="284"/>
      <c r="CQQ10" s="285"/>
      <c r="CQR10" s="285"/>
      <c r="CQS10" s="286"/>
      <c r="CQT10" s="287"/>
      <c r="CQU10" s="67"/>
      <c r="CQV10" s="284"/>
      <c r="CQW10" s="285"/>
      <c r="CQX10" s="285"/>
      <c r="CQY10" s="286"/>
      <c r="CQZ10" s="287"/>
      <c r="CRA10" s="67"/>
      <c r="CRB10" s="284"/>
      <c r="CRC10" s="285"/>
      <c r="CRD10" s="285"/>
      <c r="CRE10" s="286"/>
      <c r="CRF10" s="287"/>
      <c r="CRG10" s="67"/>
      <c r="CRH10" s="284"/>
      <c r="CRI10" s="285"/>
      <c r="CRJ10" s="285"/>
      <c r="CRK10" s="286"/>
      <c r="CRL10" s="287"/>
      <c r="CRM10" s="67"/>
      <c r="CRN10" s="284"/>
      <c r="CRO10" s="285"/>
      <c r="CRP10" s="285"/>
      <c r="CRQ10" s="286"/>
      <c r="CRR10" s="287"/>
      <c r="CRS10" s="67"/>
      <c r="CRT10" s="284"/>
      <c r="CRU10" s="285"/>
      <c r="CRV10" s="285"/>
      <c r="CRW10" s="286"/>
      <c r="CRX10" s="287"/>
      <c r="CRY10" s="67"/>
      <c r="CRZ10" s="284"/>
      <c r="CSA10" s="285"/>
      <c r="CSB10" s="285"/>
      <c r="CSC10" s="286"/>
      <c r="CSD10" s="287"/>
      <c r="CSE10" s="67"/>
      <c r="CSF10" s="284"/>
      <c r="CSG10" s="285"/>
      <c r="CSH10" s="285"/>
      <c r="CSI10" s="286"/>
      <c r="CSJ10" s="287"/>
      <c r="CSK10" s="67"/>
      <c r="CSL10" s="284"/>
      <c r="CSM10" s="285"/>
      <c r="CSN10" s="285"/>
      <c r="CSO10" s="286"/>
      <c r="CSP10" s="287"/>
      <c r="CSQ10" s="67"/>
      <c r="CSR10" s="284"/>
      <c r="CSS10" s="285"/>
      <c r="CST10" s="285"/>
      <c r="CSU10" s="286"/>
      <c r="CSV10" s="287"/>
      <c r="CSW10" s="67"/>
      <c r="CSX10" s="284"/>
      <c r="CSY10" s="285"/>
      <c r="CSZ10" s="285"/>
      <c r="CTA10" s="286"/>
      <c r="CTB10" s="287"/>
      <c r="CTC10" s="67"/>
      <c r="CTD10" s="284"/>
      <c r="CTE10" s="285"/>
      <c r="CTF10" s="285"/>
      <c r="CTG10" s="286"/>
      <c r="CTH10" s="287"/>
      <c r="CTI10" s="67"/>
      <c r="CTJ10" s="284"/>
      <c r="CTK10" s="285"/>
      <c r="CTL10" s="285"/>
      <c r="CTM10" s="286"/>
      <c r="CTN10" s="287"/>
      <c r="CTO10" s="67"/>
      <c r="CTP10" s="284"/>
      <c r="CTQ10" s="285"/>
      <c r="CTR10" s="285"/>
      <c r="CTS10" s="286"/>
      <c r="CTT10" s="287"/>
      <c r="CTU10" s="67"/>
      <c r="CTV10" s="284"/>
      <c r="CTW10" s="285"/>
      <c r="CTX10" s="285"/>
      <c r="CTY10" s="286"/>
      <c r="CTZ10" s="287"/>
      <c r="CUA10" s="67"/>
      <c r="CUB10" s="284"/>
      <c r="CUC10" s="285"/>
      <c r="CUD10" s="285"/>
      <c r="CUE10" s="286"/>
      <c r="CUF10" s="287"/>
      <c r="CUG10" s="67"/>
      <c r="CUH10" s="284"/>
      <c r="CUI10" s="285"/>
      <c r="CUJ10" s="285"/>
      <c r="CUK10" s="286"/>
      <c r="CUL10" s="287"/>
      <c r="CUM10" s="67"/>
      <c r="CUN10" s="284"/>
      <c r="CUO10" s="285"/>
      <c r="CUP10" s="285"/>
      <c r="CUQ10" s="286"/>
      <c r="CUR10" s="287"/>
      <c r="CUS10" s="67"/>
      <c r="CUT10" s="284"/>
      <c r="CUU10" s="285"/>
      <c r="CUV10" s="285"/>
      <c r="CUW10" s="286"/>
      <c r="CUX10" s="287"/>
      <c r="CUY10" s="67"/>
      <c r="CUZ10" s="284"/>
      <c r="CVA10" s="285"/>
      <c r="CVB10" s="285"/>
      <c r="CVC10" s="286"/>
      <c r="CVD10" s="287"/>
      <c r="CVE10" s="67"/>
      <c r="CVF10" s="284"/>
      <c r="CVG10" s="285"/>
      <c r="CVH10" s="285"/>
      <c r="CVI10" s="286"/>
      <c r="CVJ10" s="287"/>
      <c r="CVK10" s="67"/>
      <c r="CVL10" s="284"/>
      <c r="CVM10" s="285"/>
      <c r="CVN10" s="285"/>
      <c r="CVO10" s="286"/>
      <c r="CVP10" s="287"/>
      <c r="CVQ10" s="67"/>
      <c r="CVR10" s="284"/>
      <c r="CVS10" s="285"/>
      <c r="CVT10" s="285"/>
      <c r="CVU10" s="286"/>
      <c r="CVV10" s="287"/>
      <c r="CVW10" s="67"/>
      <c r="CVX10" s="284"/>
      <c r="CVY10" s="285"/>
      <c r="CVZ10" s="285"/>
      <c r="CWA10" s="286"/>
      <c r="CWB10" s="287"/>
      <c r="CWC10" s="67"/>
      <c r="CWD10" s="284"/>
      <c r="CWE10" s="285"/>
      <c r="CWF10" s="285"/>
      <c r="CWG10" s="286"/>
      <c r="CWH10" s="287"/>
      <c r="CWI10" s="67"/>
      <c r="CWJ10" s="284"/>
      <c r="CWK10" s="285"/>
      <c r="CWL10" s="285"/>
      <c r="CWM10" s="286"/>
      <c r="CWN10" s="287"/>
      <c r="CWO10" s="67"/>
      <c r="CWP10" s="284"/>
      <c r="CWQ10" s="285"/>
      <c r="CWR10" s="285"/>
      <c r="CWS10" s="286"/>
      <c r="CWT10" s="287"/>
      <c r="CWU10" s="67"/>
      <c r="CWV10" s="284"/>
      <c r="CWW10" s="285"/>
      <c r="CWX10" s="285"/>
      <c r="CWY10" s="286"/>
      <c r="CWZ10" s="287"/>
      <c r="CXA10" s="67"/>
      <c r="CXB10" s="284"/>
      <c r="CXC10" s="285"/>
      <c r="CXD10" s="285"/>
      <c r="CXE10" s="286"/>
      <c r="CXF10" s="287"/>
      <c r="CXG10" s="67"/>
      <c r="CXH10" s="284"/>
      <c r="CXI10" s="285"/>
      <c r="CXJ10" s="285"/>
      <c r="CXK10" s="286"/>
      <c r="CXL10" s="287"/>
      <c r="CXM10" s="67"/>
      <c r="CXN10" s="284"/>
      <c r="CXO10" s="285"/>
      <c r="CXP10" s="285"/>
      <c r="CXQ10" s="286"/>
      <c r="CXR10" s="287"/>
      <c r="CXS10" s="67"/>
      <c r="CXT10" s="284"/>
      <c r="CXU10" s="285"/>
      <c r="CXV10" s="285"/>
      <c r="CXW10" s="286"/>
      <c r="CXX10" s="287"/>
      <c r="CXY10" s="67"/>
      <c r="CXZ10" s="284"/>
      <c r="CYA10" s="285"/>
      <c r="CYB10" s="285"/>
      <c r="CYC10" s="286"/>
      <c r="CYD10" s="287"/>
      <c r="CYE10" s="67"/>
      <c r="CYF10" s="284"/>
      <c r="CYG10" s="285"/>
      <c r="CYH10" s="285"/>
      <c r="CYI10" s="286"/>
      <c r="CYJ10" s="287"/>
      <c r="CYK10" s="67"/>
      <c r="CYL10" s="284"/>
      <c r="CYM10" s="285"/>
      <c r="CYN10" s="285"/>
      <c r="CYO10" s="286"/>
      <c r="CYP10" s="287"/>
      <c r="CYQ10" s="67"/>
      <c r="CYR10" s="284"/>
      <c r="CYS10" s="285"/>
      <c r="CYT10" s="285"/>
      <c r="CYU10" s="286"/>
      <c r="CYV10" s="287"/>
      <c r="CYW10" s="67"/>
      <c r="CYX10" s="284"/>
      <c r="CYY10" s="285"/>
      <c r="CYZ10" s="285"/>
      <c r="CZA10" s="286"/>
      <c r="CZB10" s="287"/>
      <c r="CZC10" s="67"/>
      <c r="CZD10" s="284"/>
      <c r="CZE10" s="285"/>
      <c r="CZF10" s="285"/>
      <c r="CZG10" s="286"/>
      <c r="CZH10" s="287"/>
      <c r="CZI10" s="67"/>
      <c r="CZJ10" s="284"/>
      <c r="CZK10" s="285"/>
      <c r="CZL10" s="285"/>
      <c r="CZM10" s="286"/>
      <c r="CZN10" s="287"/>
      <c r="CZO10" s="67"/>
      <c r="CZP10" s="284"/>
      <c r="CZQ10" s="285"/>
      <c r="CZR10" s="285"/>
      <c r="CZS10" s="286"/>
      <c r="CZT10" s="287"/>
      <c r="CZU10" s="67"/>
      <c r="CZV10" s="284"/>
      <c r="CZW10" s="285"/>
      <c r="CZX10" s="285"/>
      <c r="CZY10" s="286"/>
      <c r="CZZ10" s="287"/>
      <c r="DAA10" s="67"/>
      <c r="DAB10" s="284"/>
      <c r="DAC10" s="285"/>
      <c r="DAD10" s="285"/>
      <c r="DAE10" s="286"/>
      <c r="DAF10" s="287"/>
      <c r="DAG10" s="67"/>
      <c r="DAH10" s="284"/>
      <c r="DAI10" s="285"/>
      <c r="DAJ10" s="285"/>
      <c r="DAK10" s="286"/>
      <c r="DAL10" s="287"/>
      <c r="DAM10" s="67"/>
      <c r="DAN10" s="284"/>
      <c r="DAO10" s="285"/>
      <c r="DAP10" s="285"/>
      <c r="DAQ10" s="286"/>
      <c r="DAR10" s="287"/>
      <c r="DAS10" s="67"/>
      <c r="DAT10" s="284"/>
      <c r="DAU10" s="285"/>
      <c r="DAV10" s="285"/>
      <c r="DAW10" s="286"/>
      <c r="DAX10" s="287"/>
      <c r="DAY10" s="67"/>
      <c r="DAZ10" s="284"/>
      <c r="DBA10" s="285"/>
      <c r="DBB10" s="285"/>
      <c r="DBC10" s="286"/>
      <c r="DBD10" s="287"/>
      <c r="DBE10" s="67"/>
      <c r="DBF10" s="284"/>
      <c r="DBG10" s="285"/>
      <c r="DBH10" s="285"/>
      <c r="DBI10" s="286"/>
      <c r="DBJ10" s="287"/>
      <c r="DBK10" s="67"/>
      <c r="DBL10" s="284"/>
      <c r="DBM10" s="285"/>
      <c r="DBN10" s="285"/>
      <c r="DBO10" s="286"/>
      <c r="DBP10" s="287"/>
      <c r="DBQ10" s="67"/>
      <c r="DBR10" s="284"/>
      <c r="DBS10" s="285"/>
      <c r="DBT10" s="285"/>
      <c r="DBU10" s="286"/>
      <c r="DBV10" s="287"/>
      <c r="DBW10" s="67"/>
      <c r="DBX10" s="284"/>
      <c r="DBY10" s="285"/>
      <c r="DBZ10" s="285"/>
      <c r="DCA10" s="286"/>
      <c r="DCB10" s="287"/>
      <c r="DCC10" s="67"/>
      <c r="DCD10" s="284"/>
      <c r="DCE10" s="285"/>
      <c r="DCF10" s="285"/>
      <c r="DCG10" s="286"/>
      <c r="DCH10" s="287"/>
      <c r="DCI10" s="67"/>
      <c r="DCJ10" s="284"/>
      <c r="DCK10" s="285"/>
      <c r="DCL10" s="285"/>
      <c r="DCM10" s="286"/>
      <c r="DCN10" s="287"/>
      <c r="DCO10" s="67"/>
      <c r="DCP10" s="284"/>
      <c r="DCQ10" s="285"/>
      <c r="DCR10" s="285"/>
      <c r="DCS10" s="286"/>
      <c r="DCT10" s="287"/>
      <c r="DCU10" s="67"/>
      <c r="DCV10" s="284"/>
      <c r="DCW10" s="285"/>
      <c r="DCX10" s="285"/>
      <c r="DCY10" s="286"/>
      <c r="DCZ10" s="287"/>
      <c r="DDA10" s="67"/>
      <c r="DDB10" s="284"/>
      <c r="DDC10" s="285"/>
      <c r="DDD10" s="285"/>
      <c r="DDE10" s="286"/>
      <c r="DDF10" s="287"/>
      <c r="DDG10" s="67"/>
      <c r="DDH10" s="284"/>
      <c r="DDI10" s="285"/>
      <c r="DDJ10" s="285"/>
      <c r="DDK10" s="286"/>
      <c r="DDL10" s="287"/>
      <c r="DDM10" s="67"/>
      <c r="DDN10" s="284"/>
      <c r="DDO10" s="285"/>
      <c r="DDP10" s="285"/>
      <c r="DDQ10" s="286"/>
      <c r="DDR10" s="287"/>
      <c r="DDS10" s="67"/>
      <c r="DDT10" s="284"/>
      <c r="DDU10" s="285"/>
      <c r="DDV10" s="285"/>
      <c r="DDW10" s="286"/>
      <c r="DDX10" s="287"/>
      <c r="DDY10" s="67"/>
      <c r="DDZ10" s="284"/>
      <c r="DEA10" s="285"/>
      <c r="DEB10" s="285"/>
      <c r="DEC10" s="286"/>
      <c r="DED10" s="287"/>
      <c r="DEE10" s="67"/>
      <c r="DEF10" s="284"/>
      <c r="DEG10" s="285"/>
      <c r="DEH10" s="285"/>
      <c r="DEI10" s="286"/>
      <c r="DEJ10" s="287"/>
      <c r="DEK10" s="67"/>
      <c r="DEL10" s="284"/>
      <c r="DEM10" s="285"/>
      <c r="DEN10" s="285"/>
      <c r="DEO10" s="286"/>
      <c r="DEP10" s="287"/>
      <c r="DEQ10" s="67"/>
      <c r="DER10" s="284"/>
      <c r="DES10" s="285"/>
      <c r="DET10" s="285"/>
      <c r="DEU10" s="286"/>
      <c r="DEV10" s="287"/>
      <c r="DEW10" s="67"/>
      <c r="DEX10" s="284"/>
      <c r="DEY10" s="285"/>
      <c r="DEZ10" s="285"/>
      <c r="DFA10" s="286"/>
      <c r="DFB10" s="287"/>
      <c r="DFC10" s="67"/>
      <c r="DFD10" s="284"/>
      <c r="DFE10" s="285"/>
      <c r="DFF10" s="285"/>
      <c r="DFG10" s="286"/>
      <c r="DFH10" s="287"/>
      <c r="DFI10" s="67"/>
      <c r="DFJ10" s="284"/>
      <c r="DFK10" s="285"/>
      <c r="DFL10" s="285"/>
      <c r="DFM10" s="286"/>
      <c r="DFN10" s="287"/>
      <c r="DFO10" s="67"/>
      <c r="DFP10" s="284"/>
      <c r="DFQ10" s="285"/>
      <c r="DFR10" s="285"/>
      <c r="DFS10" s="286"/>
      <c r="DFT10" s="287"/>
      <c r="DFU10" s="67"/>
      <c r="DFV10" s="284"/>
      <c r="DFW10" s="285"/>
      <c r="DFX10" s="285"/>
      <c r="DFY10" s="286"/>
      <c r="DFZ10" s="287"/>
      <c r="DGA10" s="67"/>
      <c r="DGB10" s="284"/>
      <c r="DGC10" s="285"/>
      <c r="DGD10" s="285"/>
      <c r="DGE10" s="286"/>
      <c r="DGF10" s="287"/>
      <c r="DGG10" s="67"/>
      <c r="DGH10" s="284"/>
      <c r="DGI10" s="285"/>
      <c r="DGJ10" s="285"/>
      <c r="DGK10" s="286"/>
      <c r="DGL10" s="287"/>
      <c r="DGM10" s="67"/>
      <c r="DGN10" s="284"/>
      <c r="DGO10" s="285"/>
      <c r="DGP10" s="285"/>
      <c r="DGQ10" s="286"/>
      <c r="DGR10" s="287"/>
      <c r="DGS10" s="67"/>
      <c r="DGT10" s="284"/>
      <c r="DGU10" s="285"/>
      <c r="DGV10" s="285"/>
      <c r="DGW10" s="286"/>
      <c r="DGX10" s="287"/>
      <c r="DGY10" s="67"/>
      <c r="DGZ10" s="284"/>
      <c r="DHA10" s="285"/>
      <c r="DHB10" s="285"/>
      <c r="DHC10" s="286"/>
      <c r="DHD10" s="287"/>
      <c r="DHE10" s="67"/>
      <c r="DHF10" s="284"/>
      <c r="DHG10" s="285"/>
      <c r="DHH10" s="285"/>
      <c r="DHI10" s="286"/>
      <c r="DHJ10" s="287"/>
      <c r="DHK10" s="67"/>
      <c r="DHL10" s="284"/>
      <c r="DHM10" s="285"/>
      <c r="DHN10" s="285"/>
      <c r="DHO10" s="286"/>
      <c r="DHP10" s="287"/>
      <c r="DHQ10" s="67"/>
      <c r="DHR10" s="284"/>
      <c r="DHS10" s="285"/>
      <c r="DHT10" s="285"/>
      <c r="DHU10" s="286"/>
      <c r="DHV10" s="287"/>
      <c r="DHW10" s="67"/>
      <c r="DHX10" s="284"/>
      <c r="DHY10" s="285"/>
      <c r="DHZ10" s="285"/>
      <c r="DIA10" s="286"/>
      <c r="DIB10" s="287"/>
      <c r="DIC10" s="67"/>
      <c r="DID10" s="284"/>
      <c r="DIE10" s="285"/>
      <c r="DIF10" s="285"/>
      <c r="DIG10" s="286"/>
      <c r="DIH10" s="287"/>
      <c r="DII10" s="67"/>
      <c r="DIJ10" s="284"/>
      <c r="DIK10" s="285"/>
      <c r="DIL10" s="285"/>
      <c r="DIM10" s="286"/>
      <c r="DIN10" s="287"/>
      <c r="DIO10" s="67"/>
      <c r="DIP10" s="284"/>
      <c r="DIQ10" s="285"/>
      <c r="DIR10" s="285"/>
      <c r="DIS10" s="286"/>
      <c r="DIT10" s="287"/>
      <c r="DIU10" s="67"/>
      <c r="DIV10" s="284"/>
      <c r="DIW10" s="285"/>
      <c r="DIX10" s="285"/>
      <c r="DIY10" s="286"/>
      <c r="DIZ10" s="287"/>
      <c r="DJA10" s="67"/>
      <c r="DJB10" s="284"/>
      <c r="DJC10" s="285"/>
      <c r="DJD10" s="285"/>
      <c r="DJE10" s="286"/>
      <c r="DJF10" s="287"/>
      <c r="DJG10" s="67"/>
      <c r="DJH10" s="284"/>
      <c r="DJI10" s="285"/>
      <c r="DJJ10" s="285"/>
      <c r="DJK10" s="286"/>
      <c r="DJL10" s="287"/>
      <c r="DJM10" s="67"/>
      <c r="DJN10" s="284"/>
      <c r="DJO10" s="285"/>
      <c r="DJP10" s="285"/>
      <c r="DJQ10" s="286"/>
      <c r="DJR10" s="287"/>
      <c r="DJS10" s="67"/>
      <c r="DJT10" s="284"/>
      <c r="DJU10" s="285"/>
      <c r="DJV10" s="285"/>
      <c r="DJW10" s="286"/>
      <c r="DJX10" s="287"/>
      <c r="DJY10" s="67"/>
      <c r="DJZ10" s="284"/>
      <c r="DKA10" s="285"/>
      <c r="DKB10" s="285"/>
      <c r="DKC10" s="286"/>
      <c r="DKD10" s="287"/>
      <c r="DKE10" s="67"/>
      <c r="DKF10" s="284"/>
      <c r="DKG10" s="285"/>
      <c r="DKH10" s="285"/>
      <c r="DKI10" s="286"/>
      <c r="DKJ10" s="287"/>
      <c r="DKK10" s="67"/>
      <c r="DKL10" s="284"/>
      <c r="DKM10" s="285"/>
      <c r="DKN10" s="285"/>
      <c r="DKO10" s="286"/>
      <c r="DKP10" s="287"/>
      <c r="DKQ10" s="67"/>
      <c r="DKR10" s="284"/>
      <c r="DKS10" s="285"/>
      <c r="DKT10" s="285"/>
      <c r="DKU10" s="286"/>
      <c r="DKV10" s="287"/>
      <c r="DKW10" s="67"/>
      <c r="DKX10" s="284"/>
      <c r="DKY10" s="285"/>
      <c r="DKZ10" s="285"/>
      <c r="DLA10" s="286"/>
      <c r="DLB10" s="287"/>
      <c r="DLC10" s="67"/>
      <c r="DLD10" s="284"/>
      <c r="DLE10" s="285"/>
      <c r="DLF10" s="285"/>
      <c r="DLG10" s="286"/>
      <c r="DLH10" s="287"/>
      <c r="DLI10" s="67"/>
      <c r="DLJ10" s="284"/>
      <c r="DLK10" s="285"/>
      <c r="DLL10" s="285"/>
      <c r="DLM10" s="286"/>
      <c r="DLN10" s="287"/>
      <c r="DLO10" s="67"/>
      <c r="DLP10" s="284"/>
      <c r="DLQ10" s="285"/>
      <c r="DLR10" s="285"/>
      <c r="DLS10" s="286"/>
      <c r="DLT10" s="287"/>
      <c r="DLU10" s="67"/>
      <c r="DLV10" s="284"/>
      <c r="DLW10" s="285"/>
      <c r="DLX10" s="285"/>
      <c r="DLY10" s="286"/>
      <c r="DLZ10" s="287"/>
      <c r="DMA10" s="67"/>
      <c r="DMB10" s="284"/>
      <c r="DMC10" s="285"/>
      <c r="DMD10" s="285"/>
      <c r="DME10" s="286"/>
      <c r="DMF10" s="287"/>
      <c r="DMG10" s="67"/>
      <c r="DMH10" s="284"/>
      <c r="DMI10" s="285"/>
      <c r="DMJ10" s="285"/>
      <c r="DMK10" s="286"/>
      <c r="DML10" s="287"/>
      <c r="DMM10" s="67"/>
      <c r="DMN10" s="284"/>
      <c r="DMO10" s="285"/>
      <c r="DMP10" s="285"/>
      <c r="DMQ10" s="286"/>
      <c r="DMR10" s="287"/>
      <c r="DMS10" s="67"/>
      <c r="DMT10" s="284"/>
      <c r="DMU10" s="285"/>
      <c r="DMV10" s="285"/>
      <c r="DMW10" s="286"/>
      <c r="DMX10" s="287"/>
      <c r="DMY10" s="67"/>
      <c r="DMZ10" s="284"/>
      <c r="DNA10" s="285"/>
      <c r="DNB10" s="285"/>
      <c r="DNC10" s="286"/>
      <c r="DND10" s="287"/>
      <c r="DNE10" s="67"/>
      <c r="DNF10" s="284"/>
      <c r="DNG10" s="285"/>
      <c r="DNH10" s="285"/>
      <c r="DNI10" s="286"/>
      <c r="DNJ10" s="287"/>
      <c r="DNK10" s="67"/>
      <c r="DNL10" s="284"/>
      <c r="DNM10" s="285"/>
      <c r="DNN10" s="285"/>
      <c r="DNO10" s="286"/>
      <c r="DNP10" s="287"/>
      <c r="DNQ10" s="67"/>
      <c r="DNR10" s="284"/>
      <c r="DNS10" s="285"/>
      <c r="DNT10" s="285"/>
      <c r="DNU10" s="286"/>
      <c r="DNV10" s="287"/>
      <c r="DNW10" s="67"/>
      <c r="DNX10" s="284"/>
      <c r="DNY10" s="285"/>
      <c r="DNZ10" s="285"/>
      <c r="DOA10" s="286"/>
      <c r="DOB10" s="287"/>
      <c r="DOC10" s="67"/>
      <c r="DOD10" s="284"/>
      <c r="DOE10" s="285"/>
      <c r="DOF10" s="285"/>
      <c r="DOG10" s="286"/>
      <c r="DOH10" s="287"/>
      <c r="DOI10" s="67"/>
      <c r="DOJ10" s="284"/>
      <c r="DOK10" s="285"/>
      <c r="DOL10" s="285"/>
      <c r="DOM10" s="286"/>
      <c r="DON10" s="287"/>
      <c r="DOO10" s="67"/>
      <c r="DOP10" s="284"/>
      <c r="DOQ10" s="285"/>
      <c r="DOR10" s="285"/>
      <c r="DOS10" s="286"/>
      <c r="DOT10" s="287"/>
      <c r="DOU10" s="67"/>
      <c r="DOV10" s="284"/>
      <c r="DOW10" s="285"/>
      <c r="DOX10" s="285"/>
      <c r="DOY10" s="286"/>
      <c r="DOZ10" s="287"/>
      <c r="DPA10" s="67"/>
      <c r="DPB10" s="284"/>
      <c r="DPC10" s="285"/>
      <c r="DPD10" s="285"/>
      <c r="DPE10" s="286"/>
      <c r="DPF10" s="287"/>
      <c r="DPG10" s="67"/>
      <c r="DPH10" s="284"/>
      <c r="DPI10" s="285"/>
      <c r="DPJ10" s="285"/>
      <c r="DPK10" s="286"/>
      <c r="DPL10" s="287"/>
      <c r="DPM10" s="67"/>
      <c r="DPN10" s="284"/>
      <c r="DPO10" s="285"/>
      <c r="DPP10" s="285"/>
      <c r="DPQ10" s="286"/>
      <c r="DPR10" s="287"/>
      <c r="DPS10" s="67"/>
      <c r="DPT10" s="284"/>
      <c r="DPU10" s="285"/>
      <c r="DPV10" s="285"/>
      <c r="DPW10" s="286"/>
      <c r="DPX10" s="287"/>
      <c r="DPY10" s="67"/>
      <c r="DPZ10" s="284"/>
      <c r="DQA10" s="285"/>
      <c r="DQB10" s="285"/>
      <c r="DQC10" s="286"/>
      <c r="DQD10" s="287"/>
      <c r="DQE10" s="67"/>
      <c r="DQF10" s="284"/>
      <c r="DQG10" s="285"/>
      <c r="DQH10" s="285"/>
      <c r="DQI10" s="286"/>
      <c r="DQJ10" s="287"/>
      <c r="DQK10" s="67"/>
      <c r="DQL10" s="284"/>
      <c r="DQM10" s="285"/>
      <c r="DQN10" s="285"/>
      <c r="DQO10" s="286"/>
      <c r="DQP10" s="287"/>
      <c r="DQQ10" s="67"/>
      <c r="DQR10" s="284"/>
      <c r="DQS10" s="285"/>
      <c r="DQT10" s="285"/>
      <c r="DQU10" s="286"/>
      <c r="DQV10" s="287"/>
      <c r="DQW10" s="67"/>
      <c r="DQX10" s="284"/>
      <c r="DQY10" s="285"/>
      <c r="DQZ10" s="285"/>
      <c r="DRA10" s="286"/>
      <c r="DRB10" s="287"/>
      <c r="DRC10" s="67"/>
      <c r="DRD10" s="284"/>
      <c r="DRE10" s="285"/>
      <c r="DRF10" s="285"/>
      <c r="DRG10" s="286"/>
      <c r="DRH10" s="287"/>
      <c r="DRI10" s="67"/>
      <c r="DRJ10" s="284"/>
      <c r="DRK10" s="285"/>
      <c r="DRL10" s="285"/>
      <c r="DRM10" s="286"/>
      <c r="DRN10" s="287"/>
      <c r="DRO10" s="67"/>
      <c r="DRP10" s="284"/>
      <c r="DRQ10" s="285"/>
      <c r="DRR10" s="285"/>
      <c r="DRS10" s="286"/>
      <c r="DRT10" s="287"/>
      <c r="DRU10" s="67"/>
      <c r="DRV10" s="284"/>
      <c r="DRW10" s="285"/>
      <c r="DRX10" s="285"/>
      <c r="DRY10" s="286"/>
      <c r="DRZ10" s="287"/>
      <c r="DSA10" s="67"/>
      <c r="DSB10" s="284"/>
      <c r="DSC10" s="285"/>
      <c r="DSD10" s="285"/>
      <c r="DSE10" s="286"/>
      <c r="DSF10" s="287"/>
      <c r="DSG10" s="67"/>
      <c r="DSH10" s="284"/>
      <c r="DSI10" s="285"/>
      <c r="DSJ10" s="285"/>
      <c r="DSK10" s="286"/>
      <c r="DSL10" s="287"/>
      <c r="DSM10" s="67"/>
      <c r="DSN10" s="284"/>
      <c r="DSO10" s="285"/>
      <c r="DSP10" s="285"/>
      <c r="DSQ10" s="286"/>
      <c r="DSR10" s="287"/>
      <c r="DSS10" s="67"/>
      <c r="DST10" s="284"/>
      <c r="DSU10" s="285"/>
      <c r="DSV10" s="285"/>
      <c r="DSW10" s="286"/>
      <c r="DSX10" s="287"/>
      <c r="DSY10" s="67"/>
      <c r="DSZ10" s="284"/>
      <c r="DTA10" s="285"/>
      <c r="DTB10" s="285"/>
      <c r="DTC10" s="286"/>
      <c r="DTD10" s="287"/>
      <c r="DTE10" s="67"/>
      <c r="DTF10" s="284"/>
      <c r="DTG10" s="285"/>
      <c r="DTH10" s="285"/>
      <c r="DTI10" s="286"/>
      <c r="DTJ10" s="287"/>
      <c r="DTK10" s="67"/>
      <c r="DTL10" s="284"/>
      <c r="DTM10" s="285"/>
      <c r="DTN10" s="285"/>
      <c r="DTO10" s="286"/>
      <c r="DTP10" s="287"/>
      <c r="DTQ10" s="67"/>
      <c r="DTR10" s="284"/>
      <c r="DTS10" s="285"/>
      <c r="DTT10" s="285"/>
      <c r="DTU10" s="286"/>
      <c r="DTV10" s="287"/>
      <c r="DTW10" s="67"/>
      <c r="DTX10" s="284"/>
      <c r="DTY10" s="285"/>
      <c r="DTZ10" s="285"/>
      <c r="DUA10" s="286"/>
      <c r="DUB10" s="287"/>
      <c r="DUC10" s="67"/>
      <c r="DUD10" s="284"/>
      <c r="DUE10" s="285"/>
      <c r="DUF10" s="285"/>
      <c r="DUG10" s="286"/>
      <c r="DUH10" s="287"/>
      <c r="DUI10" s="67"/>
      <c r="DUJ10" s="284"/>
      <c r="DUK10" s="285"/>
      <c r="DUL10" s="285"/>
      <c r="DUM10" s="286"/>
      <c r="DUN10" s="287"/>
      <c r="DUO10" s="67"/>
      <c r="DUP10" s="284"/>
      <c r="DUQ10" s="285"/>
      <c r="DUR10" s="285"/>
      <c r="DUS10" s="286"/>
      <c r="DUT10" s="287"/>
      <c r="DUU10" s="67"/>
      <c r="DUV10" s="284"/>
      <c r="DUW10" s="285"/>
      <c r="DUX10" s="285"/>
      <c r="DUY10" s="286"/>
      <c r="DUZ10" s="287"/>
      <c r="DVA10" s="67"/>
      <c r="DVB10" s="284"/>
      <c r="DVC10" s="285"/>
      <c r="DVD10" s="285"/>
      <c r="DVE10" s="286"/>
      <c r="DVF10" s="287"/>
      <c r="DVG10" s="67"/>
      <c r="DVH10" s="284"/>
      <c r="DVI10" s="285"/>
      <c r="DVJ10" s="285"/>
      <c r="DVK10" s="286"/>
      <c r="DVL10" s="287"/>
      <c r="DVM10" s="67"/>
      <c r="DVN10" s="284"/>
      <c r="DVO10" s="285"/>
      <c r="DVP10" s="285"/>
      <c r="DVQ10" s="286"/>
      <c r="DVR10" s="287"/>
      <c r="DVS10" s="67"/>
      <c r="DVT10" s="284"/>
      <c r="DVU10" s="285"/>
      <c r="DVV10" s="285"/>
      <c r="DVW10" s="286"/>
      <c r="DVX10" s="287"/>
      <c r="DVY10" s="67"/>
      <c r="DVZ10" s="284"/>
      <c r="DWA10" s="285"/>
      <c r="DWB10" s="285"/>
      <c r="DWC10" s="286"/>
      <c r="DWD10" s="287"/>
      <c r="DWE10" s="67"/>
      <c r="DWF10" s="284"/>
      <c r="DWG10" s="285"/>
      <c r="DWH10" s="285"/>
      <c r="DWI10" s="286"/>
      <c r="DWJ10" s="287"/>
      <c r="DWK10" s="67"/>
      <c r="DWL10" s="284"/>
      <c r="DWM10" s="285"/>
      <c r="DWN10" s="285"/>
      <c r="DWO10" s="286"/>
      <c r="DWP10" s="287"/>
      <c r="DWQ10" s="67"/>
      <c r="DWR10" s="284"/>
      <c r="DWS10" s="285"/>
      <c r="DWT10" s="285"/>
      <c r="DWU10" s="286"/>
      <c r="DWV10" s="287"/>
      <c r="DWW10" s="67"/>
      <c r="DWX10" s="284"/>
      <c r="DWY10" s="285"/>
      <c r="DWZ10" s="285"/>
      <c r="DXA10" s="286"/>
      <c r="DXB10" s="287"/>
      <c r="DXC10" s="67"/>
      <c r="DXD10" s="284"/>
      <c r="DXE10" s="285"/>
      <c r="DXF10" s="285"/>
      <c r="DXG10" s="286"/>
      <c r="DXH10" s="287"/>
      <c r="DXI10" s="67"/>
      <c r="DXJ10" s="284"/>
      <c r="DXK10" s="285"/>
      <c r="DXL10" s="285"/>
      <c r="DXM10" s="286"/>
      <c r="DXN10" s="287"/>
      <c r="DXO10" s="67"/>
      <c r="DXP10" s="284"/>
      <c r="DXQ10" s="285"/>
      <c r="DXR10" s="285"/>
      <c r="DXS10" s="286"/>
      <c r="DXT10" s="287"/>
      <c r="DXU10" s="67"/>
      <c r="DXV10" s="284"/>
      <c r="DXW10" s="285"/>
      <c r="DXX10" s="285"/>
      <c r="DXY10" s="286"/>
      <c r="DXZ10" s="287"/>
      <c r="DYA10" s="67"/>
      <c r="DYB10" s="284"/>
      <c r="DYC10" s="285"/>
      <c r="DYD10" s="285"/>
      <c r="DYE10" s="286"/>
      <c r="DYF10" s="287"/>
      <c r="DYG10" s="67"/>
      <c r="DYH10" s="284"/>
      <c r="DYI10" s="285"/>
      <c r="DYJ10" s="285"/>
      <c r="DYK10" s="286"/>
      <c r="DYL10" s="287"/>
      <c r="DYM10" s="67"/>
      <c r="DYN10" s="284"/>
      <c r="DYO10" s="285"/>
      <c r="DYP10" s="285"/>
      <c r="DYQ10" s="286"/>
      <c r="DYR10" s="287"/>
      <c r="DYS10" s="67"/>
      <c r="DYT10" s="284"/>
      <c r="DYU10" s="285"/>
      <c r="DYV10" s="285"/>
      <c r="DYW10" s="286"/>
      <c r="DYX10" s="287"/>
      <c r="DYY10" s="67"/>
      <c r="DYZ10" s="284"/>
      <c r="DZA10" s="285"/>
      <c r="DZB10" s="285"/>
      <c r="DZC10" s="286"/>
      <c r="DZD10" s="287"/>
      <c r="DZE10" s="67"/>
      <c r="DZF10" s="284"/>
      <c r="DZG10" s="285"/>
      <c r="DZH10" s="285"/>
      <c r="DZI10" s="286"/>
      <c r="DZJ10" s="287"/>
      <c r="DZK10" s="67"/>
      <c r="DZL10" s="284"/>
      <c r="DZM10" s="285"/>
      <c r="DZN10" s="285"/>
      <c r="DZO10" s="286"/>
      <c r="DZP10" s="287"/>
      <c r="DZQ10" s="67"/>
      <c r="DZR10" s="284"/>
      <c r="DZS10" s="285"/>
      <c r="DZT10" s="285"/>
      <c r="DZU10" s="286"/>
      <c r="DZV10" s="287"/>
      <c r="DZW10" s="67"/>
      <c r="DZX10" s="284"/>
      <c r="DZY10" s="285"/>
      <c r="DZZ10" s="285"/>
      <c r="EAA10" s="286"/>
      <c r="EAB10" s="287"/>
      <c r="EAC10" s="67"/>
      <c r="EAD10" s="284"/>
      <c r="EAE10" s="285"/>
      <c r="EAF10" s="285"/>
      <c r="EAG10" s="286"/>
      <c r="EAH10" s="287"/>
      <c r="EAI10" s="67"/>
      <c r="EAJ10" s="284"/>
      <c r="EAK10" s="285"/>
      <c r="EAL10" s="285"/>
      <c r="EAM10" s="286"/>
      <c r="EAN10" s="287"/>
      <c r="EAO10" s="67"/>
      <c r="EAP10" s="284"/>
      <c r="EAQ10" s="285"/>
      <c r="EAR10" s="285"/>
      <c r="EAS10" s="286"/>
      <c r="EAT10" s="287"/>
      <c r="EAU10" s="67"/>
      <c r="EAV10" s="284"/>
      <c r="EAW10" s="285"/>
      <c r="EAX10" s="285"/>
      <c r="EAY10" s="286"/>
      <c r="EAZ10" s="287"/>
      <c r="EBA10" s="67"/>
      <c r="EBB10" s="284"/>
      <c r="EBC10" s="285"/>
      <c r="EBD10" s="285"/>
      <c r="EBE10" s="286"/>
      <c r="EBF10" s="287"/>
      <c r="EBG10" s="67"/>
      <c r="EBH10" s="284"/>
      <c r="EBI10" s="285"/>
      <c r="EBJ10" s="285"/>
      <c r="EBK10" s="286"/>
      <c r="EBL10" s="287"/>
      <c r="EBM10" s="67"/>
      <c r="EBN10" s="284"/>
      <c r="EBO10" s="285"/>
      <c r="EBP10" s="285"/>
      <c r="EBQ10" s="286"/>
      <c r="EBR10" s="287"/>
      <c r="EBS10" s="67"/>
      <c r="EBT10" s="284"/>
      <c r="EBU10" s="285"/>
      <c r="EBV10" s="285"/>
      <c r="EBW10" s="286"/>
      <c r="EBX10" s="287"/>
      <c r="EBY10" s="67"/>
      <c r="EBZ10" s="284"/>
      <c r="ECA10" s="285"/>
      <c r="ECB10" s="285"/>
      <c r="ECC10" s="286"/>
      <c r="ECD10" s="287"/>
      <c r="ECE10" s="67"/>
      <c r="ECF10" s="284"/>
      <c r="ECG10" s="285"/>
      <c r="ECH10" s="285"/>
      <c r="ECI10" s="286"/>
      <c r="ECJ10" s="287"/>
      <c r="ECK10" s="67"/>
      <c r="ECL10" s="284"/>
      <c r="ECM10" s="285"/>
      <c r="ECN10" s="285"/>
      <c r="ECO10" s="286"/>
      <c r="ECP10" s="287"/>
      <c r="ECQ10" s="67"/>
      <c r="ECR10" s="284"/>
      <c r="ECS10" s="285"/>
      <c r="ECT10" s="285"/>
      <c r="ECU10" s="286"/>
      <c r="ECV10" s="287"/>
      <c r="ECW10" s="67"/>
      <c r="ECX10" s="284"/>
      <c r="ECY10" s="285"/>
      <c r="ECZ10" s="285"/>
      <c r="EDA10" s="286"/>
      <c r="EDB10" s="287"/>
      <c r="EDC10" s="67"/>
      <c r="EDD10" s="284"/>
      <c r="EDE10" s="285"/>
      <c r="EDF10" s="285"/>
      <c r="EDG10" s="286"/>
      <c r="EDH10" s="287"/>
      <c r="EDI10" s="67"/>
      <c r="EDJ10" s="284"/>
      <c r="EDK10" s="285"/>
      <c r="EDL10" s="285"/>
      <c r="EDM10" s="286"/>
      <c r="EDN10" s="287"/>
      <c r="EDO10" s="67"/>
      <c r="EDP10" s="284"/>
      <c r="EDQ10" s="285"/>
      <c r="EDR10" s="285"/>
      <c r="EDS10" s="286"/>
      <c r="EDT10" s="287"/>
      <c r="EDU10" s="67"/>
      <c r="EDV10" s="284"/>
      <c r="EDW10" s="285"/>
      <c r="EDX10" s="285"/>
      <c r="EDY10" s="286"/>
      <c r="EDZ10" s="287"/>
      <c r="EEA10" s="67"/>
      <c r="EEB10" s="284"/>
      <c r="EEC10" s="285"/>
      <c r="EED10" s="285"/>
      <c r="EEE10" s="286"/>
      <c r="EEF10" s="287"/>
      <c r="EEG10" s="67"/>
      <c r="EEH10" s="284"/>
      <c r="EEI10" s="285"/>
      <c r="EEJ10" s="285"/>
      <c r="EEK10" s="286"/>
      <c r="EEL10" s="287"/>
      <c r="EEM10" s="67"/>
      <c r="EEN10" s="284"/>
      <c r="EEO10" s="285"/>
      <c r="EEP10" s="285"/>
      <c r="EEQ10" s="286"/>
      <c r="EER10" s="287"/>
      <c r="EES10" s="67"/>
      <c r="EET10" s="284"/>
      <c r="EEU10" s="285"/>
      <c r="EEV10" s="285"/>
      <c r="EEW10" s="286"/>
      <c r="EEX10" s="287"/>
      <c r="EEY10" s="67"/>
      <c r="EEZ10" s="284"/>
      <c r="EFA10" s="285"/>
      <c r="EFB10" s="285"/>
      <c r="EFC10" s="286"/>
      <c r="EFD10" s="287"/>
      <c r="EFE10" s="67"/>
      <c r="EFF10" s="284"/>
      <c r="EFG10" s="285"/>
      <c r="EFH10" s="285"/>
      <c r="EFI10" s="286"/>
      <c r="EFJ10" s="287"/>
      <c r="EFK10" s="67"/>
      <c r="EFL10" s="284"/>
      <c r="EFM10" s="285"/>
      <c r="EFN10" s="285"/>
      <c r="EFO10" s="286"/>
      <c r="EFP10" s="287"/>
      <c r="EFQ10" s="67"/>
      <c r="EFR10" s="284"/>
      <c r="EFS10" s="285"/>
      <c r="EFT10" s="285"/>
      <c r="EFU10" s="286"/>
      <c r="EFV10" s="287"/>
      <c r="EFW10" s="67"/>
      <c r="EFX10" s="284"/>
      <c r="EFY10" s="285"/>
      <c r="EFZ10" s="285"/>
      <c r="EGA10" s="286"/>
      <c r="EGB10" s="287"/>
      <c r="EGC10" s="67"/>
      <c r="EGD10" s="284"/>
      <c r="EGE10" s="285"/>
      <c r="EGF10" s="285"/>
      <c r="EGG10" s="286"/>
      <c r="EGH10" s="287"/>
      <c r="EGI10" s="67"/>
      <c r="EGJ10" s="284"/>
      <c r="EGK10" s="285"/>
      <c r="EGL10" s="285"/>
      <c r="EGM10" s="286"/>
      <c r="EGN10" s="287"/>
      <c r="EGO10" s="67"/>
      <c r="EGP10" s="284"/>
      <c r="EGQ10" s="285"/>
      <c r="EGR10" s="285"/>
      <c r="EGS10" s="286"/>
      <c r="EGT10" s="287"/>
      <c r="EGU10" s="67"/>
      <c r="EGV10" s="284"/>
      <c r="EGW10" s="285"/>
      <c r="EGX10" s="285"/>
      <c r="EGY10" s="286"/>
      <c r="EGZ10" s="287"/>
      <c r="EHA10" s="67"/>
      <c r="EHB10" s="284"/>
      <c r="EHC10" s="285"/>
      <c r="EHD10" s="285"/>
      <c r="EHE10" s="286"/>
      <c r="EHF10" s="287"/>
      <c r="EHG10" s="67"/>
      <c r="EHH10" s="284"/>
      <c r="EHI10" s="285"/>
      <c r="EHJ10" s="285"/>
      <c r="EHK10" s="286"/>
      <c r="EHL10" s="287"/>
      <c r="EHM10" s="67"/>
      <c r="EHN10" s="284"/>
      <c r="EHO10" s="285"/>
      <c r="EHP10" s="285"/>
      <c r="EHQ10" s="286"/>
      <c r="EHR10" s="287"/>
      <c r="EHS10" s="67"/>
      <c r="EHT10" s="284"/>
      <c r="EHU10" s="285"/>
      <c r="EHV10" s="285"/>
      <c r="EHW10" s="286"/>
      <c r="EHX10" s="287"/>
      <c r="EHY10" s="67"/>
      <c r="EHZ10" s="284"/>
      <c r="EIA10" s="285"/>
      <c r="EIB10" s="285"/>
      <c r="EIC10" s="286"/>
      <c r="EID10" s="287"/>
      <c r="EIE10" s="67"/>
      <c r="EIF10" s="284"/>
      <c r="EIG10" s="285"/>
      <c r="EIH10" s="285"/>
      <c r="EII10" s="286"/>
      <c r="EIJ10" s="287"/>
      <c r="EIK10" s="67"/>
      <c r="EIL10" s="284"/>
      <c r="EIM10" s="285"/>
      <c r="EIN10" s="285"/>
      <c r="EIO10" s="286"/>
      <c r="EIP10" s="287"/>
      <c r="EIQ10" s="67"/>
      <c r="EIR10" s="284"/>
      <c r="EIS10" s="285"/>
      <c r="EIT10" s="285"/>
      <c r="EIU10" s="286"/>
      <c r="EIV10" s="287"/>
      <c r="EIW10" s="67"/>
      <c r="EIX10" s="284"/>
      <c r="EIY10" s="285"/>
      <c r="EIZ10" s="285"/>
      <c r="EJA10" s="286"/>
      <c r="EJB10" s="287"/>
      <c r="EJC10" s="67"/>
      <c r="EJD10" s="284"/>
      <c r="EJE10" s="285"/>
      <c r="EJF10" s="285"/>
      <c r="EJG10" s="286"/>
      <c r="EJH10" s="287"/>
      <c r="EJI10" s="67"/>
      <c r="EJJ10" s="284"/>
      <c r="EJK10" s="285"/>
      <c r="EJL10" s="285"/>
      <c r="EJM10" s="286"/>
      <c r="EJN10" s="287"/>
      <c r="EJO10" s="67"/>
      <c r="EJP10" s="284"/>
      <c r="EJQ10" s="285"/>
      <c r="EJR10" s="285"/>
      <c r="EJS10" s="286"/>
      <c r="EJT10" s="287"/>
      <c r="EJU10" s="67"/>
      <c r="EJV10" s="284"/>
      <c r="EJW10" s="285"/>
      <c r="EJX10" s="285"/>
      <c r="EJY10" s="286"/>
      <c r="EJZ10" s="287"/>
      <c r="EKA10" s="67"/>
      <c r="EKB10" s="284"/>
      <c r="EKC10" s="285"/>
      <c r="EKD10" s="285"/>
      <c r="EKE10" s="286"/>
      <c r="EKF10" s="287"/>
      <c r="EKG10" s="67"/>
      <c r="EKH10" s="284"/>
      <c r="EKI10" s="285"/>
      <c r="EKJ10" s="285"/>
      <c r="EKK10" s="286"/>
      <c r="EKL10" s="287"/>
      <c r="EKM10" s="67"/>
      <c r="EKN10" s="284"/>
      <c r="EKO10" s="285"/>
      <c r="EKP10" s="285"/>
      <c r="EKQ10" s="286"/>
      <c r="EKR10" s="287"/>
      <c r="EKS10" s="67"/>
      <c r="EKT10" s="284"/>
      <c r="EKU10" s="285"/>
      <c r="EKV10" s="285"/>
      <c r="EKW10" s="286"/>
      <c r="EKX10" s="287"/>
      <c r="EKY10" s="67"/>
      <c r="EKZ10" s="284"/>
      <c r="ELA10" s="285"/>
      <c r="ELB10" s="285"/>
      <c r="ELC10" s="286"/>
      <c r="ELD10" s="287"/>
      <c r="ELE10" s="67"/>
      <c r="ELF10" s="284"/>
      <c r="ELG10" s="285"/>
      <c r="ELH10" s="285"/>
      <c r="ELI10" s="286"/>
      <c r="ELJ10" s="287"/>
      <c r="ELK10" s="67"/>
      <c r="ELL10" s="284"/>
      <c r="ELM10" s="285"/>
      <c r="ELN10" s="285"/>
      <c r="ELO10" s="286"/>
      <c r="ELP10" s="287"/>
      <c r="ELQ10" s="67"/>
      <c r="ELR10" s="284"/>
      <c r="ELS10" s="285"/>
      <c r="ELT10" s="285"/>
      <c r="ELU10" s="286"/>
      <c r="ELV10" s="287"/>
      <c r="ELW10" s="67"/>
      <c r="ELX10" s="284"/>
      <c r="ELY10" s="285"/>
      <c r="ELZ10" s="285"/>
      <c r="EMA10" s="286"/>
      <c r="EMB10" s="287"/>
      <c r="EMC10" s="67"/>
      <c r="EMD10" s="284"/>
      <c r="EME10" s="285"/>
      <c r="EMF10" s="285"/>
      <c r="EMG10" s="286"/>
      <c r="EMH10" s="287"/>
      <c r="EMI10" s="67"/>
      <c r="EMJ10" s="284"/>
      <c r="EMK10" s="285"/>
      <c r="EML10" s="285"/>
      <c r="EMM10" s="286"/>
      <c r="EMN10" s="287"/>
      <c r="EMO10" s="67"/>
      <c r="EMP10" s="284"/>
      <c r="EMQ10" s="285"/>
      <c r="EMR10" s="285"/>
      <c r="EMS10" s="286"/>
      <c r="EMT10" s="287"/>
      <c r="EMU10" s="67"/>
      <c r="EMV10" s="284"/>
      <c r="EMW10" s="285"/>
      <c r="EMX10" s="285"/>
      <c r="EMY10" s="286"/>
      <c r="EMZ10" s="287"/>
      <c r="ENA10" s="67"/>
      <c r="ENB10" s="284"/>
      <c r="ENC10" s="285"/>
      <c r="END10" s="285"/>
      <c r="ENE10" s="286"/>
      <c r="ENF10" s="287"/>
      <c r="ENG10" s="67"/>
      <c r="ENH10" s="284"/>
      <c r="ENI10" s="285"/>
      <c r="ENJ10" s="285"/>
      <c r="ENK10" s="286"/>
      <c r="ENL10" s="287"/>
      <c r="ENM10" s="67"/>
      <c r="ENN10" s="284"/>
      <c r="ENO10" s="285"/>
      <c r="ENP10" s="285"/>
      <c r="ENQ10" s="286"/>
      <c r="ENR10" s="287"/>
      <c r="ENS10" s="67"/>
      <c r="ENT10" s="284"/>
      <c r="ENU10" s="285"/>
      <c r="ENV10" s="285"/>
      <c r="ENW10" s="286"/>
      <c r="ENX10" s="287"/>
      <c r="ENY10" s="67"/>
      <c r="ENZ10" s="284"/>
      <c r="EOA10" s="285"/>
      <c r="EOB10" s="285"/>
      <c r="EOC10" s="286"/>
      <c r="EOD10" s="287"/>
      <c r="EOE10" s="67"/>
      <c r="EOF10" s="284"/>
      <c r="EOG10" s="285"/>
      <c r="EOH10" s="285"/>
      <c r="EOI10" s="286"/>
      <c r="EOJ10" s="287"/>
      <c r="EOK10" s="67"/>
      <c r="EOL10" s="284"/>
      <c r="EOM10" s="285"/>
      <c r="EON10" s="285"/>
      <c r="EOO10" s="286"/>
      <c r="EOP10" s="287"/>
      <c r="EOQ10" s="67"/>
      <c r="EOR10" s="284"/>
      <c r="EOS10" s="285"/>
      <c r="EOT10" s="285"/>
      <c r="EOU10" s="286"/>
      <c r="EOV10" s="287"/>
      <c r="EOW10" s="67"/>
      <c r="EOX10" s="284"/>
      <c r="EOY10" s="285"/>
      <c r="EOZ10" s="285"/>
      <c r="EPA10" s="286"/>
      <c r="EPB10" s="287"/>
      <c r="EPC10" s="67"/>
      <c r="EPD10" s="284"/>
      <c r="EPE10" s="285"/>
      <c r="EPF10" s="285"/>
      <c r="EPG10" s="286"/>
      <c r="EPH10" s="287"/>
      <c r="EPI10" s="67"/>
      <c r="EPJ10" s="284"/>
      <c r="EPK10" s="285"/>
      <c r="EPL10" s="285"/>
      <c r="EPM10" s="286"/>
      <c r="EPN10" s="287"/>
      <c r="EPO10" s="67"/>
      <c r="EPP10" s="284"/>
      <c r="EPQ10" s="285"/>
      <c r="EPR10" s="285"/>
      <c r="EPS10" s="286"/>
      <c r="EPT10" s="287"/>
      <c r="EPU10" s="67"/>
      <c r="EPV10" s="284"/>
      <c r="EPW10" s="285"/>
      <c r="EPX10" s="285"/>
      <c r="EPY10" s="286"/>
      <c r="EPZ10" s="287"/>
      <c r="EQA10" s="67"/>
      <c r="EQB10" s="284"/>
      <c r="EQC10" s="285"/>
      <c r="EQD10" s="285"/>
      <c r="EQE10" s="286"/>
      <c r="EQF10" s="287"/>
      <c r="EQG10" s="67"/>
      <c r="EQH10" s="284"/>
      <c r="EQI10" s="285"/>
      <c r="EQJ10" s="285"/>
      <c r="EQK10" s="286"/>
      <c r="EQL10" s="287"/>
      <c r="EQM10" s="67"/>
      <c r="EQN10" s="284"/>
      <c r="EQO10" s="285"/>
      <c r="EQP10" s="285"/>
      <c r="EQQ10" s="286"/>
      <c r="EQR10" s="287"/>
      <c r="EQS10" s="67"/>
      <c r="EQT10" s="284"/>
      <c r="EQU10" s="285"/>
      <c r="EQV10" s="285"/>
      <c r="EQW10" s="286"/>
      <c r="EQX10" s="287"/>
      <c r="EQY10" s="67"/>
      <c r="EQZ10" s="284"/>
      <c r="ERA10" s="285"/>
      <c r="ERB10" s="285"/>
      <c r="ERC10" s="286"/>
      <c r="ERD10" s="287"/>
      <c r="ERE10" s="67"/>
      <c r="ERF10" s="284"/>
      <c r="ERG10" s="285"/>
      <c r="ERH10" s="285"/>
      <c r="ERI10" s="286"/>
      <c r="ERJ10" s="287"/>
      <c r="ERK10" s="67"/>
      <c r="ERL10" s="284"/>
      <c r="ERM10" s="285"/>
      <c r="ERN10" s="285"/>
      <c r="ERO10" s="286"/>
      <c r="ERP10" s="287"/>
      <c r="ERQ10" s="67"/>
      <c r="ERR10" s="284"/>
      <c r="ERS10" s="285"/>
      <c r="ERT10" s="285"/>
      <c r="ERU10" s="286"/>
      <c r="ERV10" s="287"/>
      <c r="ERW10" s="67"/>
      <c r="ERX10" s="284"/>
      <c r="ERY10" s="285"/>
      <c r="ERZ10" s="285"/>
      <c r="ESA10" s="286"/>
      <c r="ESB10" s="287"/>
      <c r="ESC10" s="67"/>
      <c r="ESD10" s="284"/>
      <c r="ESE10" s="285"/>
      <c r="ESF10" s="285"/>
      <c r="ESG10" s="286"/>
      <c r="ESH10" s="287"/>
      <c r="ESI10" s="67"/>
      <c r="ESJ10" s="284"/>
      <c r="ESK10" s="285"/>
      <c r="ESL10" s="285"/>
      <c r="ESM10" s="286"/>
      <c r="ESN10" s="287"/>
      <c r="ESO10" s="67"/>
      <c r="ESP10" s="284"/>
      <c r="ESQ10" s="285"/>
      <c r="ESR10" s="285"/>
      <c r="ESS10" s="286"/>
      <c r="EST10" s="287"/>
      <c r="ESU10" s="67"/>
      <c r="ESV10" s="284"/>
      <c r="ESW10" s="285"/>
      <c r="ESX10" s="285"/>
      <c r="ESY10" s="286"/>
      <c r="ESZ10" s="287"/>
      <c r="ETA10" s="67"/>
      <c r="ETB10" s="284"/>
      <c r="ETC10" s="285"/>
      <c r="ETD10" s="285"/>
      <c r="ETE10" s="286"/>
      <c r="ETF10" s="287"/>
      <c r="ETG10" s="67"/>
      <c r="ETH10" s="284"/>
      <c r="ETI10" s="285"/>
      <c r="ETJ10" s="285"/>
      <c r="ETK10" s="286"/>
      <c r="ETL10" s="287"/>
      <c r="ETM10" s="67"/>
      <c r="ETN10" s="284"/>
      <c r="ETO10" s="285"/>
      <c r="ETP10" s="285"/>
      <c r="ETQ10" s="286"/>
      <c r="ETR10" s="287"/>
      <c r="ETS10" s="67"/>
      <c r="ETT10" s="284"/>
      <c r="ETU10" s="285"/>
      <c r="ETV10" s="285"/>
      <c r="ETW10" s="286"/>
      <c r="ETX10" s="287"/>
      <c r="ETY10" s="67"/>
      <c r="ETZ10" s="284"/>
      <c r="EUA10" s="285"/>
      <c r="EUB10" s="285"/>
      <c r="EUC10" s="286"/>
      <c r="EUD10" s="287"/>
      <c r="EUE10" s="67"/>
      <c r="EUF10" s="284"/>
      <c r="EUG10" s="285"/>
      <c r="EUH10" s="285"/>
      <c r="EUI10" s="286"/>
      <c r="EUJ10" s="287"/>
      <c r="EUK10" s="67"/>
      <c r="EUL10" s="284"/>
      <c r="EUM10" s="285"/>
      <c r="EUN10" s="285"/>
      <c r="EUO10" s="286"/>
      <c r="EUP10" s="287"/>
      <c r="EUQ10" s="67"/>
      <c r="EUR10" s="284"/>
      <c r="EUS10" s="285"/>
      <c r="EUT10" s="285"/>
      <c r="EUU10" s="286"/>
      <c r="EUV10" s="287"/>
      <c r="EUW10" s="67"/>
      <c r="EUX10" s="284"/>
      <c r="EUY10" s="285"/>
      <c r="EUZ10" s="285"/>
      <c r="EVA10" s="286"/>
      <c r="EVB10" s="287"/>
      <c r="EVC10" s="67"/>
      <c r="EVD10" s="284"/>
      <c r="EVE10" s="285"/>
      <c r="EVF10" s="285"/>
      <c r="EVG10" s="286"/>
      <c r="EVH10" s="287"/>
      <c r="EVI10" s="67"/>
      <c r="EVJ10" s="284"/>
      <c r="EVK10" s="285"/>
      <c r="EVL10" s="285"/>
      <c r="EVM10" s="286"/>
      <c r="EVN10" s="287"/>
      <c r="EVO10" s="67"/>
      <c r="EVP10" s="284"/>
      <c r="EVQ10" s="285"/>
      <c r="EVR10" s="285"/>
      <c r="EVS10" s="286"/>
      <c r="EVT10" s="287"/>
      <c r="EVU10" s="67"/>
      <c r="EVV10" s="284"/>
      <c r="EVW10" s="285"/>
      <c r="EVX10" s="285"/>
      <c r="EVY10" s="286"/>
      <c r="EVZ10" s="287"/>
      <c r="EWA10" s="67"/>
      <c r="EWB10" s="284"/>
      <c r="EWC10" s="285"/>
      <c r="EWD10" s="285"/>
      <c r="EWE10" s="286"/>
      <c r="EWF10" s="287"/>
      <c r="EWG10" s="67"/>
      <c r="EWH10" s="284"/>
      <c r="EWI10" s="285"/>
      <c r="EWJ10" s="285"/>
      <c r="EWK10" s="286"/>
      <c r="EWL10" s="287"/>
      <c r="EWM10" s="67"/>
      <c r="EWN10" s="284"/>
      <c r="EWO10" s="285"/>
      <c r="EWP10" s="285"/>
      <c r="EWQ10" s="286"/>
      <c r="EWR10" s="287"/>
      <c r="EWS10" s="67"/>
      <c r="EWT10" s="284"/>
      <c r="EWU10" s="285"/>
      <c r="EWV10" s="285"/>
      <c r="EWW10" s="286"/>
      <c r="EWX10" s="287"/>
      <c r="EWY10" s="67"/>
      <c r="EWZ10" s="284"/>
      <c r="EXA10" s="285"/>
      <c r="EXB10" s="285"/>
      <c r="EXC10" s="286"/>
      <c r="EXD10" s="287"/>
      <c r="EXE10" s="67"/>
      <c r="EXF10" s="284"/>
      <c r="EXG10" s="285"/>
      <c r="EXH10" s="285"/>
      <c r="EXI10" s="286"/>
      <c r="EXJ10" s="287"/>
      <c r="EXK10" s="67"/>
      <c r="EXL10" s="284"/>
      <c r="EXM10" s="285"/>
      <c r="EXN10" s="285"/>
      <c r="EXO10" s="286"/>
      <c r="EXP10" s="287"/>
      <c r="EXQ10" s="67"/>
      <c r="EXR10" s="284"/>
      <c r="EXS10" s="285"/>
      <c r="EXT10" s="285"/>
      <c r="EXU10" s="286"/>
      <c r="EXV10" s="287"/>
      <c r="EXW10" s="67"/>
      <c r="EXX10" s="284"/>
      <c r="EXY10" s="285"/>
      <c r="EXZ10" s="285"/>
      <c r="EYA10" s="286"/>
      <c r="EYB10" s="287"/>
      <c r="EYC10" s="67"/>
      <c r="EYD10" s="284"/>
      <c r="EYE10" s="285"/>
      <c r="EYF10" s="285"/>
      <c r="EYG10" s="286"/>
      <c r="EYH10" s="287"/>
      <c r="EYI10" s="67"/>
      <c r="EYJ10" s="284"/>
      <c r="EYK10" s="285"/>
      <c r="EYL10" s="285"/>
      <c r="EYM10" s="286"/>
      <c r="EYN10" s="287"/>
      <c r="EYO10" s="67"/>
      <c r="EYP10" s="284"/>
      <c r="EYQ10" s="285"/>
      <c r="EYR10" s="285"/>
      <c r="EYS10" s="286"/>
      <c r="EYT10" s="287"/>
      <c r="EYU10" s="67"/>
      <c r="EYV10" s="284"/>
      <c r="EYW10" s="285"/>
      <c r="EYX10" s="285"/>
      <c r="EYY10" s="286"/>
      <c r="EYZ10" s="287"/>
      <c r="EZA10" s="67"/>
      <c r="EZB10" s="284"/>
      <c r="EZC10" s="285"/>
      <c r="EZD10" s="285"/>
      <c r="EZE10" s="286"/>
      <c r="EZF10" s="287"/>
      <c r="EZG10" s="67"/>
      <c r="EZH10" s="284"/>
      <c r="EZI10" s="285"/>
      <c r="EZJ10" s="285"/>
      <c r="EZK10" s="286"/>
      <c r="EZL10" s="287"/>
      <c r="EZM10" s="67"/>
      <c r="EZN10" s="284"/>
      <c r="EZO10" s="285"/>
      <c r="EZP10" s="285"/>
      <c r="EZQ10" s="286"/>
      <c r="EZR10" s="287"/>
      <c r="EZS10" s="67"/>
      <c r="EZT10" s="284"/>
      <c r="EZU10" s="285"/>
      <c r="EZV10" s="285"/>
      <c r="EZW10" s="286"/>
      <c r="EZX10" s="287"/>
      <c r="EZY10" s="67"/>
      <c r="EZZ10" s="284"/>
      <c r="FAA10" s="285"/>
      <c r="FAB10" s="285"/>
      <c r="FAC10" s="286"/>
      <c r="FAD10" s="287"/>
      <c r="FAE10" s="67"/>
      <c r="FAF10" s="284"/>
      <c r="FAG10" s="285"/>
      <c r="FAH10" s="285"/>
      <c r="FAI10" s="286"/>
      <c r="FAJ10" s="287"/>
      <c r="FAK10" s="67"/>
      <c r="FAL10" s="284"/>
      <c r="FAM10" s="285"/>
      <c r="FAN10" s="285"/>
      <c r="FAO10" s="286"/>
      <c r="FAP10" s="287"/>
      <c r="FAQ10" s="67"/>
      <c r="FAR10" s="284"/>
      <c r="FAS10" s="285"/>
      <c r="FAT10" s="285"/>
      <c r="FAU10" s="286"/>
      <c r="FAV10" s="287"/>
      <c r="FAW10" s="67"/>
      <c r="FAX10" s="284"/>
      <c r="FAY10" s="285"/>
      <c r="FAZ10" s="285"/>
      <c r="FBA10" s="286"/>
      <c r="FBB10" s="287"/>
      <c r="FBC10" s="67"/>
      <c r="FBD10" s="284"/>
      <c r="FBE10" s="285"/>
      <c r="FBF10" s="285"/>
      <c r="FBG10" s="286"/>
      <c r="FBH10" s="287"/>
      <c r="FBI10" s="67"/>
      <c r="FBJ10" s="284"/>
      <c r="FBK10" s="285"/>
      <c r="FBL10" s="285"/>
      <c r="FBM10" s="286"/>
      <c r="FBN10" s="287"/>
      <c r="FBO10" s="67"/>
      <c r="FBP10" s="284"/>
      <c r="FBQ10" s="285"/>
      <c r="FBR10" s="285"/>
      <c r="FBS10" s="286"/>
      <c r="FBT10" s="287"/>
      <c r="FBU10" s="67"/>
      <c r="FBV10" s="284"/>
      <c r="FBW10" s="285"/>
      <c r="FBX10" s="285"/>
      <c r="FBY10" s="286"/>
      <c r="FBZ10" s="287"/>
      <c r="FCA10" s="67"/>
      <c r="FCB10" s="284"/>
      <c r="FCC10" s="285"/>
      <c r="FCD10" s="285"/>
      <c r="FCE10" s="286"/>
      <c r="FCF10" s="287"/>
      <c r="FCG10" s="67"/>
      <c r="FCH10" s="284"/>
      <c r="FCI10" s="285"/>
      <c r="FCJ10" s="285"/>
      <c r="FCK10" s="286"/>
      <c r="FCL10" s="287"/>
      <c r="FCM10" s="67"/>
      <c r="FCN10" s="284"/>
      <c r="FCO10" s="285"/>
      <c r="FCP10" s="285"/>
      <c r="FCQ10" s="286"/>
      <c r="FCR10" s="287"/>
      <c r="FCS10" s="67"/>
      <c r="FCT10" s="284"/>
      <c r="FCU10" s="285"/>
      <c r="FCV10" s="285"/>
      <c r="FCW10" s="286"/>
      <c r="FCX10" s="287"/>
      <c r="FCY10" s="67"/>
      <c r="FCZ10" s="284"/>
      <c r="FDA10" s="285"/>
      <c r="FDB10" s="285"/>
      <c r="FDC10" s="286"/>
      <c r="FDD10" s="287"/>
      <c r="FDE10" s="67"/>
      <c r="FDF10" s="284"/>
      <c r="FDG10" s="285"/>
      <c r="FDH10" s="285"/>
      <c r="FDI10" s="286"/>
      <c r="FDJ10" s="287"/>
      <c r="FDK10" s="67"/>
      <c r="FDL10" s="284"/>
      <c r="FDM10" s="285"/>
      <c r="FDN10" s="285"/>
      <c r="FDO10" s="286"/>
      <c r="FDP10" s="287"/>
      <c r="FDQ10" s="67"/>
      <c r="FDR10" s="284"/>
      <c r="FDS10" s="285"/>
      <c r="FDT10" s="285"/>
      <c r="FDU10" s="286"/>
      <c r="FDV10" s="287"/>
      <c r="FDW10" s="67"/>
      <c r="FDX10" s="284"/>
      <c r="FDY10" s="285"/>
      <c r="FDZ10" s="285"/>
      <c r="FEA10" s="286"/>
      <c r="FEB10" s="287"/>
      <c r="FEC10" s="67"/>
      <c r="FED10" s="284"/>
      <c r="FEE10" s="285"/>
      <c r="FEF10" s="285"/>
      <c r="FEG10" s="286"/>
      <c r="FEH10" s="287"/>
      <c r="FEI10" s="67"/>
      <c r="FEJ10" s="284"/>
      <c r="FEK10" s="285"/>
      <c r="FEL10" s="285"/>
      <c r="FEM10" s="286"/>
      <c r="FEN10" s="287"/>
      <c r="FEO10" s="67"/>
      <c r="FEP10" s="284"/>
      <c r="FEQ10" s="285"/>
      <c r="FER10" s="285"/>
      <c r="FES10" s="286"/>
      <c r="FET10" s="287"/>
      <c r="FEU10" s="67"/>
      <c r="FEV10" s="284"/>
      <c r="FEW10" s="285"/>
      <c r="FEX10" s="285"/>
      <c r="FEY10" s="286"/>
      <c r="FEZ10" s="287"/>
      <c r="FFA10" s="67"/>
      <c r="FFB10" s="284"/>
      <c r="FFC10" s="285"/>
      <c r="FFD10" s="285"/>
      <c r="FFE10" s="286"/>
      <c r="FFF10" s="287"/>
      <c r="FFG10" s="67"/>
      <c r="FFH10" s="284"/>
      <c r="FFI10" s="285"/>
      <c r="FFJ10" s="285"/>
      <c r="FFK10" s="286"/>
      <c r="FFL10" s="287"/>
      <c r="FFM10" s="67"/>
      <c r="FFN10" s="284"/>
      <c r="FFO10" s="285"/>
      <c r="FFP10" s="285"/>
      <c r="FFQ10" s="286"/>
      <c r="FFR10" s="287"/>
      <c r="FFS10" s="67"/>
      <c r="FFT10" s="284"/>
      <c r="FFU10" s="285"/>
      <c r="FFV10" s="285"/>
      <c r="FFW10" s="286"/>
      <c r="FFX10" s="287"/>
      <c r="FFY10" s="67"/>
      <c r="FFZ10" s="284"/>
      <c r="FGA10" s="285"/>
      <c r="FGB10" s="285"/>
      <c r="FGC10" s="286"/>
      <c r="FGD10" s="287"/>
      <c r="FGE10" s="67"/>
      <c r="FGF10" s="284"/>
      <c r="FGG10" s="285"/>
      <c r="FGH10" s="285"/>
      <c r="FGI10" s="286"/>
      <c r="FGJ10" s="287"/>
      <c r="FGK10" s="67"/>
      <c r="FGL10" s="284"/>
      <c r="FGM10" s="285"/>
      <c r="FGN10" s="285"/>
      <c r="FGO10" s="286"/>
      <c r="FGP10" s="287"/>
      <c r="FGQ10" s="67"/>
      <c r="FGR10" s="284"/>
      <c r="FGS10" s="285"/>
      <c r="FGT10" s="285"/>
      <c r="FGU10" s="286"/>
      <c r="FGV10" s="287"/>
      <c r="FGW10" s="67"/>
      <c r="FGX10" s="284"/>
      <c r="FGY10" s="285"/>
      <c r="FGZ10" s="285"/>
      <c r="FHA10" s="286"/>
      <c r="FHB10" s="287"/>
      <c r="FHC10" s="67"/>
      <c r="FHD10" s="284"/>
      <c r="FHE10" s="285"/>
      <c r="FHF10" s="285"/>
      <c r="FHG10" s="286"/>
      <c r="FHH10" s="287"/>
      <c r="FHI10" s="67"/>
      <c r="FHJ10" s="284"/>
      <c r="FHK10" s="285"/>
      <c r="FHL10" s="285"/>
      <c r="FHM10" s="286"/>
      <c r="FHN10" s="287"/>
      <c r="FHO10" s="67"/>
      <c r="FHP10" s="284"/>
      <c r="FHQ10" s="285"/>
      <c r="FHR10" s="285"/>
      <c r="FHS10" s="286"/>
      <c r="FHT10" s="287"/>
      <c r="FHU10" s="67"/>
      <c r="FHV10" s="284"/>
      <c r="FHW10" s="285"/>
      <c r="FHX10" s="285"/>
      <c r="FHY10" s="286"/>
      <c r="FHZ10" s="287"/>
      <c r="FIA10" s="67"/>
      <c r="FIB10" s="284"/>
      <c r="FIC10" s="285"/>
      <c r="FID10" s="285"/>
      <c r="FIE10" s="286"/>
      <c r="FIF10" s="287"/>
      <c r="FIG10" s="67"/>
      <c r="FIH10" s="284"/>
      <c r="FII10" s="285"/>
      <c r="FIJ10" s="285"/>
      <c r="FIK10" s="286"/>
      <c r="FIL10" s="287"/>
      <c r="FIM10" s="67"/>
      <c r="FIN10" s="284"/>
      <c r="FIO10" s="285"/>
      <c r="FIP10" s="285"/>
      <c r="FIQ10" s="286"/>
      <c r="FIR10" s="287"/>
      <c r="FIS10" s="67"/>
      <c r="FIT10" s="284"/>
      <c r="FIU10" s="285"/>
      <c r="FIV10" s="285"/>
      <c r="FIW10" s="286"/>
      <c r="FIX10" s="287"/>
      <c r="FIY10" s="67"/>
      <c r="FIZ10" s="284"/>
      <c r="FJA10" s="285"/>
      <c r="FJB10" s="285"/>
      <c r="FJC10" s="286"/>
      <c r="FJD10" s="287"/>
      <c r="FJE10" s="67"/>
      <c r="FJF10" s="284"/>
      <c r="FJG10" s="285"/>
      <c r="FJH10" s="285"/>
      <c r="FJI10" s="286"/>
      <c r="FJJ10" s="287"/>
      <c r="FJK10" s="67"/>
      <c r="FJL10" s="284"/>
      <c r="FJM10" s="285"/>
      <c r="FJN10" s="285"/>
      <c r="FJO10" s="286"/>
      <c r="FJP10" s="287"/>
      <c r="FJQ10" s="67"/>
      <c r="FJR10" s="284"/>
      <c r="FJS10" s="285"/>
      <c r="FJT10" s="285"/>
      <c r="FJU10" s="286"/>
      <c r="FJV10" s="287"/>
      <c r="FJW10" s="67"/>
      <c r="FJX10" s="284"/>
      <c r="FJY10" s="285"/>
      <c r="FJZ10" s="285"/>
      <c r="FKA10" s="286"/>
      <c r="FKB10" s="287"/>
      <c r="FKC10" s="67"/>
      <c r="FKD10" s="284"/>
      <c r="FKE10" s="285"/>
      <c r="FKF10" s="285"/>
      <c r="FKG10" s="286"/>
      <c r="FKH10" s="287"/>
      <c r="FKI10" s="67"/>
      <c r="FKJ10" s="284"/>
      <c r="FKK10" s="285"/>
      <c r="FKL10" s="285"/>
      <c r="FKM10" s="286"/>
      <c r="FKN10" s="287"/>
      <c r="FKO10" s="67"/>
      <c r="FKP10" s="284"/>
      <c r="FKQ10" s="285"/>
      <c r="FKR10" s="285"/>
      <c r="FKS10" s="286"/>
      <c r="FKT10" s="287"/>
      <c r="FKU10" s="67"/>
      <c r="FKV10" s="284"/>
      <c r="FKW10" s="285"/>
      <c r="FKX10" s="285"/>
      <c r="FKY10" s="286"/>
      <c r="FKZ10" s="287"/>
      <c r="FLA10" s="67"/>
      <c r="FLB10" s="284"/>
      <c r="FLC10" s="285"/>
      <c r="FLD10" s="285"/>
      <c r="FLE10" s="286"/>
      <c r="FLF10" s="287"/>
      <c r="FLG10" s="67"/>
      <c r="FLH10" s="284"/>
      <c r="FLI10" s="285"/>
      <c r="FLJ10" s="285"/>
      <c r="FLK10" s="286"/>
      <c r="FLL10" s="287"/>
      <c r="FLM10" s="67"/>
      <c r="FLN10" s="284"/>
      <c r="FLO10" s="285"/>
      <c r="FLP10" s="285"/>
      <c r="FLQ10" s="286"/>
      <c r="FLR10" s="287"/>
      <c r="FLS10" s="67"/>
      <c r="FLT10" s="284"/>
      <c r="FLU10" s="285"/>
      <c r="FLV10" s="285"/>
      <c r="FLW10" s="286"/>
      <c r="FLX10" s="287"/>
      <c r="FLY10" s="67"/>
      <c r="FLZ10" s="284"/>
      <c r="FMA10" s="285"/>
      <c r="FMB10" s="285"/>
      <c r="FMC10" s="286"/>
      <c r="FMD10" s="287"/>
      <c r="FME10" s="67"/>
      <c r="FMF10" s="284"/>
      <c r="FMG10" s="285"/>
      <c r="FMH10" s="285"/>
      <c r="FMI10" s="286"/>
      <c r="FMJ10" s="287"/>
      <c r="FMK10" s="67"/>
      <c r="FML10" s="284"/>
      <c r="FMM10" s="285"/>
      <c r="FMN10" s="285"/>
      <c r="FMO10" s="286"/>
      <c r="FMP10" s="287"/>
      <c r="FMQ10" s="67"/>
      <c r="FMR10" s="284"/>
      <c r="FMS10" s="285"/>
      <c r="FMT10" s="285"/>
      <c r="FMU10" s="286"/>
      <c r="FMV10" s="287"/>
      <c r="FMW10" s="67"/>
      <c r="FMX10" s="284"/>
      <c r="FMY10" s="285"/>
      <c r="FMZ10" s="285"/>
      <c r="FNA10" s="286"/>
      <c r="FNB10" s="287"/>
      <c r="FNC10" s="67"/>
      <c r="FND10" s="284"/>
      <c r="FNE10" s="285"/>
      <c r="FNF10" s="285"/>
      <c r="FNG10" s="286"/>
      <c r="FNH10" s="287"/>
      <c r="FNI10" s="67"/>
      <c r="FNJ10" s="284"/>
      <c r="FNK10" s="285"/>
      <c r="FNL10" s="285"/>
      <c r="FNM10" s="286"/>
      <c r="FNN10" s="287"/>
      <c r="FNO10" s="67"/>
      <c r="FNP10" s="284"/>
      <c r="FNQ10" s="285"/>
      <c r="FNR10" s="285"/>
      <c r="FNS10" s="286"/>
      <c r="FNT10" s="287"/>
      <c r="FNU10" s="67"/>
      <c r="FNV10" s="284"/>
      <c r="FNW10" s="285"/>
      <c r="FNX10" s="285"/>
      <c r="FNY10" s="286"/>
      <c r="FNZ10" s="287"/>
      <c r="FOA10" s="67"/>
      <c r="FOB10" s="284"/>
      <c r="FOC10" s="285"/>
      <c r="FOD10" s="285"/>
      <c r="FOE10" s="286"/>
      <c r="FOF10" s="287"/>
      <c r="FOG10" s="67"/>
      <c r="FOH10" s="284"/>
      <c r="FOI10" s="285"/>
      <c r="FOJ10" s="285"/>
      <c r="FOK10" s="286"/>
      <c r="FOL10" s="287"/>
      <c r="FOM10" s="67"/>
      <c r="FON10" s="284"/>
      <c r="FOO10" s="285"/>
      <c r="FOP10" s="285"/>
      <c r="FOQ10" s="286"/>
      <c r="FOR10" s="287"/>
      <c r="FOS10" s="67"/>
      <c r="FOT10" s="284"/>
      <c r="FOU10" s="285"/>
      <c r="FOV10" s="285"/>
      <c r="FOW10" s="286"/>
      <c r="FOX10" s="287"/>
      <c r="FOY10" s="67"/>
      <c r="FOZ10" s="284"/>
      <c r="FPA10" s="285"/>
      <c r="FPB10" s="285"/>
      <c r="FPC10" s="286"/>
      <c r="FPD10" s="287"/>
      <c r="FPE10" s="67"/>
      <c r="FPF10" s="284"/>
      <c r="FPG10" s="285"/>
      <c r="FPH10" s="285"/>
      <c r="FPI10" s="286"/>
      <c r="FPJ10" s="287"/>
      <c r="FPK10" s="67"/>
      <c r="FPL10" s="284"/>
      <c r="FPM10" s="285"/>
      <c r="FPN10" s="285"/>
      <c r="FPO10" s="286"/>
      <c r="FPP10" s="287"/>
      <c r="FPQ10" s="67"/>
      <c r="FPR10" s="284"/>
      <c r="FPS10" s="285"/>
      <c r="FPT10" s="285"/>
      <c r="FPU10" s="286"/>
      <c r="FPV10" s="287"/>
      <c r="FPW10" s="67"/>
      <c r="FPX10" s="284"/>
      <c r="FPY10" s="285"/>
      <c r="FPZ10" s="285"/>
      <c r="FQA10" s="286"/>
      <c r="FQB10" s="287"/>
      <c r="FQC10" s="67"/>
      <c r="FQD10" s="284"/>
      <c r="FQE10" s="285"/>
      <c r="FQF10" s="285"/>
      <c r="FQG10" s="286"/>
      <c r="FQH10" s="287"/>
      <c r="FQI10" s="67"/>
      <c r="FQJ10" s="284"/>
      <c r="FQK10" s="285"/>
      <c r="FQL10" s="285"/>
      <c r="FQM10" s="286"/>
      <c r="FQN10" s="287"/>
      <c r="FQO10" s="67"/>
      <c r="FQP10" s="284"/>
      <c r="FQQ10" s="285"/>
      <c r="FQR10" s="285"/>
      <c r="FQS10" s="286"/>
      <c r="FQT10" s="287"/>
      <c r="FQU10" s="67"/>
      <c r="FQV10" s="284"/>
      <c r="FQW10" s="285"/>
      <c r="FQX10" s="285"/>
      <c r="FQY10" s="286"/>
      <c r="FQZ10" s="287"/>
      <c r="FRA10" s="67"/>
      <c r="FRB10" s="284"/>
      <c r="FRC10" s="285"/>
      <c r="FRD10" s="285"/>
      <c r="FRE10" s="286"/>
      <c r="FRF10" s="287"/>
      <c r="FRG10" s="67"/>
      <c r="FRH10" s="284"/>
      <c r="FRI10" s="285"/>
      <c r="FRJ10" s="285"/>
      <c r="FRK10" s="286"/>
      <c r="FRL10" s="287"/>
      <c r="FRM10" s="67"/>
      <c r="FRN10" s="284"/>
      <c r="FRO10" s="285"/>
      <c r="FRP10" s="285"/>
      <c r="FRQ10" s="286"/>
      <c r="FRR10" s="287"/>
      <c r="FRS10" s="67"/>
      <c r="FRT10" s="284"/>
      <c r="FRU10" s="285"/>
      <c r="FRV10" s="285"/>
      <c r="FRW10" s="286"/>
      <c r="FRX10" s="287"/>
      <c r="FRY10" s="67"/>
      <c r="FRZ10" s="284"/>
      <c r="FSA10" s="285"/>
      <c r="FSB10" s="285"/>
      <c r="FSC10" s="286"/>
      <c r="FSD10" s="287"/>
      <c r="FSE10" s="67"/>
      <c r="FSF10" s="284"/>
      <c r="FSG10" s="285"/>
      <c r="FSH10" s="285"/>
      <c r="FSI10" s="286"/>
      <c r="FSJ10" s="287"/>
      <c r="FSK10" s="67"/>
      <c r="FSL10" s="284"/>
      <c r="FSM10" s="285"/>
      <c r="FSN10" s="285"/>
      <c r="FSO10" s="286"/>
      <c r="FSP10" s="287"/>
      <c r="FSQ10" s="67"/>
      <c r="FSR10" s="284"/>
      <c r="FSS10" s="285"/>
      <c r="FST10" s="285"/>
      <c r="FSU10" s="286"/>
      <c r="FSV10" s="287"/>
      <c r="FSW10" s="67"/>
      <c r="FSX10" s="284"/>
      <c r="FSY10" s="285"/>
      <c r="FSZ10" s="285"/>
      <c r="FTA10" s="286"/>
      <c r="FTB10" s="287"/>
      <c r="FTC10" s="67"/>
      <c r="FTD10" s="284"/>
      <c r="FTE10" s="285"/>
      <c r="FTF10" s="285"/>
      <c r="FTG10" s="286"/>
      <c r="FTH10" s="287"/>
      <c r="FTI10" s="67"/>
      <c r="FTJ10" s="284"/>
      <c r="FTK10" s="285"/>
      <c r="FTL10" s="285"/>
      <c r="FTM10" s="286"/>
      <c r="FTN10" s="287"/>
      <c r="FTO10" s="67"/>
      <c r="FTP10" s="284"/>
      <c r="FTQ10" s="285"/>
      <c r="FTR10" s="285"/>
      <c r="FTS10" s="286"/>
      <c r="FTT10" s="287"/>
      <c r="FTU10" s="67"/>
      <c r="FTV10" s="284"/>
      <c r="FTW10" s="285"/>
      <c r="FTX10" s="285"/>
      <c r="FTY10" s="286"/>
      <c r="FTZ10" s="287"/>
      <c r="FUA10" s="67"/>
      <c r="FUB10" s="284"/>
      <c r="FUC10" s="285"/>
      <c r="FUD10" s="285"/>
      <c r="FUE10" s="286"/>
      <c r="FUF10" s="287"/>
      <c r="FUG10" s="67"/>
      <c r="FUH10" s="284"/>
      <c r="FUI10" s="285"/>
      <c r="FUJ10" s="285"/>
      <c r="FUK10" s="286"/>
      <c r="FUL10" s="287"/>
      <c r="FUM10" s="67"/>
      <c r="FUN10" s="284"/>
      <c r="FUO10" s="285"/>
      <c r="FUP10" s="285"/>
      <c r="FUQ10" s="286"/>
      <c r="FUR10" s="287"/>
      <c r="FUS10" s="67"/>
      <c r="FUT10" s="284"/>
      <c r="FUU10" s="285"/>
      <c r="FUV10" s="285"/>
      <c r="FUW10" s="286"/>
      <c r="FUX10" s="287"/>
      <c r="FUY10" s="67"/>
      <c r="FUZ10" s="284"/>
      <c r="FVA10" s="285"/>
      <c r="FVB10" s="285"/>
      <c r="FVC10" s="286"/>
      <c r="FVD10" s="287"/>
      <c r="FVE10" s="67"/>
      <c r="FVF10" s="284"/>
      <c r="FVG10" s="285"/>
      <c r="FVH10" s="285"/>
      <c r="FVI10" s="286"/>
      <c r="FVJ10" s="287"/>
      <c r="FVK10" s="67"/>
      <c r="FVL10" s="284"/>
      <c r="FVM10" s="285"/>
      <c r="FVN10" s="285"/>
      <c r="FVO10" s="286"/>
      <c r="FVP10" s="287"/>
      <c r="FVQ10" s="67"/>
      <c r="FVR10" s="284"/>
      <c r="FVS10" s="285"/>
      <c r="FVT10" s="285"/>
      <c r="FVU10" s="286"/>
      <c r="FVV10" s="287"/>
      <c r="FVW10" s="67"/>
      <c r="FVX10" s="284"/>
      <c r="FVY10" s="285"/>
      <c r="FVZ10" s="285"/>
      <c r="FWA10" s="286"/>
      <c r="FWB10" s="287"/>
      <c r="FWC10" s="67"/>
      <c r="FWD10" s="284"/>
      <c r="FWE10" s="285"/>
      <c r="FWF10" s="285"/>
      <c r="FWG10" s="286"/>
      <c r="FWH10" s="287"/>
      <c r="FWI10" s="67"/>
      <c r="FWJ10" s="284"/>
      <c r="FWK10" s="285"/>
      <c r="FWL10" s="285"/>
      <c r="FWM10" s="286"/>
      <c r="FWN10" s="287"/>
      <c r="FWO10" s="67"/>
      <c r="FWP10" s="284"/>
      <c r="FWQ10" s="285"/>
      <c r="FWR10" s="285"/>
      <c r="FWS10" s="286"/>
      <c r="FWT10" s="287"/>
      <c r="FWU10" s="67"/>
      <c r="FWV10" s="284"/>
      <c r="FWW10" s="285"/>
      <c r="FWX10" s="285"/>
      <c r="FWY10" s="286"/>
      <c r="FWZ10" s="287"/>
      <c r="FXA10" s="67"/>
      <c r="FXB10" s="284"/>
      <c r="FXC10" s="285"/>
      <c r="FXD10" s="285"/>
      <c r="FXE10" s="286"/>
      <c r="FXF10" s="287"/>
      <c r="FXG10" s="67"/>
      <c r="FXH10" s="284"/>
      <c r="FXI10" s="285"/>
      <c r="FXJ10" s="285"/>
      <c r="FXK10" s="286"/>
      <c r="FXL10" s="287"/>
      <c r="FXM10" s="67"/>
      <c r="FXN10" s="284"/>
      <c r="FXO10" s="285"/>
      <c r="FXP10" s="285"/>
      <c r="FXQ10" s="286"/>
      <c r="FXR10" s="287"/>
      <c r="FXS10" s="67"/>
      <c r="FXT10" s="284"/>
      <c r="FXU10" s="285"/>
      <c r="FXV10" s="285"/>
      <c r="FXW10" s="286"/>
      <c r="FXX10" s="287"/>
      <c r="FXY10" s="67"/>
      <c r="FXZ10" s="284"/>
      <c r="FYA10" s="285"/>
      <c r="FYB10" s="285"/>
      <c r="FYC10" s="286"/>
      <c r="FYD10" s="287"/>
      <c r="FYE10" s="67"/>
      <c r="FYF10" s="284"/>
      <c r="FYG10" s="285"/>
      <c r="FYH10" s="285"/>
      <c r="FYI10" s="286"/>
      <c r="FYJ10" s="287"/>
      <c r="FYK10" s="67"/>
      <c r="FYL10" s="284"/>
      <c r="FYM10" s="285"/>
      <c r="FYN10" s="285"/>
      <c r="FYO10" s="286"/>
      <c r="FYP10" s="287"/>
      <c r="FYQ10" s="67"/>
      <c r="FYR10" s="284"/>
      <c r="FYS10" s="285"/>
      <c r="FYT10" s="285"/>
      <c r="FYU10" s="286"/>
      <c r="FYV10" s="287"/>
      <c r="FYW10" s="67"/>
      <c r="FYX10" s="284"/>
      <c r="FYY10" s="285"/>
      <c r="FYZ10" s="285"/>
      <c r="FZA10" s="286"/>
      <c r="FZB10" s="287"/>
      <c r="FZC10" s="67"/>
      <c r="FZD10" s="284"/>
      <c r="FZE10" s="285"/>
      <c r="FZF10" s="285"/>
      <c r="FZG10" s="286"/>
      <c r="FZH10" s="287"/>
      <c r="FZI10" s="67"/>
      <c r="FZJ10" s="284"/>
      <c r="FZK10" s="285"/>
      <c r="FZL10" s="285"/>
      <c r="FZM10" s="286"/>
      <c r="FZN10" s="287"/>
      <c r="FZO10" s="67"/>
      <c r="FZP10" s="284"/>
      <c r="FZQ10" s="285"/>
      <c r="FZR10" s="285"/>
      <c r="FZS10" s="286"/>
      <c r="FZT10" s="287"/>
      <c r="FZU10" s="67"/>
      <c r="FZV10" s="284"/>
      <c r="FZW10" s="285"/>
      <c r="FZX10" s="285"/>
      <c r="FZY10" s="286"/>
      <c r="FZZ10" s="287"/>
      <c r="GAA10" s="67"/>
      <c r="GAB10" s="284"/>
      <c r="GAC10" s="285"/>
      <c r="GAD10" s="285"/>
      <c r="GAE10" s="286"/>
      <c r="GAF10" s="287"/>
      <c r="GAG10" s="67"/>
      <c r="GAH10" s="284"/>
      <c r="GAI10" s="285"/>
      <c r="GAJ10" s="285"/>
      <c r="GAK10" s="286"/>
      <c r="GAL10" s="287"/>
      <c r="GAM10" s="67"/>
      <c r="GAN10" s="284"/>
      <c r="GAO10" s="285"/>
      <c r="GAP10" s="285"/>
      <c r="GAQ10" s="286"/>
      <c r="GAR10" s="287"/>
      <c r="GAS10" s="67"/>
      <c r="GAT10" s="284"/>
      <c r="GAU10" s="285"/>
      <c r="GAV10" s="285"/>
      <c r="GAW10" s="286"/>
      <c r="GAX10" s="287"/>
      <c r="GAY10" s="67"/>
      <c r="GAZ10" s="284"/>
      <c r="GBA10" s="285"/>
      <c r="GBB10" s="285"/>
      <c r="GBC10" s="286"/>
      <c r="GBD10" s="287"/>
      <c r="GBE10" s="67"/>
      <c r="GBF10" s="284"/>
      <c r="GBG10" s="285"/>
      <c r="GBH10" s="285"/>
      <c r="GBI10" s="286"/>
      <c r="GBJ10" s="287"/>
      <c r="GBK10" s="67"/>
      <c r="GBL10" s="284"/>
      <c r="GBM10" s="285"/>
      <c r="GBN10" s="285"/>
      <c r="GBO10" s="286"/>
      <c r="GBP10" s="287"/>
      <c r="GBQ10" s="67"/>
      <c r="GBR10" s="284"/>
      <c r="GBS10" s="285"/>
      <c r="GBT10" s="285"/>
      <c r="GBU10" s="286"/>
      <c r="GBV10" s="287"/>
      <c r="GBW10" s="67"/>
      <c r="GBX10" s="284"/>
      <c r="GBY10" s="285"/>
      <c r="GBZ10" s="285"/>
      <c r="GCA10" s="286"/>
      <c r="GCB10" s="287"/>
      <c r="GCC10" s="67"/>
      <c r="GCD10" s="284"/>
      <c r="GCE10" s="285"/>
      <c r="GCF10" s="285"/>
      <c r="GCG10" s="286"/>
      <c r="GCH10" s="287"/>
      <c r="GCI10" s="67"/>
      <c r="GCJ10" s="284"/>
      <c r="GCK10" s="285"/>
      <c r="GCL10" s="285"/>
      <c r="GCM10" s="286"/>
      <c r="GCN10" s="287"/>
      <c r="GCO10" s="67"/>
      <c r="GCP10" s="284"/>
      <c r="GCQ10" s="285"/>
      <c r="GCR10" s="285"/>
      <c r="GCS10" s="286"/>
      <c r="GCT10" s="287"/>
      <c r="GCU10" s="67"/>
      <c r="GCV10" s="284"/>
      <c r="GCW10" s="285"/>
      <c r="GCX10" s="285"/>
      <c r="GCY10" s="286"/>
      <c r="GCZ10" s="287"/>
      <c r="GDA10" s="67"/>
      <c r="GDB10" s="284"/>
      <c r="GDC10" s="285"/>
      <c r="GDD10" s="285"/>
      <c r="GDE10" s="286"/>
      <c r="GDF10" s="287"/>
      <c r="GDG10" s="67"/>
      <c r="GDH10" s="284"/>
      <c r="GDI10" s="285"/>
      <c r="GDJ10" s="285"/>
      <c r="GDK10" s="286"/>
      <c r="GDL10" s="287"/>
      <c r="GDM10" s="67"/>
      <c r="GDN10" s="284"/>
      <c r="GDO10" s="285"/>
      <c r="GDP10" s="285"/>
      <c r="GDQ10" s="286"/>
      <c r="GDR10" s="287"/>
      <c r="GDS10" s="67"/>
      <c r="GDT10" s="284"/>
      <c r="GDU10" s="285"/>
      <c r="GDV10" s="285"/>
      <c r="GDW10" s="286"/>
      <c r="GDX10" s="287"/>
      <c r="GDY10" s="67"/>
      <c r="GDZ10" s="284"/>
      <c r="GEA10" s="285"/>
      <c r="GEB10" s="285"/>
      <c r="GEC10" s="286"/>
      <c r="GED10" s="287"/>
      <c r="GEE10" s="67"/>
      <c r="GEF10" s="284"/>
      <c r="GEG10" s="285"/>
      <c r="GEH10" s="285"/>
      <c r="GEI10" s="286"/>
      <c r="GEJ10" s="287"/>
      <c r="GEK10" s="67"/>
      <c r="GEL10" s="284"/>
      <c r="GEM10" s="285"/>
      <c r="GEN10" s="285"/>
      <c r="GEO10" s="286"/>
      <c r="GEP10" s="287"/>
      <c r="GEQ10" s="67"/>
      <c r="GER10" s="284"/>
      <c r="GES10" s="285"/>
      <c r="GET10" s="285"/>
      <c r="GEU10" s="286"/>
      <c r="GEV10" s="287"/>
      <c r="GEW10" s="67"/>
      <c r="GEX10" s="284"/>
      <c r="GEY10" s="285"/>
      <c r="GEZ10" s="285"/>
      <c r="GFA10" s="286"/>
      <c r="GFB10" s="287"/>
      <c r="GFC10" s="67"/>
      <c r="GFD10" s="284"/>
      <c r="GFE10" s="285"/>
      <c r="GFF10" s="285"/>
      <c r="GFG10" s="286"/>
      <c r="GFH10" s="287"/>
      <c r="GFI10" s="67"/>
      <c r="GFJ10" s="284"/>
      <c r="GFK10" s="285"/>
      <c r="GFL10" s="285"/>
      <c r="GFM10" s="286"/>
      <c r="GFN10" s="287"/>
      <c r="GFO10" s="67"/>
      <c r="GFP10" s="284"/>
      <c r="GFQ10" s="285"/>
      <c r="GFR10" s="285"/>
      <c r="GFS10" s="286"/>
      <c r="GFT10" s="287"/>
      <c r="GFU10" s="67"/>
      <c r="GFV10" s="284"/>
      <c r="GFW10" s="285"/>
      <c r="GFX10" s="285"/>
      <c r="GFY10" s="286"/>
      <c r="GFZ10" s="287"/>
      <c r="GGA10" s="67"/>
      <c r="GGB10" s="284"/>
      <c r="GGC10" s="285"/>
      <c r="GGD10" s="285"/>
      <c r="GGE10" s="286"/>
      <c r="GGF10" s="287"/>
      <c r="GGG10" s="67"/>
      <c r="GGH10" s="284"/>
      <c r="GGI10" s="285"/>
      <c r="GGJ10" s="285"/>
      <c r="GGK10" s="286"/>
      <c r="GGL10" s="287"/>
      <c r="GGM10" s="67"/>
      <c r="GGN10" s="284"/>
      <c r="GGO10" s="285"/>
      <c r="GGP10" s="285"/>
      <c r="GGQ10" s="286"/>
      <c r="GGR10" s="287"/>
      <c r="GGS10" s="67"/>
      <c r="GGT10" s="284"/>
      <c r="GGU10" s="285"/>
      <c r="GGV10" s="285"/>
      <c r="GGW10" s="286"/>
      <c r="GGX10" s="287"/>
      <c r="GGY10" s="67"/>
      <c r="GGZ10" s="284"/>
      <c r="GHA10" s="285"/>
      <c r="GHB10" s="285"/>
      <c r="GHC10" s="286"/>
      <c r="GHD10" s="287"/>
      <c r="GHE10" s="67"/>
      <c r="GHF10" s="284"/>
      <c r="GHG10" s="285"/>
      <c r="GHH10" s="285"/>
      <c r="GHI10" s="286"/>
      <c r="GHJ10" s="287"/>
      <c r="GHK10" s="67"/>
      <c r="GHL10" s="284"/>
      <c r="GHM10" s="285"/>
      <c r="GHN10" s="285"/>
      <c r="GHO10" s="286"/>
      <c r="GHP10" s="287"/>
      <c r="GHQ10" s="67"/>
      <c r="GHR10" s="284"/>
      <c r="GHS10" s="285"/>
      <c r="GHT10" s="285"/>
      <c r="GHU10" s="286"/>
      <c r="GHV10" s="287"/>
      <c r="GHW10" s="67"/>
      <c r="GHX10" s="284"/>
      <c r="GHY10" s="285"/>
      <c r="GHZ10" s="285"/>
      <c r="GIA10" s="286"/>
      <c r="GIB10" s="287"/>
      <c r="GIC10" s="67"/>
      <c r="GID10" s="284"/>
      <c r="GIE10" s="285"/>
      <c r="GIF10" s="285"/>
      <c r="GIG10" s="286"/>
      <c r="GIH10" s="287"/>
      <c r="GII10" s="67"/>
      <c r="GIJ10" s="284"/>
      <c r="GIK10" s="285"/>
      <c r="GIL10" s="285"/>
      <c r="GIM10" s="286"/>
      <c r="GIN10" s="287"/>
      <c r="GIO10" s="67"/>
      <c r="GIP10" s="284"/>
      <c r="GIQ10" s="285"/>
      <c r="GIR10" s="285"/>
      <c r="GIS10" s="286"/>
      <c r="GIT10" s="287"/>
      <c r="GIU10" s="67"/>
      <c r="GIV10" s="284"/>
      <c r="GIW10" s="285"/>
      <c r="GIX10" s="285"/>
      <c r="GIY10" s="286"/>
      <c r="GIZ10" s="287"/>
      <c r="GJA10" s="67"/>
      <c r="GJB10" s="284"/>
      <c r="GJC10" s="285"/>
      <c r="GJD10" s="285"/>
      <c r="GJE10" s="286"/>
      <c r="GJF10" s="287"/>
      <c r="GJG10" s="67"/>
      <c r="GJH10" s="284"/>
      <c r="GJI10" s="285"/>
      <c r="GJJ10" s="285"/>
      <c r="GJK10" s="286"/>
      <c r="GJL10" s="287"/>
      <c r="GJM10" s="67"/>
      <c r="GJN10" s="284"/>
      <c r="GJO10" s="285"/>
      <c r="GJP10" s="285"/>
      <c r="GJQ10" s="286"/>
      <c r="GJR10" s="287"/>
      <c r="GJS10" s="67"/>
      <c r="GJT10" s="284"/>
      <c r="GJU10" s="285"/>
      <c r="GJV10" s="285"/>
      <c r="GJW10" s="286"/>
      <c r="GJX10" s="287"/>
      <c r="GJY10" s="67"/>
      <c r="GJZ10" s="284"/>
      <c r="GKA10" s="285"/>
      <c r="GKB10" s="285"/>
      <c r="GKC10" s="286"/>
      <c r="GKD10" s="287"/>
      <c r="GKE10" s="67"/>
      <c r="GKF10" s="284"/>
      <c r="GKG10" s="285"/>
      <c r="GKH10" s="285"/>
      <c r="GKI10" s="286"/>
      <c r="GKJ10" s="287"/>
      <c r="GKK10" s="67"/>
      <c r="GKL10" s="284"/>
      <c r="GKM10" s="285"/>
      <c r="GKN10" s="285"/>
      <c r="GKO10" s="286"/>
      <c r="GKP10" s="287"/>
      <c r="GKQ10" s="67"/>
      <c r="GKR10" s="284"/>
      <c r="GKS10" s="285"/>
      <c r="GKT10" s="285"/>
      <c r="GKU10" s="286"/>
      <c r="GKV10" s="287"/>
      <c r="GKW10" s="67"/>
      <c r="GKX10" s="284"/>
      <c r="GKY10" s="285"/>
      <c r="GKZ10" s="285"/>
      <c r="GLA10" s="286"/>
      <c r="GLB10" s="287"/>
      <c r="GLC10" s="67"/>
      <c r="GLD10" s="284"/>
      <c r="GLE10" s="285"/>
      <c r="GLF10" s="285"/>
      <c r="GLG10" s="286"/>
      <c r="GLH10" s="287"/>
      <c r="GLI10" s="67"/>
      <c r="GLJ10" s="284"/>
      <c r="GLK10" s="285"/>
      <c r="GLL10" s="285"/>
      <c r="GLM10" s="286"/>
      <c r="GLN10" s="287"/>
      <c r="GLO10" s="67"/>
      <c r="GLP10" s="284"/>
      <c r="GLQ10" s="285"/>
      <c r="GLR10" s="285"/>
      <c r="GLS10" s="286"/>
      <c r="GLT10" s="287"/>
      <c r="GLU10" s="67"/>
      <c r="GLV10" s="284"/>
      <c r="GLW10" s="285"/>
      <c r="GLX10" s="285"/>
      <c r="GLY10" s="286"/>
      <c r="GLZ10" s="287"/>
      <c r="GMA10" s="67"/>
      <c r="GMB10" s="284"/>
      <c r="GMC10" s="285"/>
      <c r="GMD10" s="285"/>
      <c r="GME10" s="286"/>
      <c r="GMF10" s="287"/>
      <c r="GMG10" s="67"/>
      <c r="GMH10" s="284"/>
      <c r="GMI10" s="285"/>
      <c r="GMJ10" s="285"/>
      <c r="GMK10" s="286"/>
      <c r="GML10" s="287"/>
      <c r="GMM10" s="67"/>
      <c r="GMN10" s="284"/>
      <c r="GMO10" s="285"/>
      <c r="GMP10" s="285"/>
      <c r="GMQ10" s="286"/>
      <c r="GMR10" s="287"/>
      <c r="GMS10" s="67"/>
      <c r="GMT10" s="284"/>
      <c r="GMU10" s="285"/>
      <c r="GMV10" s="285"/>
      <c r="GMW10" s="286"/>
      <c r="GMX10" s="287"/>
      <c r="GMY10" s="67"/>
      <c r="GMZ10" s="284"/>
      <c r="GNA10" s="285"/>
      <c r="GNB10" s="285"/>
      <c r="GNC10" s="286"/>
      <c r="GND10" s="287"/>
      <c r="GNE10" s="67"/>
      <c r="GNF10" s="284"/>
      <c r="GNG10" s="285"/>
      <c r="GNH10" s="285"/>
      <c r="GNI10" s="286"/>
      <c r="GNJ10" s="287"/>
      <c r="GNK10" s="67"/>
      <c r="GNL10" s="284"/>
      <c r="GNM10" s="285"/>
      <c r="GNN10" s="285"/>
      <c r="GNO10" s="286"/>
      <c r="GNP10" s="287"/>
      <c r="GNQ10" s="67"/>
      <c r="GNR10" s="284"/>
      <c r="GNS10" s="285"/>
      <c r="GNT10" s="285"/>
      <c r="GNU10" s="286"/>
      <c r="GNV10" s="287"/>
      <c r="GNW10" s="67"/>
      <c r="GNX10" s="284"/>
      <c r="GNY10" s="285"/>
      <c r="GNZ10" s="285"/>
      <c r="GOA10" s="286"/>
      <c r="GOB10" s="287"/>
      <c r="GOC10" s="67"/>
      <c r="GOD10" s="284"/>
      <c r="GOE10" s="285"/>
      <c r="GOF10" s="285"/>
      <c r="GOG10" s="286"/>
      <c r="GOH10" s="287"/>
      <c r="GOI10" s="67"/>
      <c r="GOJ10" s="284"/>
      <c r="GOK10" s="285"/>
      <c r="GOL10" s="285"/>
      <c r="GOM10" s="286"/>
      <c r="GON10" s="287"/>
      <c r="GOO10" s="67"/>
      <c r="GOP10" s="284"/>
      <c r="GOQ10" s="285"/>
      <c r="GOR10" s="285"/>
      <c r="GOS10" s="286"/>
      <c r="GOT10" s="287"/>
      <c r="GOU10" s="67"/>
      <c r="GOV10" s="284"/>
      <c r="GOW10" s="285"/>
      <c r="GOX10" s="285"/>
      <c r="GOY10" s="286"/>
      <c r="GOZ10" s="287"/>
      <c r="GPA10" s="67"/>
      <c r="GPB10" s="284"/>
      <c r="GPC10" s="285"/>
      <c r="GPD10" s="285"/>
      <c r="GPE10" s="286"/>
      <c r="GPF10" s="287"/>
      <c r="GPG10" s="67"/>
      <c r="GPH10" s="284"/>
      <c r="GPI10" s="285"/>
      <c r="GPJ10" s="285"/>
      <c r="GPK10" s="286"/>
      <c r="GPL10" s="287"/>
      <c r="GPM10" s="67"/>
      <c r="GPN10" s="284"/>
      <c r="GPO10" s="285"/>
      <c r="GPP10" s="285"/>
      <c r="GPQ10" s="286"/>
      <c r="GPR10" s="287"/>
      <c r="GPS10" s="67"/>
      <c r="GPT10" s="284"/>
      <c r="GPU10" s="285"/>
      <c r="GPV10" s="285"/>
      <c r="GPW10" s="286"/>
      <c r="GPX10" s="287"/>
      <c r="GPY10" s="67"/>
      <c r="GPZ10" s="284"/>
      <c r="GQA10" s="285"/>
      <c r="GQB10" s="285"/>
      <c r="GQC10" s="286"/>
      <c r="GQD10" s="287"/>
      <c r="GQE10" s="67"/>
      <c r="GQF10" s="284"/>
      <c r="GQG10" s="285"/>
      <c r="GQH10" s="285"/>
      <c r="GQI10" s="286"/>
      <c r="GQJ10" s="287"/>
      <c r="GQK10" s="67"/>
      <c r="GQL10" s="284"/>
      <c r="GQM10" s="285"/>
      <c r="GQN10" s="285"/>
      <c r="GQO10" s="286"/>
      <c r="GQP10" s="287"/>
      <c r="GQQ10" s="67"/>
      <c r="GQR10" s="284"/>
      <c r="GQS10" s="285"/>
      <c r="GQT10" s="285"/>
      <c r="GQU10" s="286"/>
      <c r="GQV10" s="287"/>
      <c r="GQW10" s="67"/>
      <c r="GQX10" s="284"/>
      <c r="GQY10" s="285"/>
      <c r="GQZ10" s="285"/>
      <c r="GRA10" s="286"/>
      <c r="GRB10" s="287"/>
      <c r="GRC10" s="67"/>
      <c r="GRD10" s="284"/>
      <c r="GRE10" s="285"/>
      <c r="GRF10" s="285"/>
      <c r="GRG10" s="286"/>
      <c r="GRH10" s="287"/>
      <c r="GRI10" s="67"/>
      <c r="GRJ10" s="284"/>
      <c r="GRK10" s="285"/>
      <c r="GRL10" s="285"/>
      <c r="GRM10" s="286"/>
      <c r="GRN10" s="287"/>
      <c r="GRO10" s="67"/>
      <c r="GRP10" s="284"/>
      <c r="GRQ10" s="285"/>
      <c r="GRR10" s="285"/>
      <c r="GRS10" s="286"/>
      <c r="GRT10" s="287"/>
      <c r="GRU10" s="67"/>
      <c r="GRV10" s="284"/>
      <c r="GRW10" s="285"/>
      <c r="GRX10" s="285"/>
      <c r="GRY10" s="286"/>
      <c r="GRZ10" s="287"/>
      <c r="GSA10" s="67"/>
      <c r="GSB10" s="284"/>
      <c r="GSC10" s="285"/>
      <c r="GSD10" s="285"/>
      <c r="GSE10" s="286"/>
      <c r="GSF10" s="287"/>
      <c r="GSG10" s="67"/>
      <c r="GSH10" s="284"/>
      <c r="GSI10" s="285"/>
      <c r="GSJ10" s="285"/>
      <c r="GSK10" s="286"/>
      <c r="GSL10" s="287"/>
      <c r="GSM10" s="67"/>
      <c r="GSN10" s="284"/>
      <c r="GSO10" s="285"/>
      <c r="GSP10" s="285"/>
      <c r="GSQ10" s="286"/>
      <c r="GSR10" s="287"/>
      <c r="GSS10" s="67"/>
      <c r="GST10" s="284"/>
      <c r="GSU10" s="285"/>
      <c r="GSV10" s="285"/>
      <c r="GSW10" s="286"/>
      <c r="GSX10" s="287"/>
      <c r="GSY10" s="67"/>
      <c r="GSZ10" s="284"/>
      <c r="GTA10" s="285"/>
      <c r="GTB10" s="285"/>
      <c r="GTC10" s="286"/>
      <c r="GTD10" s="287"/>
      <c r="GTE10" s="67"/>
      <c r="GTF10" s="284"/>
      <c r="GTG10" s="285"/>
      <c r="GTH10" s="285"/>
      <c r="GTI10" s="286"/>
      <c r="GTJ10" s="287"/>
      <c r="GTK10" s="67"/>
      <c r="GTL10" s="284"/>
      <c r="GTM10" s="285"/>
      <c r="GTN10" s="285"/>
      <c r="GTO10" s="286"/>
      <c r="GTP10" s="287"/>
      <c r="GTQ10" s="67"/>
      <c r="GTR10" s="284"/>
      <c r="GTS10" s="285"/>
      <c r="GTT10" s="285"/>
      <c r="GTU10" s="286"/>
      <c r="GTV10" s="287"/>
      <c r="GTW10" s="67"/>
      <c r="GTX10" s="284"/>
      <c r="GTY10" s="285"/>
      <c r="GTZ10" s="285"/>
      <c r="GUA10" s="286"/>
      <c r="GUB10" s="287"/>
      <c r="GUC10" s="67"/>
      <c r="GUD10" s="284"/>
      <c r="GUE10" s="285"/>
      <c r="GUF10" s="285"/>
      <c r="GUG10" s="286"/>
      <c r="GUH10" s="287"/>
      <c r="GUI10" s="67"/>
      <c r="GUJ10" s="284"/>
      <c r="GUK10" s="285"/>
      <c r="GUL10" s="285"/>
      <c r="GUM10" s="286"/>
      <c r="GUN10" s="287"/>
      <c r="GUO10" s="67"/>
      <c r="GUP10" s="284"/>
      <c r="GUQ10" s="285"/>
      <c r="GUR10" s="285"/>
      <c r="GUS10" s="286"/>
      <c r="GUT10" s="287"/>
      <c r="GUU10" s="67"/>
      <c r="GUV10" s="284"/>
      <c r="GUW10" s="285"/>
      <c r="GUX10" s="285"/>
      <c r="GUY10" s="286"/>
      <c r="GUZ10" s="287"/>
      <c r="GVA10" s="67"/>
      <c r="GVB10" s="284"/>
      <c r="GVC10" s="285"/>
      <c r="GVD10" s="285"/>
      <c r="GVE10" s="286"/>
      <c r="GVF10" s="287"/>
      <c r="GVG10" s="67"/>
      <c r="GVH10" s="284"/>
      <c r="GVI10" s="285"/>
      <c r="GVJ10" s="285"/>
      <c r="GVK10" s="286"/>
      <c r="GVL10" s="287"/>
      <c r="GVM10" s="67"/>
      <c r="GVN10" s="284"/>
      <c r="GVO10" s="285"/>
      <c r="GVP10" s="285"/>
      <c r="GVQ10" s="286"/>
      <c r="GVR10" s="287"/>
      <c r="GVS10" s="67"/>
      <c r="GVT10" s="284"/>
      <c r="GVU10" s="285"/>
      <c r="GVV10" s="285"/>
      <c r="GVW10" s="286"/>
      <c r="GVX10" s="287"/>
      <c r="GVY10" s="67"/>
      <c r="GVZ10" s="284"/>
      <c r="GWA10" s="285"/>
      <c r="GWB10" s="285"/>
      <c r="GWC10" s="286"/>
      <c r="GWD10" s="287"/>
      <c r="GWE10" s="67"/>
      <c r="GWF10" s="284"/>
      <c r="GWG10" s="285"/>
      <c r="GWH10" s="285"/>
      <c r="GWI10" s="286"/>
      <c r="GWJ10" s="287"/>
      <c r="GWK10" s="67"/>
      <c r="GWL10" s="284"/>
      <c r="GWM10" s="285"/>
      <c r="GWN10" s="285"/>
      <c r="GWO10" s="286"/>
      <c r="GWP10" s="287"/>
      <c r="GWQ10" s="67"/>
      <c r="GWR10" s="284"/>
      <c r="GWS10" s="285"/>
      <c r="GWT10" s="285"/>
      <c r="GWU10" s="286"/>
      <c r="GWV10" s="287"/>
      <c r="GWW10" s="67"/>
      <c r="GWX10" s="284"/>
      <c r="GWY10" s="285"/>
      <c r="GWZ10" s="285"/>
      <c r="GXA10" s="286"/>
      <c r="GXB10" s="287"/>
      <c r="GXC10" s="67"/>
      <c r="GXD10" s="284"/>
      <c r="GXE10" s="285"/>
      <c r="GXF10" s="285"/>
      <c r="GXG10" s="286"/>
      <c r="GXH10" s="287"/>
      <c r="GXI10" s="67"/>
      <c r="GXJ10" s="284"/>
      <c r="GXK10" s="285"/>
      <c r="GXL10" s="285"/>
      <c r="GXM10" s="286"/>
      <c r="GXN10" s="287"/>
      <c r="GXO10" s="67"/>
      <c r="GXP10" s="284"/>
      <c r="GXQ10" s="285"/>
      <c r="GXR10" s="285"/>
      <c r="GXS10" s="286"/>
      <c r="GXT10" s="287"/>
      <c r="GXU10" s="67"/>
      <c r="GXV10" s="284"/>
      <c r="GXW10" s="285"/>
      <c r="GXX10" s="285"/>
      <c r="GXY10" s="286"/>
      <c r="GXZ10" s="287"/>
      <c r="GYA10" s="67"/>
      <c r="GYB10" s="284"/>
      <c r="GYC10" s="285"/>
      <c r="GYD10" s="285"/>
      <c r="GYE10" s="286"/>
      <c r="GYF10" s="287"/>
      <c r="GYG10" s="67"/>
      <c r="GYH10" s="284"/>
      <c r="GYI10" s="285"/>
      <c r="GYJ10" s="285"/>
      <c r="GYK10" s="286"/>
      <c r="GYL10" s="287"/>
      <c r="GYM10" s="67"/>
      <c r="GYN10" s="284"/>
      <c r="GYO10" s="285"/>
      <c r="GYP10" s="285"/>
      <c r="GYQ10" s="286"/>
      <c r="GYR10" s="287"/>
      <c r="GYS10" s="67"/>
      <c r="GYT10" s="284"/>
      <c r="GYU10" s="285"/>
      <c r="GYV10" s="285"/>
      <c r="GYW10" s="286"/>
      <c r="GYX10" s="287"/>
      <c r="GYY10" s="67"/>
      <c r="GYZ10" s="284"/>
      <c r="GZA10" s="285"/>
      <c r="GZB10" s="285"/>
      <c r="GZC10" s="286"/>
      <c r="GZD10" s="287"/>
      <c r="GZE10" s="67"/>
      <c r="GZF10" s="284"/>
      <c r="GZG10" s="285"/>
      <c r="GZH10" s="285"/>
      <c r="GZI10" s="286"/>
      <c r="GZJ10" s="287"/>
      <c r="GZK10" s="67"/>
      <c r="GZL10" s="284"/>
      <c r="GZM10" s="285"/>
      <c r="GZN10" s="285"/>
      <c r="GZO10" s="286"/>
      <c r="GZP10" s="287"/>
      <c r="GZQ10" s="67"/>
      <c r="GZR10" s="284"/>
      <c r="GZS10" s="285"/>
      <c r="GZT10" s="285"/>
      <c r="GZU10" s="286"/>
      <c r="GZV10" s="287"/>
      <c r="GZW10" s="67"/>
      <c r="GZX10" s="284"/>
      <c r="GZY10" s="285"/>
      <c r="GZZ10" s="285"/>
      <c r="HAA10" s="286"/>
      <c r="HAB10" s="287"/>
      <c r="HAC10" s="67"/>
      <c r="HAD10" s="284"/>
      <c r="HAE10" s="285"/>
      <c r="HAF10" s="285"/>
      <c r="HAG10" s="286"/>
      <c r="HAH10" s="287"/>
      <c r="HAI10" s="67"/>
      <c r="HAJ10" s="284"/>
      <c r="HAK10" s="285"/>
      <c r="HAL10" s="285"/>
      <c r="HAM10" s="286"/>
      <c r="HAN10" s="287"/>
      <c r="HAO10" s="67"/>
      <c r="HAP10" s="284"/>
      <c r="HAQ10" s="285"/>
      <c r="HAR10" s="285"/>
      <c r="HAS10" s="286"/>
      <c r="HAT10" s="287"/>
      <c r="HAU10" s="67"/>
      <c r="HAV10" s="284"/>
      <c r="HAW10" s="285"/>
      <c r="HAX10" s="285"/>
      <c r="HAY10" s="286"/>
      <c r="HAZ10" s="287"/>
      <c r="HBA10" s="67"/>
      <c r="HBB10" s="284"/>
      <c r="HBC10" s="285"/>
      <c r="HBD10" s="285"/>
      <c r="HBE10" s="286"/>
      <c r="HBF10" s="287"/>
      <c r="HBG10" s="67"/>
      <c r="HBH10" s="284"/>
      <c r="HBI10" s="285"/>
      <c r="HBJ10" s="285"/>
      <c r="HBK10" s="286"/>
      <c r="HBL10" s="287"/>
      <c r="HBM10" s="67"/>
      <c r="HBN10" s="284"/>
      <c r="HBO10" s="285"/>
      <c r="HBP10" s="285"/>
      <c r="HBQ10" s="286"/>
      <c r="HBR10" s="287"/>
      <c r="HBS10" s="67"/>
      <c r="HBT10" s="284"/>
      <c r="HBU10" s="285"/>
      <c r="HBV10" s="285"/>
      <c r="HBW10" s="286"/>
      <c r="HBX10" s="287"/>
      <c r="HBY10" s="67"/>
      <c r="HBZ10" s="284"/>
      <c r="HCA10" s="285"/>
      <c r="HCB10" s="285"/>
      <c r="HCC10" s="286"/>
      <c r="HCD10" s="287"/>
      <c r="HCE10" s="67"/>
      <c r="HCF10" s="284"/>
      <c r="HCG10" s="285"/>
      <c r="HCH10" s="285"/>
      <c r="HCI10" s="286"/>
      <c r="HCJ10" s="287"/>
      <c r="HCK10" s="67"/>
      <c r="HCL10" s="284"/>
      <c r="HCM10" s="285"/>
      <c r="HCN10" s="285"/>
      <c r="HCO10" s="286"/>
      <c r="HCP10" s="287"/>
      <c r="HCQ10" s="67"/>
      <c r="HCR10" s="284"/>
      <c r="HCS10" s="285"/>
      <c r="HCT10" s="285"/>
      <c r="HCU10" s="286"/>
      <c r="HCV10" s="287"/>
      <c r="HCW10" s="67"/>
      <c r="HCX10" s="284"/>
      <c r="HCY10" s="285"/>
      <c r="HCZ10" s="285"/>
      <c r="HDA10" s="286"/>
      <c r="HDB10" s="287"/>
      <c r="HDC10" s="67"/>
      <c r="HDD10" s="284"/>
      <c r="HDE10" s="285"/>
      <c r="HDF10" s="285"/>
      <c r="HDG10" s="286"/>
      <c r="HDH10" s="287"/>
      <c r="HDI10" s="67"/>
      <c r="HDJ10" s="284"/>
      <c r="HDK10" s="285"/>
      <c r="HDL10" s="285"/>
      <c r="HDM10" s="286"/>
      <c r="HDN10" s="287"/>
      <c r="HDO10" s="67"/>
      <c r="HDP10" s="284"/>
      <c r="HDQ10" s="285"/>
      <c r="HDR10" s="285"/>
      <c r="HDS10" s="286"/>
      <c r="HDT10" s="287"/>
      <c r="HDU10" s="67"/>
      <c r="HDV10" s="284"/>
      <c r="HDW10" s="285"/>
      <c r="HDX10" s="285"/>
      <c r="HDY10" s="286"/>
      <c r="HDZ10" s="287"/>
      <c r="HEA10" s="67"/>
      <c r="HEB10" s="284"/>
      <c r="HEC10" s="285"/>
      <c r="HED10" s="285"/>
      <c r="HEE10" s="286"/>
      <c r="HEF10" s="287"/>
      <c r="HEG10" s="67"/>
      <c r="HEH10" s="284"/>
      <c r="HEI10" s="285"/>
      <c r="HEJ10" s="285"/>
      <c r="HEK10" s="286"/>
      <c r="HEL10" s="287"/>
      <c r="HEM10" s="67"/>
      <c r="HEN10" s="284"/>
      <c r="HEO10" s="285"/>
      <c r="HEP10" s="285"/>
      <c r="HEQ10" s="286"/>
      <c r="HER10" s="287"/>
      <c r="HES10" s="67"/>
      <c r="HET10" s="284"/>
      <c r="HEU10" s="285"/>
      <c r="HEV10" s="285"/>
      <c r="HEW10" s="286"/>
      <c r="HEX10" s="287"/>
      <c r="HEY10" s="67"/>
      <c r="HEZ10" s="284"/>
      <c r="HFA10" s="285"/>
      <c r="HFB10" s="285"/>
      <c r="HFC10" s="286"/>
      <c r="HFD10" s="287"/>
      <c r="HFE10" s="67"/>
      <c r="HFF10" s="284"/>
      <c r="HFG10" s="285"/>
      <c r="HFH10" s="285"/>
      <c r="HFI10" s="286"/>
      <c r="HFJ10" s="287"/>
      <c r="HFK10" s="67"/>
      <c r="HFL10" s="284"/>
      <c r="HFM10" s="285"/>
      <c r="HFN10" s="285"/>
      <c r="HFO10" s="286"/>
      <c r="HFP10" s="287"/>
      <c r="HFQ10" s="67"/>
      <c r="HFR10" s="284"/>
      <c r="HFS10" s="285"/>
      <c r="HFT10" s="285"/>
      <c r="HFU10" s="286"/>
      <c r="HFV10" s="287"/>
      <c r="HFW10" s="67"/>
      <c r="HFX10" s="284"/>
      <c r="HFY10" s="285"/>
      <c r="HFZ10" s="285"/>
      <c r="HGA10" s="286"/>
      <c r="HGB10" s="287"/>
      <c r="HGC10" s="67"/>
      <c r="HGD10" s="284"/>
      <c r="HGE10" s="285"/>
      <c r="HGF10" s="285"/>
      <c r="HGG10" s="286"/>
      <c r="HGH10" s="287"/>
      <c r="HGI10" s="67"/>
      <c r="HGJ10" s="284"/>
      <c r="HGK10" s="285"/>
      <c r="HGL10" s="285"/>
      <c r="HGM10" s="286"/>
      <c r="HGN10" s="287"/>
      <c r="HGO10" s="67"/>
      <c r="HGP10" s="284"/>
      <c r="HGQ10" s="285"/>
      <c r="HGR10" s="285"/>
      <c r="HGS10" s="286"/>
      <c r="HGT10" s="287"/>
      <c r="HGU10" s="67"/>
      <c r="HGV10" s="284"/>
      <c r="HGW10" s="285"/>
      <c r="HGX10" s="285"/>
      <c r="HGY10" s="286"/>
      <c r="HGZ10" s="287"/>
      <c r="HHA10" s="67"/>
      <c r="HHB10" s="284"/>
      <c r="HHC10" s="285"/>
      <c r="HHD10" s="285"/>
      <c r="HHE10" s="286"/>
      <c r="HHF10" s="287"/>
      <c r="HHG10" s="67"/>
      <c r="HHH10" s="284"/>
      <c r="HHI10" s="285"/>
      <c r="HHJ10" s="285"/>
      <c r="HHK10" s="286"/>
      <c r="HHL10" s="287"/>
      <c r="HHM10" s="67"/>
      <c r="HHN10" s="284"/>
      <c r="HHO10" s="285"/>
      <c r="HHP10" s="285"/>
      <c r="HHQ10" s="286"/>
      <c r="HHR10" s="287"/>
      <c r="HHS10" s="67"/>
      <c r="HHT10" s="284"/>
      <c r="HHU10" s="285"/>
      <c r="HHV10" s="285"/>
      <c r="HHW10" s="286"/>
      <c r="HHX10" s="287"/>
      <c r="HHY10" s="67"/>
      <c r="HHZ10" s="284"/>
      <c r="HIA10" s="285"/>
      <c r="HIB10" s="285"/>
      <c r="HIC10" s="286"/>
      <c r="HID10" s="287"/>
      <c r="HIE10" s="67"/>
      <c r="HIF10" s="284"/>
      <c r="HIG10" s="285"/>
      <c r="HIH10" s="285"/>
      <c r="HII10" s="286"/>
      <c r="HIJ10" s="287"/>
      <c r="HIK10" s="67"/>
      <c r="HIL10" s="284"/>
      <c r="HIM10" s="285"/>
      <c r="HIN10" s="285"/>
      <c r="HIO10" s="286"/>
      <c r="HIP10" s="287"/>
      <c r="HIQ10" s="67"/>
      <c r="HIR10" s="284"/>
      <c r="HIS10" s="285"/>
      <c r="HIT10" s="285"/>
      <c r="HIU10" s="286"/>
      <c r="HIV10" s="287"/>
      <c r="HIW10" s="67"/>
      <c r="HIX10" s="284"/>
      <c r="HIY10" s="285"/>
      <c r="HIZ10" s="285"/>
      <c r="HJA10" s="286"/>
      <c r="HJB10" s="287"/>
      <c r="HJC10" s="67"/>
      <c r="HJD10" s="284"/>
      <c r="HJE10" s="285"/>
      <c r="HJF10" s="285"/>
      <c r="HJG10" s="286"/>
      <c r="HJH10" s="287"/>
      <c r="HJI10" s="67"/>
      <c r="HJJ10" s="284"/>
      <c r="HJK10" s="285"/>
      <c r="HJL10" s="285"/>
      <c r="HJM10" s="286"/>
      <c r="HJN10" s="287"/>
      <c r="HJO10" s="67"/>
      <c r="HJP10" s="284"/>
      <c r="HJQ10" s="285"/>
      <c r="HJR10" s="285"/>
      <c r="HJS10" s="286"/>
      <c r="HJT10" s="287"/>
      <c r="HJU10" s="67"/>
      <c r="HJV10" s="284"/>
      <c r="HJW10" s="285"/>
      <c r="HJX10" s="285"/>
      <c r="HJY10" s="286"/>
      <c r="HJZ10" s="287"/>
      <c r="HKA10" s="67"/>
      <c r="HKB10" s="284"/>
      <c r="HKC10" s="285"/>
      <c r="HKD10" s="285"/>
      <c r="HKE10" s="286"/>
      <c r="HKF10" s="287"/>
      <c r="HKG10" s="67"/>
      <c r="HKH10" s="284"/>
      <c r="HKI10" s="285"/>
      <c r="HKJ10" s="285"/>
      <c r="HKK10" s="286"/>
      <c r="HKL10" s="287"/>
      <c r="HKM10" s="67"/>
      <c r="HKN10" s="284"/>
      <c r="HKO10" s="285"/>
      <c r="HKP10" s="285"/>
      <c r="HKQ10" s="286"/>
      <c r="HKR10" s="287"/>
      <c r="HKS10" s="67"/>
      <c r="HKT10" s="284"/>
      <c r="HKU10" s="285"/>
      <c r="HKV10" s="285"/>
      <c r="HKW10" s="286"/>
      <c r="HKX10" s="287"/>
      <c r="HKY10" s="67"/>
      <c r="HKZ10" s="284"/>
      <c r="HLA10" s="285"/>
      <c r="HLB10" s="285"/>
      <c r="HLC10" s="286"/>
      <c r="HLD10" s="287"/>
      <c r="HLE10" s="67"/>
      <c r="HLF10" s="284"/>
      <c r="HLG10" s="285"/>
      <c r="HLH10" s="285"/>
      <c r="HLI10" s="286"/>
      <c r="HLJ10" s="287"/>
      <c r="HLK10" s="67"/>
      <c r="HLL10" s="284"/>
      <c r="HLM10" s="285"/>
      <c r="HLN10" s="285"/>
      <c r="HLO10" s="286"/>
      <c r="HLP10" s="287"/>
      <c r="HLQ10" s="67"/>
      <c r="HLR10" s="284"/>
      <c r="HLS10" s="285"/>
      <c r="HLT10" s="285"/>
      <c r="HLU10" s="286"/>
      <c r="HLV10" s="287"/>
      <c r="HLW10" s="67"/>
      <c r="HLX10" s="284"/>
      <c r="HLY10" s="285"/>
      <c r="HLZ10" s="285"/>
      <c r="HMA10" s="286"/>
      <c r="HMB10" s="287"/>
      <c r="HMC10" s="67"/>
      <c r="HMD10" s="284"/>
      <c r="HME10" s="285"/>
      <c r="HMF10" s="285"/>
      <c r="HMG10" s="286"/>
      <c r="HMH10" s="287"/>
      <c r="HMI10" s="67"/>
      <c r="HMJ10" s="284"/>
      <c r="HMK10" s="285"/>
      <c r="HML10" s="285"/>
      <c r="HMM10" s="286"/>
      <c r="HMN10" s="287"/>
      <c r="HMO10" s="67"/>
      <c r="HMP10" s="284"/>
      <c r="HMQ10" s="285"/>
      <c r="HMR10" s="285"/>
      <c r="HMS10" s="286"/>
      <c r="HMT10" s="287"/>
      <c r="HMU10" s="67"/>
      <c r="HMV10" s="284"/>
      <c r="HMW10" s="285"/>
      <c r="HMX10" s="285"/>
      <c r="HMY10" s="286"/>
      <c r="HMZ10" s="287"/>
      <c r="HNA10" s="67"/>
      <c r="HNB10" s="284"/>
      <c r="HNC10" s="285"/>
      <c r="HND10" s="285"/>
      <c r="HNE10" s="286"/>
      <c r="HNF10" s="287"/>
      <c r="HNG10" s="67"/>
      <c r="HNH10" s="284"/>
      <c r="HNI10" s="285"/>
      <c r="HNJ10" s="285"/>
      <c r="HNK10" s="286"/>
      <c r="HNL10" s="287"/>
      <c r="HNM10" s="67"/>
      <c r="HNN10" s="284"/>
      <c r="HNO10" s="285"/>
      <c r="HNP10" s="285"/>
      <c r="HNQ10" s="286"/>
      <c r="HNR10" s="287"/>
      <c r="HNS10" s="67"/>
      <c r="HNT10" s="284"/>
      <c r="HNU10" s="285"/>
      <c r="HNV10" s="285"/>
      <c r="HNW10" s="286"/>
      <c r="HNX10" s="287"/>
      <c r="HNY10" s="67"/>
      <c r="HNZ10" s="284"/>
      <c r="HOA10" s="285"/>
      <c r="HOB10" s="285"/>
      <c r="HOC10" s="286"/>
      <c r="HOD10" s="287"/>
      <c r="HOE10" s="67"/>
      <c r="HOF10" s="284"/>
      <c r="HOG10" s="285"/>
      <c r="HOH10" s="285"/>
      <c r="HOI10" s="286"/>
      <c r="HOJ10" s="287"/>
      <c r="HOK10" s="67"/>
      <c r="HOL10" s="284"/>
      <c r="HOM10" s="285"/>
      <c r="HON10" s="285"/>
      <c r="HOO10" s="286"/>
      <c r="HOP10" s="287"/>
      <c r="HOQ10" s="67"/>
      <c r="HOR10" s="284"/>
      <c r="HOS10" s="285"/>
      <c r="HOT10" s="285"/>
      <c r="HOU10" s="286"/>
      <c r="HOV10" s="287"/>
      <c r="HOW10" s="67"/>
      <c r="HOX10" s="284"/>
      <c r="HOY10" s="285"/>
      <c r="HOZ10" s="285"/>
      <c r="HPA10" s="286"/>
      <c r="HPB10" s="287"/>
      <c r="HPC10" s="67"/>
      <c r="HPD10" s="284"/>
      <c r="HPE10" s="285"/>
      <c r="HPF10" s="285"/>
      <c r="HPG10" s="286"/>
      <c r="HPH10" s="287"/>
      <c r="HPI10" s="67"/>
      <c r="HPJ10" s="284"/>
      <c r="HPK10" s="285"/>
      <c r="HPL10" s="285"/>
      <c r="HPM10" s="286"/>
      <c r="HPN10" s="287"/>
      <c r="HPO10" s="67"/>
      <c r="HPP10" s="284"/>
      <c r="HPQ10" s="285"/>
      <c r="HPR10" s="285"/>
      <c r="HPS10" s="286"/>
      <c r="HPT10" s="287"/>
      <c r="HPU10" s="67"/>
      <c r="HPV10" s="284"/>
      <c r="HPW10" s="285"/>
      <c r="HPX10" s="285"/>
      <c r="HPY10" s="286"/>
      <c r="HPZ10" s="287"/>
      <c r="HQA10" s="67"/>
      <c r="HQB10" s="284"/>
      <c r="HQC10" s="285"/>
      <c r="HQD10" s="285"/>
      <c r="HQE10" s="286"/>
      <c r="HQF10" s="287"/>
      <c r="HQG10" s="67"/>
      <c r="HQH10" s="284"/>
      <c r="HQI10" s="285"/>
      <c r="HQJ10" s="285"/>
      <c r="HQK10" s="286"/>
      <c r="HQL10" s="287"/>
      <c r="HQM10" s="67"/>
      <c r="HQN10" s="284"/>
      <c r="HQO10" s="285"/>
      <c r="HQP10" s="285"/>
      <c r="HQQ10" s="286"/>
      <c r="HQR10" s="287"/>
      <c r="HQS10" s="67"/>
      <c r="HQT10" s="284"/>
      <c r="HQU10" s="285"/>
      <c r="HQV10" s="285"/>
      <c r="HQW10" s="286"/>
      <c r="HQX10" s="287"/>
      <c r="HQY10" s="67"/>
      <c r="HQZ10" s="284"/>
      <c r="HRA10" s="285"/>
      <c r="HRB10" s="285"/>
      <c r="HRC10" s="286"/>
      <c r="HRD10" s="287"/>
      <c r="HRE10" s="67"/>
      <c r="HRF10" s="284"/>
      <c r="HRG10" s="285"/>
      <c r="HRH10" s="285"/>
      <c r="HRI10" s="286"/>
      <c r="HRJ10" s="287"/>
      <c r="HRK10" s="67"/>
      <c r="HRL10" s="284"/>
      <c r="HRM10" s="285"/>
      <c r="HRN10" s="285"/>
      <c r="HRO10" s="286"/>
      <c r="HRP10" s="287"/>
      <c r="HRQ10" s="67"/>
      <c r="HRR10" s="284"/>
      <c r="HRS10" s="285"/>
      <c r="HRT10" s="285"/>
      <c r="HRU10" s="286"/>
      <c r="HRV10" s="287"/>
      <c r="HRW10" s="67"/>
      <c r="HRX10" s="284"/>
      <c r="HRY10" s="285"/>
      <c r="HRZ10" s="285"/>
      <c r="HSA10" s="286"/>
      <c r="HSB10" s="287"/>
      <c r="HSC10" s="67"/>
      <c r="HSD10" s="284"/>
      <c r="HSE10" s="285"/>
      <c r="HSF10" s="285"/>
      <c r="HSG10" s="286"/>
      <c r="HSH10" s="287"/>
      <c r="HSI10" s="67"/>
      <c r="HSJ10" s="284"/>
      <c r="HSK10" s="285"/>
      <c r="HSL10" s="285"/>
      <c r="HSM10" s="286"/>
      <c r="HSN10" s="287"/>
      <c r="HSO10" s="67"/>
      <c r="HSP10" s="284"/>
      <c r="HSQ10" s="285"/>
      <c r="HSR10" s="285"/>
      <c r="HSS10" s="286"/>
      <c r="HST10" s="287"/>
      <c r="HSU10" s="67"/>
      <c r="HSV10" s="284"/>
      <c r="HSW10" s="285"/>
      <c r="HSX10" s="285"/>
      <c r="HSY10" s="286"/>
      <c r="HSZ10" s="287"/>
      <c r="HTA10" s="67"/>
      <c r="HTB10" s="284"/>
      <c r="HTC10" s="285"/>
      <c r="HTD10" s="285"/>
      <c r="HTE10" s="286"/>
      <c r="HTF10" s="287"/>
      <c r="HTG10" s="67"/>
      <c r="HTH10" s="284"/>
      <c r="HTI10" s="285"/>
      <c r="HTJ10" s="285"/>
      <c r="HTK10" s="286"/>
      <c r="HTL10" s="287"/>
      <c r="HTM10" s="67"/>
      <c r="HTN10" s="284"/>
      <c r="HTO10" s="285"/>
      <c r="HTP10" s="285"/>
      <c r="HTQ10" s="286"/>
      <c r="HTR10" s="287"/>
      <c r="HTS10" s="67"/>
      <c r="HTT10" s="284"/>
      <c r="HTU10" s="285"/>
      <c r="HTV10" s="285"/>
      <c r="HTW10" s="286"/>
      <c r="HTX10" s="287"/>
      <c r="HTY10" s="67"/>
      <c r="HTZ10" s="284"/>
      <c r="HUA10" s="285"/>
      <c r="HUB10" s="285"/>
      <c r="HUC10" s="286"/>
      <c r="HUD10" s="287"/>
      <c r="HUE10" s="67"/>
      <c r="HUF10" s="284"/>
      <c r="HUG10" s="285"/>
      <c r="HUH10" s="285"/>
      <c r="HUI10" s="286"/>
      <c r="HUJ10" s="287"/>
      <c r="HUK10" s="67"/>
      <c r="HUL10" s="284"/>
      <c r="HUM10" s="285"/>
      <c r="HUN10" s="285"/>
      <c r="HUO10" s="286"/>
      <c r="HUP10" s="287"/>
      <c r="HUQ10" s="67"/>
      <c r="HUR10" s="284"/>
      <c r="HUS10" s="285"/>
      <c r="HUT10" s="285"/>
      <c r="HUU10" s="286"/>
      <c r="HUV10" s="287"/>
      <c r="HUW10" s="67"/>
      <c r="HUX10" s="284"/>
      <c r="HUY10" s="285"/>
      <c r="HUZ10" s="285"/>
      <c r="HVA10" s="286"/>
      <c r="HVB10" s="287"/>
      <c r="HVC10" s="67"/>
      <c r="HVD10" s="284"/>
      <c r="HVE10" s="285"/>
      <c r="HVF10" s="285"/>
      <c r="HVG10" s="286"/>
      <c r="HVH10" s="287"/>
      <c r="HVI10" s="67"/>
      <c r="HVJ10" s="284"/>
      <c r="HVK10" s="285"/>
      <c r="HVL10" s="285"/>
      <c r="HVM10" s="286"/>
      <c r="HVN10" s="287"/>
      <c r="HVO10" s="67"/>
      <c r="HVP10" s="284"/>
      <c r="HVQ10" s="285"/>
      <c r="HVR10" s="285"/>
      <c r="HVS10" s="286"/>
      <c r="HVT10" s="287"/>
      <c r="HVU10" s="67"/>
      <c r="HVV10" s="284"/>
      <c r="HVW10" s="285"/>
      <c r="HVX10" s="285"/>
      <c r="HVY10" s="286"/>
      <c r="HVZ10" s="287"/>
      <c r="HWA10" s="67"/>
      <c r="HWB10" s="284"/>
      <c r="HWC10" s="285"/>
      <c r="HWD10" s="285"/>
      <c r="HWE10" s="286"/>
      <c r="HWF10" s="287"/>
      <c r="HWG10" s="67"/>
      <c r="HWH10" s="284"/>
      <c r="HWI10" s="285"/>
      <c r="HWJ10" s="285"/>
      <c r="HWK10" s="286"/>
      <c r="HWL10" s="287"/>
      <c r="HWM10" s="67"/>
      <c r="HWN10" s="284"/>
      <c r="HWO10" s="285"/>
      <c r="HWP10" s="285"/>
      <c r="HWQ10" s="286"/>
      <c r="HWR10" s="287"/>
      <c r="HWS10" s="67"/>
      <c r="HWT10" s="284"/>
      <c r="HWU10" s="285"/>
      <c r="HWV10" s="285"/>
      <c r="HWW10" s="286"/>
      <c r="HWX10" s="287"/>
      <c r="HWY10" s="67"/>
      <c r="HWZ10" s="284"/>
      <c r="HXA10" s="285"/>
      <c r="HXB10" s="285"/>
      <c r="HXC10" s="286"/>
      <c r="HXD10" s="287"/>
      <c r="HXE10" s="67"/>
      <c r="HXF10" s="284"/>
      <c r="HXG10" s="285"/>
      <c r="HXH10" s="285"/>
      <c r="HXI10" s="286"/>
      <c r="HXJ10" s="287"/>
      <c r="HXK10" s="67"/>
      <c r="HXL10" s="284"/>
      <c r="HXM10" s="285"/>
      <c r="HXN10" s="285"/>
      <c r="HXO10" s="286"/>
      <c r="HXP10" s="287"/>
      <c r="HXQ10" s="67"/>
      <c r="HXR10" s="284"/>
      <c r="HXS10" s="285"/>
      <c r="HXT10" s="285"/>
      <c r="HXU10" s="286"/>
      <c r="HXV10" s="287"/>
      <c r="HXW10" s="67"/>
      <c r="HXX10" s="284"/>
      <c r="HXY10" s="285"/>
      <c r="HXZ10" s="285"/>
      <c r="HYA10" s="286"/>
      <c r="HYB10" s="287"/>
      <c r="HYC10" s="67"/>
      <c r="HYD10" s="284"/>
      <c r="HYE10" s="285"/>
      <c r="HYF10" s="285"/>
      <c r="HYG10" s="286"/>
      <c r="HYH10" s="287"/>
      <c r="HYI10" s="67"/>
      <c r="HYJ10" s="284"/>
      <c r="HYK10" s="285"/>
      <c r="HYL10" s="285"/>
      <c r="HYM10" s="286"/>
      <c r="HYN10" s="287"/>
      <c r="HYO10" s="67"/>
      <c r="HYP10" s="284"/>
      <c r="HYQ10" s="285"/>
      <c r="HYR10" s="285"/>
      <c r="HYS10" s="286"/>
      <c r="HYT10" s="287"/>
      <c r="HYU10" s="67"/>
      <c r="HYV10" s="284"/>
      <c r="HYW10" s="285"/>
      <c r="HYX10" s="285"/>
      <c r="HYY10" s="286"/>
      <c r="HYZ10" s="287"/>
      <c r="HZA10" s="67"/>
      <c r="HZB10" s="284"/>
      <c r="HZC10" s="285"/>
      <c r="HZD10" s="285"/>
      <c r="HZE10" s="286"/>
      <c r="HZF10" s="287"/>
      <c r="HZG10" s="67"/>
      <c r="HZH10" s="284"/>
      <c r="HZI10" s="285"/>
      <c r="HZJ10" s="285"/>
      <c r="HZK10" s="286"/>
      <c r="HZL10" s="287"/>
      <c r="HZM10" s="67"/>
      <c r="HZN10" s="284"/>
      <c r="HZO10" s="285"/>
      <c r="HZP10" s="285"/>
      <c r="HZQ10" s="286"/>
      <c r="HZR10" s="287"/>
      <c r="HZS10" s="67"/>
      <c r="HZT10" s="284"/>
      <c r="HZU10" s="285"/>
      <c r="HZV10" s="285"/>
      <c r="HZW10" s="286"/>
      <c r="HZX10" s="287"/>
      <c r="HZY10" s="67"/>
      <c r="HZZ10" s="284"/>
      <c r="IAA10" s="285"/>
      <c r="IAB10" s="285"/>
      <c r="IAC10" s="286"/>
      <c r="IAD10" s="287"/>
      <c r="IAE10" s="67"/>
      <c r="IAF10" s="284"/>
      <c r="IAG10" s="285"/>
      <c r="IAH10" s="285"/>
      <c r="IAI10" s="286"/>
      <c r="IAJ10" s="287"/>
      <c r="IAK10" s="67"/>
      <c r="IAL10" s="284"/>
      <c r="IAM10" s="285"/>
      <c r="IAN10" s="285"/>
      <c r="IAO10" s="286"/>
      <c r="IAP10" s="287"/>
      <c r="IAQ10" s="67"/>
      <c r="IAR10" s="284"/>
      <c r="IAS10" s="285"/>
      <c r="IAT10" s="285"/>
      <c r="IAU10" s="286"/>
      <c r="IAV10" s="287"/>
      <c r="IAW10" s="67"/>
      <c r="IAX10" s="284"/>
      <c r="IAY10" s="285"/>
      <c r="IAZ10" s="285"/>
      <c r="IBA10" s="286"/>
      <c r="IBB10" s="287"/>
      <c r="IBC10" s="67"/>
      <c r="IBD10" s="284"/>
      <c r="IBE10" s="285"/>
      <c r="IBF10" s="285"/>
      <c r="IBG10" s="286"/>
      <c r="IBH10" s="287"/>
      <c r="IBI10" s="67"/>
      <c r="IBJ10" s="284"/>
      <c r="IBK10" s="285"/>
      <c r="IBL10" s="285"/>
      <c r="IBM10" s="286"/>
      <c r="IBN10" s="287"/>
      <c r="IBO10" s="67"/>
      <c r="IBP10" s="284"/>
      <c r="IBQ10" s="285"/>
      <c r="IBR10" s="285"/>
      <c r="IBS10" s="286"/>
      <c r="IBT10" s="287"/>
      <c r="IBU10" s="67"/>
      <c r="IBV10" s="284"/>
      <c r="IBW10" s="285"/>
      <c r="IBX10" s="285"/>
      <c r="IBY10" s="286"/>
      <c r="IBZ10" s="287"/>
      <c r="ICA10" s="67"/>
      <c r="ICB10" s="284"/>
      <c r="ICC10" s="285"/>
      <c r="ICD10" s="285"/>
      <c r="ICE10" s="286"/>
      <c r="ICF10" s="287"/>
      <c r="ICG10" s="67"/>
      <c r="ICH10" s="284"/>
      <c r="ICI10" s="285"/>
      <c r="ICJ10" s="285"/>
      <c r="ICK10" s="286"/>
      <c r="ICL10" s="287"/>
      <c r="ICM10" s="67"/>
      <c r="ICN10" s="284"/>
      <c r="ICO10" s="285"/>
      <c r="ICP10" s="285"/>
      <c r="ICQ10" s="286"/>
      <c r="ICR10" s="287"/>
      <c r="ICS10" s="67"/>
      <c r="ICT10" s="284"/>
      <c r="ICU10" s="285"/>
      <c r="ICV10" s="285"/>
      <c r="ICW10" s="286"/>
      <c r="ICX10" s="287"/>
      <c r="ICY10" s="67"/>
      <c r="ICZ10" s="284"/>
      <c r="IDA10" s="285"/>
      <c r="IDB10" s="285"/>
      <c r="IDC10" s="286"/>
      <c r="IDD10" s="287"/>
      <c r="IDE10" s="67"/>
      <c r="IDF10" s="284"/>
      <c r="IDG10" s="285"/>
      <c r="IDH10" s="285"/>
      <c r="IDI10" s="286"/>
      <c r="IDJ10" s="287"/>
      <c r="IDK10" s="67"/>
      <c r="IDL10" s="284"/>
      <c r="IDM10" s="285"/>
      <c r="IDN10" s="285"/>
      <c r="IDO10" s="286"/>
      <c r="IDP10" s="287"/>
      <c r="IDQ10" s="67"/>
      <c r="IDR10" s="284"/>
      <c r="IDS10" s="285"/>
      <c r="IDT10" s="285"/>
      <c r="IDU10" s="286"/>
      <c r="IDV10" s="287"/>
      <c r="IDW10" s="67"/>
      <c r="IDX10" s="284"/>
      <c r="IDY10" s="285"/>
      <c r="IDZ10" s="285"/>
      <c r="IEA10" s="286"/>
      <c r="IEB10" s="287"/>
      <c r="IEC10" s="67"/>
      <c r="IED10" s="284"/>
      <c r="IEE10" s="285"/>
      <c r="IEF10" s="285"/>
      <c r="IEG10" s="286"/>
      <c r="IEH10" s="287"/>
      <c r="IEI10" s="67"/>
      <c r="IEJ10" s="284"/>
      <c r="IEK10" s="285"/>
      <c r="IEL10" s="285"/>
      <c r="IEM10" s="286"/>
      <c r="IEN10" s="287"/>
      <c r="IEO10" s="67"/>
      <c r="IEP10" s="284"/>
      <c r="IEQ10" s="285"/>
      <c r="IER10" s="285"/>
      <c r="IES10" s="286"/>
      <c r="IET10" s="287"/>
      <c r="IEU10" s="67"/>
      <c r="IEV10" s="284"/>
      <c r="IEW10" s="285"/>
      <c r="IEX10" s="285"/>
      <c r="IEY10" s="286"/>
      <c r="IEZ10" s="287"/>
      <c r="IFA10" s="67"/>
      <c r="IFB10" s="284"/>
      <c r="IFC10" s="285"/>
      <c r="IFD10" s="285"/>
      <c r="IFE10" s="286"/>
      <c r="IFF10" s="287"/>
      <c r="IFG10" s="67"/>
      <c r="IFH10" s="284"/>
      <c r="IFI10" s="285"/>
      <c r="IFJ10" s="285"/>
      <c r="IFK10" s="286"/>
      <c r="IFL10" s="287"/>
      <c r="IFM10" s="67"/>
      <c r="IFN10" s="284"/>
      <c r="IFO10" s="285"/>
      <c r="IFP10" s="285"/>
      <c r="IFQ10" s="286"/>
      <c r="IFR10" s="287"/>
      <c r="IFS10" s="67"/>
      <c r="IFT10" s="284"/>
      <c r="IFU10" s="285"/>
      <c r="IFV10" s="285"/>
      <c r="IFW10" s="286"/>
      <c r="IFX10" s="287"/>
      <c r="IFY10" s="67"/>
      <c r="IFZ10" s="284"/>
      <c r="IGA10" s="285"/>
      <c r="IGB10" s="285"/>
      <c r="IGC10" s="286"/>
      <c r="IGD10" s="287"/>
      <c r="IGE10" s="67"/>
      <c r="IGF10" s="284"/>
      <c r="IGG10" s="285"/>
      <c r="IGH10" s="285"/>
      <c r="IGI10" s="286"/>
      <c r="IGJ10" s="287"/>
      <c r="IGK10" s="67"/>
      <c r="IGL10" s="284"/>
      <c r="IGM10" s="285"/>
      <c r="IGN10" s="285"/>
      <c r="IGO10" s="286"/>
      <c r="IGP10" s="287"/>
      <c r="IGQ10" s="67"/>
      <c r="IGR10" s="284"/>
      <c r="IGS10" s="285"/>
      <c r="IGT10" s="285"/>
      <c r="IGU10" s="286"/>
      <c r="IGV10" s="287"/>
      <c r="IGW10" s="67"/>
      <c r="IGX10" s="284"/>
      <c r="IGY10" s="285"/>
      <c r="IGZ10" s="285"/>
      <c r="IHA10" s="286"/>
      <c r="IHB10" s="287"/>
      <c r="IHC10" s="67"/>
      <c r="IHD10" s="284"/>
      <c r="IHE10" s="285"/>
      <c r="IHF10" s="285"/>
      <c r="IHG10" s="286"/>
      <c r="IHH10" s="287"/>
      <c r="IHI10" s="67"/>
      <c r="IHJ10" s="284"/>
      <c r="IHK10" s="285"/>
      <c r="IHL10" s="285"/>
      <c r="IHM10" s="286"/>
      <c r="IHN10" s="287"/>
      <c r="IHO10" s="67"/>
      <c r="IHP10" s="284"/>
      <c r="IHQ10" s="285"/>
      <c r="IHR10" s="285"/>
      <c r="IHS10" s="286"/>
      <c r="IHT10" s="287"/>
      <c r="IHU10" s="67"/>
      <c r="IHV10" s="284"/>
      <c r="IHW10" s="285"/>
      <c r="IHX10" s="285"/>
      <c r="IHY10" s="286"/>
      <c r="IHZ10" s="287"/>
      <c r="IIA10" s="67"/>
      <c r="IIB10" s="284"/>
      <c r="IIC10" s="285"/>
      <c r="IID10" s="285"/>
      <c r="IIE10" s="286"/>
      <c r="IIF10" s="287"/>
      <c r="IIG10" s="67"/>
      <c r="IIH10" s="284"/>
      <c r="III10" s="285"/>
      <c r="IIJ10" s="285"/>
      <c r="IIK10" s="286"/>
      <c r="IIL10" s="287"/>
      <c r="IIM10" s="67"/>
      <c r="IIN10" s="284"/>
      <c r="IIO10" s="285"/>
      <c r="IIP10" s="285"/>
      <c r="IIQ10" s="286"/>
      <c r="IIR10" s="287"/>
      <c r="IIS10" s="67"/>
      <c r="IIT10" s="284"/>
      <c r="IIU10" s="285"/>
      <c r="IIV10" s="285"/>
      <c r="IIW10" s="286"/>
      <c r="IIX10" s="287"/>
      <c r="IIY10" s="67"/>
      <c r="IIZ10" s="284"/>
      <c r="IJA10" s="285"/>
      <c r="IJB10" s="285"/>
      <c r="IJC10" s="286"/>
      <c r="IJD10" s="287"/>
      <c r="IJE10" s="67"/>
      <c r="IJF10" s="284"/>
      <c r="IJG10" s="285"/>
      <c r="IJH10" s="285"/>
      <c r="IJI10" s="286"/>
      <c r="IJJ10" s="287"/>
      <c r="IJK10" s="67"/>
      <c r="IJL10" s="284"/>
      <c r="IJM10" s="285"/>
      <c r="IJN10" s="285"/>
      <c r="IJO10" s="286"/>
      <c r="IJP10" s="287"/>
      <c r="IJQ10" s="67"/>
      <c r="IJR10" s="284"/>
      <c r="IJS10" s="285"/>
      <c r="IJT10" s="285"/>
      <c r="IJU10" s="286"/>
      <c r="IJV10" s="287"/>
      <c r="IJW10" s="67"/>
      <c r="IJX10" s="284"/>
      <c r="IJY10" s="285"/>
      <c r="IJZ10" s="285"/>
      <c r="IKA10" s="286"/>
      <c r="IKB10" s="287"/>
      <c r="IKC10" s="67"/>
      <c r="IKD10" s="284"/>
      <c r="IKE10" s="285"/>
      <c r="IKF10" s="285"/>
      <c r="IKG10" s="286"/>
      <c r="IKH10" s="287"/>
      <c r="IKI10" s="67"/>
      <c r="IKJ10" s="284"/>
      <c r="IKK10" s="285"/>
      <c r="IKL10" s="285"/>
      <c r="IKM10" s="286"/>
      <c r="IKN10" s="287"/>
      <c r="IKO10" s="67"/>
      <c r="IKP10" s="284"/>
      <c r="IKQ10" s="285"/>
      <c r="IKR10" s="285"/>
      <c r="IKS10" s="286"/>
      <c r="IKT10" s="287"/>
      <c r="IKU10" s="67"/>
      <c r="IKV10" s="284"/>
      <c r="IKW10" s="285"/>
      <c r="IKX10" s="285"/>
      <c r="IKY10" s="286"/>
      <c r="IKZ10" s="287"/>
      <c r="ILA10" s="67"/>
      <c r="ILB10" s="284"/>
      <c r="ILC10" s="285"/>
      <c r="ILD10" s="285"/>
      <c r="ILE10" s="286"/>
      <c r="ILF10" s="287"/>
      <c r="ILG10" s="67"/>
      <c r="ILH10" s="284"/>
      <c r="ILI10" s="285"/>
      <c r="ILJ10" s="285"/>
      <c r="ILK10" s="286"/>
      <c r="ILL10" s="287"/>
      <c r="ILM10" s="67"/>
      <c r="ILN10" s="284"/>
      <c r="ILO10" s="285"/>
      <c r="ILP10" s="285"/>
      <c r="ILQ10" s="286"/>
      <c r="ILR10" s="287"/>
      <c r="ILS10" s="67"/>
      <c r="ILT10" s="284"/>
      <c r="ILU10" s="285"/>
      <c r="ILV10" s="285"/>
      <c r="ILW10" s="286"/>
      <c r="ILX10" s="287"/>
      <c r="ILY10" s="67"/>
      <c r="ILZ10" s="284"/>
      <c r="IMA10" s="285"/>
      <c r="IMB10" s="285"/>
      <c r="IMC10" s="286"/>
      <c r="IMD10" s="287"/>
      <c r="IME10" s="67"/>
      <c r="IMF10" s="284"/>
      <c r="IMG10" s="285"/>
      <c r="IMH10" s="285"/>
      <c r="IMI10" s="286"/>
      <c r="IMJ10" s="287"/>
      <c r="IMK10" s="67"/>
      <c r="IML10" s="284"/>
      <c r="IMM10" s="285"/>
      <c r="IMN10" s="285"/>
      <c r="IMO10" s="286"/>
      <c r="IMP10" s="287"/>
      <c r="IMQ10" s="67"/>
      <c r="IMR10" s="284"/>
      <c r="IMS10" s="285"/>
      <c r="IMT10" s="285"/>
      <c r="IMU10" s="286"/>
      <c r="IMV10" s="287"/>
      <c r="IMW10" s="67"/>
      <c r="IMX10" s="284"/>
      <c r="IMY10" s="285"/>
      <c r="IMZ10" s="285"/>
      <c r="INA10" s="286"/>
      <c r="INB10" s="287"/>
      <c r="INC10" s="67"/>
      <c r="IND10" s="284"/>
      <c r="INE10" s="285"/>
      <c r="INF10" s="285"/>
      <c r="ING10" s="286"/>
      <c r="INH10" s="287"/>
      <c r="INI10" s="67"/>
      <c r="INJ10" s="284"/>
      <c r="INK10" s="285"/>
      <c r="INL10" s="285"/>
      <c r="INM10" s="286"/>
      <c r="INN10" s="287"/>
      <c r="INO10" s="67"/>
      <c r="INP10" s="284"/>
      <c r="INQ10" s="285"/>
      <c r="INR10" s="285"/>
      <c r="INS10" s="286"/>
      <c r="INT10" s="287"/>
      <c r="INU10" s="67"/>
      <c r="INV10" s="284"/>
      <c r="INW10" s="285"/>
      <c r="INX10" s="285"/>
      <c r="INY10" s="286"/>
      <c r="INZ10" s="287"/>
      <c r="IOA10" s="67"/>
      <c r="IOB10" s="284"/>
      <c r="IOC10" s="285"/>
      <c r="IOD10" s="285"/>
      <c r="IOE10" s="286"/>
      <c r="IOF10" s="287"/>
      <c r="IOG10" s="67"/>
      <c r="IOH10" s="284"/>
      <c r="IOI10" s="285"/>
      <c r="IOJ10" s="285"/>
      <c r="IOK10" s="286"/>
      <c r="IOL10" s="287"/>
      <c r="IOM10" s="67"/>
      <c r="ION10" s="284"/>
      <c r="IOO10" s="285"/>
      <c r="IOP10" s="285"/>
      <c r="IOQ10" s="286"/>
      <c r="IOR10" s="287"/>
      <c r="IOS10" s="67"/>
      <c r="IOT10" s="284"/>
      <c r="IOU10" s="285"/>
      <c r="IOV10" s="285"/>
      <c r="IOW10" s="286"/>
      <c r="IOX10" s="287"/>
      <c r="IOY10" s="67"/>
      <c r="IOZ10" s="284"/>
      <c r="IPA10" s="285"/>
      <c r="IPB10" s="285"/>
      <c r="IPC10" s="286"/>
      <c r="IPD10" s="287"/>
      <c r="IPE10" s="67"/>
      <c r="IPF10" s="284"/>
      <c r="IPG10" s="285"/>
      <c r="IPH10" s="285"/>
      <c r="IPI10" s="286"/>
      <c r="IPJ10" s="287"/>
      <c r="IPK10" s="67"/>
      <c r="IPL10" s="284"/>
      <c r="IPM10" s="285"/>
      <c r="IPN10" s="285"/>
      <c r="IPO10" s="286"/>
      <c r="IPP10" s="287"/>
      <c r="IPQ10" s="67"/>
      <c r="IPR10" s="284"/>
      <c r="IPS10" s="285"/>
      <c r="IPT10" s="285"/>
      <c r="IPU10" s="286"/>
      <c r="IPV10" s="287"/>
      <c r="IPW10" s="67"/>
      <c r="IPX10" s="284"/>
      <c r="IPY10" s="285"/>
      <c r="IPZ10" s="285"/>
      <c r="IQA10" s="286"/>
      <c r="IQB10" s="287"/>
      <c r="IQC10" s="67"/>
      <c r="IQD10" s="284"/>
      <c r="IQE10" s="285"/>
      <c r="IQF10" s="285"/>
      <c r="IQG10" s="286"/>
      <c r="IQH10" s="287"/>
      <c r="IQI10" s="67"/>
      <c r="IQJ10" s="284"/>
      <c r="IQK10" s="285"/>
      <c r="IQL10" s="285"/>
      <c r="IQM10" s="286"/>
      <c r="IQN10" s="287"/>
      <c r="IQO10" s="67"/>
      <c r="IQP10" s="284"/>
      <c r="IQQ10" s="285"/>
      <c r="IQR10" s="285"/>
      <c r="IQS10" s="286"/>
      <c r="IQT10" s="287"/>
      <c r="IQU10" s="67"/>
      <c r="IQV10" s="284"/>
      <c r="IQW10" s="285"/>
      <c r="IQX10" s="285"/>
      <c r="IQY10" s="286"/>
      <c r="IQZ10" s="287"/>
      <c r="IRA10" s="67"/>
      <c r="IRB10" s="284"/>
      <c r="IRC10" s="285"/>
      <c r="IRD10" s="285"/>
      <c r="IRE10" s="286"/>
      <c r="IRF10" s="287"/>
      <c r="IRG10" s="67"/>
      <c r="IRH10" s="284"/>
      <c r="IRI10" s="285"/>
      <c r="IRJ10" s="285"/>
      <c r="IRK10" s="286"/>
      <c r="IRL10" s="287"/>
      <c r="IRM10" s="67"/>
      <c r="IRN10" s="284"/>
      <c r="IRO10" s="285"/>
      <c r="IRP10" s="285"/>
      <c r="IRQ10" s="286"/>
      <c r="IRR10" s="287"/>
      <c r="IRS10" s="67"/>
      <c r="IRT10" s="284"/>
      <c r="IRU10" s="285"/>
      <c r="IRV10" s="285"/>
      <c r="IRW10" s="286"/>
      <c r="IRX10" s="287"/>
      <c r="IRY10" s="67"/>
      <c r="IRZ10" s="284"/>
      <c r="ISA10" s="285"/>
      <c r="ISB10" s="285"/>
      <c r="ISC10" s="286"/>
      <c r="ISD10" s="287"/>
      <c r="ISE10" s="67"/>
      <c r="ISF10" s="284"/>
      <c r="ISG10" s="285"/>
      <c r="ISH10" s="285"/>
      <c r="ISI10" s="286"/>
      <c r="ISJ10" s="287"/>
      <c r="ISK10" s="67"/>
      <c r="ISL10" s="284"/>
      <c r="ISM10" s="285"/>
      <c r="ISN10" s="285"/>
      <c r="ISO10" s="286"/>
      <c r="ISP10" s="287"/>
      <c r="ISQ10" s="67"/>
      <c r="ISR10" s="284"/>
      <c r="ISS10" s="285"/>
      <c r="IST10" s="285"/>
      <c r="ISU10" s="286"/>
      <c r="ISV10" s="287"/>
      <c r="ISW10" s="67"/>
      <c r="ISX10" s="284"/>
      <c r="ISY10" s="285"/>
      <c r="ISZ10" s="285"/>
      <c r="ITA10" s="286"/>
      <c r="ITB10" s="287"/>
      <c r="ITC10" s="67"/>
      <c r="ITD10" s="284"/>
      <c r="ITE10" s="285"/>
      <c r="ITF10" s="285"/>
      <c r="ITG10" s="286"/>
      <c r="ITH10" s="287"/>
      <c r="ITI10" s="67"/>
      <c r="ITJ10" s="284"/>
      <c r="ITK10" s="285"/>
      <c r="ITL10" s="285"/>
      <c r="ITM10" s="286"/>
      <c r="ITN10" s="287"/>
      <c r="ITO10" s="67"/>
      <c r="ITP10" s="284"/>
      <c r="ITQ10" s="285"/>
      <c r="ITR10" s="285"/>
      <c r="ITS10" s="286"/>
      <c r="ITT10" s="287"/>
      <c r="ITU10" s="67"/>
      <c r="ITV10" s="284"/>
      <c r="ITW10" s="285"/>
      <c r="ITX10" s="285"/>
      <c r="ITY10" s="286"/>
      <c r="ITZ10" s="287"/>
      <c r="IUA10" s="67"/>
      <c r="IUB10" s="284"/>
      <c r="IUC10" s="285"/>
      <c r="IUD10" s="285"/>
      <c r="IUE10" s="286"/>
      <c r="IUF10" s="287"/>
      <c r="IUG10" s="67"/>
      <c r="IUH10" s="284"/>
      <c r="IUI10" s="285"/>
      <c r="IUJ10" s="285"/>
      <c r="IUK10" s="286"/>
      <c r="IUL10" s="287"/>
      <c r="IUM10" s="67"/>
      <c r="IUN10" s="284"/>
      <c r="IUO10" s="285"/>
      <c r="IUP10" s="285"/>
      <c r="IUQ10" s="286"/>
      <c r="IUR10" s="287"/>
      <c r="IUS10" s="67"/>
      <c r="IUT10" s="284"/>
      <c r="IUU10" s="285"/>
      <c r="IUV10" s="285"/>
      <c r="IUW10" s="286"/>
      <c r="IUX10" s="287"/>
      <c r="IUY10" s="67"/>
      <c r="IUZ10" s="284"/>
      <c r="IVA10" s="285"/>
      <c r="IVB10" s="285"/>
      <c r="IVC10" s="286"/>
      <c r="IVD10" s="287"/>
      <c r="IVE10" s="67"/>
      <c r="IVF10" s="284"/>
      <c r="IVG10" s="285"/>
      <c r="IVH10" s="285"/>
      <c r="IVI10" s="286"/>
      <c r="IVJ10" s="287"/>
      <c r="IVK10" s="67"/>
      <c r="IVL10" s="284"/>
      <c r="IVM10" s="285"/>
      <c r="IVN10" s="285"/>
      <c r="IVO10" s="286"/>
      <c r="IVP10" s="287"/>
      <c r="IVQ10" s="67"/>
      <c r="IVR10" s="284"/>
      <c r="IVS10" s="285"/>
      <c r="IVT10" s="285"/>
      <c r="IVU10" s="286"/>
      <c r="IVV10" s="287"/>
      <c r="IVW10" s="67"/>
      <c r="IVX10" s="284"/>
      <c r="IVY10" s="285"/>
      <c r="IVZ10" s="285"/>
      <c r="IWA10" s="286"/>
      <c r="IWB10" s="287"/>
      <c r="IWC10" s="67"/>
      <c r="IWD10" s="284"/>
      <c r="IWE10" s="285"/>
      <c r="IWF10" s="285"/>
      <c r="IWG10" s="286"/>
      <c r="IWH10" s="287"/>
      <c r="IWI10" s="67"/>
      <c r="IWJ10" s="284"/>
      <c r="IWK10" s="285"/>
      <c r="IWL10" s="285"/>
      <c r="IWM10" s="286"/>
      <c r="IWN10" s="287"/>
      <c r="IWO10" s="67"/>
      <c r="IWP10" s="284"/>
      <c r="IWQ10" s="285"/>
      <c r="IWR10" s="285"/>
      <c r="IWS10" s="286"/>
      <c r="IWT10" s="287"/>
      <c r="IWU10" s="67"/>
      <c r="IWV10" s="284"/>
      <c r="IWW10" s="285"/>
      <c r="IWX10" s="285"/>
      <c r="IWY10" s="286"/>
      <c r="IWZ10" s="287"/>
      <c r="IXA10" s="67"/>
      <c r="IXB10" s="284"/>
      <c r="IXC10" s="285"/>
      <c r="IXD10" s="285"/>
      <c r="IXE10" s="286"/>
      <c r="IXF10" s="287"/>
      <c r="IXG10" s="67"/>
      <c r="IXH10" s="284"/>
      <c r="IXI10" s="285"/>
      <c r="IXJ10" s="285"/>
      <c r="IXK10" s="286"/>
      <c r="IXL10" s="287"/>
      <c r="IXM10" s="67"/>
      <c r="IXN10" s="284"/>
      <c r="IXO10" s="285"/>
      <c r="IXP10" s="285"/>
      <c r="IXQ10" s="286"/>
      <c r="IXR10" s="287"/>
      <c r="IXS10" s="67"/>
      <c r="IXT10" s="284"/>
      <c r="IXU10" s="285"/>
      <c r="IXV10" s="285"/>
      <c r="IXW10" s="286"/>
      <c r="IXX10" s="287"/>
      <c r="IXY10" s="67"/>
      <c r="IXZ10" s="284"/>
      <c r="IYA10" s="285"/>
      <c r="IYB10" s="285"/>
      <c r="IYC10" s="286"/>
      <c r="IYD10" s="287"/>
      <c r="IYE10" s="67"/>
      <c r="IYF10" s="284"/>
      <c r="IYG10" s="285"/>
      <c r="IYH10" s="285"/>
      <c r="IYI10" s="286"/>
      <c r="IYJ10" s="287"/>
      <c r="IYK10" s="67"/>
      <c r="IYL10" s="284"/>
      <c r="IYM10" s="285"/>
      <c r="IYN10" s="285"/>
      <c r="IYO10" s="286"/>
      <c r="IYP10" s="287"/>
      <c r="IYQ10" s="67"/>
      <c r="IYR10" s="284"/>
      <c r="IYS10" s="285"/>
      <c r="IYT10" s="285"/>
      <c r="IYU10" s="286"/>
      <c r="IYV10" s="287"/>
      <c r="IYW10" s="67"/>
      <c r="IYX10" s="284"/>
      <c r="IYY10" s="285"/>
      <c r="IYZ10" s="285"/>
      <c r="IZA10" s="286"/>
      <c r="IZB10" s="287"/>
      <c r="IZC10" s="67"/>
      <c r="IZD10" s="284"/>
      <c r="IZE10" s="285"/>
      <c r="IZF10" s="285"/>
      <c r="IZG10" s="286"/>
      <c r="IZH10" s="287"/>
      <c r="IZI10" s="67"/>
      <c r="IZJ10" s="284"/>
      <c r="IZK10" s="285"/>
      <c r="IZL10" s="285"/>
      <c r="IZM10" s="286"/>
      <c r="IZN10" s="287"/>
      <c r="IZO10" s="67"/>
      <c r="IZP10" s="284"/>
      <c r="IZQ10" s="285"/>
      <c r="IZR10" s="285"/>
      <c r="IZS10" s="286"/>
      <c r="IZT10" s="287"/>
      <c r="IZU10" s="67"/>
      <c r="IZV10" s="284"/>
      <c r="IZW10" s="285"/>
      <c r="IZX10" s="285"/>
      <c r="IZY10" s="286"/>
      <c r="IZZ10" s="287"/>
      <c r="JAA10" s="67"/>
      <c r="JAB10" s="284"/>
      <c r="JAC10" s="285"/>
      <c r="JAD10" s="285"/>
      <c r="JAE10" s="286"/>
      <c r="JAF10" s="287"/>
      <c r="JAG10" s="67"/>
      <c r="JAH10" s="284"/>
      <c r="JAI10" s="285"/>
      <c r="JAJ10" s="285"/>
      <c r="JAK10" s="286"/>
      <c r="JAL10" s="287"/>
      <c r="JAM10" s="67"/>
      <c r="JAN10" s="284"/>
      <c r="JAO10" s="285"/>
      <c r="JAP10" s="285"/>
      <c r="JAQ10" s="286"/>
      <c r="JAR10" s="287"/>
      <c r="JAS10" s="67"/>
      <c r="JAT10" s="284"/>
      <c r="JAU10" s="285"/>
      <c r="JAV10" s="285"/>
      <c r="JAW10" s="286"/>
      <c r="JAX10" s="287"/>
      <c r="JAY10" s="67"/>
      <c r="JAZ10" s="284"/>
      <c r="JBA10" s="285"/>
      <c r="JBB10" s="285"/>
      <c r="JBC10" s="286"/>
      <c r="JBD10" s="287"/>
      <c r="JBE10" s="67"/>
      <c r="JBF10" s="284"/>
      <c r="JBG10" s="285"/>
      <c r="JBH10" s="285"/>
      <c r="JBI10" s="286"/>
      <c r="JBJ10" s="287"/>
      <c r="JBK10" s="67"/>
      <c r="JBL10" s="284"/>
      <c r="JBM10" s="285"/>
      <c r="JBN10" s="285"/>
      <c r="JBO10" s="286"/>
      <c r="JBP10" s="287"/>
      <c r="JBQ10" s="67"/>
      <c r="JBR10" s="284"/>
      <c r="JBS10" s="285"/>
      <c r="JBT10" s="285"/>
      <c r="JBU10" s="286"/>
      <c r="JBV10" s="287"/>
      <c r="JBW10" s="67"/>
      <c r="JBX10" s="284"/>
      <c r="JBY10" s="285"/>
      <c r="JBZ10" s="285"/>
      <c r="JCA10" s="286"/>
      <c r="JCB10" s="287"/>
      <c r="JCC10" s="67"/>
      <c r="JCD10" s="284"/>
      <c r="JCE10" s="285"/>
      <c r="JCF10" s="285"/>
      <c r="JCG10" s="286"/>
      <c r="JCH10" s="287"/>
      <c r="JCI10" s="67"/>
      <c r="JCJ10" s="284"/>
      <c r="JCK10" s="285"/>
      <c r="JCL10" s="285"/>
      <c r="JCM10" s="286"/>
      <c r="JCN10" s="287"/>
      <c r="JCO10" s="67"/>
      <c r="JCP10" s="284"/>
      <c r="JCQ10" s="285"/>
      <c r="JCR10" s="285"/>
      <c r="JCS10" s="286"/>
      <c r="JCT10" s="287"/>
      <c r="JCU10" s="67"/>
      <c r="JCV10" s="284"/>
      <c r="JCW10" s="285"/>
      <c r="JCX10" s="285"/>
      <c r="JCY10" s="286"/>
      <c r="JCZ10" s="287"/>
      <c r="JDA10" s="67"/>
      <c r="JDB10" s="284"/>
      <c r="JDC10" s="285"/>
      <c r="JDD10" s="285"/>
      <c r="JDE10" s="286"/>
      <c r="JDF10" s="287"/>
      <c r="JDG10" s="67"/>
      <c r="JDH10" s="284"/>
      <c r="JDI10" s="285"/>
      <c r="JDJ10" s="285"/>
      <c r="JDK10" s="286"/>
      <c r="JDL10" s="287"/>
      <c r="JDM10" s="67"/>
      <c r="JDN10" s="284"/>
      <c r="JDO10" s="285"/>
      <c r="JDP10" s="285"/>
      <c r="JDQ10" s="286"/>
      <c r="JDR10" s="287"/>
      <c r="JDS10" s="67"/>
      <c r="JDT10" s="284"/>
      <c r="JDU10" s="285"/>
      <c r="JDV10" s="285"/>
      <c r="JDW10" s="286"/>
      <c r="JDX10" s="287"/>
      <c r="JDY10" s="67"/>
      <c r="JDZ10" s="284"/>
      <c r="JEA10" s="285"/>
      <c r="JEB10" s="285"/>
      <c r="JEC10" s="286"/>
      <c r="JED10" s="287"/>
      <c r="JEE10" s="67"/>
      <c r="JEF10" s="284"/>
      <c r="JEG10" s="285"/>
      <c r="JEH10" s="285"/>
      <c r="JEI10" s="286"/>
      <c r="JEJ10" s="287"/>
      <c r="JEK10" s="67"/>
      <c r="JEL10" s="284"/>
      <c r="JEM10" s="285"/>
      <c r="JEN10" s="285"/>
      <c r="JEO10" s="286"/>
      <c r="JEP10" s="287"/>
      <c r="JEQ10" s="67"/>
      <c r="JER10" s="284"/>
      <c r="JES10" s="285"/>
      <c r="JET10" s="285"/>
      <c r="JEU10" s="286"/>
      <c r="JEV10" s="287"/>
      <c r="JEW10" s="67"/>
      <c r="JEX10" s="284"/>
      <c r="JEY10" s="285"/>
      <c r="JEZ10" s="285"/>
      <c r="JFA10" s="286"/>
      <c r="JFB10" s="287"/>
      <c r="JFC10" s="67"/>
      <c r="JFD10" s="284"/>
      <c r="JFE10" s="285"/>
      <c r="JFF10" s="285"/>
      <c r="JFG10" s="286"/>
      <c r="JFH10" s="287"/>
      <c r="JFI10" s="67"/>
      <c r="JFJ10" s="284"/>
      <c r="JFK10" s="285"/>
      <c r="JFL10" s="285"/>
      <c r="JFM10" s="286"/>
      <c r="JFN10" s="287"/>
      <c r="JFO10" s="67"/>
      <c r="JFP10" s="284"/>
      <c r="JFQ10" s="285"/>
      <c r="JFR10" s="285"/>
      <c r="JFS10" s="286"/>
      <c r="JFT10" s="287"/>
      <c r="JFU10" s="67"/>
      <c r="JFV10" s="284"/>
      <c r="JFW10" s="285"/>
      <c r="JFX10" s="285"/>
      <c r="JFY10" s="286"/>
      <c r="JFZ10" s="287"/>
      <c r="JGA10" s="67"/>
      <c r="JGB10" s="284"/>
      <c r="JGC10" s="285"/>
      <c r="JGD10" s="285"/>
      <c r="JGE10" s="286"/>
      <c r="JGF10" s="287"/>
      <c r="JGG10" s="67"/>
      <c r="JGH10" s="284"/>
      <c r="JGI10" s="285"/>
      <c r="JGJ10" s="285"/>
      <c r="JGK10" s="286"/>
      <c r="JGL10" s="287"/>
      <c r="JGM10" s="67"/>
      <c r="JGN10" s="284"/>
      <c r="JGO10" s="285"/>
      <c r="JGP10" s="285"/>
      <c r="JGQ10" s="286"/>
      <c r="JGR10" s="287"/>
      <c r="JGS10" s="67"/>
      <c r="JGT10" s="284"/>
      <c r="JGU10" s="285"/>
      <c r="JGV10" s="285"/>
      <c r="JGW10" s="286"/>
      <c r="JGX10" s="287"/>
      <c r="JGY10" s="67"/>
      <c r="JGZ10" s="284"/>
      <c r="JHA10" s="285"/>
      <c r="JHB10" s="285"/>
      <c r="JHC10" s="286"/>
      <c r="JHD10" s="287"/>
      <c r="JHE10" s="67"/>
      <c r="JHF10" s="284"/>
      <c r="JHG10" s="285"/>
      <c r="JHH10" s="285"/>
      <c r="JHI10" s="286"/>
      <c r="JHJ10" s="287"/>
      <c r="JHK10" s="67"/>
      <c r="JHL10" s="284"/>
      <c r="JHM10" s="285"/>
      <c r="JHN10" s="285"/>
      <c r="JHO10" s="286"/>
      <c r="JHP10" s="287"/>
      <c r="JHQ10" s="67"/>
      <c r="JHR10" s="284"/>
      <c r="JHS10" s="285"/>
      <c r="JHT10" s="285"/>
      <c r="JHU10" s="286"/>
      <c r="JHV10" s="287"/>
      <c r="JHW10" s="67"/>
      <c r="JHX10" s="284"/>
      <c r="JHY10" s="285"/>
      <c r="JHZ10" s="285"/>
      <c r="JIA10" s="286"/>
      <c r="JIB10" s="287"/>
      <c r="JIC10" s="67"/>
      <c r="JID10" s="284"/>
      <c r="JIE10" s="285"/>
      <c r="JIF10" s="285"/>
      <c r="JIG10" s="286"/>
      <c r="JIH10" s="287"/>
      <c r="JII10" s="67"/>
      <c r="JIJ10" s="284"/>
      <c r="JIK10" s="285"/>
      <c r="JIL10" s="285"/>
      <c r="JIM10" s="286"/>
      <c r="JIN10" s="287"/>
      <c r="JIO10" s="67"/>
      <c r="JIP10" s="284"/>
      <c r="JIQ10" s="285"/>
      <c r="JIR10" s="285"/>
      <c r="JIS10" s="286"/>
      <c r="JIT10" s="287"/>
      <c r="JIU10" s="67"/>
      <c r="JIV10" s="284"/>
      <c r="JIW10" s="285"/>
      <c r="JIX10" s="285"/>
      <c r="JIY10" s="286"/>
      <c r="JIZ10" s="287"/>
      <c r="JJA10" s="67"/>
      <c r="JJB10" s="284"/>
      <c r="JJC10" s="285"/>
      <c r="JJD10" s="285"/>
      <c r="JJE10" s="286"/>
      <c r="JJF10" s="287"/>
      <c r="JJG10" s="67"/>
      <c r="JJH10" s="284"/>
      <c r="JJI10" s="285"/>
      <c r="JJJ10" s="285"/>
      <c r="JJK10" s="286"/>
      <c r="JJL10" s="287"/>
      <c r="JJM10" s="67"/>
      <c r="JJN10" s="284"/>
      <c r="JJO10" s="285"/>
      <c r="JJP10" s="285"/>
      <c r="JJQ10" s="286"/>
      <c r="JJR10" s="287"/>
      <c r="JJS10" s="67"/>
      <c r="JJT10" s="284"/>
      <c r="JJU10" s="285"/>
      <c r="JJV10" s="285"/>
      <c r="JJW10" s="286"/>
      <c r="JJX10" s="287"/>
      <c r="JJY10" s="67"/>
      <c r="JJZ10" s="284"/>
      <c r="JKA10" s="285"/>
      <c r="JKB10" s="285"/>
      <c r="JKC10" s="286"/>
      <c r="JKD10" s="287"/>
      <c r="JKE10" s="67"/>
      <c r="JKF10" s="284"/>
      <c r="JKG10" s="285"/>
      <c r="JKH10" s="285"/>
      <c r="JKI10" s="286"/>
      <c r="JKJ10" s="287"/>
      <c r="JKK10" s="67"/>
      <c r="JKL10" s="284"/>
      <c r="JKM10" s="285"/>
      <c r="JKN10" s="285"/>
      <c r="JKO10" s="286"/>
      <c r="JKP10" s="287"/>
      <c r="JKQ10" s="67"/>
      <c r="JKR10" s="284"/>
      <c r="JKS10" s="285"/>
      <c r="JKT10" s="285"/>
      <c r="JKU10" s="286"/>
      <c r="JKV10" s="287"/>
      <c r="JKW10" s="67"/>
      <c r="JKX10" s="284"/>
      <c r="JKY10" s="285"/>
      <c r="JKZ10" s="285"/>
      <c r="JLA10" s="286"/>
      <c r="JLB10" s="287"/>
      <c r="JLC10" s="67"/>
      <c r="JLD10" s="284"/>
      <c r="JLE10" s="285"/>
      <c r="JLF10" s="285"/>
      <c r="JLG10" s="286"/>
      <c r="JLH10" s="287"/>
      <c r="JLI10" s="67"/>
      <c r="JLJ10" s="284"/>
      <c r="JLK10" s="285"/>
      <c r="JLL10" s="285"/>
      <c r="JLM10" s="286"/>
      <c r="JLN10" s="287"/>
      <c r="JLO10" s="67"/>
      <c r="JLP10" s="284"/>
      <c r="JLQ10" s="285"/>
      <c r="JLR10" s="285"/>
      <c r="JLS10" s="286"/>
      <c r="JLT10" s="287"/>
      <c r="JLU10" s="67"/>
      <c r="JLV10" s="284"/>
      <c r="JLW10" s="285"/>
      <c r="JLX10" s="285"/>
      <c r="JLY10" s="286"/>
      <c r="JLZ10" s="287"/>
      <c r="JMA10" s="67"/>
      <c r="JMB10" s="284"/>
      <c r="JMC10" s="285"/>
      <c r="JMD10" s="285"/>
      <c r="JME10" s="286"/>
      <c r="JMF10" s="287"/>
      <c r="JMG10" s="67"/>
      <c r="JMH10" s="284"/>
      <c r="JMI10" s="285"/>
      <c r="JMJ10" s="285"/>
      <c r="JMK10" s="286"/>
      <c r="JML10" s="287"/>
      <c r="JMM10" s="67"/>
      <c r="JMN10" s="284"/>
      <c r="JMO10" s="285"/>
      <c r="JMP10" s="285"/>
      <c r="JMQ10" s="286"/>
      <c r="JMR10" s="287"/>
      <c r="JMS10" s="67"/>
      <c r="JMT10" s="284"/>
      <c r="JMU10" s="285"/>
      <c r="JMV10" s="285"/>
      <c r="JMW10" s="286"/>
      <c r="JMX10" s="287"/>
      <c r="JMY10" s="67"/>
      <c r="JMZ10" s="284"/>
      <c r="JNA10" s="285"/>
      <c r="JNB10" s="285"/>
      <c r="JNC10" s="286"/>
      <c r="JND10" s="287"/>
      <c r="JNE10" s="67"/>
      <c r="JNF10" s="284"/>
      <c r="JNG10" s="285"/>
      <c r="JNH10" s="285"/>
      <c r="JNI10" s="286"/>
      <c r="JNJ10" s="287"/>
      <c r="JNK10" s="67"/>
      <c r="JNL10" s="284"/>
      <c r="JNM10" s="285"/>
      <c r="JNN10" s="285"/>
      <c r="JNO10" s="286"/>
      <c r="JNP10" s="287"/>
      <c r="JNQ10" s="67"/>
      <c r="JNR10" s="284"/>
      <c r="JNS10" s="285"/>
      <c r="JNT10" s="285"/>
      <c r="JNU10" s="286"/>
      <c r="JNV10" s="287"/>
      <c r="JNW10" s="67"/>
      <c r="JNX10" s="284"/>
      <c r="JNY10" s="285"/>
      <c r="JNZ10" s="285"/>
      <c r="JOA10" s="286"/>
      <c r="JOB10" s="287"/>
      <c r="JOC10" s="67"/>
      <c r="JOD10" s="284"/>
      <c r="JOE10" s="285"/>
      <c r="JOF10" s="285"/>
      <c r="JOG10" s="286"/>
      <c r="JOH10" s="287"/>
      <c r="JOI10" s="67"/>
      <c r="JOJ10" s="284"/>
      <c r="JOK10" s="285"/>
      <c r="JOL10" s="285"/>
      <c r="JOM10" s="286"/>
      <c r="JON10" s="287"/>
      <c r="JOO10" s="67"/>
      <c r="JOP10" s="284"/>
      <c r="JOQ10" s="285"/>
      <c r="JOR10" s="285"/>
      <c r="JOS10" s="286"/>
      <c r="JOT10" s="287"/>
      <c r="JOU10" s="67"/>
      <c r="JOV10" s="284"/>
      <c r="JOW10" s="285"/>
      <c r="JOX10" s="285"/>
      <c r="JOY10" s="286"/>
      <c r="JOZ10" s="287"/>
      <c r="JPA10" s="67"/>
      <c r="JPB10" s="284"/>
      <c r="JPC10" s="285"/>
      <c r="JPD10" s="285"/>
      <c r="JPE10" s="286"/>
      <c r="JPF10" s="287"/>
      <c r="JPG10" s="67"/>
      <c r="JPH10" s="284"/>
      <c r="JPI10" s="285"/>
      <c r="JPJ10" s="285"/>
      <c r="JPK10" s="286"/>
      <c r="JPL10" s="287"/>
      <c r="JPM10" s="67"/>
      <c r="JPN10" s="284"/>
      <c r="JPO10" s="285"/>
      <c r="JPP10" s="285"/>
      <c r="JPQ10" s="286"/>
      <c r="JPR10" s="287"/>
      <c r="JPS10" s="67"/>
      <c r="JPT10" s="284"/>
      <c r="JPU10" s="285"/>
      <c r="JPV10" s="285"/>
      <c r="JPW10" s="286"/>
      <c r="JPX10" s="287"/>
      <c r="JPY10" s="67"/>
      <c r="JPZ10" s="284"/>
      <c r="JQA10" s="285"/>
      <c r="JQB10" s="285"/>
      <c r="JQC10" s="286"/>
      <c r="JQD10" s="287"/>
      <c r="JQE10" s="67"/>
      <c r="JQF10" s="284"/>
      <c r="JQG10" s="285"/>
      <c r="JQH10" s="285"/>
      <c r="JQI10" s="286"/>
      <c r="JQJ10" s="287"/>
      <c r="JQK10" s="67"/>
      <c r="JQL10" s="284"/>
      <c r="JQM10" s="285"/>
      <c r="JQN10" s="285"/>
      <c r="JQO10" s="286"/>
      <c r="JQP10" s="287"/>
      <c r="JQQ10" s="67"/>
      <c r="JQR10" s="284"/>
      <c r="JQS10" s="285"/>
      <c r="JQT10" s="285"/>
      <c r="JQU10" s="286"/>
      <c r="JQV10" s="287"/>
      <c r="JQW10" s="67"/>
      <c r="JQX10" s="284"/>
      <c r="JQY10" s="285"/>
      <c r="JQZ10" s="285"/>
      <c r="JRA10" s="286"/>
      <c r="JRB10" s="287"/>
      <c r="JRC10" s="67"/>
      <c r="JRD10" s="284"/>
      <c r="JRE10" s="285"/>
      <c r="JRF10" s="285"/>
      <c r="JRG10" s="286"/>
      <c r="JRH10" s="287"/>
      <c r="JRI10" s="67"/>
      <c r="JRJ10" s="284"/>
      <c r="JRK10" s="285"/>
      <c r="JRL10" s="285"/>
      <c r="JRM10" s="286"/>
      <c r="JRN10" s="287"/>
      <c r="JRO10" s="67"/>
      <c r="JRP10" s="284"/>
      <c r="JRQ10" s="285"/>
      <c r="JRR10" s="285"/>
      <c r="JRS10" s="286"/>
      <c r="JRT10" s="287"/>
      <c r="JRU10" s="67"/>
      <c r="JRV10" s="284"/>
      <c r="JRW10" s="285"/>
      <c r="JRX10" s="285"/>
      <c r="JRY10" s="286"/>
      <c r="JRZ10" s="287"/>
      <c r="JSA10" s="67"/>
      <c r="JSB10" s="284"/>
      <c r="JSC10" s="285"/>
      <c r="JSD10" s="285"/>
      <c r="JSE10" s="286"/>
      <c r="JSF10" s="287"/>
      <c r="JSG10" s="67"/>
      <c r="JSH10" s="284"/>
      <c r="JSI10" s="285"/>
      <c r="JSJ10" s="285"/>
      <c r="JSK10" s="286"/>
      <c r="JSL10" s="287"/>
      <c r="JSM10" s="67"/>
      <c r="JSN10" s="284"/>
      <c r="JSO10" s="285"/>
      <c r="JSP10" s="285"/>
      <c r="JSQ10" s="286"/>
      <c r="JSR10" s="287"/>
      <c r="JSS10" s="67"/>
      <c r="JST10" s="284"/>
      <c r="JSU10" s="285"/>
      <c r="JSV10" s="285"/>
      <c r="JSW10" s="286"/>
      <c r="JSX10" s="287"/>
      <c r="JSY10" s="67"/>
      <c r="JSZ10" s="284"/>
      <c r="JTA10" s="285"/>
      <c r="JTB10" s="285"/>
      <c r="JTC10" s="286"/>
      <c r="JTD10" s="287"/>
      <c r="JTE10" s="67"/>
      <c r="JTF10" s="284"/>
      <c r="JTG10" s="285"/>
      <c r="JTH10" s="285"/>
      <c r="JTI10" s="286"/>
      <c r="JTJ10" s="287"/>
      <c r="JTK10" s="67"/>
      <c r="JTL10" s="284"/>
      <c r="JTM10" s="285"/>
      <c r="JTN10" s="285"/>
      <c r="JTO10" s="286"/>
      <c r="JTP10" s="287"/>
      <c r="JTQ10" s="67"/>
      <c r="JTR10" s="284"/>
      <c r="JTS10" s="285"/>
      <c r="JTT10" s="285"/>
      <c r="JTU10" s="286"/>
      <c r="JTV10" s="287"/>
      <c r="JTW10" s="67"/>
      <c r="JTX10" s="284"/>
      <c r="JTY10" s="285"/>
      <c r="JTZ10" s="285"/>
      <c r="JUA10" s="286"/>
      <c r="JUB10" s="287"/>
      <c r="JUC10" s="67"/>
      <c r="JUD10" s="284"/>
      <c r="JUE10" s="285"/>
      <c r="JUF10" s="285"/>
      <c r="JUG10" s="286"/>
      <c r="JUH10" s="287"/>
      <c r="JUI10" s="67"/>
      <c r="JUJ10" s="284"/>
      <c r="JUK10" s="285"/>
      <c r="JUL10" s="285"/>
      <c r="JUM10" s="286"/>
      <c r="JUN10" s="287"/>
      <c r="JUO10" s="67"/>
      <c r="JUP10" s="284"/>
      <c r="JUQ10" s="285"/>
      <c r="JUR10" s="285"/>
      <c r="JUS10" s="286"/>
      <c r="JUT10" s="287"/>
      <c r="JUU10" s="67"/>
      <c r="JUV10" s="284"/>
      <c r="JUW10" s="285"/>
      <c r="JUX10" s="285"/>
      <c r="JUY10" s="286"/>
      <c r="JUZ10" s="287"/>
      <c r="JVA10" s="67"/>
      <c r="JVB10" s="284"/>
      <c r="JVC10" s="285"/>
      <c r="JVD10" s="285"/>
      <c r="JVE10" s="286"/>
      <c r="JVF10" s="287"/>
      <c r="JVG10" s="67"/>
      <c r="JVH10" s="284"/>
      <c r="JVI10" s="285"/>
      <c r="JVJ10" s="285"/>
      <c r="JVK10" s="286"/>
      <c r="JVL10" s="287"/>
      <c r="JVM10" s="67"/>
      <c r="JVN10" s="284"/>
      <c r="JVO10" s="285"/>
      <c r="JVP10" s="285"/>
      <c r="JVQ10" s="286"/>
      <c r="JVR10" s="287"/>
      <c r="JVS10" s="67"/>
      <c r="JVT10" s="284"/>
      <c r="JVU10" s="285"/>
      <c r="JVV10" s="285"/>
      <c r="JVW10" s="286"/>
      <c r="JVX10" s="287"/>
      <c r="JVY10" s="67"/>
      <c r="JVZ10" s="284"/>
      <c r="JWA10" s="285"/>
      <c r="JWB10" s="285"/>
      <c r="JWC10" s="286"/>
      <c r="JWD10" s="287"/>
      <c r="JWE10" s="67"/>
      <c r="JWF10" s="284"/>
      <c r="JWG10" s="285"/>
      <c r="JWH10" s="285"/>
      <c r="JWI10" s="286"/>
      <c r="JWJ10" s="287"/>
      <c r="JWK10" s="67"/>
      <c r="JWL10" s="284"/>
      <c r="JWM10" s="285"/>
      <c r="JWN10" s="285"/>
      <c r="JWO10" s="286"/>
      <c r="JWP10" s="287"/>
      <c r="JWQ10" s="67"/>
      <c r="JWR10" s="284"/>
      <c r="JWS10" s="285"/>
      <c r="JWT10" s="285"/>
      <c r="JWU10" s="286"/>
      <c r="JWV10" s="287"/>
      <c r="JWW10" s="67"/>
      <c r="JWX10" s="284"/>
      <c r="JWY10" s="285"/>
      <c r="JWZ10" s="285"/>
      <c r="JXA10" s="286"/>
      <c r="JXB10" s="287"/>
      <c r="JXC10" s="67"/>
      <c r="JXD10" s="284"/>
      <c r="JXE10" s="285"/>
      <c r="JXF10" s="285"/>
      <c r="JXG10" s="286"/>
      <c r="JXH10" s="287"/>
      <c r="JXI10" s="67"/>
      <c r="JXJ10" s="284"/>
      <c r="JXK10" s="285"/>
      <c r="JXL10" s="285"/>
      <c r="JXM10" s="286"/>
      <c r="JXN10" s="287"/>
      <c r="JXO10" s="67"/>
      <c r="JXP10" s="284"/>
      <c r="JXQ10" s="285"/>
      <c r="JXR10" s="285"/>
      <c r="JXS10" s="286"/>
      <c r="JXT10" s="287"/>
      <c r="JXU10" s="67"/>
      <c r="JXV10" s="284"/>
      <c r="JXW10" s="285"/>
      <c r="JXX10" s="285"/>
      <c r="JXY10" s="286"/>
      <c r="JXZ10" s="287"/>
      <c r="JYA10" s="67"/>
      <c r="JYB10" s="284"/>
      <c r="JYC10" s="285"/>
      <c r="JYD10" s="285"/>
      <c r="JYE10" s="286"/>
      <c r="JYF10" s="287"/>
      <c r="JYG10" s="67"/>
      <c r="JYH10" s="284"/>
      <c r="JYI10" s="285"/>
      <c r="JYJ10" s="285"/>
      <c r="JYK10" s="286"/>
      <c r="JYL10" s="287"/>
      <c r="JYM10" s="67"/>
      <c r="JYN10" s="284"/>
      <c r="JYO10" s="285"/>
      <c r="JYP10" s="285"/>
      <c r="JYQ10" s="286"/>
      <c r="JYR10" s="287"/>
      <c r="JYS10" s="67"/>
      <c r="JYT10" s="284"/>
      <c r="JYU10" s="285"/>
      <c r="JYV10" s="285"/>
      <c r="JYW10" s="286"/>
      <c r="JYX10" s="287"/>
      <c r="JYY10" s="67"/>
      <c r="JYZ10" s="284"/>
      <c r="JZA10" s="285"/>
      <c r="JZB10" s="285"/>
      <c r="JZC10" s="286"/>
      <c r="JZD10" s="287"/>
      <c r="JZE10" s="67"/>
      <c r="JZF10" s="284"/>
      <c r="JZG10" s="285"/>
      <c r="JZH10" s="285"/>
      <c r="JZI10" s="286"/>
      <c r="JZJ10" s="287"/>
      <c r="JZK10" s="67"/>
      <c r="JZL10" s="284"/>
      <c r="JZM10" s="285"/>
      <c r="JZN10" s="285"/>
      <c r="JZO10" s="286"/>
      <c r="JZP10" s="287"/>
      <c r="JZQ10" s="67"/>
      <c r="JZR10" s="284"/>
      <c r="JZS10" s="285"/>
      <c r="JZT10" s="285"/>
      <c r="JZU10" s="286"/>
      <c r="JZV10" s="287"/>
      <c r="JZW10" s="67"/>
      <c r="JZX10" s="284"/>
      <c r="JZY10" s="285"/>
      <c r="JZZ10" s="285"/>
      <c r="KAA10" s="286"/>
      <c r="KAB10" s="287"/>
      <c r="KAC10" s="67"/>
      <c r="KAD10" s="284"/>
      <c r="KAE10" s="285"/>
      <c r="KAF10" s="285"/>
      <c r="KAG10" s="286"/>
      <c r="KAH10" s="287"/>
      <c r="KAI10" s="67"/>
      <c r="KAJ10" s="284"/>
      <c r="KAK10" s="285"/>
      <c r="KAL10" s="285"/>
      <c r="KAM10" s="286"/>
      <c r="KAN10" s="287"/>
      <c r="KAO10" s="67"/>
      <c r="KAP10" s="284"/>
      <c r="KAQ10" s="285"/>
      <c r="KAR10" s="285"/>
      <c r="KAS10" s="286"/>
      <c r="KAT10" s="287"/>
      <c r="KAU10" s="67"/>
      <c r="KAV10" s="284"/>
      <c r="KAW10" s="285"/>
      <c r="KAX10" s="285"/>
      <c r="KAY10" s="286"/>
      <c r="KAZ10" s="287"/>
      <c r="KBA10" s="67"/>
      <c r="KBB10" s="284"/>
      <c r="KBC10" s="285"/>
      <c r="KBD10" s="285"/>
      <c r="KBE10" s="286"/>
      <c r="KBF10" s="287"/>
      <c r="KBG10" s="67"/>
      <c r="KBH10" s="284"/>
      <c r="KBI10" s="285"/>
      <c r="KBJ10" s="285"/>
      <c r="KBK10" s="286"/>
      <c r="KBL10" s="287"/>
      <c r="KBM10" s="67"/>
      <c r="KBN10" s="284"/>
      <c r="KBO10" s="285"/>
      <c r="KBP10" s="285"/>
      <c r="KBQ10" s="286"/>
      <c r="KBR10" s="287"/>
      <c r="KBS10" s="67"/>
      <c r="KBT10" s="284"/>
      <c r="KBU10" s="285"/>
      <c r="KBV10" s="285"/>
      <c r="KBW10" s="286"/>
      <c r="KBX10" s="287"/>
      <c r="KBY10" s="67"/>
      <c r="KBZ10" s="284"/>
      <c r="KCA10" s="285"/>
      <c r="KCB10" s="285"/>
      <c r="KCC10" s="286"/>
      <c r="KCD10" s="287"/>
      <c r="KCE10" s="67"/>
      <c r="KCF10" s="284"/>
      <c r="KCG10" s="285"/>
      <c r="KCH10" s="285"/>
      <c r="KCI10" s="286"/>
      <c r="KCJ10" s="287"/>
      <c r="KCK10" s="67"/>
      <c r="KCL10" s="284"/>
      <c r="KCM10" s="285"/>
      <c r="KCN10" s="285"/>
      <c r="KCO10" s="286"/>
      <c r="KCP10" s="287"/>
      <c r="KCQ10" s="67"/>
      <c r="KCR10" s="284"/>
      <c r="KCS10" s="285"/>
      <c r="KCT10" s="285"/>
      <c r="KCU10" s="286"/>
      <c r="KCV10" s="287"/>
      <c r="KCW10" s="67"/>
      <c r="KCX10" s="284"/>
      <c r="KCY10" s="285"/>
      <c r="KCZ10" s="285"/>
      <c r="KDA10" s="286"/>
      <c r="KDB10" s="287"/>
      <c r="KDC10" s="67"/>
      <c r="KDD10" s="284"/>
      <c r="KDE10" s="285"/>
      <c r="KDF10" s="285"/>
      <c r="KDG10" s="286"/>
      <c r="KDH10" s="287"/>
      <c r="KDI10" s="67"/>
      <c r="KDJ10" s="284"/>
      <c r="KDK10" s="285"/>
      <c r="KDL10" s="285"/>
      <c r="KDM10" s="286"/>
      <c r="KDN10" s="287"/>
      <c r="KDO10" s="67"/>
      <c r="KDP10" s="284"/>
      <c r="KDQ10" s="285"/>
      <c r="KDR10" s="285"/>
      <c r="KDS10" s="286"/>
      <c r="KDT10" s="287"/>
      <c r="KDU10" s="67"/>
      <c r="KDV10" s="284"/>
      <c r="KDW10" s="285"/>
      <c r="KDX10" s="285"/>
      <c r="KDY10" s="286"/>
      <c r="KDZ10" s="287"/>
      <c r="KEA10" s="67"/>
      <c r="KEB10" s="284"/>
      <c r="KEC10" s="285"/>
      <c r="KED10" s="285"/>
      <c r="KEE10" s="286"/>
      <c r="KEF10" s="287"/>
      <c r="KEG10" s="67"/>
      <c r="KEH10" s="284"/>
      <c r="KEI10" s="285"/>
      <c r="KEJ10" s="285"/>
      <c r="KEK10" s="286"/>
      <c r="KEL10" s="287"/>
      <c r="KEM10" s="67"/>
      <c r="KEN10" s="284"/>
      <c r="KEO10" s="285"/>
      <c r="KEP10" s="285"/>
      <c r="KEQ10" s="286"/>
      <c r="KER10" s="287"/>
      <c r="KES10" s="67"/>
      <c r="KET10" s="284"/>
      <c r="KEU10" s="285"/>
      <c r="KEV10" s="285"/>
      <c r="KEW10" s="286"/>
      <c r="KEX10" s="287"/>
      <c r="KEY10" s="67"/>
      <c r="KEZ10" s="284"/>
      <c r="KFA10" s="285"/>
      <c r="KFB10" s="285"/>
      <c r="KFC10" s="286"/>
      <c r="KFD10" s="287"/>
      <c r="KFE10" s="67"/>
      <c r="KFF10" s="284"/>
      <c r="KFG10" s="285"/>
      <c r="KFH10" s="285"/>
      <c r="KFI10" s="286"/>
      <c r="KFJ10" s="287"/>
      <c r="KFK10" s="67"/>
      <c r="KFL10" s="284"/>
      <c r="KFM10" s="285"/>
      <c r="KFN10" s="285"/>
      <c r="KFO10" s="286"/>
      <c r="KFP10" s="287"/>
      <c r="KFQ10" s="67"/>
      <c r="KFR10" s="284"/>
      <c r="KFS10" s="285"/>
      <c r="KFT10" s="285"/>
      <c r="KFU10" s="286"/>
      <c r="KFV10" s="287"/>
      <c r="KFW10" s="67"/>
      <c r="KFX10" s="284"/>
      <c r="KFY10" s="285"/>
      <c r="KFZ10" s="285"/>
      <c r="KGA10" s="286"/>
      <c r="KGB10" s="287"/>
      <c r="KGC10" s="67"/>
      <c r="KGD10" s="284"/>
      <c r="KGE10" s="285"/>
      <c r="KGF10" s="285"/>
      <c r="KGG10" s="286"/>
      <c r="KGH10" s="287"/>
      <c r="KGI10" s="67"/>
      <c r="KGJ10" s="284"/>
      <c r="KGK10" s="285"/>
      <c r="KGL10" s="285"/>
      <c r="KGM10" s="286"/>
      <c r="KGN10" s="287"/>
      <c r="KGO10" s="67"/>
      <c r="KGP10" s="284"/>
      <c r="KGQ10" s="285"/>
      <c r="KGR10" s="285"/>
      <c r="KGS10" s="286"/>
      <c r="KGT10" s="287"/>
      <c r="KGU10" s="67"/>
      <c r="KGV10" s="284"/>
      <c r="KGW10" s="285"/>
      <c r="KGX10" s="285"/>
      <c r="KGY10" s="286"/>
      <c r="KGZ10" s="287"/>
      <c r="KHA10" s="67"/>
      <c r="KHB10" s="284"/>
      <c r="KHC10" s="285"/>
      <c r="KHD10" s="285"/>
      <c r="KHE10" s="286"/>
      <c r="KHF10" s="287"/>
      <c r="KHG10" s="67"/>
      <c r="KHH10" s="284"/>
      <c r="KHI10" s="285"/>
      <c r="KHJ10" s="285"/>
      <c r="KHK10" s="286"/>
      <c r="KHL10" s="287"/>
      <c r="KHM10" s="67"/>
      <c r="KHN10" s="284"/>
      <c r="KHO10" s="285"/>
      <c r="KHP10" s="285"/>
      <c r="KHQ10" s="286"/>
      <c r="KHR10" s="287"/>
      <c r="KHS10" s="67"/>
      <c r="KHT10" s="284"/>
      <c r="KHU10" s="285"/>
      <c r="KHV10" s="285"/>
      <c r="KHW10" s="286"/>
      <c r="KHX10" s="287"/>
      <c r="KHY10" s="67"/>
      <c r="KHZ10" s="284"/>
      <c r="KIA10" s="285"/>
      <c r="KIB10" s="285"/>
      <c r="KIC10" s="286"/>
      <c r="KID10" s="287"/>
      <c r="KIE10" s="67"/>
      <c r="KIF10" s="284"/>
      <c r="KIG10" s="285"/>
      <c r="KIH10" s="285"/>
      <c r="KII10" s="286"/>
      <c r="KIJ10" s="287"/>
      <c r="KIK10" s="67"/>
      <c r="KIL10" s="284"/>
      <c r="KIM10" s="285"/>
      <c r="KIN10" s="285"/>
      <c r="KIO10" s="286"/>
      <c r="KIP10" s="287"/>
      <c r="KIQ10" s="67"/>
      <c r="KIR10" s="284"/>
      <c r="KIS10" s="285"/>
      <c r="KIT10" s="285"/>
      <c r="KIU10" s="286"/>
      <c r="KIV10" s="287"/>
      <c r="KIW10" s="67"/>
      <c r="KIX10" s="284"/>
      <c r="KIY10" s="285"/>
      <c r="KIZ10" s="285"/>
      <c r="KJA10" s="286"/>
      <c r="KJB10" s="287"/>
      <c r="KJC10" s="67"/>
      <c r="KJD10" s="284"/>
      <c r="KJE10" s="285"/>
      <c r="KJF10" s="285"/>
      <c r="KJG10" s="286"/>
      <c r="KJH10" s="287"/>
      <c r="KJI10" s="67"/>
      <c r="KJJ10" s="284"/>
      <c r="KJK10" s="285"/>
      <c r="KJL10" s="285"/>
      <c r="KJM10" s="286"/>
      <c r="KJN10" s="287"/>
      <c r="KJO10" s="67"/>
      <c r="KJP10" s="284"/>
      <c r="KJQ10" s="285"/>
      <c r="KJR10" s="285"/>
      <c r="KJS10" s="286"/>
      <c r="KJT10" s="287"/>
      <c r="KJU10" s="67"/>
      <c r="KJV10" s="284"/>
      <c r="KJW10" s="285"/>
      <c r="KJX10" s="285"/>
      <c r="KJY10" s="286"/>
      <c r="KJZ10" s="287"/>
      <c r="KKA10" s="67"/>
      <c r="KKB10" s="284"/>
      <c r="KKC10" s="285"/>
      <c r="KKD10" s="285"/>
      <c r="KKE10" s="286"/>
      <c r="KKF10" s="287"/>
      <c r="KKG10" s="67"/>
      <c r="KKH10" s="284"/>
      <c r="KKI10" s="285"/>
      <c r="KKJ10" s="285"/>
      <c r="KKK10" s="286"/>
      <c r="KKL10" s="287"/>
      <c r="KKM10" s="67"/>
      <c r="KKN10" s="284"/>
      <c r="KKO10" s="285"/>
      <c r="KKP10" s="285"/>
      <c r="KKQ10" s="286"/>
      <c r="KKR10" s="287"/>
      <c r="KKS10" s="67"/>
      <c r="KKT10" s="284"/>
      <c r="KKU10" s="285"/>
      <c r="KKV10" s="285"/>
      <c r="KKW10" s="286"/>
      <c r="KKX10" s="287"/>
      <c r="KKY10" s="67"/>
      <c r="KKZ10" s="284"/>
      <c r="KLA10" s="285"/>
      <c r="KLB10" s="285"/>
      <c r="KLC10" s="286"/>
      <c r="KLD10" s="287"/>
      <c r="KLE10" s="67"/>
      <c r="KLF10" s="284"/>
      <c r="KLG10" s="285"/>
      <c r="KLH10" s="285"/>
      <c r="KLI10" s="286"/>
      <c r="KLJ10" s="287"/>
      <c r="KLK10" s="67"/>
      <c r="KLL10" s="284"/>
      <c r="KLM10" s="285"/>
      <c r="KLN10" s="285"/>
      <c r="KLO10" s="286"/>
      <c r="KLP10" s="287"/>
      <c r="KLQ10" s="67"/>
      <c r="KLR10" s="284"/>
      <c r="KLS10" s="285"/>
      <c r="KLT10" s="285"/>
      <c r="KLU10" s="286"/>
      <c r="KLV10" s="287"/>
      <c r="KLW10" s="67"/>
      <c r="KLX10" s="284"/>
      <c r="KLY10" s="285"/>
      <c r="KLZ10" s="285"/>
      <c r="KMA10" s="286"/>
      <c r="KMB10" s="287"/>
      <c r="KMC10" s="67"/>
      <c r="KMD10" s="284"/>
      <c r="KME10" s="285"/>
      <c r="KMF10" s="285"/>
      <c r="KMG10" s="286"/>
      <c r="KMH10" s="287"/>
      <c r="KMI10" s="67"/>
      <c r="KMJ10" s="284"/>
      <c r="KMK10" s="285"/>
      <c r="KML10" s="285"/>
      <c r="KMM10" s="286"/>
      <c r="KMN10" s="287"/>
      <c r="KMO10" s="67"/>
      <c r="KMP10" s="284"/>
      <c r="KMQ10" s="285"/>
      <c r="KMR10" s="285"/>
      <c r="KMS10" s="286"/>
      <c r="KMT10" s="287"/>
      <c r="KMU10" s="67"/>
      <c r="KMV10" s="284"/>
      <c r="KMW10" s="285"/>
      <c r="KMX10" s="285"/>
      <c r="KMY10" s="286"/>
      <c r="KMZ10" s="287"/>
      <c r="KNA10" s="67"/>
      <c r="KNB10" s="284"/>
      <c r="KNC10" s="285"/>
      <c r="KND10" s="285"/>
      <c r="KNE10" s="286"/>
      <c r="KNF10" s="287"/>
      <c r="KNG10" s="67"/>
      <c r="KNH10" s="284"/>
      <c r="KNI10" s="285"/>
      <c r="KNJ10" s="285"/>
      <c r="KNK10" s="286"/>
      <c r="KNL10" s="287"/>
      <c r="KNM10" s="67"/>
      <c r="KNN10" s="284"/>
      <c r="KNO10" s="285"/>
      <c r="KNP10" s="285"/>
      <c r="KNQ10" s="286"/>
      <c r="KNR10" s="287"/>
      <c r="KNS10" s="67"/>
      <c r="KNT10" s="284"/>
      <c r="KNU10" s="285"/>
      <c r="KNV10" s="285"/>
      <c r="KNW10" s="286"/>
      <c r="KNX10" s="287"/>
      <c r="KNY10" s="67"/>
      <c r="KNZ10" s="284"/>
      <c r="KOA10" s="285"/>
      <c r="KOB10" s="285"/>
      <c r="KOC10" s="286"/>
      <c r="KOD10" s="287"/>
      <c r="KOE10" s="67"/>
      <c r="KOF10" s="284"/>
      <c r="KOG10" s="285"/>
      <c r="KOH10" s="285"/>
      <c r="KOI10" s="286"/>
      <c r="KOJ10" s="287"/>
      <c r="KOK10" s="67"/>
      <c r="KOL10" s="284"/>
      <c r="KOM10" s="285"/>
      <c r="KON10" s="285"/>
      <c r="KOO10" s="286"/>
      <c r="KOP10" s="287"/>
      <c r="KOQ10" s="67"/>
      <c r="KOR10" s="284"/>
      <c r="KOS10" s="285"/>
      <c r="KOT10" s="285"/>
      <c r="KOU10" s="286"/>
      <c r="KOV10" s="287"/>
      <c r="KOW10" s="67"/>
      <c r="KOX10" s="284"/>
      <c r="KOY10" s="285"/>
      <c r="KOZ10" s="285"/>
      <c r="KPA10" s="286"/>
      <c r="KPB10" s="287"/>
      <c r="KPC10" s="67"/>
      <c r="KPD10" s="284"/>
      <c r="KPE10" s="285"/>
      <c r="KPF10" s="285"/>
      <c r="KPG10" s="286"/>
      <c r="KPH10" s="287"/>
      <c r="KPI10" s="67"/>
      <c r="KPJ10" s="284"/>
      <c r="KPK10" s="285"/>
      <c r="KPL10" s="285"/>
      <c r="KPM10" s="286"/>
      <c r="KPN10" s="287"/>
      <c r="KPO10" s="67"/>
      <c r="KPP10" s="284"/>
      <c r="KPQ10" s="285"/>
      <c r="KPR10" s="285"/>
      <c r="KPS10" s="286"/>
      <c r="KPT10" s="287"/>
      <c r="KPU10" s="67"/>
      <c r="KPV10" s="284"/>
      <c r="KPW10" s="285"/>
      <c r="KPX10" s="285"/>
      <c r="KPY10" s="286"/>
      <c r="KPZ10" s="287"/>
      <c r="KQA10" s="67"/>
      <c r="KQB10" s="284"/>
      <c r="KQC10" s="285"/>
      <c r="KQD10" s="285"/>
      <c r="KQE10" s="286"/>
      <c r="KQF10" s="287"/>
      <c r="KQG10" s="67"/>
      <c r="KQH10" s="284"/>
      <c r="KQI10" s="285"/>
      <c r="KQJ10" s="285"/>
      <c r="KQK10" s="286"/>
      <c r="KQL10" s="287"/>
      <c r="KQM10" s="67"/>
      <c r="KQN10" s="284"/>
      <c r="KQO10" s="285"/>
      <c r="KQP10" s="285"/>
      <c r="KQQ10" s="286"/>
      <c r="KQR10" s="287"/>
      <c r="KQS10" s="67"/>
      <c r="KQT10" s="284"/>
      <c r="KQU10" s="285"/>
      <c r="KQV10" s="285"/>
      <c r="KQW10" s="286"/>
      <c r="KQX10" s="287"/>
      <c r="KQY10" s="67"/>
      <c r="KQZ10" s="284"/>
      <c r="KRA10" s="285"/>
      <c r="KRB10" s="285"/>
      <c r="KRC10" s="286"/>
      <c r="KRD10" s="287"/>
      <c r="KRE10" s="67"/>
      <c r="KRF10" s="284"/>
      <c r="KRG10" s="285"/>
      <c r="KRH10" s="285"/>
      <c r="KRI10" s="286"/>
      <c r="KRJ10" s="287"/>
      <c r="KRK10" s="67"/>
      <c r="KRL10" s="284"/>
      <c r="KRM10" s="285"/>
      <c r="KRN10" s="285"/>
      <c r="KRO10" s="286"/>
      <c r="KRP10" s="287"/>
      <c r="KRQ10" s="67"/>
      <c r="KRR10" s="284"/>
      <c r="KRS10" s="285"/>
      <c r="KRT10" s="285"/>
      <c r="KRU10" s="286"/>
      <c r="KRV10" s="287"/>
      <c r="KRW10" s="67"/>
      <c r="KRX10" s="284"/>
      <c r="KRY10" s="285"/>
      <c r="KRZ10" s="285"/>
      <c r="KSA10" s="286"/>
      <c r="KSB10" s="287"/>
      <c r="KSC10" s="67"/>
      <c r="KSD10" s="284"/>
      <c r="KSE10" s="285"/>
      <c r="KSF10" s="285"/>
      <c r="KSG10" s="286"/>
      <c r="KSH10" s="287"/>
      <c r="KSI10" s="67"/>
      <c r="KSJ10" s="284"/>
      <c r="KSK10" s="285"/>
      <c r="KSL10" s="285"/>
      <c r="KSM10" s="286"/>
      <c r="KSN10" s="287"/>
      <c r="KSO10" s="67"/>
      <c r="KSP10" s="284"/>
      <c r="KSQ10" s="285"/>
      <c r="KSR10" s="285"/>
      <c r="KSS10" s="286"/>
      <c r="KST10" s="287"/>
      <c r="KSU10" s="67"/>
      <c r="KSV10" s="284"/>
      <c r="KSW10" s="285"/>
      <c r="KSX10" s="285"/>
      <c r="KSY10" s="286"/>
      <c r="KSZ10" s="287"/>
      <c r="KTA10" s="67"/>
      <c r="KTB10" s="284"/>
      <c r="KTC10" s="285"/>
      <c r="KTD10" s="285"/>
      <c r="KTE10" s="286"/>
      <c r="KTF10" s="287"/>
      <c r="KTG10" s="67"/>
      <c r="KTH10" s="284"/>
      <c r="KTI10" s="285"/>
      <c r="KTJ10" s="285"/>
      <c r="KTK10" s="286"/>
      <c r="KTL10" s="287"/>
      <c r="KTM10" s="67"/>
      <c r="KTN10" s="284"/>
      <c r="KTO10" s="285"/>
      <c r="KTP10" s="285"/>
      <c r="KTQ10" s="286"/>
      <c r="KTR10" s="287"/>
      <c r="KTS10" s="67"/>
      <c r="KTT10" s="284"/>
      <c r="KTU10" s="285"/>
      <c r="KTV10" s="285"/>
      <c r="KTW10" s="286"/>
      <c r="KTX10" s="287"/>
      <c r="KTY10" s="67"/>
      <c r="KTZ10" s="284"/>
      <c r="KUA10" s="285"/>
      <c r="KUB10" s="285"/>
      <c r="KUC10" s="286"/>
      <c r="KUD10" s="287"/>
      <c r="KUE10" s="67"/>
      <c r="KUF10" s="284"/>
      <c r="KUG10" s="285"/>
      <c r="KUH10" s="285"/>
      <c r="KUI10" s="286"/>
      <c r="KUJ10" s="287"/>
      <c r="KUK10" s="67"/>
      <c r="KUL10" s="284"/>
      <c r="KUM10" s="285"/>
      <c r="KUN10" s="285"/>
      <c r="KUO10" s="286"/>
      <c r="KUP10" s="287"/>
      <c r="KUQ10" s="67"/>
      <c r="KUR10" s="284"/>
      <c r="KUS10" s="285"/>
      <c r="KUT10" s="285"/>
      <c r="KUU10" s="286"/>
      <c r="KUV10" s="287"/>
      <c r="KUW10" s="67"/>
      <c r="KUX10" s="284"/>
      <c r="KUY10" s="285"/>
      <c r="KUZ10" s="285"/>
      <c r="KVA10" s="286"/>
      <c r="KVB10" s="287"/>
      <c r="KVC10" s="67"/>
      <c r="KVD10" s="284"/>
      <c r="KVE10" s="285"/>
      <c r="KVF10" s="285"/>
      <c r="KVG10" s="286"/>
      <c r="KVH10" s="287"/>
      <c r="KVI10" s="67"/>
      <c r="KVJ10" s="284"/>
      <c r="KVK10" s="285"/>
      <c r="KVL10" s="285"/>
      <c r="KVM10" s="286"/>
      <c r="KVN10" s="287"/>
      <c r="KVO10" s="67"/>
      <c r="KVP10" s="284"/>
      <c r="KVQ10" s="285"/>
      <c r="KVR10" s="285"/>
      <c r="KVS10" s="286"/>
      <c r="KVT10" s="287"/>
      <c r="KVU10" s="67"/>
      <c r="KVV10" s="284"/>
      <c r="KVW10" s="285"/>
      <c r="KVX10" s="285"/>
      <c r="KVY10" s="286"/>
      <c r="KVZ10" s="287"/>
      <c r="KWA10" s="67"/>
      <c r="KWB10" s="284"/>
      <c r="KWC10" s="285"/>
      <c r="KWD10" s="285"/>
      <c r="KWE10" s="286"/>
      <c r="KWF10" s="287"/>
      <c r="KWG10" s="67"/>
      <c r="KWH10" s="284"/>
      <c r="KWI10" s="285"/>
      <c r="KWJ10" s="285"/>
      <c r="KWK10" s="286"/>
      <c r="KWL10" s="287"/>
      <c r="KWM10" s="67"/>
      <c r="KWN10" s="284"/>
      <c r="KWO10" s="285"/>
      <c r="KWP10" s="285"/>
      <c r="KWQ10" s="286"/>
      <c r="KWR10" s="287"/>
      <c r="KWS10" s="67"/>
      <c r="KWT10" s="284"/>
      <c r="KWU10" s="285"/>
      <c r="KWV10" s="285"/>
      <c r="KWW10" s="286"/>
      <c r="KWX10" s="287"/>
      <c r="KWY10" s="67"/>
      <c r="KWZ10" s="284"/>
      <c r="KXA10" s="285"/>
      <c r="KXB10" s="285"/>
      <c r="KXC10" s="286"/>
      <c r="KXD10" s="287"/>
      <c r="KXE10" s="67"/>
      <c r="KXF10" s="284"/>
      <c r="KXG10" s="285"/>
      <c r="KXH10" s="285"/>
      <c r="KXI10" s="286"/>
      <c r="KXJ10" s="287"/>
      <c r="KXK10" s="67"/>
      <c r="KXL10" s="284"/>
      <c r="KXM10" s="285"/>
      <c r="KXN10" s="285"/>
      <c r="KXO10" s="286"/>
      <c r="KXP10" s="287"/>
      <c r="KXQ10" s="67"/>
      <c r="KXR10" s="284"/>
      <c r="KXS10" s="285"/>
      <c r="KXT10" s="285"/>
      <c r="KXU10" s="286"/>
      <c r="KXV10" s="287"/>
      <c r="KXW10" s="67"/>
      <c r="KXX10" s="284"/>
      <c r="KXY10" s="285"/>
      <c r="KXZ10" s="285"/>
      <c r="KYA10" s="286"/>
      <c r="KYB10" s="287"/>
      <c r="KYC10" s="67"/>
      <c r="KYD10" s="284"/>
      <c r="KYE10" s="285"/>
      <c r="KYF10" s="285"/>
      <c r="KYG10" s="286"/>
      <c r="KYH10" s="287"/>
      <c r="KYI10" s="67"/>
      <c r="KYJ10" s="284"/>
      <c r="KYK10" s="285"/>
      <c r="KYL10" s="285"/>
      <c r="KYM10" s="286"/>
      <c r="KYN10" s="287"/>
      <c r="KYO10" s="67"/>
      <c r="KYP10" s="284"/>
      <c r="KYQ10" s="285"/>
      <c r="KYR10" s="285"/>
      <c r="KYS10" s="286"/>
      <c r="KYT10" s="287"/>
      <c r="KYU10" s="67"/>
      <c r="KYV10" s="284"/>
      <c r="KYW10" s="285"/>
      <c r="KYX10" s="285"/>
      <c r="KYY10" s="286"/>
      <c r="KYZ10" s="287"/>
      <c r="KZA10" s="67"/>
      <c r="KZB10" s="284"/>
      <c r="KZC10" s="285"/>
      <c r="KZD10" s="285"/>
      <c r="KZE10" s="286"/>
      <c r="KZF10" s="287"/>
      <c r="KZG10" s="67"/>
      <c r="KZH10" s="284"/>
      <c r="KZI10" s="285"/>
      <c r="KZJ10" s="285"/>
      <c r="KZK10" s="286"/>
      <c r="KZL10" s="287"/>
      <c r="KZM10" s="67"/>
      <c r="KZN10" s="284"/>
      <c r="KZO10" s="285"/>
      <c r="KZP10" s="285"/>
      <c r="KZQ10" s="286"/>
      <c r="KZR10" s="287"/>
      <c r="KZS10" s="67"/>
      <c r="KZT10" s="284"/>
      <c r="KZU10" s="285"/>
      <c r="KZV10" s="285"/>
      <c r="KZW10" s="286"/>
      <c r="KZX10" s="287"/>
      <c r="KZY10" s="67"/>
      <c r="KZZ10" s="284"/>
      <c r="LAA10" s="285"/>
      <c r="LAB10" s="285"/>
      <c r="LAC10" s="286"/>
      <c r="LAD10" s="287"/>
      <c r="LAE10" s="67"/>
      <c r="LAF10" s="284"/>
      <c r="LAG10" s="285"/>
      <c r="LAH10" s="285"/>
      <c r="LAI10" s="286"/>
      <c r="LAJ10" s="287"/>
      <c r="LAK10" s="67"/>
      <c r="LAL10" s="284"/>
      <c r="LAM10" s="285"/>
      <c r="LAN10" s="285"/>
      <c r="LAO10" s="286"/>
      <c r="LAP10" s="287"/>
      <c r="LAQ10" s="67"/>
      <c r="LAR10" s="284"/>
      <c r="LAS10" s="285"/>
      <c r="LAT10" s="285"/>
      <c r="LAU10" s="286"/>
      <c r="LAV10" s="287"/>
      <c r="LAW10" s="67"/>
      <c r="LAX10" s="284"/>
      <c r="LAY10" s="285"/>
      <c r="LAZ10" s="285"/>
      <c r="LBA10" s="286"/>
      <c r="LBB10" s="287"/>
      <c r="LBC10" s="67"/>
      <c r="LBD10" s="284"/>
      <c r="LBE10" s="285"/>
      <c r="LBF10" s="285"/>
      <c r="LBG10" s="286"/>
      <c r="LBH10" s="287"/>
      <c r="LBI10" s="67"/>
      <c r="LBJ10" s="284"/>
      <c r="LBK10" s="285"/>
      <c r="LBL10" s="285"/>
      <c r="LBM10" s="286"/>
      <c r="LBN10" s="287"/>
      <c r="LBO10" s="67"/>
      <c r="LBP10" s="284"/>
      <c r="LBQ10" s="285"/>
      <c r="LBR10" s="285"/>
      <c r="LBS10" s="286"/>
      <c r="LBT10" s="287"/>
      <c r="LBU10" s="67"/>
      <c r="LBV10" s="284"/>
      <c r="LBW10" s="285"/>
      <c r="LBX10" s="285"/>
      <c r="LBY10" s="286"/>
      <c r="LBZ10" s="287"/>
      <c r="LCA10" s="67"/>
      <c r="LCB10" s="284"/>
      <c r="LCC10" s="285"/>
      <c r="LCD10" s="285"/>
      <c r="LCE10" s="286"/>
      <c r="LCF10" s="287"/>
      <c r="LCG10" s="67"/>
      <c r="LCH10" s="284"/>
      <c r="LCI10" s="285"/>
      <c r="LCJ10" s="285"/>
      <c r="LCK10" s="286"/>
      <c r="LCL10" s="287"/>
      <c r="LCM10" s="67"/>
      <c r="LCN10" s="284"/>
      <c r="LCO10" s="285"/>
      <c r="LCP10" s="285"/>
      <c r="LCQ10" s="286"/>
      <c r="LCR10" s="287"/>
      <c r="LCS10" s="67"/>
      <c r="LCT10" s="284"/>
      <c r="LCU10" s="285"/>
      <c r="LCV10" s="285"/>
      <c r="LCW10" s="286"/>
      <c r="LCX10" s="287"/>
      <c r="LCY10" s="67"/>
      <c r="LCZ10" s="284"/>
      <c r="LDA10" s="285"/>
      <c r="LDB10" s="285"/>
      <c r="LDC10" s="286"/>
      <c r="LDD10" s="287"/>
      <c r="LDE10" s="67"/>
      <c r="LDF10" s="284"/>
      <c r="LDG10" s="285"/>
      <c r="LDH10" s="285"/>
      <c r="LDI10" s="286"/>
      <c r="LDJ10" s="287"/>
      <c r="LDK10" s="67"/>
      <c r="LDL10" s="284"/>
      <c r="LDM10" s="285"/>
      <c r="LDN10" s="285"/>
      <c r="LDO10" s="286"/>
      <c r="LDP10" s="287"/>
      <c r="LDQ10" s="67"/>
      <c r="LDR10" s="284"/>
      <c r="LDS10" s="285"/>
      <c r="LDT10" s="285"/>
      <c r="LDU10" s="286"/>
      <c r="LDV10" s="287"/>
      <c r="LDW10" s="67"/>
      <c r="LDX10" s="284"/>
      <c r="LDY10" s="285"/>
      <c r="LDZ10" s="285"/>
      <c r="LEA10" s="286"/>
      <c r="LEB10" s="287"/>
      <c r="LEC10" s="67"/>
      <c r="LED10" s="284"/>
      <c r="LEE10" s="285"/>
      <c r="LEF10" s="285"/>
      <c r="LEG10" s="286"/>
      <c r="LEH10" s="287"/>
      <c r="LEI10" s="67"/>
      <c r="LEJ10" s="284"/>
      <c r="LEK10" s="285"/>
      <c r="LEL10" s="285"/>
      <c r="LEM10" s="286"/>
      <c r="LEN10" s="287"/>
      <c r="LEO10" s="67"/>
      <c r="LEP10" s="284"/>
      <c r="LEQ10" s="285"/>
      <c r="LER10" s="285"/>
      <c r="LES10" s="286"/>
      <c r="LET10" s="287"/>
      <c r="LEU10" s="67"/>
      <c r="LEV10" s="284"/>
      <c r="LEW10" s="285"/>
      <c r="LEX10" s="285"/>
      <c r="LEY10" s="286"/>
      <c r="LEZ10" s="287"/>
      <c r="LFA10" s="67"/>
      <c r="LFB10" s="284"/>
      <c r="LFC10" s="285"/>
      <c r="LFD10" s="285"/>
      <c r="LFE10" s="286"/>
      <c r="LFF10" s="287"/>
      <c r="LFG10" s="67"/>
      <c r="LFH10" s="284"/>
      <c r="LFI10" s="285"/>
      <c r="LFJ10" s="285"/>
      <c r="LFK10" s="286"/>
      <c r="LFL10" s="287"/>
      <c r="LFM10" s="67"/>
      <c r="LFN10" s="284"/>
      <c r="LFO10" s="285"/>
      <c r="LFP10" s="285"/>
      <c r="LFQ10" s="286"/>
      <c r="LFR10" s="287"/>
      <c r="LFS10" s="67"/>
      <c r="LFT10" s="284"/>
      <c r="LFU10" s="285"/>
      <c r="LFV10" s="285"/>
      <c r="LFW10" s="286"/>
      <c r="LFX10" s="287"/>
      <c r="LFY10" s="67"/>
      <c r="LFZ10" s="284"/>
      <c r="LGA10" s="285"/>
      <c r="LGB10" s="285"/>
      <c r="LGC10" s="286"/>
      <c r="LGD10" s="287"/>
      <c r="LGE10" s="67"/>
      <c r="LGF10" s="284"/>
      <c r="LGG10" s="285"/>
      <c r="LGH10" s="285"/>
      <c r="LGI10" s="286"/>
      <c r="LGJ10" s="287"/>
      <c r="LGK10" s="67"/>
      <c r="LGL10" s="284"/>
      <c r="LGM10" s="285"/>
      <c r="LGN10" s="285"/>
      <c r="LGO10" s="286"/>
      <c r="LGP10" s="287"/>
      <c r="LGQ10" s="67"/>
      <c r="LGR10" s="284"/>
      <c r="LGS10" s="285"/>
      <c r="LGT10" s="285"/>
      <c r="LGU10" s="286"/>
      <c r="LGV10" s="287"/>
      <c r="LGW10" s="67"/>
      <c r="LGX10" s="284"/>
      <c r="LGY10" s="285"/>
      <c r="LGZ10" s="285"/>
      <c r="LHA10" s="286"/>
      <c r="LHB10" s="287"/>
      <c r="LHC10" s="67"/>
      <c r="LHD10" s="284"/>
      <c r="LHE10" s="285"/>
      <c r="LHF10" s="285"/>
      <c r="LHG10" s="286"/>
      <c r="LHH10" s="287"/>
      <c r="LHI10" s="67"/>
      <c r="LHJ10" s="284"/>
      <c r="LHK10" s="285"/>
      <c r="LHL10" s="285"/>
      <c r="LHM10" s="286"/>
      <c r="LHN10" s="287"/>
      <c r="LHO10" s="67"/>
      <c r="LHP10" s="284"/>
      <c r="LHQ10" s="285"/>
      <c r="LHR10" s="285"/>
      <c r="LHS10" s="286"/>
      <c r="LHT10" s="287"/>
      <c r="LHU10" s="67"/>
      <c r="LHV10" s="284"/>
      <c r="LHW10" s="285"/>
      <c r="LHX10" s="285"/>
      <c r="LHY10" s="286"/>
      <c r="LHZ10" s="287"/>
      <c r="LIA10" s="67"/>
      <c r="LIB10" s="284"/>
      <c r="LIC10" s="285"/>
      <c r="LID10" s="285"/>
      <c r="LIE10" s="286"/>
      <c r="LIF10" s="287"/>
      <c r="LIG10" s="67"/>
      <c r="LIH10" s="284"/>
      <c r="LII10" s="285"/>
      <c r="LIJ10" s="285"/>
      <c r="LIK10" s="286"/>
      <c r="LIL10" s="287"/>
      <c r="LIM10" s="67"/>
      <c r="LIN10" s="284"/>
      <c r="LIO10" s="285"/>
      <c r="LIP10" s="285"/>
      <c r="LIQ10" s="286"/>
      <c r="LIR10" s="287"/>
      <c r="LIS10" s="67"/>
      <c r="LIT10" s="284"/>
      <c r="LIU10" s="285"/>
      <c r="LIV10" s="285"/>
      <c r="LIW10" s="286"/>
      <c r="LIX10" s="287"/>
      <c r="LIY10" s="67"/>
      <c r="LIZ10" s="284"/>
      <c r="LJA10" s="285"/>
      <c r="LJB10" s="285"/>
      <c r="LJC10" s="286"/>
      <c r="LJD10" s="287"/>
      <c r="LJE10" s="67"/>
      <c r="LJF10" s="284"/>
      <c r="LJG10" s="285"/>
      <c r="LJH10" s="285"/>
      <c r="LJI10" s="286"/>
      <c r="LJJ10" s="287"/>
      <c r="LJK10" s="67"/>
      <c r="LJL10" s="284"/>
      <c r="LJM10" s="285"/>
      <c r="LJN10" s="285"/>
      <c r="LJO10" s="286"/>
      <c r="LJP10" s="287"/>
      <c r="LJQ10" s="67"/>
      <c r="LJR10" s="284"/>
      <c r="LJS10" s="285"/>
      <c r="LJT10" s="285"/>
      <c r="LJU10" s="286"/>
      <c r="LJV10" s="287"/>
      <c r="LJW10" s="67"/>
      <c r="LJX10" s="284"/>
      <c r="LJY10" s="285"/>
      <c r="LJZ10" s="285"/>
      <c r="LKA10" s="286"/>
      <c r="LKB10" s="287"/>
      <c r="LKC10" s="67"/>
      <c r="LKD10" s="284"/>
      <c r="LKE10" s="285"/>
      <c r="LKF10" s="285"/>
      <c r="LKG10" s="286"/>
      <c r="LKH10" s="287"/>
      <c r="LKI10" s="67"/>
      <c r="LKJ10" s="284"/>
      <c r="LKK10" s="285"/>
      <c r="LKL10" s="285"/>
      <c r="LKM10" s="286"/>
      <c r="LKN10" s="287"/>
      <c r="LKO10" s="67"/>
      <c r="LKP10" s="284"/>
      <c r="LKQ10" s="285"/>
      <c r="LKR10" s="285"/>
      <c r="LKS10" s="286"/>
      <c r="LKT10" s="287"/>
      <c r="LKU10" s="67"/>
      <c r="LKV10" s="284"/>
      <c r="LKW10" s="285"/>
      <c r="LKX10" s="285"/>
      <c r="LKY10" s="286"/>
      <c r="LKZ10" s="287"/>
      <c r="LLA10" s="67"/>
      <c r="LLB10" s="284"/>
      <c r="LLC10" s="285"/>
      <c r="LLD10" s="285"/>
      <c r="LLE10" s="286"/>
      <c r="LLF10" s="287"/>
      <c r="LLG10" s="67"/>
      <c r="LLH10" s="284"/>
      <c r="LLI10" s="285"/>
      <c r="LLJ10" s="285"/>
      <c r="LLK10" s="286"/>
      <c r="LLL10" s="287"/>
      <c r="LLM10" s="67"/>
      <c r="LLN10" s="284"/>
      <c r="LLO10" s="285"/>
      <c r="LLP10" s="285"/>
      <c r="LLQ10" s="286"/>
      <c r="LLR10" s="287"/>
      <c r="LLS10" s="67"/>
      <c r="LLT10" s="284"/>
      <c r="LLU10" s="285"/>
      <c r="LLV10" s="285"/>
      <c r="LLW10" s="286"/>
      <c r="LLX10" s="287"/>
      <c r="LLY10" s="67"/>
      <c r="LLZ10" s="284"/>
      <c r="LMA10" s="285"/>
      <c r="LMB10" s="285"/>
      <c r="LMC10" s="286"/>
      <c r="LMD10" s="287"/>
      <c r="LME10" s="67"/>
      <c r="LMF10" s="284"/>
      <c r="LMG10" s="285"/>
      <c r="LMH10" s="285"/>
      <c r="LMI10" s="286"/>
      <c r="LMJ10" s="287"/>
      <c r="LMK10" s="67"/>
      <c r="LML10" s="284"/>
      <c r="LMM10" s="285"/>
      <c r="LMN10" s="285"/>
      <c r="LMO10" s="286"/>
      <c r="LMP10" s="287"/>
      <c r="LMQ10" s="67"/>
      <c r="LMR10" s="284"/>
      <c r="LMS10" s="285"/>
      <c r="LMT10" s="285"/>
      <c r="LMU10" s="286"/>
      <c r="LMV10" s="287"/>
      <c r="LMW10" s="67"/>
      <c r="LMX10" s="284"/>
      <c r="LMY10" s="285"/>
      <c r="LMZ10" s="285"/>
      <c r="LNA10" s="286"/>
      <c r="LNB10" s="287"/>
      <c r="LNC10" s="67"/>
      <c r="LND10" s="284"/>
      <c r="LNE10" s="285"/>
      <c r="LNF10" s="285"/>
      <c r="LNG10" s="286"/>
      <c r="LNH10" s="287"/>
      <c r="LNI10" s="67"/>
      <c r="LNJ10" s="284"/>
      <c r="LNK10" s="285"/>
      <c r="LNL10" s="285"/>
      <c r="LNM10" s="286"/>
      <c r="LNN10" s="287"/>
      <c r="LNO10" s="67"/>
      <c r="LNP10" s="284"/>
      <c r="LNQ10" s="285"/>
      <c r="LNR10" s="285"/>
      <c r="LNS10" s="286"/>
      <c r="LNT10" s="287"/>
      <c r="LNU10" s="67"/>
      <c r="LNV10" s="284"/>
      <c r="LNW10" s="285"/>
      <c r="LNX10" s="285"/>
      <c r="LNY10" s="286"/>
      <c r="LNZ10" s="287"/>
      <c r="LOA10" s="67"/>
      <c r="LOB10" s="284"/>
      <c r="LOC10" s="285"/>
      <c r="LOD10" s="285"/>
      <c r="LOE10" s="286"/>
      <c r="LOF10" s="287"/>
      <c r="LOG10" s="67"/>
      <c r="LOH10" s="284"/>
      <c r="LOI10" s="285"/>
      <c r="LOJ10" s="285"/>
      <c r="LOK10" s="286"/>
      <c r="LOL10" s="287"/>
      <c r="LOM10" s="67"/>
      <c r="LON10" s="284"/>
      <c r="LOO10" s="285"/>
      <c r="LOP10" s="285"/>
      <c r="LOQ10" s="286"/>
      <c r="LOR10" s="287"/>
      <c r="LOS10" s="67"/>
      <c r="LOT10" s="284"/>
      <c r="LOU10" s="285"/>
      <c r="LOV10" s="285"/>
      <c r="LOW10" s="286"/>
      <c r="LOX10" s="287"/>
      <c r="LOY10" s="67"/>
      <c r="LOZ10" s="284"/>
      <c r="LPA10" s="285"/>
      <c r="LPB10" s="285"/>
      <c r="LPC10" s="286"/>
      <c r="LPD10" s="287"/>
      <c r="LPE10" s="67"/>
      <c r="LPF10" s="284"/>
      <c r="LPG10" s="285"/>
      <c r="LPH10" s="285"/>
      <c r="LPI10" s="286"/>
      <c r="LPJ10" s="287"/>
      <c r="LPK10" s="67"/>
      <c r="LPL10" s="284"/>
      <c r="LPM10" s="285"/>
      <c r="LPN10" s="285"/>
      <c r="LPO10" s="286"/>
      <c r="LPP10" s="287"/>
      <c r="LPQ10" s="67"/>
      <c r="LPR10" s="284"/>
      <c r="LPS10" s="285"/>
      <c r="LPT10" s="285"/>
      <c r="LPU10" s="286"/>
      <c r="LPV10" s="287"/>
      <c r="LPW10" s="67"/>
      <c r="LPX10" s="284"/>
      <c r="LPY10" s="285"/>
      <c r="LPZ10" s="285"/>
      <c r="LQA10" s="286"/>
      <c r="LQB10" s="287"/>
      <c r="LQC10" s="67"/>
      <c r="LQD10" s="284"/>
      <c r="LQE10" s="285"/>
      <c r="LQF10" s="285"/>
      <c r="LQG10" s="286"/>
      <c r="LQH10" s="287"/>
      <c r="LQI10" s="67"/>
      <c r="LQJ10" s="284"/>
      <c r="LQK10" s="285"/>
      <c r="LQL10" s="285"/>
      <c r="LQM10" s="286"/>
      <c r="LQN10" s="287"/>
      <c r="LQO10" s="67"/>
      <c r="LQP10" s="284"/>
      <c r="LQQ10" s="285"/>
      <c r="LQR10" s="285"/>
      <c r="LQS10" s="286"/>
      <c r="LQT10" s="287"/>
      <c r="LQU10" s="67"/>
      <c r="LQV10" s="284"/>
      <c r="LQW10" s="285"/>
      <c r="LQX10" s="285"/>
      <c r="LQY10" s="286"/>
      <c r="LQZ10" s="287"/>
      <c r="LRA10" s="67"/>
      <c r="LRB10" s="284"/>
      <c r="LRC10" s="285"/>
      <c r="LRD10" s="285"/>
      <c r="LRE10" s="286"/>
      <c r="LRF10" s="287"/>
      <c r="LRG10" s="67"/>
      <c r="LRH10" s="284"/>
      <c r="LRI10" s="285"/>
      <c r="LRJ10" s="285"/>
      <c r="LRK10" s="286"/>
      <c r="LRL10" s="287"/>
      <c r="LRM10" s="67"/>
      <c r="LRN10" s="284"/>
      <c r="LRO10" s="285"/>
      <c r="LRP10" s="285"/>
      <c r="LRQ10" s="286"/>
      <c r="LRR10" s="287"/>
      <c r="LRS10" s="67"/>
      <c r="LRT10" s="284"/>
      <c r="LRU10" s="285"/>
      <c r="LRV10" s="285"/>
      <c r="LRW10" s="286"/>
      <c r="LRX10" s="287"/>
      <c r="LRY10" s="67"/>
      <c r="LRZ10" s="284"/>
      <c r="LSA10" s="285"/>
      <c r="LSB10" s="285"/>
      <c r="LSC10" s="286"/>
      <c r="LSD10" s="287"/>
      <c r="LSE10" s="67"/>
      <c r="LSF10" s="284"/>
      <c r="LSG10" s="285"/>
      <c r="LSH10" s="285"/>
      <c r="LSI10" s="286"/>
      <c r="LSJ10" s="287"/>
      <c r="LSK10" s="67"/>
      <c r="LSL10" s="284"/>
      <c r="LSM10" s="285"/>
      <c r="LSN10" s="285"/>
      <c r="LSO10" s="286"/>
      <c r="LSP10" s="287"/>
      <c r="LSQ10" s="67"/>
      <c r="LSR10" s="284"/>
      <c r="LSS10" s="285"/>
      <c r="LST10" s="285"/>
      <c r="LSU10" s="286"/>
      <c r="LSV10" s="287"/>
      <c r="LSW10" s="67"/>
      <c r="LSX10" s="284"/>
      <c r="LSY10" s="285"/>
      <c r="LSZ10" s="285"/>
      <c r="LTA10" s="286"/>
      <c r="LTB10" s="287"/>
      <c r="LTC10" s="67"/>
      <c r="LTD10" s="284"/>
      <c r="LTE10" s="285"/>
      <c r="LTF10" s="285"/>
      <c r="LTG10" s="286"/>
      <c r="LTH10" s="287"/>
      <c r="LTI10" s="67"/>
      <c r="LTJ10" s="284"/>
      <c r="LTK10" s="285"/>
      <c r="LTL10" s="285"/>
      <c r="LTM10" s="286"/>
      <c r="LTN10" s="287"/>
      <c r="LTO10" s="67"/>
      <c r="LTP10" s="284"/>
      <c r="LTQ10" s="285"/>
      <c r="LTR10" s="285"/>
      <c r="LTS10" s="286"/>
      <c r="LTT10" s="287"/>
      <c r="LTU10" s="67"/>
      <c r="LTV10" s="284"/>
      <c r="LTW10" s="285"/>
      <c r="LTX10" s="285"/>
      <c r="LTY10" s="286"/>
      <c r="LTZ10" s="287"/>
      <c r="LUA10" s="67"/>
      <c r="LUB10" s="284"/>
      <c r="LUC10" s="285"/>
      <c r="LUD10" s="285"/>
      <c r="LUE10" s="286"/>
      <c r="LUF10" s="287"/>
      <c r="LUG10" s="67"/>
      <c r="LUH10" s="284"/>
      <c r="LUI10" s="285"/>
      <c r="LUJ10" s="285"/>
      <c r="LUK10" s="286"/>
      <c r="LUL10" s="287"/>
      <c r="LUM10" s="67"/>
      <c r="LUN10" s="284"/>
      <c r="LUO10" s="285"/>
      <c r="LUP10" s="285"/>
      <c r="LUQ10" s="286"/>
      <c r="LUR10" s="287"/>
      <c r="LUS10" s="67"/>
      <c r="LUT10" s="284"/>
      <c r="LUU10" s="285"/>
      <c r="LUV10" s="285"/>
      <c r="LUW10" s="286"/>
      <c r="LUX10" s="287"/>
      <c r="LUY10" s="67"/>
      <c r="LUZ10" s="284"/>
      <c r="LVA10" s="285"/>
      <c r="LVB10" s="285"/>
      <c r="LVC10" s="286"/>
      <c r="LVD10" s="287"/>
      <c r="LVE10" s="67"/>
      <c r="LVF10" s="284"/>
      <c r="LVG10" s="285"/>
      <c r="LVH10" s="285"/>
      <c r="LVI10" s="286"/>
      <c r="LVJ10" s="287"/>
      <c r="LVK10" s="67"/>
      <c r="LVL10" s="284"/>
      <c r="LVM10" s="285"/>
      <c r="LVN10" s="285"/>
      <c r="LVO10" s="286"/>
      <c r="LVP10" s="287"/>
      <c r="LVQ10" s="67"/>
      <c r="LVR10" s="284"/>
      <c r="LVS10" s="285"/>
      <c r="LVT10" s="285"/>
      <c r="LVU10" s="286"/>
      <c r="LVV10" s="287"/>
      <c r="LVW10" s="67"/>
      <c r="LVX10" s="284"/>
      <c r="LVY10" s="285"/>
      <c r="LVZ10" s="285"/>
      <c r="LWA10" s="286"/>
      <c r="LWB10" s="287"/>
      <c r="LWC10" s="67"/>
      <c r="LWD10" s="284"/>
      <c r="LWE10" s="285"/>
      <c r="LWF10" s="285"/>
      <c r="LWG10" s="286"/>
      <c r="LWH10" s="287"/>
      <c r="LWI10" s="67"/>
      <c r="LWJ10" s="284"/>
      <c r="LWK10" s="285"/>
      <c r="LWL10" s="285"/>
      <c r="LWM10" s="286"/>
      <c r="LWN10" s="287"/>
      <c r="LWO10" s="67"/>
      <c r="LWP10" s="284"/>
      <c r="LWQ10" s="285"/>
      <c r="LWR10" s="285"/>
      <c r="LWS10" s="286"/>
      <c r="LWT10" s="287"/>
      <c r="LWU10" s="67"/>
      <c r="LWV10" s="284"/>
      <c r="LWW10" s="285"/>
      <c r="LWX10" s="285"/>
      <c r="LWY10" s="286"/>
      <c r="LWZ10" s="287"/>
      <c r="LXA10" s="67"/>
      <c r="LXB10" s="284"/>
      <c r="LXC10" s="285"/>
      <c r="LXD10" s="285"/>
      <c r="LXE10" s="286"/>
      <c r="LXF10" s="287"/>
      <c r="LXG10" s="67"/>
      <c r="LXH10" s="284"/>
      <c r="LXI10" s="285"/>
      <c r="LXJ10" s="285"/>
      <c r="LXK10" s="286"/>
      <c r="LXL10" s="287"/>
      <c r="LXM10" s="67"/>
      <c r="LXN10" s="284"/>
      <c r="LXO10" s="285"/>
      <c r="LXP10" s="285"/>
      <c r="LXQ10" s="286"/>
      <c r="LXR10" s="287"/>
      <c r="LXS10" s="67"/>
      <c r="LXT10" s="284"/>
      <c r="LXU10" s="285"/>
      <c r="LXV10" s="285"/>
      <c r="LXW10" s="286"/>
      <c r="LXX10" s="287"/>
      <c r="LXY10" s="67"/>
      <c r="LXZ10" s="284"/>
      <c r="LYA10" s="285"/>
      <c r="LYB10" s="285"/>
      <c r="LYC10" s="286"/>
      <c r="LYD10" s="287"/>
      <c r="LYE10" s="67"/>
      <c r="LYF10" s="284"/>
      <c r="LYG10" s="285"/>
      <c r="LYH10" s="285"/>
      <c r="LYI10" s="286"/>
      <c r="LYJ10" s="287"/>
      <c r="LYK10" s="67"/>
      <c r="LYL10" s="284"/>
      <c r="LYM10" s="285"/>
      <c r="LYN10" s="285"/>
      <c r="LYO10" s="286"/>
      <c r="LYP10" s="287"/>
      <c r="LYQ10" s="67"/>
      <c r="LYR10" s="284"/>
      <c r="LYS10" s="285"/>
      <c r="LYT10" s="285"/>
      <c r="LYU10" s="286"/>
      <c r="LYV10" s="287"/>
      <c r="LYW10" s="67"/>
      <c r="LYX10" s="284"/>
      <c r="LYY10" s="285"/>
      <c r="LYZ10" s="285"/>
      <c r="LZA10" s="286"/>
      <c r="LZB10" s="287"/>
      <c r="LZC10" s="67"/>
      <c r="LZD10" s="284"/>
      <c r="LZE10" s="285"/>
      <c r="LZF10" s="285"/>
      <c r="LZG10" s="286"/>
      <c r="LZH10" s="287"/>
      <c r="LZI10" s="67"/>
      <c r="LZJ10" s="284"/>
      <c r="LZK10" s="285"/>
      <c r="LZL10" s="285"/>
      <c r="LZM10" s="286"/>
      <c r="LZN10" s="287"/>
      <c r="LZO10" s="67"/>
      <c r="LZP10" s="284"/>
      <c r="LZQ10" s="285"/>
      <c r="LZR10" s="285"/>
      <c r="LZS10" s="286"/>
      <c r="LZT10" s="287"/>
      <c r="LZU10" s="67"/>
      <c r="LZV10" s="284"/>
      <c r="LZW10" s="285"/>
      <c r="LZX10" s="285"/>
      <c r="LZY10" s="286"/>
      <c r="LZZ10" s="287"/>
      <c r="MAA10" s="67"/>
      <c r="MAB10" s="284"/>
      <c r="MAC10" s="285"/>
      <c r="MAD10" s="285"/>
      <c r="MAE10" s="286"/>
      <c r="MAF10" s="287"/>
      <c r="MAG10" s="67"/>
      <c r="MAH10" s="284"/>
      <c r="MAI10" s="285"/>
      <c r="MAJ10" s="285"/>
      <c r="MAK10" s="286"/>
      <c r="MAL10" s="287"/>
      <c r="MAM10" s="67"/>
      <c r="MAN10" s="284"/>
      <c r="MAO10" s="285"/>
      <c r="MAP10" s="285"/>
      <c r="MAQ10" s="286"/>
      <c r="MAR10" s="287"/>
      <c r="MAS10" s="67"/>
      <c r="MAT10" s="284"/>
      <c r="MAU10" s="285"/>
      <c r="MAV10" s="285"/>
      <c r="MAW10" s="286"/>
      <c r="MAX10" s="287"/>
      <c r="MAY10" s="67"/>
      <c r="MAZ10" s="284"/>
      <c r="MBA10" s="285"/>
      <c r="MBB10" s="285"/>
      <c r="MBC10" s="286"/>
      <c r="MBD10" s="287"/>
      <c r="MBE10" s="67"/>
      <c r="MBF10" s="284"/>
      <c r="MBG10" s="285"/>
      <c r="MBH10" s="285"/>
      <c r="MBI10" s="286"/>
      <c r="MBJ10" s="287"/>
      <c r="MBK10" s="67"/>
      <c r="MBL10" s="284"/>
      <c r="MBM10" s="285"/>
      <c r="MBN10" s="285"/>
      <c r="MBO10" s="286"/>
      <c r="MBP10" s="287"/>
      <c r="MBQ10" s="67"/>
      <c r="MBR10" s="284"/>
      <c r="MBS10" s="285"/>
      <c r="MBT10" s="285"/>
      <c r="MBU10" s="286"/>
      <c r="MBV10" s="287"/>
      <c r="MBW10" s="67"/>
      <c r="MBX10" s="284"/>
      <c r="MBY10" s="285"/>
      <c r="MBZ10" s="285"/>
      <c r="MCA10" s="286"/>
      <c r="MCB10" s="287"/>
      <c r="MCC10" s="67"/>
      <c r="MCD10" s="284"/>
      <c r="MCE10" s="285"/>
      <c r="MCF10" s="285"/>
      <c r="MCG10" s="286"/>
      <c r="MCH10" s="287"/>
      <c r="MCI10" s="67"/>
      <c r="MCJ10" s="284"/>
      <c r="MCK10" s="285"/>
      <c r="MCL10" s="285"/>
      <c r="MCM10" s="286"/>
      <c r="MCN10" s="287"/>
      <c r="MCO10" s="67"/>
      <c r="MCP10" s="284"/>
      <c r="MCQ10" s="285"/>
      <c r="MCR10" s="285"/>
      <c r="MCS10" s="286"/>
      <c r="MCT10" s="287"/>
      <c r="MCU10" s="67"/>
      <c r="MCV10" s="284"/>
      <c r="MCW10" s="285"/>
      <c r="MCX10" s="285"/>
      <c r="MCY10" s="286"/>
      <c r="MCZ10" s="287"/>
      <c r="MDA10" s="67"/>
      <c r="MDB10" s="284"/>
      <c r="MDC10" s="285"/>
      <c r="MDD10" s="285"/>
      <c r="MDE10" s="286"/>
      <c r="MDF10" s="287"/>
      <c r="MDG10" s="67"/>
      <c r="MDH10" s="284"/>
      <c r="MDI10" s="285"/>
      <c r="MDJ10" s="285"/>
      <c r="MDK10" s="286"/>
      <c r="MDL10" s="287"/>
      <c r="MDM10" s="67"/>
      <c r="MDN10" s="284"/>
      <c r="MDO10" s="285"/>
      <c r="MDP10" s="285"/>
      <c r="MDQ10" s="286"/>
      <c r="MDR10" s="287"/>
      <c r="MDS10" s="67"/>
      <c r="MDT10" s="284"/>
      <c r="MDU10" s="285"/>
      <c r="MDV10" s="285"/>
      <c r="MDW10" s="286"/>
      <c r="MDX10" s="287"/>
      <c r="MDY10" s="67"/>
      <c r="MDZ10" s="284"/>
      <c r="MEA10" s="285"/>
      <c r="MEB10" s="285"/>
      <c r="MEC10" s="286"/>
      <c r="MED10" s="287"/>
      <c r="MEE10" s="67"/>
      <c r="MEF10" s="284"/>
      <c r="MEG10" s="285"/>
      <c r="MEH10" s="285"/>
      <c r="MEI10" s="286"/>
      <c r="MEJ10" s="287"/>
      <c r="MEK10" s="67"/>
      <c r="MEL10" s="284"/>
      <c r="MEM10" s="285"/>
      <c r="MEN10" s="285"/>
      <c r="MEO10" s="286"/>
      <c r="MEP10" s="287"/>
      <c r="MEQ10" s="67"/>
      <c r="MER10" s="284"/>
      <c r="MES10" s="285"/>
      <c r="MET10" s="285"/>
      <c r="MEU10" s="286"/>
      <c r="MEV10" s="287"/>
      <c r="MEW10" s="67"/>
      <c r="MEX10" s="284"/>
      <c r="MEY10" s="285"/>
      <c r="MEZ10" s="285"/>
      <c r="MFA10" s="286"/>
      <c r="MFB10" s="287"/>
      <c r="MFC10" s="67"/>
      <c r="MFD10" s="284"/>
      <c r="MFE10" s="285"/>
      <c r="MFF10" s="285"/>
      <c r="MFG10" s="286"/>
      <c r="MFH10" s="287"/>
      <c r="MFI10" s="67"/>
      <c r="MFJ10" s="284"/>
      <c r="MFK10" s="285"/>
      <c r="MFL10" s="285"/>
      <c r="MFM10" s="286"/>
      <c r="MFN10" s="287"/>
      <c r="MFO10" s="67"/>
      <c r="MFP10" s="284"/>
      <c r="MFQ10" s="285"/>
      <c r="MFR10" s="285"/>
      <c r="MFS10" s="286"/>
      <c r="MFT10" s="287"/>
      <c r="MFU10" s="67"/>
      <c r="MFV10" s="284"/>
      <c r="MFW10" s="285"/>
      <c r="MFX10" s="285"/>
      <c r="MFY10" s="286"/>
      <c r="MFZ10" s="287"/>
      <c r="MGA10" s="67"/>
      <c r="MGB10" s="284"/>
      <c r="MGC10" s="285"/>
      <c r="MGD10" s="285"/>
      <c r="MGE10" s="286"/>
      <c r="MGF10" s="287"/>
      <c r="MGG10" s="67"/>
      <c r="MGH10" s="284"/>
      <c r="MGI10" s="285"/>
      <c r="MGJ10" s="285"/>
      <c r="MGK10" s="286"/>
      <c r="MGL10" s="287"/>
      <c r="MGM10" s="67"/>
      <c r="MGN10" s="284"/>
      <c r="MGO10" s="285"/>
      <c r="MGP10" s="285"/>
      <c r="MGQ10" s="286"/>
      <c r="MGR10" s="287"/>
      <c r="MGS10" s="67"/>
      <c r="MGT10" s="284"/>
      <c r="MGU10" s="285"/>
      <c r="MGV10" s="285"/>
      <c r="MGW10" s="286"/>
      <c r="MGX10" s="287"/>
      <c r="MGY10" s="67"/>
      <c r="MGZ10" s="284"/>
      <c r="MHA10" s="285"/>
      <c r="MHB10" s="285"/>
      <c r="MHC10" s="286"/>
      <c r="MHD10" s="287"/>
      <c r="MHE10" s="67"/>
      <c r="MHF10" s="284"/>
      <c r="MHG10" s="285"/>
      <c r="MHH10" s="285"/>
      <c r="MHI10" s="286"/>
      <c r="MHJ10" s="287"/>
      <c r="MHK10" s="67"/>
      <c r="MHL10" s="284"/>
      <c r="MHM10" s="285"/>
      <c r="MHN10" s="285"/>
      <c r="MHO10" s="286"/>
      <c r="MHP10" s="287"/>
      <c r="MHQ10" s="67"/>
      <c r="MHR10" s="284"/>
      <c r="MHS10" s="285"/>
      <c r="MHT10" s="285"/>
      <c r="MHU10" s="286"/>
      <c r="MHV10" s="287"/>
      <c r="MHW10" s="67"/>
      <c r="MHX10" s="284"/>
      <c r="MHY10" s="285"/>
      <c r="MHZ10" s="285"/>
      <c r="MIA10" s="286"/>
      <c r="MIB10" s="287"/>
      <c r="MIC10" s="67"/>
      <c r="MID10" s="284"/>
      <c r="MIE10" s="285"/>
      <c r="MIF10" s="285"/>
      <c r="MIG10" s="286"/>
      <c r="MIH10" s="287"/>
      <c r="MII10" s="67"/>
      <c r="MIJ10" s="284"/>
      <c r="MIK10" s="285"/>
      <c r="MIL10" s="285"/>
      <c r="MIM10" s="286"/>
      <c r="MIN10" s="287"/>
      <c r="MIO10" s="67"/>
      <c r="MIP10" s="284"/>
      <c r="MIQ10" s="285"/>
      <c r="MIR10" s="285"/>
      <c r="MIS10" s="286"/>
      <c r="MIT10" s="287"/>
      <c r="MIU10" s="67"/>
      <c r="MIV10" s="284"/>
      <c r="MIW10" s="285"/>
      <c r="MIX10" s="285"/>
      <c r="MIY10" s="286"/>
      <c r="MIZ10" s="287"/>
      <c r="MJA10" s="67"/>
      <c r="MJB10" s="284"/>
      <c r="MJC10" s="285"/>
      <c r="MJD10" s="285"/>
      <c r="MJE10" s="286"/>
      <c r="MJF10" s="287"/>
      <c r="MJG10" s="67"/>
      <c r="MJH10" s="284"/>
      <c r="MJI10" s="285"/>
      <c r="MJJ10" s="285"/>
      <c r="MJK10" s="286"/>
      <c r="MJL10" s="287"/>
      <c r="MJM10" s="67"/>
      <c r="MJN10" s="284"/>
      <c r="MJO10" s="285"/>
      <c r="MJP10" s="285"/>
      <c r="MJQ10" s="286"/>
      <c r="MJR10" s="287"/>
      <c r="MJS10" s="67"/>
      <c r="MJT10" s="284"/>
      <c r="MJU10" s="285"/>
      <c r="MJV10" s="285"/>
      <c r="MJW10" s="286"/>
      <c r="MJX10" s="287"/>
      <c r="MJY10" s="67"/>
      <c r="MJZ10" s="284"/>
      <c r="MKA10" s="285"/>
      <c r="MKB10" s="285"/>
      <c r="MKC10" s="286"/>
      <c r="MKD10" s="287"/>
      <c r="MKE10" s="67"/>
      <c r="MKF10" s="284"/>
      <c r="MKG10" s="285"/>
      <c r="MKH10" s="285"/>
      <c r="MKI10" s="286"/>
      <c r="MKJ10" s="287"/>
      <c r="MKK10" s="67"/>
      <c r="MKL10" s="284"/>
      <c r="MKM10" s="285"/>
      <c r="MKN10" s="285"/>
      <c r="MKO10" s="286"/>
      <c r="MKP10" s="287"/>
      <c r="MKQ10" s="67"/>
      <c r="MKR10" s="284"/>
      <c r="MKS10" s="285"/>
      <c r="MKT10" s="285"/>
      <c r="MKU10" s="286"/>
      <c r="MKV10" s="287"/>
      <c r="MKW10" s="67"/>
      <c r="MKX10" s="284"/>
      <c r="MKY10" s="285"/>
      <c r="MKZ10" s="285"/>
      <c r="MLA10" s="286"/>
      <c r="MLB10" s="287"/>
      <c r="MLC10" s="67"/>
      <c r="MLD10" s="284"/>
      <c r="MLE10" s="285"/>
      <c r="MLF10" s="285"/>
      <c r="MLG10" s="286"/>
      <c r="MLH10" s="287"/>
      <c r="MLI10" s="67"/>
      <c r="MLJ10" s="284"/>
      <c r="MLK10" s="285"/>
      <c r="MLL10" s="285"/>
      <c r="MLM10" s="286"/>
      <c r="MLN10" s="287"/>
      <c r="MLO10" s="67"/>
      <c r="MLP10" s="284"/>
      <c r="MLQ10" s="285"/>
      <c r="MLR10" s="285"/>
      <c r="MLS10" s="286"/>
      <c r="MLT10" s="287"/>
      <c r="MLU10" s="67"/>
      <c r="MLV10" s="284"/>
      <c r="MLW10" s="285"/>
      <c r="MLX10" s="285"/>
      <c r="MLY10" s="286"/>
      <c r="MLZ10" s="287"/>
      <c r="MMA10" s="67"/>
      <c r="MMB10" s="284"/>
      <c r="MMC10" s="285"/>
      <c r="MMD10" s="285"/>
      <c r="MME10" s="286"/>
      <c r="MMF10" s="287"/>
      <c r="MMG10" s="67"/>
      <c r="MMH10" s="284"/>
      <c r="MMI10" s="285"/>
      <c r="MMJ10" s="285"/>
      <c r="MMK10" s="286"/>
      <c r="MML10" s="287"/>
      <c r="MMM10" s="67"/>
      <c r="MMN10" s="284"/>
      <c r="MMO10" s="285"/>
      <c r="MMP10" s="285"/>
      <c r="MMQ10" s="286"/>
      <c r="MMR10" s="287"/>
      <c r="MMS10" s="67"/>
      <c r="MMT10" s="284"/>
      <c r="MMU10" s="285"/>
      <c r="MMV10" s="285"/>
      <c r="MMW10" s="286"/>
      <c r="MMX10" s="287"/>
      <c r="MMY10" s="67"/>
      <c r="MMZ10" s="284"/>
      <c r="MNA10" s="285"/>
      <c r="MNB10" s="285"/>
      <c r="MNC10" s="286"/>
      <c r="MND10" s="287"/>
      <c r="MNE10" s="67"/>
      <c r="MNF10" s="284"/>
      <c r="MNG10" s="285"/>
      <c r="MNH10" s="285"/>
      <c r="MNI10" s="286"/>
      <c r="MNJ10" s="287"/>
      <c r="MNK10" s="67"/>
      <c r="MNL10" s="284"/>
      <c r="MNM10" s="285"/>
      <c r="MNN10" s="285"/>
      <c r="MNO10" s="286"/>
      <c r="MNP10" s="287"/>
      <c r="MNQ10" s="67"/>
      <c r="MNR10" s="284"/>
      <c r="MNS10" s="285"/>
      <c r="MNT10" s="285"/>
      <c r="MNU10" s="286"/>
      <c r="MNV10" s="287"/>
      <c r="MNW10" s="67"/>
      <c r="MNX10" s="284"/>
      <c r="MNY10" s="285"/>
      <c r="MNZ10" s="285"/>
      <c r="MOA10" s="286"/>
      <c r="MOB10" s="287"/>
      <c r="MOC10" s="67"/>
      <c r="MOD10" s="284"/>
      <c r="MOE10" s="285"/>
      <c r="MOF10" s="285"/>
      <c r="MOG10" s="286"/>
      <c r="MOH10" s="287"/>
      <c r="MOI10" s="67"/>
      <c r="MOJ10" s="284"/>
      <c r="MOK10" s="285"/>
      <c r="MOL10" s="285"/>
      <c r="MOM10" s="286"/>
      <c r="MON10" s="287"/>
      <c r="MOO10" s="67"/>
      <c r="MOP10" s="284"/>
      <c r="MOQ10" s="285"/>
      <c r="MOR10" s="285"/>
      <c r="MOS10" s="286"/>
      <c r="MOT10" s="287"/>
      <c r="MOU10" s="67"/>
      <c r="MOV10" s="284"/>
      <c r="MOW10" s="285"/>
      <c r="MOX10" s="285"/>
      <c r="MOY10" s="286"/>
      <c r="MOZ10" s="287"/>
      <c r="MPA10" s="67"/>
      <c r="MPB10" s="284"/>
      <c r="MPC10" s="285"/>
      <c r="MPD10" s="285"/>
      <c r="MPE10" s="286"/>
      <c r="MPF10" s="287"/>
      <c r="MPG10" s="67"/>
      <c r="MPH10" s="284"/>
      <c r="MPI10" s="285"/>
      <c r="MPJ10" s="285"/>
      <c r="MPK10" s="286"/>
      <c r="MPL10" s="287"/>
      <c r="MPM10" s="67"/>
      <c r="MPN10" s="284"/>
      <c r="MPO10" s="285"/>
      <c r="MPP10" s="285"/>
      <c r="MPQ10" s="286"/>
      <c r="MPR10" s="287"/>
      <c r="MPS10" s="67"/>
      <c r="MPT10" s="284"/>
      <c r="MPU10" s="285"/>
      <c r="MPV10" s="285"/>
      <c r="MPW10" s="286"/>
      <c r="MPX10" s="287"/>
      <c r="MPY10" s="67"/>
      <c r="MPZ10" s="284"/>
      <c r="MQA10" s="285"/>
      <c r="MQB10" s="285"/>
      <c r="MQC10" s="286"/>
      <c r="MQD10" s="287"/>
      <c r="MQE10" s="67"/>
      <c r="MQF10" s="284"/>
      <c r="MQG10" s="285"/>
      <c r="MQH10" s="285"/>
      <c r="MQI10" s="286"/>
      <c r="MQJ10" s="287"/>
      <c r="MQK10" s="67"/>
      <c r="MQL10" s="284"/>
      <c r="MQM10" s="285"/>
      <c r="MQN10" s="285"/>
      <c r="MQO10" s="286"/>
      <c r="MQP10" s="287"/>
      <c r="MQQ10" s="67"/>
      <c r="MQR10" s="284"/>
      <c r="MQS10" s="285"/>
      <c r="MQT10" s="285"/>
      <c r="MQU10" s="286"/>
      <c r="MQV10" s="287"/>
      <c r="MQW10" s="67"/>
      <c r="MQX10" s="284"/>
      <c r="MQY10" s="285"/>
      <c r="MQZ10" s="285"/>
      <c r="MRA10" s="286"/>
      <c r="MRB10" s="287"/>
      <c r="MRC10" s="67"/>
      <c r="MRD10" s="284"/>
      <c r="MRE10" s="285"/>
      <c r="MRF10" s="285"/>
      <c r="MRG10" s="286"/>
      <c r="MRH10" s="287"/>
      <c r="MRI10" s="67"/>
      <c r="MRJ10" s="284"/>
      <c r="MRK10" s="285"/>
      <c r="MRL10" s="285"/>
      <c r="MRM10" s="286"/>
      <c r="MRN10" s="287"/>
      <c r="MRO10" s="67"/>
      <c r="MRP10" s="284"/>
      <c r="MRQ10" s="285"/>
      <c r="MRR10" s="285"/>
      <c r="MRS10" s="286"/>
      <c r="MRT10" s="287"/>
      <c r="MRU10" s="67"/>
      <c r="MRV10" s="284"/>
      <c r="MRW10" s="285"/>
      <c r="MRX10" s="285"/>
      <c r="MRY10" s="286"/>
      <c r="MRZ10" s="287"/>
      <c r="MSA10" s="67"/>
      <c r="MSB10" s="284"/>
      <c r="MSC10" s="285"/>
      <c r="MSD10" s="285"/>
      <c r="MSE10" s="286"/>
      <c r="MSF10" s="287"/>
      <c r="MSG10" s="67"/>
      <c r="MSH10" s="284"/>
      <c r="MSI10" s="285"/>
      <c r="MSJ10" s="285"/>
      <c r="MSK10" s="286"/>
      <c r="MSL10" s="287"/>
      <c r="MSM10" s="67"/>
      <c r="MSN10" s="284"/>
      <c r="MSO10" s="285"/>
      <c r="MSP10" s="285"/>
      <c r="MSQ10" s="286"/>
      <c r="MSR10" s="287"/>
      <c r="MSS10" s="67"/>
      <c r="MST10" s="284"/>
      <c r="MSU10" s="285"/>
      <c r="MSV10" s="285"/>
      <c r="MSW10" s="286"/>
      <c r="MSX10" s="287"/>
      <c r="MSY10" s="67"/>
      <c r="MSZ10" s="284"/>
      <c r="MTA10" s="285"/>
      <c r="MTB10" s="285"/>
      <c r="MTC10" s="286"/>
      <c r="MTD10" s="287"/>
      <c r="MTE10" s="67"/>
      <c r="MTF10" s="284"/>
      <c r="MTG10" s="285"/>
      <c r="MTH10" s="285"/>
      <c r="MTI10" s="286"/>
      <c r="MTJ10" s="287"/>
      <c r="MTK10" s="67"/>
      <c r="MTL10" s="284"/>
      <c r="MTM10" s="285"/>
      <c r="MTN10" s="285"/>
      <c r="MTO10" s="286"/>
      <c r="MTP10" s="287"/>
      <c r="MTQ10" s="67"/>
      <c r="MTR10" s="284"/>
      <c r="MTS10" s="285"/>
      <c r="MTT10" s="285"/>
      <c r="MTU10" s="286"/>
      <c r="MTV10" s="287"/>
      <c r="MTW10" s="67"/>
      <c r="MTX10" s="284"/>
      <c r="MTY10" s="285"/>
      <c r="MTZ10" s="285"/>
      <c r="MUA10" s="286"/>
      <c r="MUB10" s="287"/>
      <c r="MUC10" s="67"/>
      <c r="MUD10" s="284"/>
      <c r="MUE10" s="285"/>
      <c r="MUF10" s="285"/>
      <c r="MUG10" s="286"/>
      <c r="MUH10" s="287"/>
      <c r="MUI10" s="67"/>
      <c r="MUJ10" s="284"/>
      <c r="MUK10" s="285"/>
      <c r="MUL10" s="285"/>
      <c r="MUM10" s="286"/>
      <c r="MUN10" s="287"/>
      <c r="MUO10" s="67"/>
      <c r="MUP10" s="284"/>
      <c r="MUQ10" s="285"/>
      <c r="MUR10" s="285"/>
      <c r="MUS10" s="286"/>
      <c r="MUT10" s="287"/>
      <c r="MUU10" s="67"/>
      <c r="MUV10" s="284"/>
      <c r="MUW10" s="285"/>
      <c r="MUX10" s="285"/>
      <c r="MUY10" s="286"/>
      <c r="MUZ10" s="287"/>
      <c r="MVA10" s="67"/>
      <c r="MVB10" s="284"/>
      <c r="MVC10" s="285"/>
      <c r="MVD10" s="285"/>
      <c r="MVE10" s="286"/>
      <c r="MVF10" s="287"/>
      <c r="MVG10" s="67"/>
      <c r="MVH10" s="284"/>
      <c r="MVI10" s="285"/>
      <c r="MVJ10" s="285"/>
      <c r="MVK10" s="286"/>
      <c r="MVL10" s="287"/>
      <c r="MVM10" s="67"/>
      <c r="MVN10" s="284"/>
      <c r="MVO10" s="285"/>
      <c r="MVP10" s="285"/>
      <c r="MVQ10" s="286"/>
      <c r="MVR10" s="287"/>
      <c r="MVS10" s="67"/>
      <c r="MVT10" s="284"/>
      <c r="MVU10" s="285"/>
      <c r="MVV10" s="285"/>
      <c r="MVW10" s="286"/>
      <c r="MVX10" s="287"/>
      <c r="MVY10" s="67"/>
      <c r="MVZ10" s="284"/>
      <c r="MWA10" s="285"/>
      <c r="MWB10" s="285"/>
      <c r="MWC10" s="286"/>
      <c r="MWD10" s="287"/>
      <c r="MWE10" s="67"/>
      <c r="MWF10" s="284"/>
      <c r="MWG10" s="285"/>
      <c r="MWH10" s="285"/>
      <c r="MWI10" s="286"/>
      <c r="MWJ10" s="287"/>
      <c r="MWK10" s="67"/>
      <c r="MWL10" s="284"/>
      <c r="MWM10" s="285"/>
      <c r="MWN10" s="285"/>
      <c r="MWO10" s="286"/>
      <c r="MWP10" s="287"/>
      <c r="MWQ10" s="67"/>
      <c r="MWR10" s="284"/>
      <c r="MWS10" s="285"/>
      <c r="MWT10" s="285"/>
      <c r="MWU10" s="286"/>
      <c r="MWV10" s="287"/>
      <c r="MWW10" s="67"/>
      <c r="MWX10" s="284"/>
      <c r="MWY10" s="285"/>
      <c r="MWZ10" s="285"/>
      <c r="MXA10" s="286"/>
      <c r="MXB10" s="287"/>
      <c r="MXC10" s="67"/>
      <c r="MXD10" s="284"/>
      <c r="MXE10" s="285"/>
      <c r="MXF10" s="285"/>
      <c r="MXG10" s="286"/>
      <c r="MXH10" s="287"/>
      <c r="MXI10" s="67"/>
      <c r="MXJ10" s="284"/>
      <c r="MXK10" s="285"/>
      <c r="MXL10" s="285"/>
      <c r="MXM10" s="286"/>
      <c r="MXN10" s="287"/>
      <c r="MXO10" s="67"/>
      <c r="MXP10" s="284"/>
      <c r="MXQ10" s="285"/>
      <c r="MXR10" s="285"/>
      <c r="MXS10" s="286"/>
      <c r="MXT10" s="287"/>
      <c r="MXU10" s="67"/>
      <c r="MXV10" s="284"/>
      <c r="MXW10" s="285"/>
      <c r="MXX10" s="285"/>
      <c r="MXY10" s="286"/>
      <c r="MXZ10" s="287"/>
      <c r="MYA10" s="67"/>
      <c r="MYB10" s="284"/>
      <c r="MYC10" s="285"/>
      <c r="MYD10" s="285"/>
      <c r="MYE10" s="286"/>
      <c r="MYF10" s="287"/>
      <c r="MYG10" s="67"/>
      <c r="MYH10" s="284"/>
      <c r="MYI10" s="285"/>
      <c r="MYJ10" s="285"/>
      <c r="MYK10" s="286"/>
      <c r="MYL10" s="287"/>
      <c r="MYM10" s="67"/>
      <c r="MYN10" s="284"/>
      <c r="MYO10" s="285"/>
      <c r="MYP10" s="285"/>
      <c r="MYQ10" s="286"/>
      <c r="MYR10" s="287"/>
      <c r="MYS10" s="67"/>
      <c r="MYT10" s="284"/>
      <c r="MYU10" s="285"/>
      <c r="MYV10" s="285"/>
      <c r="MYW10" s="286"/>
      <c r="MYX10" s="287"/>
      <c r="MYY10" s="67"/>
      <c r="MYZ10" s="284"/>
      <c r="MZA10" s="285"/>
      <c r="MZB10" s="285"/>
      <c r="MZC10" s="286"/>
      <c r="MZD10" s="287"/>
      <c r="MZE10" s="67"/>
      <c r="MZF10" s="284"/>
      <c r="MZG10" s="285"/>
      <c r="MZH10" s="285"/>
      <c r="MZI10" s="286"/>
      <c r="MZJ10" s="287"/>
      <c r="MZK10" s="67"/>
      <c r="MZL10" s="284"/>
      <c r="MZM10" s="285"/>
      <c r="MZN10" s="285"/>
      <c r="MZO10" s="286"/>
      <c r="MZP10" s="287"/>
      <c r="MZQ10" s="67"/>
      <c r="MZR10" s="284"/>
      <c r="MZS10" s="285"/>
      <c r="MZT10" s="285"/>
      <c r="MZU10" s="286"/>
      <c r="MZV10" s="287"/>
      <c r="MZW10" s="67"/>
      <c r="MZX10" s="284"/>
      <c r="MZY10" s="285"/>
      <c r="MZZ10" s="285"/>
      <c r="NAA10" s="286"/>
      <c r="NAB10" s="287"/>
      <c r="NAC10" s="67"/>
      <c r="NAD10" s="284"/>
      <c r="NAE10" s="285"/>
      <c r="NAF10" s="285"/>
      <c r="NAG10" s="286"/>
      <c r="NAH10" s="287"/>
      <c r="NAI10" s="67"/>
      <c r="NAJ10" s="284"/>
      <c r="NAK10" s="285"/>
      <c r="NAL10" s="285"/>
      <c r="NAM10" s="286"/>
      <c r="NAN10" s="287"/>
      <c r="NAO10" s="67"/>
      <c r="NAP10" s="284"/>
      <c r="NAQ10" s="285"/>
      <c r="NAR10" s="285"/>
      <c r="NAS10" s="286"/>
      <c r="NAT10" s="287"/>
      <c r="NAU10" s="67"/>
      <c r="NAV10" s="284"/>
      <c r="NAW10" s="285"/>
      <c r="NAX10" s="285"/>
      <c r="NAY10" s="286"/>
      <c r="NAZ10" s="287"/>
      <c r="NBA10" s="67"/>
      <c r="NBB10" s="284"/>
      <c r="NBC10" s="285"/>
      <c r="NBD10" s="285"/>
      <c r="NBE10" s="286"/>
      <c r="NBF10" s="287"/>
      <c r="NBG10" s="67"/>
      <c r="NBH10" s="284"/>
      <c r="NBI10" s="285"/>
      <c r="NBJ10" s="285"/>
      <c r="NBK10" s="286"/>
      <c r="NBL10" s="287"/>
      <c r="NBM10" s="67"/>
      <c r="NBN10" s="284"/>
      <c r="NBO10" s="285"/>
      <c r="NBP10" s="285"/>
      <c r="NBQ10" s="286"/>
      <c r="NBR10" s="287"/>
      <c r="NBS10" s="67"/>
      <c r="NBT10" s="284"/>
      <c r="NBU10" s="285"/>
      <c r="NBV10" s="285"/>
      <c r="NBW10" s="286"/>
      <c r="NBX10" s="287"/>
      <c r="NBY10" s="67"/>
      <c r="NBZ10" s="284"/>
      <c r="NCA10" s="285"/>
      <c r="NCB10" s="285"/>
      <c r="NCC10" s="286"/>
      <c r="NCD10" s="287"/>
      <c r="NCE10" s="67"/>
      <c r="NCF10" s="284"/>
      <c r="NCG10" s="285"/>
      <c r="NCH10" s="285"/>
      <c r="NCI10" s="286"/>
      <c r="NCJ10" s="287"/>
      <c r="NCK10" s="67"/>
      <c r="NCL10" s="284"/>
      <c r="NCM10" s="285"/>
      <c r="NCN10" s="285"/>
      <c r="NCO10" s="286"/>
      <c r="NCP10" s="287"/>
      <c r="NCQ10" s="67"/>
      <c r="NCR10" s="284"/>
      <c r="NCS10" s="285"/>
      <c r="NCT10" s="285"/>
      <c r="NCU10" s="286"/>
      <c r="NCV10" s="287"/>
      <c r="NCW10" s="67"/>
      <c r="NCX10" s="284"/>
      <c r="NCY10" s="285"/>
      <c r="NCZ10" s="285"/>
      <c r="NDA10" s="286"/>
      <c r="NDB10" s="287"/>
      <c r="NDC10" s="67"/>
      <c r="NDD10" s="284"/>
      <c r="NDE10" s="285"/>
      <c r="NDF10" s="285"/>
      <c r="NDG10" s="286"/>
      <c r="NDH10" s="287"/>
      <c r="NDI10" s="67"/>
      <c r="NDJ10" s="284"/>
      <c r="NDK10" s="285"/>
      <c r="NDL10" s="285"/>
      <c r="NDM10" s="286"/>
      <c r="NDN10" s="287"/>
      <c r="NDO10" s="67"/>
      <c r="NDP10" s="284"/>
      <c r="NDQ10" s="285"/>
      <c r="NDR10" s="285"/>
      <c r="NDS10" s="286"/>
      <c r="NDT10" s="287"/>
      <c r="NDU10" s="67"/>
      <c r="NDV10" s="284"/>
      <c r="NDW10" s="285"/>
      <c r="NDX10" s="285"/>
      <c r="NDY10" s="286"/>
      <c r="NDZ10" s="287"/>
      <c r="NEA10" s="67"/>
      <c r="NEB10" s="284"/>
      <c r="NEC10" s="285"/>
      <c r="NED10" s="285"/>
      <c r="NEE10" s="286"/>
      <c r="NEF10" s="287"/>
      <c r="NEG10" s="67"/>
      <c r="NEH10" s="284"/>
      <c r="NEI10" s="285"/>
      <c r="NEJ10" s="285"/>
      <c r="NEK10" s="286"/>
      <c r="NEL10" s="287"/>
      <c r="NEM10" s="67"/>
      <c r="NEN10" s="284"/>
      <c r="NEO10" s="285"/>
      <c r="NEP10" s="285"/>
      <c r="NEQ10" s="286"/>
      <c r="NER10" s="287"/>
      <c r="NES10" s="67"/>
      <c r="NET10" s="284"/>
      <c r="NEU10" s="285"/>
      <c r="NEV10" s="285"/>
      <c r="NEW10" s="286"/>
      <c r="NEX10" s="287"/>
      <c r="NEY10" s="67"/>
      <c r="NEZ10" s="284"/>
      <c r="NFA10" s="285"/>
      <c r="NFB10" s="285"/>
      <c r="NFC10" s="286"/>
      <c r="NFD10" s="287"/>
      <c r="NFE10" s="67"/>
      <c r="NFF10" s="284"/>
      <c r="NFG10" s="285"/>
      <c r="NFH10" s="285"/>
      <c r="NFI10" s="286"/>
      <c r="NFJ10" s="287"/>
      <c r="NFK10" s="67"/>
      <c r="NFL10" s="284"/>
      <c r="NFM10" s="285"/>
      <c r="NFN10" s="285"/>
      <c r="NFO10" s="286"/>
      <c r="NFP10" s="287"/>
      <c r="NFQ10" s="67"/>
      <c r="NFR10" s="284"/>
      <c r="NFS10" s="285"/>
      <c r="NFT10" s="285"/>
      <c r="NFU10" s="286"/>
      <c r="NFV10" s="287"/>
      <c r="NFW10" s="67"/>
      <c r="NFX10" s="284"/>
      <c r="NFY10" s="285"/>
      <c r="NFZ10" s="285"/>
      <c r="NGA10" s="286"/>
      <c r="NGB10" s="287"/>
      <c r="NGC10" s="67"/>
      <c r="NGD10" s="284"/>
      <c r="NGE10" s="285"/>
      <c r="NGF10" s="285"/>
      <c r="NGG10" s="286"/>
      <c r="NGH10" s="287"/>
      <c r="NGI10" s="67"/>
      <c r="NGJ10" s="284"/>
      <c r="NGK10" s="285"/>
      <c r="NGL10" s="285"/>
      <c r="NGM10" s="286"/>
      <c r="NGN10" s="287"/>
      <c r="NGO10" s="67"/>
      <c r="NGP10" s="284"/>
      <c r="NGQ10" s="285"/>
      <c r="NGR10" s="285"/>
      <c r="NGS10" s="286"/>
      <c r="NGT10" s="287"/>
      <c r="NGU10" s="67"/>
      <c r="NGV10" s="284"/>
      <c r="NGW10" s="285"/>
      <c r="NGX10" s="285"/>
      <c r="NGY10" s="286"/>
      <c r="NGZ10" s="287"/>
      <c r="NHA10" s="67"/>
      <c r="NHB10" s="284"/>
      <c r="NHC10" s="285"/>
      <c r="NHD10" s="285"/>
      <c r="NHE10" s="286"/>
      <c r="NHF10" s="287"/>
      <c r="NHG10" s="67"/>
      <c r="NHH10" s="284"/>
      <c r="NHI10" s="285"/>
      <c r="NHJ10" s="285"/>
      <c r="NHK10" s="286"/>
      <c r="NHL10" s="287"/>
      <c r="NHM10" s="67"/>
      <c r="NHN10" s="284"/>
      <c r="NHO10" s="285"/>
      <c r="NHP10" s="285"/>
      <c r="NHQ10" s="286"/>
      <c r="NHR10" s="287"/>
      <c r="NHS10" s="67"/>
      <c r="NHT10" s="284"/>
      <c r="NHU10" s="285"/>
      <c r="NHV10" s="285"/>
      <c r="NHW10" s="286"/>
      <c r="NHX10" s="287"/>
      <c r="NHY10" s="67"/>
      <c r="NHZ10" s="284"/>
      <c r="NIA10" s="285"/>
      <c r="NIB10" s="285"/>
      <c r="NIC10" s="286"/>
      <c r="NID10" s="287"/>
      <c r="NIE10" s="67"/>
      <c r="NIF10" s="284"/>
      <c r="NIG10" s="285"/>
      <c r="NIH10" s="285"/>
      <c r="NII10" s="286"/>
      <c r="NIJ10" s="287"/>
      <c r="NIK10" s="67"/>
      <c r="NIL10" s="284"/>
      <c r="NIM10" s="285"/>
      <c r="NIN10" s="285"/>
      <c r="NIO10" s="286"/>
      <c r="NIP10" s="287"/>
      <c r="NIQ10" s="67"/>
      <c r="NIR10" s="284"/>
      <c r="NIS10" s="285"/>
      <c r="NIT10" s="285"/>
      <c r="NIU10" s="286"/>
      <c r="NIV10" s="287"/>
      <c r="NIW10" s="67"/>
      <c r="NIX10" s="284"/>
      <c r="NIY10" s="285"/>
      <c r="NIZ10" s="285"/>
      <c r="NJA10" s="286"/>
      <c r="NJB10" s="287"/>
      <c r="NJC10" s="67"/>
      <c r="NJD10" s="284"/>
      <c r="NJE10" s="285"/>
      <c r="NJF10" s="285"/>
      <c r="NJG10" s="286"/>
      <c r="NJH10" s="287"/>
      <c r="NJI10" s="67"/>
      <c r="NJJ10" s="284"/>
      <c r="NJK10" s="285"/>
      <c r="NJL10" s="285"/>
      <c r="NJM10" s="286"/>
      <c r="NJN10" s="287"/>
      <c r="NJO10" s="67"/>
      <c r="NJP10" s="284"/>
      <c r="NJQ10" s="285"/>
      <c r="NJR10" s="285"/>
      <c r="NJS10" s="286"/>
      <c r="NJT10" s="287"/>
      <c r="NJU10" s="67"/>
      <c r="NJV10" s="284"/>
      <c r="NJW10" s="285"/>
      <c r="NJX10" s="285"/>
      <c r="NJY10" s="286"/>
      <c r="NJZ10" s="287"/>
      <c r="NKA10" s="67"/>
      <c r="NKB10" s="284"/>
      <c r="NKC10" s="285"/>
      <c r="NKD10" s="285"/>
      <c r="NKE10" s="286"/>
      <c r="NKF10" s="287"/>
      <c r="NKG10" s="67"/>
      <c r="NKH10" s="284"/>
      <c r="NKI10" s="285"/>
      <c r="NKJ10" s="285"/>
      <c r="NKK10" s="286"/>
      <c r="NKL10" s="287"/>
      <c r="NKM10" s="67"/>
      <c r="NKN10" s="284"/>
      <c r="NKO10" s="285"/>
      <c r="NKP10" s="285"/>
      <c r="NKQ10" s="286"/>
      <c r="NKR10" s="287"/>
      <c r="NKS10" s="67"/>
      <c r="NKT10" s="284"/>
      <c r="NKU10" s="285"/>
      <c r="NKV10" s="285"/>
      <c r="NKW10" s="286"/>
      <c r="NKX10" s="287"/>
      <c r="NKY10" s="67"/>
      <c r="NKZ10" s="284"/>
      <c r="NLA10" s="285"/>
      <c r="NLB10" s="285"/>
      <c r="NLC10" s="286"/>
      <c r="NLD10" s="287"/>
      <c r="NLE10" s="67"/>
      <c r="NLF10" s="284"/>
      <c r="NLG10" s="285"/>
      <c r="NLH10" s="285"/>
      <c r="NLI10" s="286"/>
      <c r="NLJ10" s="287"/>
      <c r="NLK10" s="67"/>
      <c r="NLL10" s="284"/>
      <c r="NLM10" s="285"/>
      <c r="NLN10" s="285"/>
      <c r="NLO10" s="286"/>
      <c r="NLP10" s="287"/>
      <c r="NLQ10" s="67"/>
      <c r="NLR10" s="284"/>
      <c r="NLS10" s="285"/>
      <c r="NLT10" s="285"/>
      <c r="NLU10" s="286"/>
      <c r="NLV10" s="287"/>
      <c r="NLW10" s="67"/>
      <c r="NLX10" s="284"/>
      <c r="NLY10" s="285"/>
      <c r="NLZ10" s="285"/>
      <c r="NMA10" s="286"/>
      <c r="NMB10" s="287"/>
      <c r="NMC10" s="67"/>
      <c r="NMD10" s="284"/>
      <c r="NME10" s="285"/>
      <c r="NMF10" s="285"/>
      <c r="NMG10" s="286"/>
      <c r="NMH10" s="287"/>
      <c r="NMI10" s="67"/>
      <c r="NMJ10" s="284"/>
      <c r="NMK10" s="285"/>
      <c r="NML10" s="285"/>
      <c r="NMM10" s="286"/>
      <c r="NMN10" s="287"/>
      <c r="NMO10" s="67"/>
      <c r="NMP10" s="284"/>
      <c r="NMQ10" s="285"/>
      <c r="NMR10" s="285"/>
      <c r="NMS10" s="286"/>
      <c r="NMT10" s="287"/>
      <c r="NMU10" s="67"/>
      <c r="NMV10" s="284"/>
      <c r="NMW10" s="285"/>
      <c r="NMX10" s="285"/>
      <c r="NMY10" s="286"/>
      <c r="NMZ10" s="287"/>
      <c r="NNA10" s="67"/>
      <c r="NNB10" s="284"/>
      <c r="NNC10" s="285"/>
      <c r="NND10" s="285"/>
      <c r="NNE10" s="286"/>
      <c r="NNF10" s="287"/>
      <c r="NNG10" s="67"/>
      <c r="NNH10" s="284"/>
      <c r="NNI10" s="285"/>
      <c r="NNJ10" s="285"/>
      <c r="NNK10" s="286"/>
      <c r="NNL10" s="287"/>
      <c r="NNM10" s="67"/>
      <c r="NNN10" s="284"/>
      <c r="NNO10" s="285"/>
      <c r="NNP10" s="285"/>
      <c r="NNQ10" s="286"/>
      <c r="NNR10" s="287"/>
      <c r="NNS10" s="67"/>
      <c r="NNT10" s="284"/>
      <c r="NNU10" s="285"/>
      <c r="NNV10" s="285"/>
      <c r="NNW10" s="286"/>
      <c r="NNX10" s="287"/>
      <c r="NNY10" s="67"/>
      <c r="NNZ10" s="284"/>
      <c r="NOA10" s="285"/>
      <c r="NOB10" s="285"/>
      <c r="NOC10" s="286"/>
      <c r="NOD10" s="287"/>
      <c r="NOE10" s="67"/>
      <c r="NOF10" s="284"/>
      <c r="NOG10" s="285"/>
      <c r="NOH10" s="285"/>
      <c r="NOI10" s="286"/>
      <c r="NOJ10" s="287"/>
      <c r="NOK10" s="67"/>
      <c r="NOL10" s="284"/>
      <c r="NOM10" s="285"/>
      <c r="NON10" s="285"/>
      <c r="NOO10" s="286"/>
      <c r="NOP10" s="287"/>
      <c r="NOQ10" s="67"/>
      <c r="NOR10" s="284"/>
      <c r="NOS10" s="285"/>
      <c r="NOT10" s="285"/>
      <c r="NOU10" s="286"/>
      <c r="NOV10" s="287"/>
      <c r="NOW10" s="67"/>
      <c r="NOX10" s="284"/>
      <c r="NOY10" s="285"/>
      <c r="NOZ10" s="285"/>
      <c r="NPA10" s="286"/>
      <c r="NPB10" s="287"/>
      <c r="NPC10" s="67"/>
      <c r="NPD10" s="284"/>
      <c r="NPE10" s="285"/>
      <c r="NPF10" s="285"/>
      <c r="NPG10" s="286"/>
      <c r="NPH10" s="287"/>
      <c r="NPI10" s="67"/>
      <c r="NPJ10" s="284"/>
      <c r="NPK10" s="285"/>
      <c r="NPL10" s="285"/>
      <c r="NPM10" s="286"/>
      <c r="NPN10" s="287"/>
      <c r="NPO10" s="67"/>
      <c r="NPP10" s="284"/>
      <c r="NPQ10" s="285"/>
      <c r="NPR10" s="285"/>
      <c r="NPS10" s="286"/>
      <c r="NPT10" s="287"/>
      <c r="NPU10" s="67"/>
      <c r="NPV10" s="284"/>
      <c r="NPW10" s="285"/>
      <c r="NPX10" s="285"/>
      <c r="NPY10" s="286"/>
      <c r="NPZ10" s="287"/>
      <c r="NQA10" s="67"/>
      <c r="NQB10" s="284"/>
      <c r="NQC10" s="285"/>
      <c r="NQD10" s="285"/>
      <c r="NQE10" s="286"/>
      <c r="NQF10" s="287"/>
      <c r="NQG10" s="67"/>
      <c r="NQH10" s="284"/>
      <c r="NQI10" s="285"/>
      <c r="NQJ10" s="285"/>
      <c r="NQK10" s="286"/>
      <c r="NQL10" s="287"/>
      <c r="NQM10" s="67"/>
      <c r="NQN10" s="284"/>
      <c r="NQO10" s="285"/>
      <c r="NQP10" s="285"/>
      <c r="NQQ10" s="286"/>
      <c r="NQR10" s="287"/>
      <c r="NQS10" s="67"/>
      <c r="NQT10" s="284"/>
      <c r="NQU10" s="285"/>
      <c r="NQV10" s="285"/>
      <c r="NQW10" s="286"/>
      <c r="NQX10" s="287"/>
      <c r="NQY10" s="67"/>
      <c r="NQZ10" s="284"/>
      <c r="NRA10" s="285"/>
      <c r="NRB10" s="285"/>
      <c r="NRC10" s="286"/>
      <c r="NRD10" s="287"/>
      <c r="NRE10" s="67"/>
      <c r="NRF10" s="284"/>
      <c r="NRG10" s="285"/>
      <c r="NRH10" s="285"/>
      <c r="NRI10" s="286"/>
      <c r="NRJ10" s="287"/>
      <c r="NRK10" s="67"/>
      <c r="NRL10" s="284"/>
      <c r="NRM10" s="285"/>
      <c r="NRN10" s="285"/>
      <c r="NRO10" s="286"/>
      <c r="NRP10" s="287"/>
      <c r="NRQ10" s="67"/>
      <c r="NRR10" s="284"/>
      <c r="NRS10" s="285"/>
      <c r="NRT10" s="285"/>
      <c r="NRU10" s="286"/>
      <c r="NRV10" s="287"/>
      <c r="NRW10" s="67"/>
      <c r="NRX10" s="284"/>
      <c r="NRY10" s="285"/>
      <c r="NRZ10" s="285"/>
      <c r="NSA10" s="286"/>
      <c r="NSB10" s="287"/>
      <c r="NSC10" s="67"/>
      <c r="NSD10" s="284"/>
      <c r="NSE10" s="285"/>
      <c r="NSF10" s="285"/>
      <c r="NSG10" s="286"/>
      <c r="NSH10" s="287"/>
      <c r="NSI10" s="67"/>
      <c r="NSJ10" s="284"/>
      <c r="NSK10" s="285"/>
      <c r="NSL10" s="285"/>
      <c r="NSM10" s="286"/>
      <c r="NSN10" s="287"/>
      <c r="NSO10" s="67"/>
      <c r="NSP10" s="284"/>
      <c r="NSQ10" s="285"/>
      <c r="NSR10" s="285"/>
      <c r="NSS10" s="286"/>
      <c r="NST10" s="287"/>
      <c r="NSU10" s="67"/>
      <c r="NSV10" s="284"/>
      <c r="NSW10" s="285"/>
      <c r="NSX10" s="285"/>
      <c r="NSY10" s="286"/>
      <c r="NSZ10" s="287"/>
      <c r="NTA10" s="67"/>
      <c r="NTB10" s="284"/>
      <c r="NTC10" s="285"/>
      <c r="NTD10" s="285"/>
      <c r="NTE10" s="286"/>
      <c r="NTF10" s="287"/>
      <c r="NTG10" s="67"/>
      <c r="NTH10" s="284"/>
      <c r="NTI10" s="285"/>
      <c r="NTJ10" s="285"/>
      <c r="NTK10" s="286"/>
      <c r="NTL10" s="287"/>
      <c r="NTM10" s="67"/>
      <c r="NTN10" s="284"/>
      <c r="NTO10" s="285"/>
      <c r="NTP10" s="285"/>
      <c r="NTQ10" s="286"/>
      <c r="NTR10" s="287"/>
      <c r="NTS10" s="67"/>
      <c r="NTT10" s="284"/>
      <c r="NTU10" s="285"/>
      <c r="NTV10" s="285"/>
      <c r="NTW10" s="286"/>
      <c r="NTX10" s="287"/>
      <c r="NTY10" s="67"/>
      <c r="NTZ10" s="284"/>
      <c r="NUA10" s="285"/>
      <c r="NUB10" s="285"/>
      <c r="NUC10" s="286"/>
      <c r="NUD10" s="287"/>
      <c r="NUE10" s="67"/>
      <c r="NUF10" s="284"/>
      <c r="NUG10" s="285"/>
      <c r="NUH10" s="285"/>
      <c r="NUI10" s="286"/>
      <c r="NUJ10" s="287"/>
      <c r="NUK10" s="67"/>
      <c r="NUL10" s="284"/>
      <c r="NUM10" s="285"/>
      <c r="NUN10" s="285"/>
      <c r="NUO10" s="286"/>
      <c r="NUP10" s="287"/>
      <c r="NUQ10" s="67"/>
      <c r="NUR10" s="284"/>
      <c r="NUS10" s="285"/>
      <c r="NUT10" s="285"/>
      <c r="NUU10" s="286"/>
      <c r="NUV10" s="287"/>
      <c r="NUW10" s="67"/>
      <c r="NUX10" s="284"/>
      <c r="NUY10" s="285"/>
      <c r="NUZ10" s="285"/>
      <c r="NVA10" s="286"/>
      <c r="NVB10" s="287"/>
      <c r="NVC10" s="67"/>
      <c r="NVD10" s="284"/>
      <c r="NVE10" s="285"/>
      <c r="NVF10" s="285"/>
      <c r="NVG10" s="286"/>
      <c r="NVH10" s="287"/>
      <c r="NVI10" s="67"/>
      <c r="NVJ10" s="284"/>
      <c r="NVK10" s="285"/>
      <c r="NVL10" s="285"/>
      <c r="NVM10" s="286"/>
      <c r="NVN10" s="287"/>
      <c r="NVO10" s="67"/>
      <c r="NVP10" s="284"/>
      <c r="NVQ10" s="285"/>
      <c r="NVR10" s="285"/>
      <c r="NVS10" s="286"/>
      <c r="NVT10" s="287"/>
      <c r="NVU10" s="67"/>
      <c r="NVV10" s="284"/>
      <c r="NVW10" s="285"/>
      <c r="NVX10" s="285"/>
      <c r="NVY10" s="286"/>
      <c r="NVZ10" s="287"/>
      <c r="NWA10" s="67"/>
      <c r="NWB10" s="284"/>
      <c r="NWC10" s="285"/>
      <c r="NWD10" s="285"/>
      <c r="NWE10" s="286"/>
      <c r="NWF10" s="287"/>
      <c r="NWG10" s="67"/>
      <c r="NWH10" s="284"/>
      <c r="NWI10" s="285"/>
      <c r="NWJ10" s="285"/>
      <c r="NWK10" s="286"/>
      <c r="NWL10" s="287"/>
      <c r="NWM10" s="67"/>
      <c r="NWN10" s="284"/>
      <c r="NWO10" s="285"/>
      <c r="NWP10" s="285"/>
      <c r="NWQ10" s="286"/>
      <c r="NWR10" s="287"/>
      <c r="NWS10" s="67"/>
      <c r="NWT10" s="284"/>
      <c r="NWU10" s="285"/>
      <c r="NWV10" s="285"/>
      <c r="NWW10" s="286"/>
      <c r="NWX10" s="287"/>
      <c r="NWY10" s="67"/>
      <c r="NWZ10" s="284"/>
      <c r="NXA10" s="285"/>
      <c r="NXB10" s="285"/>
      <c r="NXC10" s="286"/>
      <c r="NXD10" s="287"/>
      <c r="NXE10" s="67"/>
      <c r="NXF10" s="284"/>
      <c r="NXG10" s="285"/>
      <c r="NXH10" s="285"/>
      <c r="NXI10" s="286"/>
      <c r="NXJ10" s="287"/>
      <c r="NXK10" s="67"/>
      <c r="NXL10" s="284"/>
      <c r="NXM10" s="285"/>
      <c r="NXN10" s="285"/>
      <c r="NXO10" s="286"/>
      <c r="NXP10" s="287"/>
      <c r="NXQ10" s="67"/>
      <c r="NXR10" s="284"/>
      <c r="NXS10" s="285"/>
      <c r="NXT10" s="285"/>
      <c r="NXU10" s="286"/>
      <c r="NXV10" s="287"/>
      <c r="NXW10" s="67"/>
      <c r="NXX10" s="284"/>
      <c r="NXY10" s="285"/>
      <c r="NXZ10" s="285"/>
      <c r="NYA10" s="286"/>
      <c r="NYB10" s="287"/>
      <c r="NYC10" s="67"/>
      <c r="NYD10" s="284"/>
      <c r="NYE10" s="285"/>
      <c r="NYF10" s="285"/>
      <c r="NYG10" s="286"/>
      <c r="NYH10" s="287"/>
      <c r="NYI10" s="67"/>
      <c r="NYJ10" s="284"/>
      <c r="NYK10" s="285"/>
      <c r="NYL10" s="285"/>
      <c r="NYM10" s="286"/>
      <c r="NYN10" s="287"/>
      <c r="NYO10" s="67"/>
      <c r="NYP10" s="284"/>
      <c r="NYQ10" s="285"/>
      <c r="NYR10" s="285"/>
      <c r="NYS10" s="286"/>
      <c r="NYT10" s="287"/>
      <c r="NYU10" s="67"/>
      <c r="NYV10" s="284"/>
      <c r="NYW10" s="285"/>
      <c r="NYX10" s="285"/>
      <c r="NYY10" s="286"/>
      <c r="NYZ10" s="287"/>
      <c r="NZA10" s="67"/>
      <c r="NZB10" s="284"/>
      <c r="NZC10" s="285"/>
      <c r="NZD10" s="285"/>
      <c r="NZE10" s="286"/>
      <c r="NZF10" s="287"/>
      <c r="NZG10" s="67"/>
      <c r="NZH10" s="284"/>
      <c r="NZI10" s="285"/>
      <c r="NZJ10" s="285"/>
      <c r="NZK10" s="286"/>
      <c r="NZL10" s="287"/>
      <c r="NZM10" s="67"/>
      <c r="NZN10" s="284"/>
      <c r="NZO10" s="285"/>
      <c r="NZP10" s="285"/>
      <c r="NZQ10" s="286"/>
      <c r="NZR10" s="287"/>
      <c r="NZS10" s="67"/>
      <c r="NZT10" s="284"/>
      <c r="NZU10" s="285"/>
      <c r="NZV10" s="285"/>
      <c r="NZW10" s="286"/>
      <c r="NZX10" s="287"/>
      <c r="NZY10" s="67"/>
      <c r="NZZ10" s="284"/>
      <c r="OAA10" s="285"/>
      <c r="OAB10" s="285"/>
      <c r="OAC10" s="286"/>
      <c r="OAD10" s="287"/>
      <c r="OAE10" s="67"/>
      <c r="OAF10" s="284"/>
      <c r="OAG10" s="285"/>
      <c r="OAH10" s="285"/>
      <c r="OAI10" s="286"/>
      <c r="OAJ10" s="287"/>
      <c r="OAK10" s="67"/>
      <c r="OAL10" s="284"/>
      <c r="OAM10" s="285"/>
      <c r="OAN10" s="285"/>
      <c r="OAO10" s="286"/>
      <c r="OAP10" s="287"/>
      <c r="OAQ10" s="67"/>
      <c r="OAR10" s="284"/>
      <c r="OAS10" s="285"/>
      <c r="OAT10" s="285"/>
      <c r="OAU10" s="286"/>
      <c r="OAV10" s="287"/>
      <c r="OAW10" s="67"/>
      <c r="OAX10" s="284"/>
      <c r="OAY10" s="285"/>
      <c r="OAZ10" s="285"/>
      <c r="OBA10" s="286"/>
      <c r="OBB10" s="287"/>
      <c r="OBC10" s="67"/>
      <c r="OBD10" s="284"/>
      <c r="OBE10" s="285"/>
      <c r="OBF10" s="285"/>
      <c r="OBG10" s="286"/>
      <c r="OBH10" s="287"/>
      <c r="OBI10" s="67"/>
      <c r="OBJ10" s="284"/>
      <c r="OBK10" s="285"/>
      <c r="OBL10" s="285"/>
      <c r="OBM10" s="286"/>
      <c r="OBN10" s="287"/>
      <c r="OBO10" s="67"/>
      <c r="OBP10" s="284"/>
      <c r="OBQ10" s="285"/>
      <c r="OBR10" s="285"/>
      <c r="OBS10" s="286"/>
      <c r="OBT10" s="287"/>
      <c r="OBU10" s="67"/>
      <c r="OBV10" s="284"/>
      <c r="OBW10" s="285"/>
      <c r="OBX10" s="285"/>
      <c r="OBY10" s="286"/>
      <c r="OBZ10" s="287"/>
      <c r="OCA10" s="67"/>
      <c r="OCB10" s="284"/>
      <c r="OCC10" s="285"/>
      <c r="OCD10" s="285"/>
      <c r="OCE10" s="286"/>
      <c r="OCF10" s="287"/>
      <c r="OCG10" s="67"/>
      <c r="OCH10" s="284"/>
      <c r="OCI10" s="285"/>
      <c r="OCJ10" s="285"/>
      <c r="OCK10" s="286"/>
      <c r="OCL10" s="287"/>
      <c r="OCM10" s="67"/>
      <c r="OCN10" s="284"/>
      <c r="OCO10" s="285"/>
      <c r="OCP10" s="285"/>
      <c r="OCQ10" s="286"/>
      <c r="OCR10" s="287"/>
      <c r="OCS10" s="67"/>
      <c r="OCT10" s="284"/>
      <c r="OCU10" s="285"/>
      <c r="OCV10" s="285"/>
      <c r="OCW10" s="286"/>
      <c r="OCX10" s="287"/>
      <c r="OCY10" s="67"/>
      <c r="OCZ10" s="284"/>
      <c r="ODA10" s="285"/>
      <c r="ODB10" s="285"/>
      <c r="ODC10" s="286"/>
      <c r="ODD10" s="287"/>
      <c r="ODE10" s="67"/>
      <c r="ODF10" s="284"/>
      <c r="ODG10" s="285"/>
      <c r="ODH10" s="285"/>
      <c r="ODI10" s="286"/>
      <c r="ODJ10" s="287"/>
      <c r="ODK10" s="67"/>
      <c r="ODL10" s="284"/>
      <c r="ODM10" s="285"/>
      <c r="ODN10" s="285"/>
      <c r="ODO10" s="286"/>
      <c r="ODP10" s="287"/>
      <c r="ODQ10" s="67"/>
      <c r="ODR10" s="284"/>
      <c r="ODS10" s="285"/>
      <c r="ODT10" s="285"/>
      <c r="ODU10" s="286"/>
      <c r="ODV10" s="287"/>
      <c r="ODW10" s="67"/>
      <c r="ODX10" s="284"/>
      <c r="ODY10" s="285"/>
      <c r="ODZ10" s="285"/>
      <c r="OEA10" s="286"/>
      <c r="OEB10" s="287"/>
      <c r="OEC10" s="67"/>
      <c r="OED10" s="284"/>
      <c r="OEE10" s="285"/>
      <c r="OEF10" s="285"/>
      <c r="OEG10" s="286"/>
      <c r="OEH10" s="287"/>
      <c r="OEI10" s="67"/>
      <c r="OEJ10" s="284"/>
      <c r="OEK10" s="285"/>
      <c r="OEL10" s="285"/>
      <c r="OEM10" s="286"/>
      <c r="OEN10" s="287"/>
      <c r="OEO10" s="67"/>
      <c r="OEP10" s="284"/>
      <c r="OEQ10" s="285"/>
      <c r="OER10" s="285"/>
      <c r="OES10" s="286"/>
      <c r="OET10" s="287"/>
      <c r="OEU10" s="67"/>
      <c r="OEV10" s="284"/>
      <c r="OEW10" s="285"/>
      <c r="OEX10" s="285"/>
      <c r="OEY10" s="286"/>
      <c r="OEZ10" s="287"/>
      <c r="OFA10" s="67"/>
      <c r="OFB10" s="284"/>
      <c r="OFC10" s="285"/>
      <c r="OFD10" s="285"/>
      <c r="OFE10" s="286"/>
      <c r="OFF10" s="287"/>
      <c r="OFG10" s="67"/>
      <c r="OFH10" s="284"/>
      <c r="OFI10" s="285"/>
      <c r="OFJ10" s="285"/>
      <c r="OFK10" s="286"/>
      <c r="OFL10" s="287"/>
      <c r="OFM10" s="67"/>
      <c r="OFN10" s="284"/>
      <c r="OFO10" s="285"/>
      <c r="OFP10" s="285"/>
      <c r="OFQ10" s="286"/>
      <c r="OFR10" s="287"/>
      <c r="OFS10" s="67"/>
      <c r="OFT10" s="284"/>
      <c r="OFU10" s="285"/>
      <c r="OFV10" s="285"/>
      <c r="OFW10" s="286"/>
      <c r="OFX10" s="287"/>
      <c r="OFY10" s="67"/>
      <c r="OFZ10" s="284"/>
      <c r="OGA10" s="285"/>
      <c r="OGB10" s="285"/>
      <c r="OGC10" s="286"/>
      <c r="OGD10" s="287"/>
      <c r="OGE10" s="67"/>
      <c r="OGF10" s="284"/>
      <c r="OGG10" s="285"/>
      <c r="OGH10" s="285"/>
      <c r="OGI10" s="286"/>
      <c r="OGJ10" s="287"/>
      <c r="OGK10" s="67"/>
      <c r="OGL10" s="284"/>
      <c r="OGM10" s="285"/>
      <c r="OGN10" s="285"/>
      <c r="OGO10" s="286"/>
      <c r="OGP10" s="287"/>
      <c r="OGQ10" s="67"/>
      <c r="OGR10" s="284"/>
      <c r="OGS10" s="285"/>
      <c r="OGT10" s="285"/>
      <c r="OGU10" s="286"/>
      <c r="OGV10" s="287"/>
      <c r="OGW10" s="67"/>
      <c r="OGX10" s="284"/>
      <c r="OGY10" s="285"/>
      <c r="OGZ10" s="285"/>
      <c r="OHA10" s="286"/>
      <c r="OHB10" s="287"/>
      <c r="OHC10" s="67"/>
      <c r="OHD10" s="284"/>
      <c r="OHE10" s="285"/>
      <c r="OHF10" s="285"/>
      <c r="OHG10" s="286"/>
      <c r="OHH10" s="287"/>
      <c r="OHI10" s="67"/>
      <c r="OHJ10" s="284"/>
      <c r="OHK10" s="285"/>
      <c r="OHL10" s="285"/>
      <c r="OHM10" s="286"/>
      <c r="OHN10" s="287"/>
      <c r="OHO10" s="67"/>
      <c r="OHP10" s="284"/>
      <c r="OHQ10" s="285"/>
      <c r="OHR10" s="285"/>
      <c r="OHS10" s="286"/>
      <c r="OHT10" s="287"/>
      <c r="OHU10" s="67"/>
      <c r="OHV10" s="284"/>
      <c r="OHW10" s="285"/>
      <c r="OHX10" s="285"/>
      <c r="OHY10" s="286"/>
      <c r="OHZ10" s="287"/>
      <c r="OIA10" s="67"/>
      <c r="OIB10" s="284"/>
      <c r="OIC10" s="285"/>
      <c r="OID10" s="285"/>
      <c r="OIE10" s="286"/>
      <c r="OIF10" s="287"/>
      <c r="OIG10" s="67"/>
      <c r="OIH10" s="284"/>
      <c r="OII10" s="285"/>
      <c r="OIJ10" s="285"/>
      <c r="OIK10" s="286"/>
      <c r="OIL10" s="287"/>
      <c r="OIM10" s="67"/>
      <c r="OIN10" s="284"/>
      <c r="OIO10" s="285"/>
      <c r="OIP10" s="285"/>
      <c r="OIQ10" s="286"/>
      <c r="OIR10" s="287"/>
      <c r="OIS10" s="67"/>
      <c r="OIT10" s="284"/>
      <c r="OIU10" s="285"/>
      <c r="OIV10" s="285"/>
      <c r="OIW10" s="286"/>
      <c r="OIX10" s="287"/>
      <c r="OIY10" s="67"/>
      <c r="OIZ10" s="284"/>
      <c r="OJA10" s="285"/>
      <c r="OJB10" s="285"/>
      <c r="OJC10" s="286"/>
      <c r="OJD10" s="287"/>
      <c r="OJE10" s="67"/>
      <c r="OJF10" s="284"/>
      <c r="OJG10" s="285"/>
      <c r="OJH10" s="285"/>
      <c r="OJI10" s="286"/>
      <c r="OJJ10" s="287"/>
      <c r="OJK10" s="67"/>
      <c r="OJL10" s="284"/>
      <c r="OJM10" s="285"/>
      <c r="OJN10" s="285"/>
      <c r="OJO10" s="286"/>
      <c r="OJP10" s="287"/>
      <c r="OJQ10" s="67"/>
      <c r="OJR10" s="284"/>
      <c r="OJS10" s="285"/>
      <c r="OJT10" s="285"/>
      <c r="OJU10" s="286"/>
      <c r="OJV10" s="287"/>
      <c r="OJW10" s="67"/>
      <c r="OJX10" s="284"/>
      <c r="OJY10" s="285"/>
      <c r="OJZ10" s="285"/>
      <c r="OKA10" s="286"/>
      <c r="OKB10" s="287"/>
      <c r="OKC10" s="67"/>
      <c r="OKD10" s="284"/>
      <c r="OKE10" s="285"/>
      <c r="OKF10" s="285"/>
      <c r="OKG10" s="286"/>
      <c r="OKH10" s="287"/>
      <c r="OKI10" s="67"/>
      <c r="OKJ10" s="284"/>
      <c r="OKK10" s="285"/>
      <c r="OKL10" s="285"/>
      <c r="OKM10" s="286"/>
      <c r="OKN10" s="287"/>
      <c r="OKO10" s="67"/>
      <c r="OKP10" s="284"/>
      <c r="OKQ10" s="285"/>
      <c r="OKR10" s="285"/>
      <c r="OKS10" s="286"/>
      <c r="OKT10" s="287"/>
      <c r="OKU10" s="67"/>
      <c r="OKV10" s="284"/>
      <c r="OKW10" s="285"/>
      <c r="OKX10" s="285"/>
      <c r="OKY10" s="286"/>
      <c r="OKZ10" s="287"/>
      <c r="OLA10" s="67"/>
      <c r="OLB10" s="284"/>
      <c r="OLC10" s="285"/>
      <c r="OLD10" s="285"/>
      <c r="OLE10" s="286"/>
      <c r="OLF10" s="287"/>
      <c r="OLG10" s="67"/>
      <c r="OLH10" s="284"/>
      <c r="OLI10" s="285"/>
      <c r="OLJ10" s="285"/>
      <c r="OLK10" s="286"/>
      <c r="OLL10" s="287"/>
      <c r="OLM10" s="67"/>
      <c r="OLN10" s="284"/>
      <c r="OLO10" s="285"/>
      <c r="OLP10" s="285"/>
      <c r="OLQ10" s="286"/>
      <c r="OLR10" s="287"/>
      <c r="OLS10" s="67"/>
      <c r="OLT10" s="284"/>
      <c r="OLU10" s="285"/>
      <c r="OLV10" s="285"/>
      <c r="OLW10" s="286"/>
      <c r="OLX10" s="287"/>
      <c r="OLY10" s="67"/>
      <c r="OLZ10" s="284"/>
      <c r="OMA10" s="285"/>
      <c r="OMB10" s="285"/>
      <c r="OMC10" s="286"/>
      <c r="OMD10" s="287"/>
      <c r="OME10" s="67"/>
      <c r="OMF10" s="284"/>
      <c r="OMG10" s="285"/>
      <c r="OMH10" s="285"/>
      <c r="OMI10" s="286"/>
      <c r="OMJ10" s="287"/>
      <c r="OMK10" s="67"/>
      <c r="OML10" s="284"/>
      <c r="OMM10" s="285"/>
      <c r="OMN10" s="285"/>
      <c r="OMO10" s="286"/>
      <c r="OMP10" s="287"/>
      <c r="OMQ10" s="67"/>
      <c r="OMR10" s="284"/>
      <c r="OMS10" s="285"/>
      <c r="OMT10" s="285"/>
      <c r="OMU10" s="286"/>
      <c r="OMV10" s="287"/>
      <c r="OMW10" s="67"/>
      <c r="OMX10" s="284"/>
      <c r="OMY10" s="285"/>
      <c r="OMZ10" s="285"/>
      <c r="ONA10" s="286"/>
      <c r="ONB10" s="287"/>
      <c r="ONC10" s="67"/>
      <c r="OND10" s="284"/>
      <c r="ONE10" s="285"/>
      <c r="ONF10" s="285"/>
      <c r="ONG10" s="286"/>
      <c r="ONH10" s="287"/>
      <c r="ONI10" s="67"/>
      <c r="ONJ10" s="284"/>
      <c r="ONK10" s="285"/>
      <c r="ONL10" s="285"/>
      <c r="ONM10" s="286"/>
      <c r="ONN10" s="287"/>
      <c r="ONO10" s="67"/>
      <c r="ONP10" s="284"/>
      <c r="ONQ10" s="285"/>
      <c r="ONR10" s="285"/>
      <c r="ONS10" s="286"/>
      <c r="ONT10" s="287"/>
      <c r="ONU10" s="67"/>
      <c r="ONV10" s="284"/>
      <c r="ONW10" s="285"/>
      <c r="ONX10" s="285"/>
      <c r="ONY10" s="286"/>
      <c r="ONZ10" s="287"/>
      <c r="OOA10" s="67"/>
      <c r="OOB10" s="284"/>
      <c r="OOC10" s="285"/>
      <c r="OOD10" s="285"/>
      <c r="OOE10" s="286"/>
      <c r="OOF10" s="287"/>
      <c r="OOG10" s="67"/>
      <c r="OOH10" s="284"/>
      <c r="OOI10" s="285"/>
      <c r="OOJ10" s="285"/>
      <c r="OOK10" s="286"/>
      <c r="OOL10" s="287"/>
      <c r="OOM10" s="67"/>
      <c r="OON10" s="284"/>
      <c r="OOO10" s="285"/>
      <c r="OOP10" s="285"/>
      <c r="OOQ10" s="286"/>
      <c r="OOR10" s="287"/>
      <c r="OOS10" s="67"/>
      <c r="OOT10" s="284"/>
      <c r="OOU10" s="285"/>
      <c r="OOV10" s="285"/>
      <c r="OOW10" s="286"/>
      <c r="OOX10" s="287"/>
      <c r="OOY10" s="67"/>
      <c r="OOZ10" s="284"/>
      <c r="OPA10" s="285"/>
      <c r="OPB10" s="285"/>
      <c r="OPC10" s="286"/>
      <c r="OPD10" s="287"/>
      <c r="OPE10" s="67"/>
      <c r="OPF10" s="284"/>
      <c r="OPG10" s="285"/>
      <c r="OPH10" s="285"/>
      <c r="OPI10" s="286"/>
      <c r="OPJ10" s="287"/>
      <c r="OPK10" s="67"/>
      <c r="OPL10" s="284"/>
      <c r="OPM10" s="285"/>
      <c r="OPN10" s="285"/>
      <c r="OPO10" s="286"/>
      <c r="OPP10" s="287"/>
      <c r="OPQ10" s="67"/>
      <c r="OPR10" s="284"/>
      <c r="OPS10" s="285"/>
      <c r="OPT10" s="285"/>
      <c r="OPU10" s="286"/>
      <c r="OPV10" s="287"/>
      <c r="OPW10" s="67"/>
      <c r="OPX10" s="284"/>
      <c r="OPY10" s="285"/>
      <c r="OPZ10" s="285"/>
      <c r="OQA10" s="286"/>
      <c r="OQB10" s="287"/>
      <c r="OQC10" s="67"/>
      <c r="OQD10" s="284"/>
      <c r="OQE10" s="285"/>
      <c r="OQF10" s="285"/>
      <c r="OQG10" s="286"/>
      <c r="OQH10" s="287"/>
      <c r="OQI10" s="67"/>
      <c r="OQJ10" s="284"/>
      <c r="OQK10" s="285"/>
      <c r="OQL10" s="285"/>
      <c r="OQM10" s="286"/>
      <c r="OQN10" s="287"/>
      <c r="OQO10" s="67"/>
      <c r="OQP10" s="284"/>
      <c r="OQQ10" s="285"/>
      <c r="OQR10" s="285"/>
      <c r="OQS10" s="286"/>
      <c r="OQT10" s="287"/>
      <c r="OQU10" s="67"/>
      <c r="OQV10" s="284"/>
      <c r="OQW10" s="285"/>
      <c r="OQX10" s="285"/>
      <c r="OQY10" s="286"/>
      <c r="OQZ10" s="287"/>
      <c r="ORA10" s="67"/>
      <c r="ORB10" s="284"/>
      <c r="ORC10" s="285"/>
      <c r="ORD10" s="285"/>
      <c r="ORE10" s="286"/>
      <c r="ORF10" s="287"/>
      <c r="ORG10" s="67"/>
      <c r="ORH10" s="284"/>
      <c r="ORI10" s="285"/>
      <c r="ORJ10" s="285"/>
      <c r="ORK10" s="286"/>
      <c r="ORL10" s="287"/>
      <c r="ORM10" s="67"/>
      <c r="ORN10" s="284"/>
      <c r="ORO10" s="285"/>
      <c r="ORP10" s="285"/>
      <c r="ORQ10" s="286"/>
      <c r="ORR10" s="287"/>
      <c r="ORS10" s="67"/>
      <c r="ORT10" s="284"/>
      <c r="ORU10" s="285"/>
      <c r="ORV10" s="285"/>
      <c r="ORW10" s="286"/>
      <c r="ORX10" s="287"/>
      <c r="ORY10" s="67"/>
      <c r="ORZ10" s="284"/>
      <c r="OSA10" s="285"/>
      <c r="OSB10" s="285"/>
      <c r="OSC10" s="286"/>
      <c r="OSD10" s="287"/>
      <c r="OSE10" s="67"/>
      <c r="OSF10" s="284"/>
      <c r="OSG10" s="285"/>
      <c r="OSH10" s="285"/>
      <c r="OSI10" s="286"/>
      <c r="OSJ10" s="287"/>
      <c r="OSK10" s="67"/>
      <c r="OSL10" s="284"/>
      <c r="OSM10" s="285"/>
      <c r="OSN10" s="285"/>
      <c r="OSO10" s="286"/>
      <c r="OSP10" s="287"/>
      <c r="OSQ10" s="67"/>
      <c r="OSR10" s="284"/>
      <c r="OSS10" s="285"/>
      <c r="OST10" s="285"/>
      <c r="OSU10" s="286"/>
      <c r="OSV10" s="287"/>
      <c r="OSW10" s="67"/>
      <c r="OSX10" s="284"/>
      <c r="OSY10" s="285"/>
      <c r="OSZ10" s="285"/>
      <c r="OTA10" s="286"/>
      <c r="OTB10" s="287"/>
      <c r="OTC10" s="67"/>
      <c r="OTD10" s="284"/>
      <c r="OTE10" s="285"/>
      <c r="OTF10" s="285"/>
      <c r="OTG10" s="286"/>
      <c r="OTH10" s="287"/>
      <c r="OTI10" s="67"/>
      <c r="OTJ10" s="284"/>
      <c r="OTK10" s="285"/>
      <c r="OTL10" s="285"/>
      <c r="OTM10" s="286"/>
      <c r="OTN10" s="287"/>
      <c r="OTO10" s="67"/>
      <c r="OTP10" s="284"/>
      <c r="OTQ10" s="285"/>
      <c r="OTR10" s="285"/>
      <c r="OTS10" s="286"/>
      <c r="OTT10" s="287"/>
      <c r="OTU10" s="67"/>
      <c r="OTV10" s="284"/>
      <c r="OTW10" s="285"/>
      <c r="OTX10" s="285"/>
      <c r="OTY10" s="286"/>
      <c r="OTZ10" s="287"/>
      <c r="OUA10" s="67"/>
      <c r="OUB10" s="284"/>
      <c r="OUC10" s="285"/>
      <c r="OUD10" s="285"/>
      <c r="OUE10" s="286"/>
      <c r="OUF10" s="287"/>
      <c r="OUG10" s="67"/>
      <c r="OUH10" s="284"/>
      <c r="OUI10" s="285"/>
      <c r="OUJ10" s="285"/>
      <c r="OUK10" s="286"/>
      <c r="OUL10" s="287"/>
      <c r="OUM10" s="67"/>
      <c r="OUN10" s="284"/>
      <c r="OUO10" s="285"/>
      <c r="OUP10" s="285"/>
      <c r="OUQ10" s="286"/>
      <c r="OUR10" s="287"/>
      <c r="OUS10" s="67"/>
      <c r="OUT10" s="284"/>
      <c r="OUU10" s="285"/>
      <c r="OUV10" s="285"/>
      <c r="OUW10" s="286"/>
      <c r="OUX10" s="287"/>
      <c r="OUY10" s="67"/>
      <c r="OUZ10" s="284"/>
      <c r="OVA10" s="285"/>
      <c r="OVB10" s="285"/>
      <c r="OVC10" s="286"/>
      <c r="OVD10" s="287"/>
      <c r="OVE10" s="67"/>
      <c r="OVF10" s="284"/>
      <c r="OVG10" s="285"/>
      <c r="OVH10" s="285"/>
      <c r="OVI10" s="286"/>
      <c r="OVJ10" s="287"/>
      <c r="OVK10" s="67"/>
      <c r="OVL10" s="284"/>
      <c r="OVM10" s="285"/>
      <c r="OVN10" s="285"/>
      <c r="OVO10" s="286"/>
      <c r="OVP10" s="287"/>
      <c r="OVQ10" s="67"/>
      <c r="OVR10" s="284"/>
      <c r="OVS10" s="285"/>
      <c r="OVT10" s="285"/>
      <c r="OVU10" s="286"/>
      <c r="OVV10" s="287"/>
      <c r="OVW10" s="67"/>
      <c r="OVX10" s="284"/>
      <c r="OVY10" s="285"/>
      <c r="OVZ10" s="285"/>
      <c r="OWA10" s="286"/>
      <c r="OWB10" s="287"/>
      <c r="OWC10" s="67"/>
      <c r="OWD10" s="284"/>
      <c r="OWE10" s="285"/>
      <c r="OWF10" s="285"/>
      <c r="OWG10" s="286"/>
      <c r="OWH10" s="287"/>
      <c r="OWI10" s="67"/>
      <c r="OWJ10" s="284"/>
      <c r="OWK10" s="285"/>
      <c r="OWL10" s="285"/>
      <c r="OWM10" s="286"/>
      <c r="OWN10" s="287"/>
      <c r="OWO10" s="67"/>
      <c r="OWP10" s="284"/>
      <c r="OWQ10" s="285"/>
      <c r="OWR10" s="285"/>
      <c r="OWS10" s="286"/>
      <c r="OWT10" s="287"/>
      <c r="OWU10" s="67"/>
      <c r="OWV10" s="284"/>
      <c r="OWW10" s="285"/>
      <c r="OWX10" s="285"/>
      <c r="OWY10" s="286"/>
      <c r="OWZ10" s="287"/>
      <c r="OXA10" s="67"/>
      <c r="OXB10" s="284"/>
      <c r="OXC10" s="285"/>
      <c r="OXD10" s="285"/>
      <c r="OXE10" s="286"/>
      <c r="OXF10" s="287"/>
      <c r="OXG10" s="67"/>
      <c r="OXH10" s="284"/>
      <c r="OXI10" s="285"/>
      <c r="OXJ10" s="285"/>
      <c r="OXK10" s="286"/>
      <c r="OXL10" s="287"/>
      <c r="OXM10" s="67"/>
      <c r="OXN10" s="284"/>
      <c r="OXO10" s="285"/>
      <c r="OXP10" s="285"/>
      <c r="OXQ10" s="286"/>
      <c r="OXR10" s="287"/>
      <c r="OXS10" s="67"/>
      <c r="OXT10" s="284"/>
      <c r="OXU10" s="285"/>
      <c r="OXV10" s="285"/>
      <c r="OXW10" s="286"/>
      <c r="OXX10" s="287"/>
      <c r="OXY10" s="67"/>
      <c r="OXZ10" s="284"/>
      <c r="OYA10" s="285"/>
      <c r="OYB10" s="285"/>
      <c r="OYC10" s="286"/>
      <c r="OYD10" s="287"/>
      <c r="OYE10" s="67"/>
      <c r="OYF10" s="284"/>
      <c r="OYG10" s="285"/>
      <c r="OYH10" s="285"/>
      <c r="OYI10" s="286"/>
      <c r="OYJ10" s="287"/>
      <c r="OYK10" s="67"/>
      <c r="OYL10" s="284"/>
      <c r="OYM10" s="285"/>
      <c r="OYN10" s="285"/>
      <c r="OYO10" s="286"/>
      <c r="OYP10" s="287"/>
      <c r="OYQ10" s="67"/>
      <c r="OYR10" s="284"/>
      <c r="OYS10" s="285"/>
      <c r="OYT10" s="285"/>
      <c r="OYU10" s="286"/>
      <c r="OYV10" s="287"/>
      <c r="OYW10" s="67"/>
      <c r="OYX10" s="284"/>
      <c r="OYY10" s="285"/>
      <c r="OYZ10" s="285"/>
      <c r="OZA10" s="286"/>
      <c r="OZB10" s="287"/>
      <c r="OZC10" s="67"/>
      <c r="OZD10" s="284"/>
      <c r="OZE10" s="285"/>
      <c r="OZF10" s="285"/>
      <c r="OZG10" s="286"/>
      <c r="OZH10" s="287"/>
      <c r="OZI10" s="67"/>
      <c r="OZJ10" s="284"/>
      <c r="OZK10" s="285"/>
      <c r="OZL10" s="285"/>
      <c r="OZM10" s="286"/>
      <c r="OZN10" s="287"/>
      <c r="OZO10" s="67"/>
      <c r="OZP10" s="284"/>
      <c r="OZQ10" s="285"/>
      <c r="OZR10" s="285"/>
      <c r="OZS10" s="286"/>
      <c r="OZT10" s="287"/>
      <c r="OZU10" s="67"/>
      <c r="OZV10" s="284"/>
      <c r="OZW10" s="285"/>
      <c r="OZX10" s="285"/>
      <c r="OZY10" s="286"/>
      <c r="OZZ10" s="287"/>
      <c r="PAA10" s="67"/>
      <c r="PAB10" s="284"/>
      <c r="PAC10" s="285"/>
      <c r="PAD10" s="285"/>
      <c r="PAE10" s="286"/>
      <c r="PAF10" s="287"/>
      <c r="PAG10" s="67"/>
      <c r="PAH10" s="284"/>
      <c r="PAI10" s="285"/>
      <c r="PAJ10" s="285"/>
      <c r="PAK10" s="286"/>
      <c r="PAL10" s="287"/>
      <c r="PAM10" s="67"/>
      <c r="PAN10" s="284"/>
      <c r="PAO10" s="285"/>
      <c r="PAP10" s="285"/>
      <c r="PAQ10" s="286"/>
      <c r="PAR10" s="287"/>
      <c r="PAS10" s="67"/>
      <c r="PAT10" s="284"/>
      <c r="PAU10" s="285"/>
      <c r="PAV10" s="285"/>
      <c r="PAW10" s="286"/>
      <c r="PAX10" s="287"/>
      <c r="PAY10" s="67"/>
      <c r="PAZ10" s="284"/>
      <c r="PBA10" s="285"/>
      <c r="PBB10" s="285"/>
      <c r="PBC10" s="286"/>
      <c r="PBD10" s="287"/>
      <c r="PBE10" s="67"/>
      <c r="PBF10" s="284"/>
      <c r="PBG10" s="285"/>
      <c r="PBH10" s="285"/>
      <c r="PBI10" s="286"/>
      <c r="PBJ10" s="287"/>
      <c r="PBK10" s="67"/>
      <c r="PBL10" s="284"/>
      <c r="PBM10" s="285"/>
      <c r="PBN10" s="285"/>
      <c r="PBO10" s="286"/>
      <c r="PBP10" s="287"/>
      <c r="PBQ10" s="67"/>
      <c r="PBR10" s="284"/>
      <c r="PBS10" s="285"/>
      <c r="PBT10" s="285"/>
      <c r="PBU10" s="286"/>
      <c r="PBV10" s="287"/>
      <c r="PBW10" s="67"/>
      <c r="PBX10" s="284"/>
      <c r="PBY10" s="285"/>
      <c r="PBZ10" s="285"/>
      <c r="PCA10" s="286"/>
      <c r="PCB10" s="287"/>
      <c r="PCC10" s="67"/>
      <c r="PCD10" s="284"/>
      <c r="PCE10" s="285"/>
      <c r="PCF10" s="285"/>
      <c r="PCG10" s="286"/>
      <c r="PCH10" s="287"/>
      <c r="PCI10" s="67"/>
      <c r="PCJ10" s="284"/>
      <c r="PCK10" s="285"/>
      <c r="PCL10" s="285"/>
      <c r="PCM10" s="286"/>
      <c r="PCN10" s="287"/>
      <c r="PCO10" s="67"/>
      <c r="PCP10" s="284"/>
      <c r="PCQ10" s="285"/>
      <c r="PCR10" s="285"/>
      <c r="PCS10" s="286"/>
      <c r="PCT10" s="287"/>
      <c r="PCU10" s="67"/>
      <c r="PCV10" s="284"/>
      <c r="PCW10" s="285"/>
      <c r="PCX10" s="285"/>
      <c r="PCY10" s="286"/>
      <c r="PCZ10" s="287"/>
      <c r="PDA10" s="67"/>
      <c r="PDB10" s="284"/>
      <c r="PDC10" s="285"/>
      <c r="PDD10" s="285"/>
      <c r="PDE10" s="286"/>
      <c r="PDF10" s="287"/>
      <c r="PDG10" s="67"/>
      <c r="PDH10" s="284"/>
      <c r="PDI10" s="285"/>
      <c r="PDJ10" s="285"/>
      <c r="PDK10" s="286"/>
      <c r="PDL10" s="287"/>
      <c r="PDM10" s="67"/>
      <c r="PDN10" s="284"/>
      <c r="PDO10" s="285"/>
      <c r="PDP10" s="285"/>
      <c r="PDQ10" s="286"/>
      <c r="PDR10" s="287"/>
      <c r="PDS10" s="67"/>
      <c r="PDT10" s="284"/>
      <c r="PDU10" s="285"/>
      <c r="PDV10" s="285"/>
      <c r="PDW10" s="286"/>
      <c r="PDX10" s="287"/>
      <c r="PDY10" s="67"/>
      <c r="PDZ10" s="284"/>
      <c r="PEA10" s="285"/>
      <c r="PEB10" s="285"/>
      <c r="PEC10" s="286"/>
      <c r="PED10" s="287"/>
      <c r="PEE10" s="67"/>
      <c r="PEF10" s="284"/>
      <c r="PEG10" s="285"/>
      <c r="PEH10" s="285"/>
      <c r="PEI10" s="286"/>
      <c r="PEJ10" s="287"/>
      <c r="PEK10" s="67"/>
      <c r="PEL10" s="284"/>
      <c r="PEM10" s="285"/>
      <c r="PEN10" s="285"/>
      <c r="PEO10" s="286"/>
      <c r="PEP10" s="287"/>
      <c r="PEQ10" s="67"/>
      <c r="PER10" s="284"/>
      <c r="PES10" s="285"/>
      <c r="PET10" s="285"/>
      <c r="PEU10" s="286"/>
      <c r="PEV10" s="287"/>
      <c r="PEW10" s="67"/>
      <c r="PEX10" s="284"/>
      <c r="PEY10" s="285"/>
      <c r="PEZ10" s="285"/>
      <c r="PFA10" s="286"/>
      <c r="PFB10" s="287"/>
      <c r="PFC10" s="67"/>
      <c r="PFD10" s="284"/>
      <c r="PFE10" s="285"/>
      <c r="PFF10" s="285"/>
      <c r="PFG10" s="286"/>
      <c r="PFH10" s="287"/>
      <c r="PFI10" s="67"/>
      <c r="PFJ10" s="284"/>
      <c r="PFK10" s="285"/>
      <c r="PFL10" s="285"/>
      <c r="PFM10" s="286"/>
      <c r="PFN10" s="287"/>
      <c r="PFO10" s="67"/>
      <c r="PFP10" s="284"/>
      <c r="PFQ10" s="285"/>
      <c r="PFR10" s="285"/>
      <c r="PFS10" s="286"/>
      <c r="PFT10" s="287"/>
      <c r="PFU10" s="67"/>
      <c r="PFV10" s="284"/>
      <c r="PFW10" s="285"/>
      <c r="PFX10" s="285"/>
      <c r="PFY10" s="286"/>
      <c r="PFZ10" s="287"/>
      <c r="PGA10" s="67"/>
      <c r="PGB10" s="284"/>
      <c r="PGC10" s="285"/>
      <c r="PGD10" s="285"/>
      <c r="PGE10" s="286"/>
      <c r="PGF10" s="287"/>
      <c r="PGG10" s="67"/>
      <c r="PGH10" s="284"/>
      <c r="PGI10" s="285"/>
      <c r="PGJ10" s="285"/>
      <c r="PGK10" s="286"/>
      <c r="PGL10" s="287"/>
      <c r="PGM10" s="67"/>
      <c r="PGN10" s="284"/>
      <c r="PGO10" s="285"/>
      <c r="PGP10" s="285"/>
      <c r="PGQ10" s="286"/>
      <c r="PGR10" s="287"/>
      <c r="PGS10" s="67"/>
      <c r="PGT10" s="284"/>
      <c r="PGU10" s="285"/>
      <c r="PGV10" s="285"/>
      <c r="PGW10" s="286"/>
      <c r="PGX10" s="287"/>
      <c r="PGY10" s="67"/>
      <c r="PGZ10" s="284"/>
      <c r="PHA10" s="285"/>
      <c r="PHB10" s="285"/>
      <c r="PHC10" s="286"/>
      <c r="PHD10" s="287"/>
      <c r="PHE10" s="67"/>
      <c r="PHF10" s="284"/>
      <c r="PHG10" s="285"/>
      <c r="PHH10" s="285"/>
      <c r="PHI10" s="286"/>
      <c r="PHJ10" s="287"/>
      <c r="PHK10" s="67"/>
      <c r="PHL10" s="284"/>
      <c r="PHM10" s="285"/>
      <c r="PHN10" s="285"/>
      <c r="PHO10" s="286"/>
      <c r="PHP10" s="287"/>
      <c r="PHQ10" s="67"/>
      <c r="PHR10" s="284"/>
      <c r="PHS10" s="285"/>
      <c r="PHT10" s="285"/>
      <c r="PHU10" s="286"/>
      <c r="PHV10" s="287"/>
      <c r="PHW10" s="67"/>
      <c r="PHX10" s="284"/>
      <c r="PHY10" s="285"/>
      <c r="PHZ10" s="285"/>
      <c r="PIA10" s="286"/>
      <c r="PIB10" s="287"/>
      <c r="PIC10" s="67"/>
      <c r="PID10" s="284"/>
      <c r="PIE10" s="285"/>
      <c r="PIF10" s="285"/>
      <c r="PIG10" s="286"/>
      <c r="PIH10" s="287"/>
      <c r="PII10" s="67"/>
      <c r="PIJ10" s="284"/>
      <c r="PIK10" s="285"/>
      <c r="PIL10" s="285"/>
      <c r="PIM10" s="286"/>
      <c r="PIN10" s="287"/>
      <c r="PIO10" s="67"/>
      <c r="PIP10" s="284"/>
      <c r="PIQ10" s="285"/>
      <c r="PIR10" s="285"/>
      <c r="PIS10" s="286"/>
      <c r="PIT10" s="287"/>
      <c r="PIU10" s="67"/>
      <c r="PIV10" s="284"/>
      <c r="PIW10" s="285"/>
      <c r="PIX10" s="285"/>
      <c r="PIY10" s="286"/>
      <c r="PIZ10" s="287"/>
      <c r="PJA10" s="67"/>
      <c r="PJB10" s="284"/>
      <c r="PJC10" s="285"/>
      <c r="PJD10" s="285"/>
      <c r="PJE10" s="286"/>
      <c r="PJF10" s="287"/>
      <c r="PJG10" s="67"/>
      <c r="PJH10" s="284"/>
      <c r="PJI10" s="285"/>
      <c r="PJJ10" s="285"/>
      <c r="PJK10" s="286"/>
      <c r="PJL10" s="287"/>
      <c r="PJM10" s="67"/>
      <c r="PJN10" s="284"/>
      <c r="PJO10" s="285"/>
      <c r="PJP10" s="285"/>
      <c r="PJQ10" s="286"/>
      <c r="PJR10" s="287"/>
      <c r="PJS10" s="67"/>
      <c r="PJT10" s="284"/>
      <c r="PJU10" s="285"/>
      <c r="PJV10" s="285"/>
      <c r="PJW10" s="286"/>
      <c r="PJX10" s="287"/>
      <c r="PJY10" s="67"/>
      <c r="PJZ10" s="284"/>
      <c r="PKA10" s="285"/>
      <c r="PKB10" s="285"/>
      <c r="PKC10" s="286"/>
      <c r="PKD10" s="287"/>
      <c r="PKE10" s="67"/>
      <c r="PKF10" s="284"/>
      <c r="PKG10" s="285"/>
      <c r="PKH10" s="285"/>
      <c r="PKI10" s="286"/>
      <c r="PKJ10" s="287"/>
      <c r="PKK10" s="67"/>
      <c r="PKL10" s="284"/>
      <c r="PKM10" s="285"/>
      <c r="PKN10" s="285"/>
      <c r="PKO10" s="286"/>
      <c r="PKP10" s="287"/>
      <c r="PKQ10" s="67"/>
      <c r="PKR10" s="284"/>
      <c r="PKS10" s="285"/>
      <c r="PKT10" s="285"/>
      <c r="PKU10" s="286"/>
      <c r="PKV10" s="287"/>
      <c r="PKW10" s="67"/>
      <c r="PKX10" s="284"/>
      <c r="PKY10" s="285"/>
      <c r="PKZ10" s="285"/>
      <c r="PLA10" s="286"/>
      <c r="PLB10" s="287"/>
      <c r="PLC10" s="67"/>
      <c r="PLD10" s="284"/>
      <c r="PLE10" s="285"/>
      <c r="PLF10" s="285"/>
      <c r="PLG10" s="286"/>
      <c r="PLH10" s="287"/>
      <c r="PLI10" s="67"/>
      <c r="PLJ10" s="284"/>
      <c r="PLK10" s="285"/>
      <c r="PLL10" s="285"/>
      <c r="PLM10" s="286"/>
      <c r="PLN10" s="287"/>
      <c r="PLO10" s="67"/>
      <c r="PLP10" s="284"/>
      <c r="PLQ10" s="285"/>
      <c r="PLR10" s="285"/>
      <c r="PLS10" s="286"/>
      <c r="PLT10" s="287"/>
      <c r="PLU10" s="67"/>
      <c r="PLV10" s="284"/>
      <c r="PLW10" s="285"/>
      <c r="PLX10" s="285"/>
      <c r="PLY10" s="286"/>
      <c r="PLZ10" s="287"/>
      <c r="PMA10" s="67"/>
      <c r="PMB10" s="284"/>
      <c r="PMC10" s="285"/>
      <c r="PMD10" s="285"/>
      <c r="PME10" s="286"/>
      <c r="PMF10" s="287"/>
      <c r="PMG10" s="67"/>
      <c r="PMH10" s="284"/>
      <c r="PMI10" s="285"/>
      <c r="PMJ10" s="285"/>
      <c r="PMK10" s="286"/>
      <c r="PML10" s="287"/>
      <c r="PMM10" s="67"/>
      <c r="PMN10" s="284"/>
      <c r="PMO10" s="285"/>
      <c r="PMP10" s="285"/>
      <c r="PMQ10" s="286"/>
      <c r="PMR10" s="287"/>
      <c r="PMS10" s="67"/>
      <c r="PMT10" s="284"/>
      <c r="PMU10" s="285"/>
      <c r="PMV10" s="285"/>
      <c r="PMW10" s="286"/>
      <c r="PMX10" s="287"/>
      <c r="PMY10" s="67"/>
      <c r="PMZ10" s="284"/>
      <c r="PNA10" s="285"/>
      <c r="PNB10" s="285"/>
      <c r="PNC10" s="286"/>
      <c r="PND10" s="287"/>
      <c r="PNE10" s="67"/>
      <c r="PNF10" s="284"/>
      <c r="PNG10" s="285"/>
      <c r="PNH10" s="285"/>
      <c r="PNI10" s="286"/>
      <c r="PNJ10" s="287"/>
      <c r="PNK10" s="67"/>
      <c r="PNL10" s="284"/>
      <c r="PNM10" s="285"/>
      <c r="PNN10" s="285"/>
      <c r="PNO10" s="286"/>
      <c r="PNP10" s="287"/>
      <c r="PNQ10" s="67"/>
      <c r="PNR10" s="284"/>
      <c r="PNS10" s="285"/>
      <c r="PNT10" s="285"/>
      <c r="PNU10" s="286"/>
      <c r="PNV10" s="287"/>
      <c r="PNW10" s="67"/>
      <c r="PNX10" s="284"/>
      <c r="PNY10" s="285"/>
      <c r="PNZ10" s="285"/>
      <c r="POA10" s="286"/>
      <c r="POB10" s="287"/>
      <c r="POC10" s="67"/>
      <c r="POD10" s="284"/>
      <c r="POE10" s="285"/>
      <c r="POF10" s="285"/>
      <c r="POG10" s="286"/>
      <c r="POH10" s="287"/>
      <c r="POI10" s="67"/>
      <c r="POJ10" s="284"/>
      <c r="POK10" s="285"/>
      <c r="POL10" s="285"/>
      <c r="POM10" s="286"/>
      <c r="PON10" s="287"/>
      <c r="POO10" s="67"/>
      <c r="POP10" s="284"/>
      <c r="POQ10" s="285"/>
      <c r="POR10" s="285"/>
      <c r="POS10" s="286"/>
      <c r="POT10" s="287"/>
      <c r="POU10" s="67"/>
      <c r="POV10" s="284"/>
      <c r="POW10" s="285"/>
      <c r="POX10" s="285"/>
      <c r="POY10" s="286"/>
      <c r="POZ10" s="287"/>
      <c r="PPA10" s="67"/>
      <c r="PPB10" s="284"/>
      <c r="PPC10" s="285"/>
      <c r="PPD10" s="285"/>
      <c r="PPE10" s="286"/>
      <c r="PPF10" s="287"/>
      <c r="PPG10" s="67"/>
      <c r="PPH10" s="284"/>
      <c r="PPI10" s="285"/>
      <c r="PPJ10" s="285"/>
      <c r="PPK10" s="286"/>
      <c r="PPL10" s="287"/>
      <c r="PPM10" s="67"/>
      <c r="PPN10" s="284"/>
      <c r="PPO10" s="285"/>
      <c r="PPP10" s="285"/>
      <c r="PPQ10" s="286"/>
      <c r="PPR10" s="287"/>
      <c r="PPS10" s="67"/>
      <c r="PPT10" s="284"/>
      <c r="PPU10" s="285"/>
      <c r="PPV10" s="285"/>
      <c r="PPW10" s="286"/>
      <c r="PPX10" s="287"/>
      <c r="PPY10" s="67"/>
      <c r="PPZ10" s="284"/>
      <c r="PQA10" s="285"/>
      <c r="PQB10" s="285"/>
      <c r="PQC10" s="286"/>
      <c r="PQD10" s="287"/>
      <c r="PQE10" s="67"/>
      <c r="PQF10" s="284"/>
      <c r="PQG10" s="285"/>
      <c r="PQH10" s="285"/>
      <c r="PQI10" s="286"/>
      <c r="PQJ10" s="287"/>
      <c r="PQK10" s="67"/>
      <c r="PQL10" s="284"/>
      <c r="PQM10" s="285"/>
      <c r="PQN10" s="285"/>
      <c r="PQO10" s="286"/>
      <c r="PQP10" s="287"/>
      <c r="PQQ10" s="67"/>
      <c r="PQR10" s="284"/>
      <c r="PQS10" s="285"/>
      <c r="PQT10" s="285"/>
      <c r="PQU10" s="286"/>
      <c r="PQV10" s="287"/>
      <c r="PQW10" s="67"/>
      <c r="PQX10" s="284"/>
      <c r="PQY10" s="285"/>
      <c r="PQZ10" s="285"/>
      <c r="PRA10" s="286"/>
      <c r="PRB10" s="287"/>
      <c r="PRC10" s="67"/>
      <c r="PRD10" s="284"/>
      <c r="PRE10" s="285"/>
      <c r="PRF10" s="285"/>
      <c r="PRG10" s="286"/>
      <c r="PRH10" s="287"/>
      <c r="PRI10" s="67"/>
      <c r="PRJ10" s="284"/>
      <c r="PRK10" s="285"/>
      <c r="PRL10" s="285"/>
      <c r="PRM10" s="286"/>
      <c r="PRN10" s="287"/>
      <c r="PRO10" s="67"/>
      <c r="PRP10" s="284"/>
      <c r="PRQ10" s="285"/>
      <c r="PRR10" s="285"/>
      <c r="PRS10" s="286"/>
      <c r="PRT10" s="287"/>
      <c r="PRU10" s="67"/>
      <c r="PRV10" s="284"/>
      <c r="PRW10" s="285"/>
      <c r="PRX10" s="285"/>
      <c r="PRY10" s="286"/>
      <c r="PRZ10" s="287"/>
      <c r="PSA10" s="67"/>
      <c r="PSB10" s="284"/>
      <c r="PSC10" s="285"/>
      <c r="PSD10" s="285"/>
      <c r="PSE10" s="286"/>
      <c r="PSF10" s="287"/>
      <c r="PSG10" s="67"/>
      <c r="PSH10" s="284"/>
      <c r="PSI10" s="285"/>
      <c r="PSJ10" s="285"/>
      <c r="PSK10" s="286"/>
      <c r="PSL10" s="287"/>
      <c r="PSM10" s="67"/>
      <c r="PSN10" s="284"/>
      <c r="PSO10" s="285"/>
      <c r="PSP10" s="285"/>
      <c r="PSQ10" s="286"/>
      <c r="PSR10" s="287"/>
      <c r="PSS10" s="67"/>
      <c r="PST10" s="284"/>
      <c r="PSU10" s="285"/>
      <c r="PSV10" s="285"/>
      <c r="PSW10" s="286"/>
      <c r="PSX10" s="287"/>
      <c r="PSY10" s="67"/>
      <c r="PSZ10" s="284"/>
      <c r="PTA10" s="285"/>
      <c r="PTB10" s="285"/>
      <c r="PTC10" s="286"/>
      <c r="PTD10" s="287"/>
      <c r="PTE10" s="67"/>
      <c r="PTF10" s="284"/>
      <c r="PTG10" s="285"/>
      <c r="PTH10" s="285"/>
      <c r="PTI10" s="286"/>
      <c r="PTJ10" s="287"/>
      <c r="PTK10" s="67"/>
      <c r="PTL10" s="284"/>
      <c r="PTM10" s="285"/>
      <c r="PTN10" s="285"/>
      <c r="PTO10" s="286"/>
      <c r="PTP10" s="287"/>
      <c r="PTQ10" s="67"/>
      <c r="PTR10" s="284"/>
      <c r="PTS10" s="285"/>
      <c r="PTT10" s="285"/>
      <c r="PTU10" s="286"/>
      <c r="PTV10" s="287"/>
      <c r="PTW10" s="67"/>
      <c r="PTX10" s="284"/>
      <c r="PTY10" s="285"/>
      <c r="PTZ10" s="285"/>
      <c r="PUA10" s="286"/>
      <c r="PUB10" s="287"/>
      <c r="PUC10" s="67"/>
      <c r="PUD10" s="284"/>
      <c r="PUE10" s="285"/>
      <c r="PUF10" s="285"/>
      <c r="PUG10" s="286"/>
      <c r="PUH10" s="287"/>
      <c r="PUI10" s="67"/>
      <c r="PUJ10" s="284"/>
      <c r="PUK10" s="285"/>
      <c r="PUL10" s="285"/>
      <c r="PUM10" s="286"/>
      <c r="PUN10" s="287"/>
      <c r="PUO10" s="67"/>
      <c r="PUP10" s="284"/>
      <c r="PUQ10" s="285"/>
      <c r="PUR10" s="285"/>
      <c r="PUS10" s="286"/>
      <c r="PUT10" s="287"/>
      <c r="PUU10" s="67"/>
      <c r="PUV10" s="284"/>
      <c r="PUW10" s="285"/>
      <c r="PUX10" s="285"/>
      <c r="PUY10" s="286"/>
      <c r="PUZ10" s="287"/>
      <c r="PVA10" s="67"/>
      <c r="PVB10" s="284"/>
      <c r="PVC10" s="285"/>
      <c r="PVD10" s="285"/>
      <c r="PVE10" s="286"/>
      <c r="PVF10" s="287"/>
      <c r="PVG10" s="67"/>
      <c r="PVH10" s="284"/>
      <c r="PVI10" s="285"/>
      <c r="PVJ10" s="285"/>
      <c r="PVK10" s="286"/>
      <c r="PVL10" s="287"/>
      <c r="PVM10" s="67"/>
      <c r="PVN10" s="284"/>
      <c r="PVO10" s="285"/>
      <c r="PVP10" s="285"/>
      <c r="PVQ10" s="286"/>
      <c r="PVR10" s="287"/>
      <c r="PVS10" s="67"/>
      <c r="PVT10" s="284"/>
      <c r="PVU10" s="285"/>
      <c r="PVV10" s="285"/>
      <c r="PVW10" s="286"/>
      <c r="PVX10" s="287"/>
      <c r="PVY10" s="67"/>
      <c r="PVZ10" s="284"/>
      <c r="PWA10" s="285"/>
      <c r="PWB10" s="285"/>
      <c r="PWC10" s="286"/>
      <c r="PWD10" s="287"/>
      <c r="PWE10" s="67"/>
      <c r="PWF10" s="284"/>
      <c r="PWG10" s="285"/>
      <c r="PWH10" s="285"/>
      <c r="PWI10" s="286"/>
      <c r="PWJ10" s="287"/>
      <c r="PWK10" s="67"/>
      <c r="PWL10" s="284"/>
      <c r="PWM10" s="285"/>
      <c r="PWN10" s="285"/>
      <c r="PWO10" s="286"/>
      <c r="PWP10" s="287"/>
      <c r="PWQ10" s="67"/>
      <c r="PWR10" s="284"/>
      <c r="PWS10" s="285"/>
      <c r="PWT10" s="285"/>
      <c r="PWU10" s="286"/>
      <c r="PWV10" s="287"/>
      <c r="PWW10" s="67"/>
      <c r="PWX10" s="284"/>
      <c r="PWY10" s="285"/>
      <c r="PWZ10" s="285"/>
      <c r="PXA10" s="286"/>
      <c r="PXB10" s="287"/>
      <c r="PXC10" s="67"/>
      <c r="PXD10" s="284"/>
      <c r="PXE10" s="285"/>
      <c r="PXF10" s="285"/>
      <c r="PXG10" s="286"/>
      <c r="PXH10" s="287"/>
      <c r="PXI10" s="67"/>
      <c r="PXJ10" s="284"/>
      <c r="PXK10" s="285"/>
      <c r="PXL10" s="285"/>
      <c r="PXM10" s="286"/>
      <c r="PXN10" s="287"/>
      <c r="PXO10" s="67"/>
      <c r="PXP10" s="284"/>
      <c r="PXQ10" s="285"/>
      <c r="PXR10" s="285"/>
      <c r="PXS10" s="286"/>
      <c r="PXT10" s="287"/>
      <c r="PXU10" s="67"/>
      <c r="PXV10" s="284"/>
      <c r="PXW10" s="285"/>
      <c r="PXX10" s="285"/>
      <c r="PXY10" s="286"/>
      <c r="PXZ10" s="287"/>
      <c r="PYA10" s="67"/>
      <c r="PYB10" s="284"/>
      <c r="PYC10" s="285"/>
      <c r="PYD10" s="285"/>
      <c r="PYE10" s="286"/>
      <c r="PYF10" s="287"/>
      <c r="PYG10" s="67"/>
      <c r="PYH10" s="284"/>
      <c r="PYI10" s="285"/>
      <c r="PYJ10" s="285"/>
      <c r="PYK10" s="286"/>
      <c r="PYL10" s="287"/>
      <c r="PYM10" s="67"/>
      <c r="PYN10" s="284"/>
      <c r="PYO10" s="285"/>
      <c r="PYP10" s="285"/>
      <c r="PYQ10" s="286"/>
      <c r="PYR10" s="287"/>
      <c r="PYS10" s="67"/>
      <c r="PYT10" s="284"/>
      <c r="PYU10" s="285"/>
      <c r="PYV10" s="285"/>
      <c r="PYW10" s="286"/>
      <c r="PYX10" s="287"/>
      <c r="PYY10" s="67"/>
      <c r="PYZ10" s="284"/>
      <c r="PZA10" s="285"/>
      <c r="PZB10" s="285"/>
      <c r="PZC10" s="286"/>
      <c r="PZD10" s="287"/>
      <c r="PZE10" s="67"/>
      <c r="PZF10" s="284"/>
      <c r="PZG10" s="285"/>
      <c r="PZH10" s="285"/>
      <c r="PZI10" s="286"/>
      <c r="PZJ10" s="287"/>
      <c r="PZK10" s="67"/>
      <c r="PZL10" s="284"/>
      <c r="PZM10" s="285"/>
      <c r="PZN10" s="285"/>
      <c r="PZO10" s="286"/>
      <c r="PZP10" s="287"/>
      <c r="PZQ10" s="67"/>
      <c r="PZR10" s="284"/>
      <c r="PZS10" s="285"/>
      <c r="PZT10" s="285"/>
      <c r="PZU10" s="286"/>
      <c r="PZV10" s="287"/>
      <c r="PZW10" s="67"/>
      <c r="PZX10" s="284"/>
      <c r="PZY10" s="285"/>
      <c r="PZZ10" s="285"/>
      <c r="QAA10" s="286"/>
      <c r="QAB10" s="287"/>
      <c r="QAC10" s="67"/>
      <c r="QAD10" s="284"/>
      <c r="QAE10" s="285"/>
      <c r="QAF10" s="285"/>
      <c r="QAG10" s="286"/>
      <c r="QAH10" s="287"/>
      <c r="QAI10" s="67"/>
      <c r="QAJ10" s="284"/>
      <c r="QAK10" s="285"/>
      <c r="QAL10" s="285"/>
      <c r="QAM10" s="286"/>
      <c r="QAN10" s="287"/>
      <c r="QAO10" s="67"/>
      <c r="QAP10" s="284"/>
      <c r="QAQ10" s="285"/>
      <c r="QAR10" s="285"/>
      <c r="QAS10" s="286"/>
      <c r="QAT10" s="287"/>
      <c r="QAU10" s="67"/>
      <c r="QAV10" s="284"/>
      <c r="QAW10" s="285"/>
      <c r="QAX10" s="285"/>
      <c r="QAY10" s="286"/>
      <c r="QAZ10" s="287"/>
      <c r="QBA10" s="67"/>
      <c r="QBB10" s="284"/>
      <c r="QBC10" s="285"/>
      <c r="QBD10" s="285"/>
      <c r="QBE10" s="286"/>
      <c r="QBF10" s="287"/>
      <c r="QBG10" s="67"/>
      <c r="QBH10" s="284"/>
      <c r="QBI10" s="285"/>
      <c r="QBJ10" s="285"/>
      <c r="QBK10" s="286"/>
      <c r="QBL10" s="287"/>
      <c r="QBM10" s="67"/>
      <c r="QBN10" s="284"/>
      <c r="QBO10" s="285"/>
      <c r="QBP10" s="285"/>
      <c r="QBQ10" s="286"/>
      <c r="QBR10" s="287"/>
      <c r="QBS10" s="67"/>
      <c r="QBT10" s="284"/>
      <c r="QBU10" s="285"/>
      <c r="QBV10" s="285"/>
      <c r="QBW10" s="286"/>
      <c r="QBX10" s="287"/>
      <c r="QBY10" s="67"/>
      <c r="QBZ10" s="284"/>
      <c r="QCA10" s="285"/>
      <c r="QCB10" s="285"/>
      <c r="QCC10" s="286"/>
      <c r="QCD10" s="287"/>
      <c r="QCE10" s="67"/>
      <c r="QCF10" s="284"/>
      <c r="QCG10" s="285"/>
      <c r="QCH10" s="285"/>
      <c r="QCI10" s="286"/>
      <c r="QCJ10" s="287"/>
      <c r="QCK10" s="67"/>
      <c r="QCL10" s="284"/>
      <c r="QCM10" s="285"/>
      <c r="QCN10" s="285"/>
      <c r="QCO10" s="286"/>
      <c r="QCP10" s="287"/>
      <c r="QCQ10" s="67"/>
      <c r="QCR10" s="284"/>
      <c r="QCS10" s="285"/>
      <c r="QCT10" s="285"/>
      <c r="QCU10" s="286"/>
      <c r="QCV10" s="287"/>
      <c r="QCW10" s="67"/>
      <c r="QCX10" s="284"/>
      <c r="QCY10" s="285"/>
      <c r="QCZ10" s="285"/>
      <c r="QDA10" s="286"/>
      <c r="QDB10" s="287"/>
      <c r="QDC10" s="67"/>
      <c r="QDD10" s="284"/>
      <c r="QDE10" s="285"/>
      <c r="QDF10" s="285"/>
      <c r="QDG10" s="286"/>
      <c r="QDH10" s="287"/>
      <c r="QDI10" s="67"/>
      <c r="QDJ10" s="284"/>
      <c r="QDK10" s="285"/>
      <c r="QDL10" s="285"/>
      <c r="QDM10" s="286"/>
      <c r="QDN10" s="287"/>
      <c r="QDO10" s="67"/>
      <c r="QDP10" s="284"/>
      <c r="QDQ10" s="285"/>
      <c r="QDR10" s="285"/>
      <c r="QDS10" s="286"/>
      <c r="QDT10" s="287"/>
      <c r="QDU10" s="67"/>
      <c r="QDV10" s="284"/>
      <c r="QDW10" s="285"/>
      <c r="QDX10" s="285"/>
      <c r="QDY10" s="286"/>
      <c r="QDZ10" s="287"/>
      <c r="QEA10" s="67"/>
      <c r="QEB10" s="284"/>
      <c r="QEC10" s="285"/>
      <c r="QED10" s="285"/>
      <c r="QEE10" s="286"/>
      <c r="QEF10" s="287"/>
      <c r="QEG10" s="67"/>
      <c r="QEH10" s="284"/>
      <c r="QEI10" s="285"/>
      <c r="QEJ10" s="285"/>
      <c r="QEK10" s="286"/>
      <c r="QEL10" s="287"/>
      <c r="QEM10" s="67"/>
      <c r="QEN10" s="284"/>
      <c r="QEO10" s="285"/>
      <c r="QEP10" s="285"/>
      <c r="QEQ10" s="286"/>
      <c r="QER10" s="287"/>
      <c r="QES10" s="67"/>
      <c r="QET10" s="284"/>
      <c r="QEU10" s="285"/>
      <c r="QEV10" s="285"/>
      <c r="QEW10" s="286"/>
      <c r="QEX10" s="287"/>
      <c r="QEY10" s="67"/>
      <c r="QEZ10" s="284"/>
      <c r="QFA10" s="285"/>
      <c r="QFB10" s="285"/>
      <c r="QFC10" s="286"/>
      <c r="QFD10" s="287"/>
      <c r="QFE10" s="67"/>
      <c r="QFF10" s="284"/>
      <c r="QFG10" s="285"/>
      <c r="QFH10" s="285"/>
      <c r="QFI10" s="286"/>
      <c r="QFJ10" s="287"/>
      <c r="QFK10" s="67"/>
      <c r="QFL10" s="284"/>
      <c r="QFM10" s="285"/>
      <c r="QFN10" s="285"/>
      <c r="QFO10" s="286"/>
      <c r="QFP10" s="287"/>
      <c r="QFQ10" s="67"/>
      <c r="QFR10" s="284"/>
      <c r="QFS10" s="285"/>
      <c r="QFT10" s="285"/>
      <c r="QFU10" s="286"/>
      <c r="QFV10" s="287"/>
      <c r="QFW10" s="67"/>
      <c r="QFX10" s="284"/>
      <c r="QFY10" s="285"/>
      <c r="QFZ10" s="285"/>
      <c r="QGA10" s="286"/>
      <c r="QGB10" s="287"/>
      <c r="QGC10" s="67"/>
      <c r="QGD10" s="284"/>
      <c r="QGE10" s="285"/>
      <c r="QGF10" s="285"/>
      <c r="QGG10" s="286"/>
      <c r="QGH10" s="287"/>
      <c r="QGI10" s="67"/>
      <c r="QGJ10" s="284"/>
      <c r="QGK10" s="285"/>
      <c r="QGL10" s="285"/>
      <c r="QGM10" s="286"/>
      <c r="QGN10" s="287"/>
      <c r="QGO10" s="67"/>
      <c r="QGP10" s="284"/>
      <c r="QGQ10" s="285"/>
      <c r="QGR10" s="285"/>
      <c r="QGS10" s="286"/>
      <c r="QGT10" s="287"/>
      <c r="QGU10" s="67"/>
      <c r="QGV10" s="284"/>
      <c r="QGW10" s="285"/>
      <c r="QGX10" s="285"/>
      <c r="QGY10" s="286"/>
      <c r="QGZ10" s="287"/>
      <c r="QHA10" s="67"/>
      <c r="QHB10" s="284"/>
      <c r="QHC10" s="285"/>
      <c r="QHD10" s="285"/>
      <c r="QHE10" s="286"/>
      <c r="QHF10" s="287"/>
      <c r="QHG10" s="67"/>
      <c r="QHH10" s="284"/>
      <c r="QHI10" s="285"/>
      <c r="QHJ10" s="285"/>
      <c r="QHK10" s="286"/>
      <c r="QHL10" s="287"/>
      <c r="QHM10" s="67"/>
      <c r="QHN10" s="284"/>
      <c r="QHO10" s="285"/>
      <c r="QHP10" s="285"/>
      <c r="QHQ10" s="286"/>
      <c r="QHR10" s="287"/>
      <c r="QHS10" s="67"/>
      <c r="QHT10" s="284"/>
      <c r="QHU10" s="285"/>
      <c r="QHV10" s="285"/>
      <c r="QHW10" s="286"/>
      <c r="QHX10" s="287"/>
      <c r="QHY10" s="67"/>
      <c r="QHZ10" s="284"/>
      <c r="QIA10" s="285"/>
      <c r="QIB10" s="285"/>
      <c r="QIC10" s="286"/>
      <c r="QID10" s="287"/>
      <c r="QIE10" s="67"/>
      <c r="QIF10" s="284"/>
      <c r="QIG10" s="285"/>
      <c r="QIH10" s="285"/>
      <c r="QII10" s="286"/>
      <c r="QIJ10" s="287"/>
      <c r="QIK10" s="67"/>
      <c r="QIL10" s="284"/>
      <c r="QIM10" s="285"/>
      <c r="QIN10" s="285"/>
      <c r="QIO10" s="286"/>
      <c r="QIP10" s="287"/>
      <c r="QIQ10" s="67"/>
      <c r="QIR10" s="284"/>
      <c r="QIS10" s="285"/>
      <c r="QIT10" s="285"/>
      <c r="QIU10" s="286"/>
      <c r="QIV10" s="287"/>
      <c r="QIW10" s="67"/>
      <c r="QIX10" s="284"/>
      <c r="QIY10" s="285"/>
      <c r="QIZ10" s="285"/>
      <c r="QJA10" s="286"/>
      <c r="QJB10" s="287"/>
      <c r="QJC10" s="67"/>
      <c r="QJD10" s="284"/>
      <c r="QJE10" s="285"/>
      <c r="QJF10" s="285"/>
      <c r="QJG10" s="286"/>
      <c r="QJH10" s="287"/>
      <c r="QJI10" s="67"/>
      <c r="QJJ10" s="284"/>
      <c r="QJK10" s="285"/>
      <c r="QJL10" s="285"/>
      <c r="QJM10" s="286"/>
      <c r="QJN10" s="287"/>
      <c r="QJO10" s="67"/>
      <c r="QJP10" s="284"/>
      <c r="QJQ10" s="285"/>
      <c r="QJR10" s="285"/>
      <c r="QJS10" s="286"/>
      <c r="QJT10" s="287"/>
      <c r="QJU10" s="67"/>
      <c r="QJV10" s="284"/>
      <c r="QJW10" s="285"/>
      <c r="QJX10" s="285"/>
      <c r="QJY10" s="286"/>
      <c r="QJZ10" s="287"/>
      <c r="QKA10" s="67"/>
      <c r="QKB10" s="284"/>
      <c r="QKC10" s="285"/>
      <c r="QKD10" s="285"/>
      <c r="QKE10" s="286"/>
      <c r="QKF10" s="287"/>
      <c r="QKG10" s="67"/>
      <c r="QKH10" s="284"/>
      <c r="QKI10" s="285"/>
      <c r="QKJ10" s="285"/>
      <c r="QKK10" s="286"/>
      <c r="QKL10" s="287"/>
      <c r="QKM10" s="67"/>
      <c r="QKN10" s="284"/>
      <c r="QKO10" s="285"/>
      <c r="QKP10" s="285"/>
      <c r="QKQ10" s="286"/>
      <c r="QKR10" s="287"/>
      <c r="QKS10" s="67"/>
      <c r="QKT10" s="284"/>
      <c r="QKU10" s="285"/>
      <c r="QKV10" s="285"/>
      <c r="QKW10" s="286"/>
      <c r="QKX10" s="287"/>
      <c r="QKY10" s="67"/>
      <c r="QKZ10" s="284"/>
      <c r="QLA10" s="285"/>
      <c r="QLB10" s="285"/>
      <c r="QLC10" s="286"/>
      <c r="QLD10" s="287"/>
      <c r="QLE10" s="67"/>
      <c r="QLF10" s="284"/>
      <c r="QLG10" s="285"/>
      <c r="QLH10" s="285"/>
      <c r="QLI10" s="286"/>
      <c r="QLJ10" s="287"/>
      <c r="QLK10" s="67"/>
      <c r="QLL10" s="284"/>
      <c r="QLM10" s="285"/>
      <c r="QLN10" s="285"/>
      <c r="QLO10" s="286"/>
      <c r="QLP10" s="287"/>
      <c r="QLQ10" s="67"/>
      <c r="QLR10" s="284"/>
      <c r="QLS10" s="285"/>
      <c r="QLT10" s="285"/>
      <c r="QLU10" s="286"/>
      <c r="QLV10" s="287"/>
      <c r="QLW10" s="67"/>
      <c r="QLX10" s="284"/>
      <c r="QLY10" s="285"/>
      <c r="QLZ10" s="285"/>
      <c r="QMA10" s="286"/>
      <c r="QMB10" s="287"/>
      <c r="QMC10" s="67"/>
      <c r="QMD10" s="284"/>
      <c r="QME10" s="285"/>
      <c r="QMF10" s="285"/>
      <c r="QMG10" s="286"/>
      <c r="QMH10" s="287"/>
      <c r="QMI10" s="67"/>
      <c r="QMJ10" s="284"/>
      <c r="QMK10" s="285"/>
      <c r="QML10" s="285"/>
      <c r="QMM10" s="286"/>
      <c r="QMN10" s="287"/>
      <c r="QMO10" s="67"/>
      <c r="QMP10" s="284"/>
      <c r="QMQ10" s="285"/>
      <c r="QMR10" s="285"/>
      <c r="QMS10" s="286"/>
      <c r="QMT10" s="287"/>
      <c r="QMU10" s="67"/>
      <c r="QMV10" s="284"/>
      <c r="QMW10" s="285"/>
      <c r="QMX10" s="285"/>
      <c r="QMY10" s="286"/>
      <c r="QMZ10" s="287"/>
      <c r="QNA10" s="67"/>
      <c r="QNB10" s="284"/>
      <c r="QNC10" s="285"/>
      <c r="QND10" s="285"/>
      <c r="QNE10" s="286"/>
      <c r="QNF10" s="287"/>
      <c r="QNG10" s="67"/>
      <c r="QNH10" s="284"/>
      <c r="QNI10" s="285"/>
      <c r="QNJ10" s="285"/>
      <c r="QNK10" s="286"/>
      <c r="QNL10" s="287"/>
      <c r="QNM10" s="67"/>
      <c r="QNN10" s="284"/>
      <c r="QNO10" s="285"/>
      <c r="QNP10" s="285"/>
      <c r="QNQ10" s="286"/>
      <c r="QNR10" s="287"/>
      <c r="QNS10" s="67"/>
      <c r="QNT10" s="284"/>
      <c r="QNU10" s="285"/>
      <c r="QNV10" s="285"/>
      <c r="QNW10" s="286"/>
      <c r="QNX10" s="287"/>
      <c r="QNY10" s="67"/>
      <c r="QNZ10" s="284"/>
      <c r="QOA10" s="285"/>
      <c r="QOB10" s="285"/>
      <c r="QOC10" s="286"/>
      <c r="QOD10" s="287"/>
      <c r="QOE10" s="67"/>
      <c r="QOF10" s="284"/>
      <c r="QOG10" s="285"/>
      <c r="QOH10" s="285"/>
      <c r="QOI10" s="286"/>
      <c r="QOJ10" s="287"/>
      <c r="QOK10" s="67"/>
      <c r="QOL10" s="284"/>
      <c r="QOM10" s="285"/>
      <c r="QON10" s="285"/>
      <c r="QOO10" s="286"/>
      <c r="QOP10" s="287"/>
      <c r="QOQ10" s="67"/>
      <c r="QOR10" s="284"/>
      <c r="QOS10" s="285"/>
      <c r="QOT10" s="285"/>
      <c r="QOU10" s="286"/>
      <c r="QOV10" s="287"/>
      <c r="QOW10" s="67"/>
      <c r="QOX10" s="284"/>
      <c r="QOY10" s="285"/>
      <c r="QOZ10" s="285"/>
      <c r="QPA10" s="286"/>
      <c r="QPB10" s="287"/>
      <c r="QPC10" s="67"/>
      <c r="QPD10" s="284"/>
      <c r="QPE10" s="285"/>
      <c r="QPF10" s="285"/>
      <c r="QPG10" s="286"/>
      <c r="QPH10" s="287"/>
      <c r="QPI10" s="67"/>
      <c r="QPJ10" s="284"/>
      <c r="QPK10" s="285"/>
      <c r="QPL10" s="285"/>
      <c r="QPM10" s="286"/>
      <c r="QPN10" s="287"/>
      <c r="QPO10" s="67"/>
      <c r="QPP10" s="284"/>
      <c r="QPQ10" s="285"/>
      <c r="QPR10" s="285"/>
      <c r="QPS10" s="286"/>
      <c r="QPT10" s="287"/>
      <c r="QPU10" s="67"/>
      <c r="QPV10" s="284"/>
      <c r="QPW10" s="285"/>
      <c r="QPX10" s="285"/>
      <c r="QPY10" s="286"/>
      <c r="QPZ10" s="287"/>
      <c r="QQA10" s="67"/>
      <c r="QQB10" s="284"/>
      <c r="QQC10" s="285"/>
      <c r="QQD10" s="285"/>
      <c r="QQE10" s="286"/>
      <c r="QQF10" s="287"/>
      <c r="QQG10" s="67"/>
      <c r="QQH10" s="284"/>
      <c r="QQI10" s="285"/>
      <c r="QQJ10" s="285"/>
      <c r="QQK10" s="286"/>
      <c r="QQL10" s="287"/>
      <c r="QQM10" s="67"/>
      <c r="QQN10" s="284"/>
      <c r="QQO10" s="285"/>
      <c r="QQP10" s="285"/>
      <c r="QQQ10" s="286"/>
      <c r="QQR10" s="287"/>
      <c r="QQS10" s="67"/>
      <c r="QQT10" s="284"/>
      <c r="QQU10" s="285"/>
      <c r="QQV10" s="285"/>
      <c r="QQW10" s="286"/>
      <c r="QQX10" s="287"/>
      <c r="QQY10" s="67"/>
      <c r="QQZ10" s="284"/>
      <c r="QRA10" s="285"/>
      <c r="QRB10" s="285"/>
      <c r="QRC10" s="286"/>
      <c r="QRD10" s="287"/>
      <c r="QRE10" s="67"/>
      <c r="QRF10" s="284"/>
      <c r="QRG10" s="285"/>
      <c r="QRH10" s="285"/>
      <c r="QRI10" s="286"/>
      <c r="QRJ10" s="287"/>
      <c r="QRK10" s="67"/>
      <c r="QRL10" s="284"/>
      <c r="QRM10" s="285"/>
      <c r="QRN10" s="285"/>
      <c r="QRO10" s="286"/>
      <c r="QRP10" s="287"/>
      <c r="QRQ10" s="67"/>
      <c r="QRR10" s="284"/>
      <c r="QRS10" s="285"/>
      <c r="QRT10" s="285"/>
      <c r="QRU10" s="286"/>
      <c r="QRV10" s="287"/>
      <c r="QRW10" s="67"/>
      <c r="QRX10" s="284"/>
      <c r="QRY10" s="285"/>
      <c r="QRZ10" s="285"/>
      <c r="QSA10" s="286"/>
      <c r="QSB10" s="287"/>
      <c r="QSC10" s="67"/>
      <c r="QSD10" s="284"/>
      <c r="QSE10" s="285"/>
      <c r="QSF10" s="285"/>
      <c r="QSG10" s="286"/>
      <c r="QSH10" s="287"/>
      <c r="QSI10" s="67"/>
      <c r="QSJ10" s="284"/>
      <c r="QSK10" s="285"/>
      <c r="QSL10" s="285"/>
      <c r="QSM10" s="286"/>
      <c r="QSN10" s="287"/>
      <c r="QSO10" s="67"/>
      <c r="QSP10" s="284"/>
      <c r="QSQ10" s="285"/>
      <c r="QSR10" s="285"/>
      <c r="QSS10" s="286"/>
      <c r="QST10" s="287"/>
      <c r="QSU10" s="67"/>
      <c r="QSV10" s="284"/>
      <c r="QSW10" s="285"/>
      <c r="QSX10" s="285"/>
      <c r="QSY10" s="286"/>
      <c r="QSZ10" s="287"/>
      <c r="QTA10" s="67"/>
      <c r="QTB10" s="284"/>
      <c r="QTC10" s="285"/>
      <c r="QTD10" s="285"/>
      <c r="QTE10" s="286"/>
      <c r="QTF10" s="287"/>
      <c r="QTG10" s="67"/>
      <c r="QTH10" s="284"/>
      <c r="QTI10" s="285"/>
      <c r="QTJ10" s="285"/>
      <c r="QTK10" s="286"/>
      <c r="QTL10" s="287"/>
      <c r="QTM10" s="67"/>
      <c r="QTN10" s="284"/>
      <c r="QTO10" s="285"/>
      <c r="QTP10" s="285"/>
      <c r="QTQ10" s="286"/>
      <c r="QTR10" s="287"/>
      <c r="QTS10" s="67"/>
      <c r="QTT10" s="284"/>
      <c r="QTU10" s="285"/>
      <c r="QTV10" s="285"/>
      <c r="QTW10" s="286"/>
      <c r="QTX10" s="287"/>
      <c r="QTY10" s="67"/>
      <c r="QTZ10" s="284"/>
      <c r="QUA10" s="285"/>
      <c r="QUB10" s="285"/>
      <c r="QUC10" s="286"/>
      <c r="QUD10" s="287"/>
      <c r="QUE10" s="67"/>
      <c r="QUF10" s="284"/>
      <c r="QUG10" s="285"/>
      <c r="QUH10" s="285"/>
      <c r="QUI10" s="286"/>
      <c r="QUJ10" s="287"/>
      <c r="QUK10" s="67"/>
      <c r="QUL10" s="284"/>
      <c r="QUM10" s="285"/>
      <c r="QUN10" s="285"/>
      <c r="QUO10" s="286"/>
      <c r="QUP10" s="287"/>
      <c r="QUQ10" s="67"/>
      <c r="QUR10" s="284"/>
      <c r="QUS10" s="285"/>
      <c r="QUT10" s="285"/>
      <c r="QUU10" s="286"/>
      <c r="QUV10" s="287"/>
      <c r="QUW10" s="67"/>
      <c r="QUX10" s="284"/>
      <c r="QUY10" s="285"/>
      <c r="QUZ10" s="285"/>
      <c r="QVA10" s="286"/>
      <c r="QVB10" s="287"/>
      <c r="QVC10" s="67"/>
      <c r="QVD10" s="284"/>
      <c r="QVE10" s="285"/>
      <c r="QVF10" s="285"/>
      <c r="QVG10" s="286"/>
      <c r="QVH10" s="287"/>
      <c r="QVI10" s="67"/>
      <c r="QVJ10" s="284"/>
      <c r="QVK10" s="285"/>
      <c r="QVL10" s="285"/>
      <c r="QVM10" s="286"/>
      <c r="QVN10" s="287"/>
      <c r="QVO10" s="67"/>
      <c r="QVP10" s="284"/>
      <c r="QVQ10" s="285"/>
      <c r="QVR10" s="285"/>
      <c r="QVS10" s="286"/>
      <c r="QVT10" s="287"/>
      <c r="QVU10" s="67"/>
      <c r="QVV10" s="284"/>
      <c r="QVW10" s="285"/>
      <c r="QVX10" s="285"/>
      <c r="QVY10" s="286"/>
      <c r="QVZ10" s="287"/>
      <c r="QWA10" s="67"/>
      <c r="QWB10" s="284"/>
      <c r="QWC10" s="285"/>
      <c r="QWD10" s="285"/>
      <c r="QWE10" s="286"/>
      <c r="QWF10" s="287"/>
      <c r="QWG10" s="67"/>
      <c r="QWH10" s="284"/>
      <c r="QWI10" s="285"/>
      <c r="QWJ10" s="285"/>
      <c r="QWK10" s="286"/>
      <c r="QWL10" s="287"/>
      <c r="QWM10" s="67"/>
      <c r="QWN10" s="284"/>
      <c r="QWO10" s="285"/>
      <c r="QWP10" s="285"/>
      <c r="QWQ10" s="286"/>
      <c r="QWR10" s="287"/>
      <c r="QWS10" s="67"/>
      <c r="QWT10" s="284"/>
      <c r="QWU10" s="285"/>
      <c r="QWV10" s="285"/>
      <c r="QWW10" s="286"/>
      <c r="QWX10" s="287"/>
      <c r="QWY10" s="67"/>
      <c r="QWZ10" s="284"/>
      <c r="QXA10" s="285"/>
      <c r="QXB10" s="285"/>
      <c r="QXC10" s="286"/>
      <c r="QXD10" s="287"/>
      <c r="QXE10" s="67"/>
      <c r="QXF10" s="284"/>
      <c r="QXG10" s="285"/>
      <c r="QXH10" s="285"/>
      <c r="QXI10" s="286"/>
      <c r="QXJ10" s="287"/>
      <c r="QXK10" s="67"/>
      <c r="QXL10" s="284"/>
      <c r="QXM10" s="285"/>
      <c r="QXN10" s="285"/>
      <c r="QXO10" s="286"/>
      <c r="QXP10" s="287"/>
      <c r="QXQ10" s="67"/>
      <c r="QXR10" s="284"/>
      <c r="QXS10" s="285"/>
      <c r="QXT10" s="285"/>
      <c r="QXU10" s="286"/>
      <c r="QXV10" s="287"/>
      <c r="QXW10" s="67"/>
      <c r="QXX10" s="284"/>
      <c r="QXY10" s="285"/>
      <c r="QXZ10" s="285"/>
      <c r="QYA10" s="286"/>
      <c r="QYB10" s="287"/>
      <c r="QYC10" s="67"/>
      <c r="QYD10" s="284"/>
      <c r="QYE10" s="285"/>
      <c r="QYF10" s="285"/>
      <c r="QYG10" s="286"/>
      <c r="QYH10" s="287"/>
      <c r="QYI10" s="67"/>
      <c r="QYJ10" s="284"/>
      <c r="QYK10" s="285"/>
      <c r="QYL10" s="285"/>
      <c r="QYM10" s="286"/>
      <c r="QYN10" s="287"/>
      <c r="QYO10" s="67"/>
      <c r="QYP10" s="284"/>
      <c r="QYQ10" s="285"/>
      <c r="QYR10" s="285"/>
      <c r="QYS10" s="286"/>
      <c r="QYT10" s="287"/>
      <c r="QYU10" s="67"/>
      <c r="QYV10" s="284"/>
      <c r="QYW10" s="285"/>
      <c r="QYX10" s="285"/>
      <c r="QYY10" s="286"/>
      <c r="QYZ10" s="287"/>
      <c r="QZA10" s="67"/>
      <c r="QZB10" s="284"/>
      <c r="QZC10" s="285"/>
      <c r="QZD10" s="285"/>
      <c r="QZE10" s="286"/>
      <c r="QZF10" s="287"/>
      <c r="QZG10" s="67"/>
      <c r="QZH10" s="284"/>
      <c r="QZI10" s="285"/>
      <c r="QZJ10" s="285"/>
      <c r="QZK10" s="286"/>
      <c r="QZL10" s="287"/>
      <c r="QZM10" s="67"/>
      <c r="QZN10" s="284"/>
      <c r="QZO10" s="285"/>
      <c r="QZP10" s="285"/>
      <c r="QZQ10" s="286"/>
      <c r="QZR10" s="287"/>
      <c r="QZS10" s="67"/>
      <c r="QZT10" s="284"/>
      <c r="QZU10" s="285"/>
      <c r="QZV10" s="285"/>
      <c r="QZW10" s="286"/>
      <c r="QZX10" s="287"/>
      <c r="QZY10" s="67"/>
      <c r="QZZ10" s="284"/>
      <c r="RAA10" s="285"/>
      <c r="RAB10" s="285"/>
      <c r="RAC10" s="286"/>
      <c r="RAD10" s="287"/>
      <c r="RAE10" s="67"/>
      <c r="RAF10" s="284"/>
      <c r="RAG10" s="285"/>
      <c r="RAH10" s="285"/>
      <c r="RAI10" s="286"/>
      <c r="RAJ10" s="287"/>
      <c r="RAK10" s="67"/>
      <c r="RAL10" s="284"/>
      <c r="RAM10" s="285"/>
      <c r="RAN10" s="285"/>
      <c r="RAO10" s="286"/>
      <c r="RAP10" s="287"/>
      <c r="RAQ10" s="67"/>
      <c r="RAR10" s="284"/>
      <c r="RAS10" s="285"/>
      <c r="RAT10" s="285"/>
      <c r="RAU10" s="286"/>
      <c r="RAV10" s="287"/>
      <c r="RAW10" s="67"/>
      <c r="RAX10" s="284"/>
      <c r="RAY10" s="285"/>
      <c r="RAZ10" s="285"/>
      <c r="RBA10" s="286"/>
      <c r="RBB10" s="287"/>
      <c r="RBC10" s="67"/>
      <c r="RBD10" s="284"/>
      <c r="RBE10" s="285"/>
      <c r="RBF10" s="285"/>
      <c r="RBG10" s="286"/>
      <c r="RBH10" s="287"/>
      <c r="RBI10" s="67"/>
      <c r="RBJ10" s="284"/>
      <c r="RBK10" s="285"/>
      <c r="RBL10" s="285"/>
      <c r="RBM10" s="286"/>
      <c r="RBN10" s="287"/>
      <c r="RBO10" s="67"/>
      <c r="RBP10" s="284"/>
      <c r="RBQ10" s="285"/>
      <c r="RBR10" s="285"/>
      <c r="RBS10" s="286"/>
      <c r="RBT10" s="287"/>
      <c r="RBU10" s="67"/>
      <c r="RBV10" s="284"/>
      <c r="RBW10" s="285"/>
      <c r="RBX10" s="285"/>
      <c r="RBY10" s="286"/>
      <c r="RBZ10" s="287"/>
      <c r="RCA10" s="67"/>
      <c r="RCB10" s="284"/>
      <c r="RCC10" s="285"/>
      <c r="RCD10" s="285"/>
      <c r="RCE10" s="286"/>
      <c r="RCF10" s="287"/>
      <c r="RCG10" s="67"/>
      <c r="RCH10" s="284"/>
      <c r="RCI10" s="285"/>
      <c r="RCJ10" s="285"/>
      <c r="RCK10" s="286"/>
      <c r="RCL10" s="287"/>
      <c r="RCM10" s="67"/>
      <c r="RCN10" s="284"/>
      <c r="RCO10" s="285"/>
      <c r="RCP10" s="285"/>
      <c r="RCQ10" s="286"/>
      <c r="RCR10" s="287"/>
      <c r="RCS10" s="67"/>
      <c r="RCT10" s="284"/>
      <c r="RCU10" s="285"/>
      <c r="RCV10" s="285"/>
      <c r="RCW10" s="286"/>
      <c r="RCX10" s="287"/>
      <c r="RCY10" s="67"/>
      <c r="RCZ10" s="284"/>
      <c r="RDA10" s="285"/>
      <c r="RDB10" s="285"/>
      <c r="RDC10" s="286"/>
      <c r="RDD10" s="287"/>
      <c r="RDE10" s="67"/>
      <c r="RDF10" s="284"/>
      <c r="RDG10" s="285"/>
      <c r="RDH10" s="285"/>
      <c r="RDI10" s="286"/>
      <c r="RDJ10" s="287"/>
      <c r="RDK10" s="67"/>
      <c r="RDL10" s="284"/>
      <c r="RDM10" s="285"/>
      <c r="RDN10" s="285"/>
      <c r="RDO10" s="286"/>
      <c r="RDP10" s="287"/>
      <c r="RDQ10" s="67"/>
      <c r="RDR10" s="284"/>
      <c r="RDS10" s="285"/>
      <c r="RDT10" s="285"/>
      <c r="RDU10" s="286"/>
      <c r="RDV10" s="287"/>
      <c r="RDW10" s="67"/>
      <c r="RDX10" s="284"/>
      <c r="RDY10" s="285"/>
      <c r="RDZ10" s="285"/>
      <c r="REA10" s="286"/>
      <c r="REB10" s="287"/>
      <c r="REC10" s="67"/>
      <c r="RED10" s="284"/>
      <c r="REE10" s="285"/>
      <c r="REF10" s="285"/>
      <c r="REG10" s="286"/>
      <c r="REH10" s="287"/>
      <c r="REI10" s="67"/>
      <c r="REJ10" s="284"/>
      <c r="REK10" s="285"/>
      <c r="REL10" s="285"/>
      <c r="REM10" s="286"/>
      <c r="REN10" s="287"/>
      <c r="REO10" s="67"/>
      <c r="REP10" s="284"/>
      <c r="REQ10" s="285"/>
      <c r="RER10" s="285"/>
      <c r="RES10" s="286"/>
      <c r="RET10" s="287"/>
      <c r="REU10" s="67"/>
      <c r="REV10" s="284"/>
      <c r="REW10" s="285"/>
      <c r="REX10" s="285"/>
      <c r="REY10" s="286"/>
      <c r="REZ10" s="287"/>
      <c r="RFA10" s="67"/>
      <c r="RFB10" s="284"/>
      <c r="RFC10" s="285"/>
      <c r="RFD10" s="285"/>
      <c r="RFE10" s="286"/>
      <c r="RFF10" s="287"/>
      <c r="RFG10" s="67"/>
      <c r="RFH10" s="284"/>
      <c r="RFI10" s="285"/>
      <c r="RFJ10" s="285"/>
      <c r="RFK10" s="286"/>
      <c r="RFL10" s="287"/>
      <c r="RFM10" s="67"/>
      <c r="RFN10" s="284"/>
      <c r="RFO10" s="285"/>
      <c r="RFP10" s="285"/>
      <c r="RFQ10" s="286"/>
      <c r="RFR10" s="287"/>
      <c r="RFS10" s="67"/>
      <c r="RFT10" s="284"/>
      <c r="RFU10" s="285"/>
      <c r="RFV10" s="285"/>
      <c r="RFW10" s="286"/>
      <c r="RFX10" s="287"/>
      <c r="RFY10" s="67"/>
      <c r="RFZ10" s="284"/>
      <c r="RGA10" s="285"/>
      <c r="RGB10" s="285"/>
      <c r="RGC10" s="286"/>
      <c r="RGD10" s="287"/>
      <c r="RGE10" s="67"/>
      <c r="RGF10" s="284"/>
      <c r="RGG10" s="285"/>
      <c r="RGH10" s="285"/>
      <c r="RGI10" s="286"/>
      <c r="RGJ10" s="287"/>
      <c r="RGK10" s="67"/>
      <c r="RGL10" s="284"/>
      <c r="RGM10" s="285"/>
      <c r="RGN10" s="285"/>
      <c r="RGO10" s="286"/>
      <c r="RGP10" s="287"/>
      <c r="RGQ10" s="67"/>
      <c r="RGR10" s="284"/>
      <c r="RGS10" s="285"/>
      <c r="RGT10" s="285"/>
      <c r="RGU10" s="286"/>
      <c r="RGV10" s="287"/>
      <c r="RGW10" s="67"/>
      <c r="RGX10" s="284"/>
      <c r="RGY10" s="285"/>
      <c r="RGZ10" s="285"/>
      <c r="RHA10" s="286"/>
      <c r="RHB10" s="287"/>
      <c r="RHC10" s="67"/>
      <c r="RHD10" s="284"/>
      <c r="RHE10" s="285"/>
      <c r="RHF10" s="285"/>
      <c r="RHG10" s="286"/>
      <c r="RHH10" s="287"/>
      <c r="RHI10" s="67"/>
      <c r="RHJ10" s="284"/>
      <c r="RHK10" s="285"/>
      <c r="RHL10" s="285"/>
      <c r="RHM10" s="286"/>
      <c r="RHN10" s="287"/>
      <c r="RHO10" s="67"/>
      <c r="RHP10" s="284"/>
      <c r="RHQ10" s="285"/>
      <c r="RHR10" s="285"/>
      <c r="RHS10" s="286"/>
      <c r="RHT10" s="287"/>
      <c r="RHU10" s="67"/>
      <c r="RHV10" s="284"/>
      <c r="RHW10" s="285"/>
      <c r="RHX10" s="285"/>
      <c r="RHY10" s="286"/>
      <c r="RHZ10" s="287"/>
      <c r="RIA10" s="67"/>
      <c r="RIB10" s="284"/>
      <c r="RIC10" s="285"/>
      <c r="RID10" s="285"/>
      <c r="RIE10" s="286"/>
      <c r="RIF10" s="287"/>
      <c r="RIG10" s="67"/>
      <c r="RIH10" s="284"/>
      <c r="RII10" s="285"/>
      <c r="RIJ10" s="285"/>
      <c r="RIK10" s="286"/>
      <c r="RIL10" s="287"/>
      <c r="RIM10" s="67"/>
      <c r="RIN10" s="284"/>
      <c r="RIO10" s="285"/>
      <c r="RIP10" s="285"/>
      <c r="RIQ10" s="286"/>
      <c r="RIR10" s="287"/>
      <c r="RIS10" s="67"/>
      <c r="RIT10" s="284"/>
      <c r="RIU10" s="285"/>
      <c r="RIV10" s="285"/>
      <c r="RIW10" s="286"/>
      <c r="RIX10" s="287"/>
      <c r="RIY10" s="67"/>
      <c r="RIZ10" s="284"/>
      <c r="RJA10" s="285"/>
      <c r="RJB10" s="285"/>
      <c r="RJC10" s="286"/>
      <c r="RJD10" s="287"/>
      <c r="RJE10" s="67"/>
      <c r="RJF10" s="284"/>
      <c r="RJG10" s="285"/>
      <c r="RJH10" s="285"/>
      <c r="RJI10" s="286"/>
      <c r="RJJ10" s="287"/>
      <c r="RJK10" s="67"/>
      <c r="RJL10" s="284"/>
      <c r="RJM10" s="285"/>
      <c r="RJN10" s="285"/>
      <c r="RJO10" s="286"/>
      <c r="RJP10" s="287"/>
      <c r="RJQ10" s="67"/>
      <c r="RJR10" s="284"/>
      <c r="RJS10" s="285"/>
      <c r="RJT10" s="285"/>
      <c r="RJU10" s="286"/>
      <c r="RJV10" s="287"/>
      <c r="RJW10" s="67"/>
      <c r="RJX10" s="284"/>
      <c r="RJY10" s="285"/>
      <c r="RJZ10" s="285"/>
      <c r="RKA10" s="286"/>
      <c r="RKB10" s="287"/>
      <c r="RKC10" s="67"/>
      <c r="RKD10" s="284"/>
      <c r="RKE10" s="285"/>
      <c r="RKF10" s="285"/>
      <c r="RKG10" s="286"/>
      <c r="RKH10" s="287"/>
      <c r="RKI10" s="67"/>
      <c r="RKJ10" s="284"/>
      <c r="RKK10" s="285"/>
      <c r="RKL10" s="285"/>
      <c r="RKM10" s="286"/>
      <c r="RKN10" s="287"/>
      <c r="RKO10" s="67"/>
      <c r="RKP10" s="284"/>
      <c r="RKQ10" s="285"/>
      <c r="RKR10" s="285"/>
      <c r="RKS10" s="286"/>
      <c r="RKT10" s="287"/>
      <c r="RKU10" s="67"/>
      <c r="RKV10" s="284"/>
      <c r="RKW10" s="285"/>
      <c r="RKX10" s="285"/>
      <c r="RKY10" s="286"/>
      <c r="RKZ10" s="287"/>
      <c r="RLA10" s="67"/>
      <c r="RLB10" s="284"/>
      <c r="RLC10" s="285"/>
      <c r="RLD10" s="285"/>
      <c r="RLE10" s="286"/>
      <c r="RLF10" s="287"/>
      <c r="RLG10" s="67"/>
      <c r="RLH10" s="284"/>
      <c r="RLI10" s="285"/>
      <c r="RLJ10" s="285"/>
      <c r="RLK10" s="286"/>
      <c r="RLL10" s="287"/>
      <c r="RLM10" s="67"/>
      <c r="RLN10" s="284"/>
      <c r="RLO10" s="285"/>
      <c r="RLP10" s="285"/>
      <c r="RLQ10" s="286"/>
      <c r="RLR10" s="287"/>
      <c r="RLS10" s="67"/>
      <c r="RLT10" s="284"/>
      <c r="RLU10" s="285"/>
      <c r="RLV10" s="285"/>
      <c r="RLW10" s="286"/>
      <c r="RLX10" s="287"/>
      <c r="RLY10" s="67"/>
      <c r="RLZ10" s="284"/>
      <c r="RMA10" s="285"/>
      <c r="RMB10" s="285"/>
      <c r="RMC10" s="286"/>
      <c r="RMD10" s="287"/>
      <c r="RME10" s="67"/>
      <c r="RMF10" s="284"/>
      <c r="RMG10" s="285"/>
      <c r="RMH10" s="285"/>
      <c r="RMI10" s="286"/>
      <c r="RMJ10" s="287"/>
      <c r="RMK10" s="67"/>
      <c r="RML10" s="284"/>
      <c r="RMM10" s="285"/>
      <c r="RMN10" s="285"/>
      <c r="RMO10" s="286"/>
      <c r="RMP10" s="287"/>
      <c r="RMQ10" s="67"/>
      <c r="RMR10" s="284"/>
      <c r="RMS10" s="285"/>
      <c r="RMT10" s="285"/>
      <c r="RMU10" s="286"/>
      <c r="RMV10" s="287"/>
      <c r="RMW10" s="67"/>
      <c r="RMX10" s="284"/>
      <c r="RMY10" s="285"/>
      <c r="RMZ10" s="285"/>
      <c r="RNA10" s="286"/>
      <c r="RNB10" s="287"/>
      <c r="RNC10" s="67"/>
      <c r="RND10" s="284"/>
      <c r="RNE10" s="285"/>
      <c r="RNF10" s="285"/>
      <c r="RNG10" s="286"/>
      <c r="RNH10" s="287"/>
      <c r="RNI10" s="67"/>
      <c r="RNJ10" s="284"/>
      <c r="RNK10" s="285"/>
      <c r="RNL10" s="285"/>
      <c r="RNM10" s="286"/>
      <c r="RNN10" s="287"/>
      <c r="RNO10" s="67"/>
      <c r="RNP10" s="284"/>
      <c r="RNQ10" s="285"/>
      <c r="RNR10" s="285"/>
      <c r="RNS10" s="286"/>
      <c r="RNT10" s="287"/>
      <c r="RNU10" s="67"/>
      <c r="RNV10" s="284"/>
      <c r="RNW10" s="285"/>
      <c r="RNX10" s="285"/>
      <c r="RNY10" s="286"/>
      <c r="RNZ10" s="287"/>
      <c r="ROA10" s="67"/>
      <c r="ROB10" s="284"/>
      <c r="ROC10" s="285"/>
      <c r="ROD10" s="285"/>
      <c r="ROE10" s="286"/>
      <c r="ROF10" s="287"/>
      <c r="ROG10" s="67"/>
      <c r="ROH10" s="284"/>
      <c r="ROI10" s="285"/>
      <c r="ROJ10" s="285"/>
      <c r="ROK10" s="286"/>
      <c r="ROL10" s="287"/>
      <c r="ROM10" s="67"/>
      <c r="RON10" s="284"/>
      <c r="ROO10" s="285"/>
      <c r="ROP10" s="285"/>
      <c r="ROQ10" s="286"/>
      <c r="ROR10" s="287"/>
      <c r="ROS10" s="67"/>
      <c r="ROT10" s="284"/>
      <c r="ROU10" s="285"/>
      <c r="ROV10" s="285"/>
      <c r="ROW10" s="286"/>
      <c r="ROX10" s="287"/>
      <c r="ROY10" s="67"/>
      <c r="ROZ10" s="284"/>
      <c r="RPA10" s="285"/>
      <c r="RPB10" s="285"/>
      <c r="RPC10" s="286"/>
      <c r="RPD10" s="287"/>
      <c r="RPE10" s="67"/>
      <c r="RPF10" s="284"/>
      <c r="RPG10" s="285"/>
      <c r="RPH10" s="285"/>
      <c r="RPI10" s="286"/>
      <c r="RPJ10" s="287"/>
      <c r="RPK10" s="67"/>
      <c r="RPL10" s="284"/>
      <c r="RPM10" s="285"/>
      <c r="RPN10" s="285"/>
      <c r="RPO10" s="286"/>
      <c r="RPP10" s="287"/>
      <c r="RPQ10" s="67"/>
      <c r="RPR10" s="284"/>
      <c r="RPS10" s="285"/>
      <c r="RPT10" s="285"/>
      <c r="RPU10" s="286"/>
      <c r="RPV10" s="287"/>
      <c r="RPW10" s="67"/>
      <c r="RPX10" s="284"/>
      <c r="RPY10" s="285"/>
      <c r="RPZ10" s="285"/>
      <c r="RQA10" s="286"/>
      <c r="RQB10" s="287"/>
      <c r="RQC10" s="67"/>
      <c r="RQD10" s="284"/>
      <c r="RQE10" s="285"/>
      <c r="RQF10" s="285"/>
      <c r="RQG10" s="286"/>
      <c r="RQH10" s="287"/>
      <c r="RQI10" s="67"/>
      <c r="RQJ10" s="284"/>
      <c r="RQK10" s="285"/>
      <c r="RQL10" s="285"/>
      <c r="RQM10" s="286"/>
      <c r="RQN10" s="287"/>
      <c r="RQO10" s="67"/>
      <c r="RQP10" s="284"/>
      <c r="RQQ10" s="285"/>
      <c r="RQR10" s="285"/>
      <c r="RQS10" s="286"/>
      <c r="RQT10" s="287"/>
      <c r="RQU10" s="67"/>
      <c r="RQV10" s="284"/>
      <c r="RQW10" s="285"/>
      <c r="RQX10" s="285"/>
      <c r="RQY10" s="286"/>
      <c r="RQZ10" s="287"/>
      <c r="RRA10" s="67"/>
      <c r="RRB10" s="284"/>
      <c r="RRC10" s="285"/>
      <c r="RRD10" s="285"/>
      <c r="RRE10" s="286"/>
      <c r="RRF10" s="287"/>
      <c r="RRG10" s="67"/>
      <c r="RRH10" s="284"/>
      <c r="RRI10" s="285"/>
      <c r="RRJ10" s="285"/>
      <c r="RRK10" s="286"/>
      <c r="RRL10" s="287"/>
      <c r="RRM10" s="67"/>
      <c r="RRN10" s="284"/>
      <c r="RRO10" s="285"/>
      <c r="RRP10" s="285"/>
      <c r="RRQ10" s="286"/>
      <c r="RRR10" s="287"/>
      <c r="RRS10" s="67"/>
      <c r="RRT10" s="284"/>
      <c r="RRU10" s="285"/>
      <c r="RRV10" s="285"/>
      <c r="RRW10" s="286"/>
      <c r="RRX10" s="287"/>
      <c r="RRY10" s="67"/>
      <c r="RRZ10" s="284"/>
      <c r="RSA10" s="285"/>
      <c r="RSB10" s="285"/>
      <c r="RSC10" s="286"/>
      <c r="RSD10" s="287"/>
      <c r="RSE10" s="67"/>
      <c r="RSF10" s="284"/>
      <c r="RSG10" s="285"/>
      <c r="RSH10" s="285"/>
      <c r="RSI10" s="286"/>
      <c r="RSJ10" s="287"/>
      <c r="RSK10" s="67"/>
      <c r="RSL10" s="284"/>
      <c r="RSM10" s="285"/>
      <c r="RSN10" s="285"/>
      <c r="RSO10" s="286"/>
      <c r="RSP10" s="287"/>
      <c r="RSQ10" s="67"/>
      <c r="RSR10" s="284"/>
      <c r="RSS10" s="285"/>
      <c r="RST10" s="285"/>
      <c r="RSU10" s="286"/>
      <c r="RSV10" s="287"/>
      <c r="RSW10" s="67"/>
      <c r="RSX10" s="284"/>
      <c r="RSY10" s="285"/>
      <c r="RSZ10" s="285"/>
      <c r="RTA10" s="286"/>
      <c r="RTB10" s="287"/>
      <c r="RTC10" s="67"/>
      <c r="RTD10" s="284"/>
      <c r="RTE10" s="285"/>
      <c r="RTF10" s="285"/>
      <c r="RTG10" s="286"/>
      <c r="RTH10" s="287"/>
      <c r="RTI10" s="67"/>
      <c r="RTJ10" s="284"/>
      <c r="RTK10" s="285"/>
      <c r="RTL10" s="285"/>
      <c r="RTM10" s="286"/>
      <c r="RTN10" s="287"/>
      <c r="RTO10" s="67"/>
      <c r="RTP10" s="284"/>
      <c r="RTQ10" s="285"/>
      <c r="RTR10" s="285"/>
      <c r="RTS10" s="286"/>
      <c r="RTT10" s="287"/>
      <c r="RTU10" s="67"/>
      <c r="RTV10" s="284"/>
      <c r="RTW10" s="285"/>
      <c r="RTX10" s="285"/>
      <c r="RTY10" s="286"/>
      <c r="RTZ10" s="287"/>
      <c r="RUA10" s="67"/>
      <c r="RUB10" s="284"/>
      <c r="RUC10" s="285"/>
      <c r="RUD10" s="285"/>
      <c r="RUE10" s="286"/>
      <c r="RUF10" s="287"/>
      <c r="RUG10" s="67"/>
      <c r="RUH10" s="284"/>
      <c r="RUI10" s="285"/>
      <c r="RUJ10" s="285"/>
      <c r="RUK10" s="286"/>
      <c r="RUL10" s="287"/>
      <c r="RUM10" s="67"/>
      <c r="RUN10" s="284"/>
      <c r="RUO10" s="285"/>
      <c r="RUP10" s="285"/>
      <c r="RUQ10" s="286"/>
      <c r="RUR10" s="287"/>
      <c r="RUS10" s="67"/>
      <c r="RUT10" s="284"/>
      <c r="RUU10" s="285"/>
      <c r="RUV10" s="285"/>
      <c r="RUW10" s="286"/>
      <c r="RUX10" s="287"/>
      <c r="RUY10" s="67"/>
      <c r="RUZ10" s="284"/>
      <c r="RVA10" s="285"/>
      <c r="RVB10" s="285"/>
      <c r="RVC10" s="286"/>
      <c r="RVD10" s="287"/>
      <c r="RVE10" s="67"/>
      <c r="RVF10" s="284"/>
      <c r="RVG10" s="285"/>
      <c r="RVH10" s="285"/>
      <c r="RVI10" s="286"/>
      <c r="RVJ10" s="287"/>
      <c r="RVK10" s="67"/>
      <c r="RVL10" s="284"/>
      <c r="RVM10" s="285"/>
      <c r="RVN10" s="285"/>
      <c r="RVO10" s="286"/>
      <c r="RVP10" s="287"/>
      <c r="RVQ10" s="67"/>
      <c r="RVR10" s="284"/>
      <c r="RVS10" s="285"/>
      <c r="RVT10" s="285"/>
      <c r="RVU10" s="286"/>
      <c r="RVV10" s="287"/>
      <c r="RVW10" s="67"/>
      <c r="RVX10" s="284"/>
      <c r="RVY10" s="285"/>
      <c r="RVZ10" s="285"/>
      <c r="RWA10" s="286"/>
      <c r="RWB10" s="287"/>
      <c r="RWC10" s="67"/>
      <c r="RWD10" s="284"/>
      <c r="RWE10" s="285"/>
      <c r="RWF10" s="285"/>
      <c r="RWG10" s="286"/>
      <c r="RWH10" s="287"/>
      <c r="RWI10" s="67"/>
      <c r="RWJ10" s="284"/>
      <c r="RWK10" s="285"/>
      <c r="RWL10" s="285"/>
      <c r="RWM10" s="286"/>
      <c r="RWN10" s="287"/>
      <c r="RWO10" s="67"/>
      <c r="RWP10" s="284"/>
      <c r="RWQ10" s="285"/>
      <c r="RWR10" s="285"/>
      <c r="RWS10" s="286"/>
      <c r="RWT10" s="287"/>
      <c r="RWU10" s="67"/>
      <c r="RWV10" s="284"/>
      <c r="RWW10" s="285"/>
      <c r="RWX10" s="285"/>
      <c r="RWY10" s="286"/>
      <c r="RWZ10" s="287"/>
      <c r="RXA10" s="67"/>
      <c r="RXB10" s="284"/>
      <c r="RXC10" s="285"/>
      <c r="RXD10" s="285"/>
      <c r="RXE10" s="286"/>
      <c r="RXF10" s="287"/>
      <c r="RXG10" s="67"/>
      <c r="RXH10" s="284"/>
      <c r="RXI10" s="285"/>
      <c r="RXJ10" s="285"/>
      <c r="RXK10" s="286"/>
      <c r="RXL10" s="287"/>
      <c r="RXM10" s="67"/>
      <c r="RXN10" s="284"/>
      <c r="RXO10" s="285"/>
      <c r="RXP10" s="285"/>
      <c r="RXQ10" s="286"/>
      <c r="RXR10" s="287"/>
      <c r="RXS10" s="67"/>
      <c r="RXT10" s="284"/>
      <c r="RXU10" s="285"/>
      <c r="RXV10" s="285"/>
      <c r="RXW10" s="286"/>
      <c r="RXX10" s="287"/>
      <c r="RXY10" s="67"/>
      <c r="RXZ10" s="284"/>
      <c r="RYA10" s="285"/>
      <c r="RYB10" s="285"/>
      <c r="RYC10" s="286"/>
      <c r="RYD10" s="287"/>
      <c r="RYE10" s="67"/>
      <c r="RYF10" s="284"/>
      <c r="RYG10" s="285"/>
      <c r="RYH10" s="285"/>
      <c r="RYI10" s="286"/>
      <c r="RYJ10" s="287"/>
      <c r="RYK10" s="67"/>
      <c r="RYL10" s="284"/>
      <c r="RYM10" s="285"/>
      <c r="RYN10" s="285"/>
      <c r="RYO10" s="286"/>
      <c r="RYP10" s="287"/>
      <c r="RYQ10" s="67"/>
      <c r="RYR10" s="284"/>
      <c r="RYS10" s="285"/>
      <c r="RYT10" s="285"/>
      <c r="RYU10" s="286"/>
      <c r="RYV10" s="287"/>
      <c r="RYW10" s="67"/>
      <c r="RYX10" s="284"/>
      <c r="RYY10" s="285"/>
      <c r="RYZ10" s="285"/>
      <c r="RZA10" s="286"/>
      <c r="RZB10" s="287"/>
      <c r="RZC10" s="67"/>
      <c r="RZD10" s="284"/>
      <c r="RZE10" s="285"/>
      <c r="RZF10" s="285"/>
      <c r="RZG10" s="286"/>
      <c r="RZH10" s="287"/>
      <c r="RZI10" s="67"/>
      <c r="RZJ10" s="284"/>
      <c r="RZK10" s="285"/>
      <c r="RZL10" s="285"/>
      <c r="RZM10" s="286"/>
      <c r="RZN10" s="287"/>
      <c r="RZO10" s="67"/>
      <c r="RZP10" s="284"/>
      <c r="RZQ10" s="285"/>
      <c r="RZR10" s="285"/>
      <c r="RZS10" s="286"/>
      <c r="RZT10" s="287"/>
      <c r="RZU10" s="67"/>
      <c r="RZV10" s="284"/>
      <c r="RZW10" s="285"/>
      <c r="RZX10" s="285"/>
      <c r="RZY10" s="286"/>
      <c r="RZZ10" s="287"/>
      <c r="SAA10" s="67"/>
      <c r="SAB10" s="284"/>
      <c r="SAC10" s="285"/>
      <c r="SAD10" s="285"/>
      <c r="SAE10" s="286"/>
      <c r="SAF10" s="287"/>
      <c r="SAG10" s="67"/>
      <c r="SAH10" s="284"/>
      <c r="SAI10" s="285"/>
      <c r="SAJ10" s="285"/>
      <c r="SAK10" s="286"/>
      <c r="SAL10" s="287"/>
      <c r="SAM10" s="67"/>
      <c r="SAN10" s="284"/>
      <c r="SAO10" s="285"/>
      <c r="SAP10" s="285"/>
      <c r="SAQ10" s="286"/>
      <c r="SAR10" s="287"/>
      <c r="SAS10" s="67"/>
      <c r="SAT10" s="284"/>
      <c r="SAU10" s="285"/>
      <c r="SAV10" s="285"/>
      <c r="SAW10" s="286"/>
      <c r="SAX10" s="287"/>
      <c r="SAY10" s="67"/>
      <c r="SAZ10" s="284"/>
      <c r="SBA10" s="285"/>
      <c r="SBB10" s="285"/>
      <c r="SBC10" s="286"/>
      <c r="SBD10" s="287"/>
      <c r="SBE10" s="67"/>
      <c r="SBF10" s="284"/>
      <c r="SBG10" s="285"/>
      <c r="SBH10" s="285"/>
      <c r="SBI10" s="286"/>
      <c r="SBJ10" s="287"/>
      <c r="SBK10" s="67"/>
      <c r="SBL10" s="284"/>
      <c r="SBM10" s="285"/>
      <c r="SBN10" s="285"/>
      <c r="SBO10" s="286"/>
      <c r="SBP10" s="287"/>
      <c r="SBQ10" s="67"/>
      <c r="SBR10" s="284"/>
      <c r="SBS10" s="285"/>
      <c r="SBT10" s="285"/>
      <c r="SBU10" s="286"/>
      <c r="SBV10" s="287"/>
      <c r="SBW10" s="67"/>
      <c r="SBX10" s="284"/>
      <c r="SBY10" s="285"/>
      <c r="SBZ10" s="285"/>
      <c r="SCA10" s="286"/>
      <c r="SCB10" s="287"/>
      <c r="SCC10" s="67"/>
      <c r="SCD10" s="284"/>
      <c r="SCE10" s="285"/>
      <c r="SCF10" s="285"/>
      <c r="SCG10" s="286"/>
      <c r="SCH10" s="287"/>
      <c r="SCI10" s="67"/>
      <c r="SCJ10" s="284"/>
      <c r="SCK10" s="285"/>
      <c r="SCL10" s="285"/>
      <c r="SCM10" s="286"/>
      <c r="SCN10" s="287"/>
      <c r="SCO10" s="67"/>
      <c r="SCP10" s="284"/>
      <c r="SCQ10" s="285"/>
      <c r="SCR10" s="285"/>
      <c r="SCS10" s="286"/>
      <c r="SCT10" s="287"/>
      <c r="SCU10" s="67"/>
      <c r="SCV10" s="284"/>
      <c r="SCW10" s="285"/>
      <c r="SCX10" s="285"/>
      <c r="SCY10" s="286"/>
      <c r="SCZ10" s="287"/>
      <c r="SDA10" s="67"/>
      <c r="SDB10" s="284"/>
      <c r="SDC10" s="285"/>
      <c r="SDD10" s="285"/>
      <c r="SDE10" s="286"/>
      <c r="SDF10" s="287"/>
      <c r="SDG10" s="67"/>
      <c r="SDH10" s="284"/>
      <c r="SDI10" s="285"/>
      <c r="SDJ10" s="285"/>
      <c r="SDK10" s="286"/>
      <c r="SDL10" s="287"/>
      <c r="SDM10" s="67"/>
      <c r="SDN10" s="284"/>
      <c r="SDO10" s="285"/>
      <c r="SDP10" s="285"/>
      <c r="SDQ10" s="286"/>
      <c r="SDR10" s="287"/>
      <c r="SDS10" s="67"/>
      <c r="SDT10" s="284"/>
      <c r="SDU10" s="285"/>
      <c r="SDV10" s="285"/>
      <c r="SDW10" s="286"/>
      <c r="SDX10" s="287"/>
      <c r="SDY10" s="67"/>
      <c r="SDZ10" s="284"/>
      <c r="SEA10" s="285"/>
      <c r="SEB10" s="285"/>
      <c r="SEC10" s="286"/>
      <c r="SED10" s="287"/>
      <c r="SEE10" s="67"/>
      <c r="SEF10" s="284"/>
      <c r="SEG10" s="285"/>
      <c r="SEH10" s="285"/>
      <c r="SEI10" s="286"/>
      <c r="SEJ10" s="287"/>
      <c r="SEK10" s="67"/>
      <c r="SEL10" s="284"/>
      <c r="SEM10" s="285"/>
      <c r="SEN10" s="285"/>
      <c r="SEO10" s="286"/>
      <c r="SEP10" s="287"/>
      <c r="SEQ10" s="67"/>
      <c r="SER10" s="284"/>
      <c r="SES10" s="285"/>
      <c r="SET10" s="285"/>
      <c r="SEU10" s="286"/>
      <c r="SEV10" s="287"/>
      <c r="SEW10" s="67"/>
      <c r="SEX10" s="284"/>
      <c r="SEY10" s="285"/>
      <c r="SEZ10" s="285"/>
      <c r="SFA10" s="286"/>
      <c r="SFB10" s="287"/>
      <c r="SFC10" s="67"/>
      <c r="SFD10" s="284"/>
      <c r="SFE10" s="285"/>
      <c r="SFF10" s="285"/>
      <c r="SFG10" s="286"/>
      <c r="SFH10" s="287"/>
      <c r="SFI10" s="67"/>
      <c r="SFJ10" s="284"/>
      <c r="SFK10" s="285"/>
      <c r="SFL10" s="285"/>
      <c r="SFM10" s="286"/>
      <c r="SFN10" s="287"/>
      <c r="SFO10" s="67"/>
      <c r="SFP10" s="284"/>
      <c r="SFQ10" s="285"/>
      <c r="SFR10" s="285"/>
      <c r="SFS10" s="286"/>
      <c r="SFT10" s="287"/>
      <c r="SFU10" s="67"/>
      <c r="SFV10" s="284"/>
      <c r="SFW10" s="285"/>
      <c r="SFX10" s="285"/>
      <c r="SFY10" s="286"/>
      <c r="SFZ10" s="287"/>
      <c r="SGA10" s="67"/>
      <c r="SGB10" s="284"/>
      <c r="SGC10" s="285"/>
      <c r="SGD10" s="285"/>
      <c r="SGE10" s="286"/>
      <c r="SGF10" s="287"/>
      <c r="SGG10" s="67"/>
      <c r="SGH10" s="284"/>
      <c r="SGI10" s="285"/>
      <c r="SGJ10" s="285"/>
      <c r="SGK10" s="286"/>
      <c r="SGL10" s="287"/>
      <c r="SGM10" s="67"/>
      <c r="SGN10" s="284"/>
      <c r="SGO10" s="285"/>
      <c r="SGP10" s="285"/>
      <c r="SGQ10" s="286"/>
      <c r="SGR10" s="287"/>
      <c r="SGS10" s="67"/>
      <c r="SGT10" s="284"/>
      <c r="SGU10" s="285"/>
      <c r="SGV10" s="285"/>
      <c r="SGW10" s="286"/>
      <c r="SGX10" s="287"/>
      <c r="SGY10" s="67"/>
      <c r="SGZ10" s="284"/>
      <c r="SHA10" s="285"/>
      <c r="SHB10" s="285"/>
      <c r="SHC10" s="286"/>
      <c r="SHD10" s="287"/>
      <c r="SHE10" s="67"/>
      <c r="SHF10" s="284"/>
      <c r="SHG10" s="285"/>
      <c r="SHH10" s="285"/>
      <c r="SHI10" s="286"/>
      <c r="SHJ10" s="287"/>
      <c r="SHK10" s="67"/>
      <c r="SHL10" s="284"/>
      <c r="SHM10" s="285"/>
      <c r="SHN10" s="285"/>
      <c r="SHO10" s="286"/>
      <c r="SHP10" s="287"/>
      <c r="SHQ10" s="67"/>
      <c r="SHR10" s="284"/>
      <c r="SHS10" s="285"/>
      <c r="SHT10" s="285"/>
      <c r="SHU10" s="286"/>
      <c r="SHV10" s="287"/>
      <c r="SHW10" s="67"/>
      <c r="SHX10" s="284"/>
      <c r="SHY10" s="285"/>
      <c r="SHZ10" s="285"/>
      <c r="SIA10" s="286"/>
      <c r="SIB10" s="287"/>
      <c r="SIC10" s="67"/>
      <c r="SID10" s="284"/>
      <c r="SIE10" s="285"/>
      <c r="SIF10" s="285"/>
      <c r="SIG10" s="286"/>
      <c r="SIH10" s="287"/>
      <c r="SII10" s="67"/>
      <c r="SIJ10" s="284"/>
      <c r="SIK10" s="285"/>
      <c r="SIL10" s="285"/>
      <c r="SIM10" s="286"/>
      <c r="SIN10" s="287"/>
      <c r="SIO10" s="67"/>
      <c r="SIP10" s="284"/>
      <c r="SIQ10" s="285"/>
      <c r="SIR10" s="285"/>
      <c r="SIS10" s="286"/>
      <c r="SIT10" s="287"/>
      <c r="SIU10" s="67"/>
      <c r="SIV10" s="284"/>
      <c r="SIW10" s="285"/>
      <c r="SIX10" s="285"/>
      <c r="SIY10" s="286"/>
      <c r="SIZ10" s="287"/>
      <c r="SJA10" s="67"/>
      <c r="SJB10" s="284"/>
      <c r="SJC10" s="285"/>
      <c r="SJD10" s="285"/>
      <c r="SJE10" s="286"/>
      <c r="SJF10" s="287"/>
      <c r="SJG10" s="67"/>
      <c r="SJH10" s="284"/>
      <c r="SJI10" s="285"/>
      <c r="SJJ10" s="285"/>
      <c r="SJK10" s="286"/>
      <c r="SJL10" s="287"/>
      <c r="SJM10" s="67"/>
      <c r="SJN10" s="284"/>
      <c r="SJO10" s="285"/>
      <c r="SJP10" s="285"/>
      <c r="SJQ10" s="286"/>
      <c r="SJR10" s="287"/>
      <c r="SJS10" s="67"/>
      <c r="SJT10" s="284"/>
      <c r="SJU10" s="285"/>
      <c r="SJV10" s="285"/>
      <c r="SJW10" s="286"/>
      <c r="SJX10" s="287"/>
      <c r="SJY10" s="67"/>
      <c r="SJZ10" s="284"/>
      <c r="SKA10" s="285"/>
      <c r="SKB10" s="285"/>
      <c r="SKC10" s="286"/>
      <c r="SKD10" s="287"/>
      <c r="SKE10" s="67"/>
      <c r="SKF10" s="284"/>
      <c r="SKG10" s="285"/>
      <c r="SKH10" s="285"/>
      <c r="SKI10" s="286"/>
      <c r="SKJ10" s="287"/>
      <c r="SKK10" s="67"/>
      <c r="SKL10" s="284"/>
      <c r="SKM10" s="285"/>
      <c r="SKN10" s="285"/>
      <c r="SKO10" s="286"/>
      <c r="SKP10" s="287"/>
      <c r="SKQ10" s="67"/>
      <c r="SKR10" s="284"/>
      <c r="SKS10" s="285"/>
      <c r="SKT10" s="285"/>
      <c r="SKU10" s="286"/>
      <c r="SKV10" s="287"/>
      <c r="SKW10" s="67"/>
      <c r="SKX10" s="284"/>
      <c r="SKY10" s="285"/>
      <c r="SKZ10" s="285"/>
      <c r="SLA10" s="286"/>
      <c r="SLB10" s="287"/>
      <c r="SLC10" s="67"/>
      <c r="SLD10" s="284"/>
      <c r="SLE10" s="285"/>
      <c r="SLF10" s="285"/>
      <c r="SLG10" s="286"/>
      <c r="SLH10" s="287"/>
      <c r="SLI10" s="67"/>
      <c r="SLJ10" s="284"/>
      <c r="SLK10" s="285"/>
      <c r="SLL10" s="285"/>
      <c r="SLM10" s="286"/>
      <c r="SLN10" s="287"/>
      <c r="SLO10" s="67"/>
      <c r="SLP10" s="284"/>
      <c r="SLQ10" s="285"/>
      <c r="SLR10" s="285"/>
      <c r="SLS10" s="286"/>
      <c r="SLT10" s="287"/>
      <c r="SLU10" s="67"/>
      <c r="SLV10" s="284"/>
      <c r="SLW10" s="285"/>
      <c r="SLX10" s="285"/>
      <c r="SLY10" s="286"/>
      <c r="SLZ10" s="287"/>
      <c r="SMA10" s="67"/>
      <c r="SMB10" s="284"/>
      <c r="SMC10" s="285"/>
      <c r="SMD10" s="285"/>
      <c r="SME10" s="286"/>
      <c r="SMF10" s="287"/>
      <c r="SMG10" s="67"/>
      <c r="SMH10" s="284"/>
      <c r="SMI10" s="285"/>
      <c r="SMJ10" s="285"/>
      <c r="SMK10" s="286"/>
      <c r="SML10" s="287"/>
      <c r="SMM10" s="67"/>
      <c r="SMN10" s="284"/>
      <c r="SMO10" s="285"/>
      <c r="SMP10" s="285"/>
      <c r="SMQ10" s="286"/>
      <c r="SMR10" s="287"/>
      <c r="SMS10" s="67"/>
      <c r="SMT10" s="284"/>
      <c r="SMU10" s="285"/>
      <c r="SMV10" s="285"/>
      <c r="SMW10" s="286"/>
      <c r="SMX10" s="287"/>
      <c r="SMY10" s="67"/>
      <c r="SMZ10" s="284"/>
      <c r="SNA10" s="285"/>
      <c r="SNB10" s="285"/>
      <c r="SNC10" s="286"/>
      <c r="SND10" s="287"/>
      <c r="SNE10" s="67"/>
      <c r="SNF10" s="284"/>
      <c r="SNG10" s="285"/>
      <c r="SNH10" s="285"/>
      <c r="SNI10" s="286"/>
      <c r="SNJ10" s="287"/>
      <c r="SNK10" s="67"/>
      <c r="SNL10" s="284"/>
      <c r="SNM10" s="285"/>
      <c r="SNN10" s="285"/>
      <c r="SNO10" s="286"/>
      <c r="SNP10" s="287"/>
      <c r="SNQ10" s="67"/>
      <c r="SNR10" s="284"/>
      <c r="SNS10" s="285"/>
      <c r="SNT10" s="285"/>
      <c r="SNU10" s="286"/>
      <c r="SNV10" s="287"/>
      <c r="SNW10" s="67"/>
      <c r="SNX10" s="284"/>
      <c r="SNY10" s="285"/>
      <c r="SNZ10" s="285"/>
      <c r="SOA10" s="286"/>
      <c r="SOB10" s="287"/>
      <c r="SOC10" s="67"/>
      <c r="SOD10" s="284"/>
      <c r="SOE10" s="285"/>
      <c r="SOF10" s="285"/>
      <c r="SOG10" s="286"/>
      <c r="SOH10" s="287"/>
      <c r="SOI10" s="67"/>
      <c r="SOJ10" s="284"/>
      <c r="SOK10" s="285"/>
      <c r="SOL10" s="285"/>
      <c r="SOM10" s="286"/>
      <c r="SON10" s="287"/>
      <c r="SOO10" s="67"/>
      <c r="SOP10" s="284"/>
      <c r="SOQ10" s="285"/>
      <c r="SOR10" s="285"/>
      <c r="SOS10" s="286"/>
      <c r="SOT10" s="287"/>
      <c r="SOU10" s="67"/>
      <c r="SOV10" s="284"/>
      <c r="SOW10" s="285"/>
      <c r="SOX10" s="285"/>
      <c r="SOY10" s="286"/>
      <c r="SOZ10" s="287"/>
      <c r="SPA10" s="67"/>
      <c r="SPB10" s="284"/>
      <c r="SPC10" s="285"/>
      <c r="SPD10" s="285"/>
      <c r="SPE10" s="286"/>
      <c r="SPF10" s="287"/>
      <c r="SPG10" s="67"/>
      <c r="SPH10" s="284"/>
      <c r="SPI10" s="285"/>
      <c r="SPJ10" s="285"/>
      <c r="SPK10" s="286"/>
      <c r="SPL10" s="287"/>
      <c r="SPM10" s="67"/>
      <c r="SPN10" s="284"/>
      <c r="SPO10" s="285"/>
      <c r="SPP10" s="285"/>
      <c r="SPQ10" s="286"/>
      <c r="SPR10" s="287"/>
      <c r="SPS10" s="67"/>
      <c r="SPT10" s="284"/>
      <c r="SPU10" s="285"/>
      <c r="SPV10" s="285"/>
      <c r="SPW10" s="286"/>
      <c r="SPX10" s="287"/>
      <c r="SPY10" s="67"/>
      <c r="SPZ10" s="284"/>
      <c r="SQA10" s="285"/>
      <c r="SQB10" s="285"/>
      <c r="SQC10" s="286"/>
      <c r="SQD10" s="287"/>
      <c r="SQE10" s="67"/>
      <c r="SQF10" s="284"/>
      <c r="SQG10" s="285"/>
      <c r="SQH10" s="285"/>
      <c r="SQI10" s="286"/>
      <c r="SQJ10" s="287"/>
      <c r="SQK10" s="67"/>
      <c r="SQL10" s="284"/>
      <c r="SQM10" s="285"/>
      <c r="SQN10" s="285"/>
      <c r="SQO10" s="286"/>
      <c r="SQP10" s="287"/>
      <c r="SQQ10" s="67"/>
      <c r="SQR10" s="284"/>
      <c r="SQS10" s="285"/>
      <c r="SQT10" s="285"/>
      <c r="SQU10" s="286"/>
      <c r="SQV10" s="287"/>
      <c r="SQW10" s="67"/>
      <c r="SQX10" s="284"/>
      <c r="SQY10" s="285"/>
      <c r="SQZ10" s="285"/>
      <c r="SRA10" s="286"/>
      <c r="SRB10" s="287"/>
      <c r="SRC10" s="67"/>
      <c r="SRD10" s="284"/>
      <c r="SRE10" s="285"/>
      <c r="SRF10" s="285"/>
      <c r="SRG10" s="286"/>
      <c r="SRH10" s="287"/>
      <c r="SRI10" s="67"/>
      <c r="SRJ10" s="284"/>
      <c r="SRK10" s="285"/>
      <c r="SRL10" s="285"/>
      <c r="SRM10" s="286"/>
      <c r="SRN10" s="287"/>
      <c r="SRO10" s="67"/>
      <c r="SRP10" s="284"/>
      <c r="SRQ10" s="285"/>
      <c r="SRR10" s="285"/>
      <c r="SRS10" s="286"/>
      <c r="SRT10" s="287"/>
      <c r="SRU10" s="67"/>
      <c r="SRV10" s="284"/>
      <c r="SRW10" s="285"/>
      <c r="SRX10" s="285"/>
      <c r="SRY10" s="286"/>
      <c r="SRZ10" s="287"/>
      <c r="SSA10" s="67"/>
      <c r="SSB10" s="284"/>
      <c r="SSC10" s="285"/>
      <c r="SSD10" s="285"/>
      <c r="SSE10" s="286"/>
      <c r="SSF10" s="287"/>
      <c r="SSG10" s="67"/>
      <c r="SSH10" s="284"/>
      <c r="SSI10" s="285"/>
      <c r="SSJ10" s="285"/>
      <c r="SSK10" s="286"/>
      <c r="SSL10" s="287"/>
      <c r="SSM10" s="67"/>
      <c r="SSN10" s="284"/>
      <c r="SSO10" s="285"/>
      <c r="SSP10" s="285"/>
      <c r="SSQ10" s="286"/>
      <c r="SSR10" s="287"/>
      <c r="SSS10" s="67"/>
      <c r="SST10" s="284"/>
      <c r="SSU10" s="285"/>
      <c r="SSV10" s="285"/>
      <c r="SSW10" s="286"/>
      <c r="SSX10" s="287"/>
      <c r="SSY10" s="67"/>
      <c r="SSZ10" s="284"/>
      <c r="STA10" s="285"/>
      <c r="STB10" s="285"/>
      <c r="STC10" s="286"/>
      <c r="STD10" s="287"/>
      <c r="STE10" s="67"/>
      <c r="STF10" s="284"/>
      <c r="STG10" s="285"/>
      <c r="STH10" s="285"/>
      <c r="STI10" s="286"/>
      <c r="STJ10" s="287"/>
      <c r="STK10" s="67"/>
      <c r="STL10" s="284"/>
      <c r="STM10" s="285"/>
      <c r="STN10" s="285"/>
      <c r="STO10" s="286"/>
      <c r="STP10" s="287"/>
      <c r="STQ10" s="67"/>
      <c r="STR10" s="284"/>
      <c r="STS10" s="285"/>
      <c r="STT10" s="285"/>
      <c r="STU10" s="286"/>
      <c r="STV10" s="287"/>
      <c r="STW10" s="67"/>
      <c r="STX10" s="284"/>
      <c r="STY10" s="285"/>
      <c r="STZ10" s="285"/>
      <c r="SUA10" s="286"/>
      <c r="SUB10" s="287"/>
      <c r="SUC10" s="67"/>
      <c r="SUD10" s="284"/>
      <c r="SUE10" s="285"/>
      <c r="SUF10" s="285"/>
      <c r="SUG10" s="286"/>
      <c r="SUH10" s="287"/>
      <c r="SUI10" s="67"/>
      <c r="SUJ10" s="284"/>
      <c r="SUK10" s="285"/>
      <c r="SUL10" s="285"/>
      <c r="SUM10" s="286"/>
      <c r="SUN10" s="287"/>
      <c r="SUO10" s="67"/>
      <c r="SUP10" s="284"/>
      <c r="SUQ10" s="285"/>
      <c r="SUR10" s="285"/>
      <c r="SUS10" s="286"/>
      <c r="SUT10" s="287"/>
      <c r="SUU10" s="67"/>
      <c r="SUV10" s="284"/>
      <c r="SUW10" s="285"/>
      <c r="SUX10" s="285"/>
      <c r="SUY10" s="286"/>
      <c r="SUZ10" s="287"/>
      <c r="SVA10" s="67"/>
      <c r="SVB10" s="284"/>
      <c r="SVC10" s="285"/>
      <c r="SVD10" s="285"/>
      <c r="SVE10" s="286"/>
      <c r="SVF10" s="287"/>
      <c r="SVG10" s="67"/>
      <c r="SVH10" s="284"/>
      <c r="SVI10" s="285"/>
      <c r="SVJ10" s="285"/>
      <c r="SVK10" s="286"/>
      <c r="SVL10" s="287"/>
      <c r="SVM10" s="67"/>
      <c r="SVN10" s="284"/>
      <c r="SVO10" s="285"/>
      <c r="SVP10" s="285"/>
      <c r="SVQ10" s="286"/>
      <c r="SVR10" s="287"/>
      <c r="SVS10" s="67"/>
      <c r="SVT10" s="284"/>
      <c r="SVU10" s="285"/>
      <c r="SVV10" s="285"/>
      <c r="SVW10" s="286"/>
      <c r="SVX10" s="287"/>
      <c r="SVY10" s="67"/>
      <c r="SVZ10" s="284"/>
      <c r="SWA10" s="285"/>
      <c r="SWB10" s="285"/>
      <c r="SWC10" s="286"/>
      <c r="SWD10" s="287"/>
      <c r="SWE10" s="67"/>
      <c r="SWF10" s="284"/>
      <c r="SWG10" s="285"/>
      <c r="SWH10" s="285"/>
      <c r="SWI10" s="286"/>
      <c r="SWJ10" s="287"/>
      <c r="SWK10" s="67"/>
      <c r="SWL10" s="284"/>
      <c r="SWM10" s="285"/>
      <c r="SWN10" s="285"/>
      <c r="SWO10" s="286"/>
      <c r="SWP10" s="287"/>
      <c r="SWQ10" s="67"/>
      <c r="SWR10" s="284"/>
      <c r="SWS10" s="285"/>
      <c r="SWT10" s="285"/>
      <c r="SWU10" s="286"/>
      <c r="SWV10" s="287"/>
      <c r="SWW10" s="67"/>
      <c r="SWX10" s="284"/>
      <c r="SWY10" s="285"/>
      <c r="SWZ10" s="285"/>
      <c r="SXA10" s="286"/>
      <c r="SXB10" s="287"/>
      <c r="SXC10" s="67"/>
      <c r="SXD10" s="284"/>
      <c r="SXE10" s="285"/>
      <c r="SXF10" s="285"/>
      <c r="SXG10" s="286"/>
      <c r="SXH10" s="287"/>
      <c r="SXI10" s="67"/>
      <c r="SXJ10" s="284"/>
      <c r="SXK10" s="285"/>
      <c r="SXL10" s="285"/>
      <c r="SXM10" s="286"/>
      <c r="SXN10" s="287"/>
      <c r="SXO10" s="67"/>
      <c r="SXP10" s="284"/>
      <c r="SXQ10" s="285"/>
      <c r="SXR10" s="285"/>
      <c r="SXS10" s="286"/>
      <c r="SXT10" s="287"/>
      <c r="SXU10" s="67"/>
      <c r="SXV10" s="284"/>
      <c r="SXW10" s="285"/>
      <c r="SXX10" s="285"/>
      <c r="SXY10" s="286"/>
      <c r="SXZ10" s="287"/>
      <c r="SYA10" s="67"/>
      <c r="SYB10" s="284"/>
      <c r="SYC10" s="285"/>
      <c r="SYD10" s="285"/>
      <c r="SYE10" s="286"/>
      <c r="SYF10" s="287"/>
      <c r="SYG10" s="67"/>
      <c r="SYH10" s="284"/>
      <c r="SYI10" s="285"/>
      <c r="SYJ10" s="285"/>
      <c r="SYK10" s="286"/>
      <c r="SYL10" s="287"/>
      <c r="SYM10" s="67"/>
      <c r="SYN10" s="284"/>
      <c r="SYO10" s="285"/>
      <c r="SYP10" s="285"/>
      <c r="SYQ10" s="286"/>
      <c r="SYR10" s="287"/>
      <c r="SYS10" s="67"/>
      <c r="SYT10" s="284"/>
      <c r="SYU10" s="285"/>
      <c r="SYV10" s="285"/>
      <c r="SYW10" s="286"/>
      <c r="SYX10" s="287"/>
      <c r="SYY10" s="67"/>
      <c r="SYZ10" s="284"/>
      <c r="SZA10" s="285"/>
      <c r="SZB10" s="285"/>
      <c r="SZC10" s="286"/>
      <c r="SZD10" s="287"/>
      <c r="SZE10" s="67"/>
      <c r="SZF10" s="284"/>
      <c r="SZG10" s="285"/>
      <c r="SZH10" s="285"/>
      <c r="SZI10" s="286"/>
      <c r="SZJ10" s="287"/>
      <c r="SZK10" s="67"/>
      <c r="SZL10" s="284"/>
      <c r="SZM10" s="285"/>
      <c r="SZN10" s="285"/>
      <c r="SZO10" s="286"/>
      <c r="SZP10" s="287"/>
      <c r="SZQ10" s="67"/>
      <c r="SZR10" s="284"/>
      <c r="SZS10" s="285"/>
      <c r="SZT10" s="285"/>
      <c r="SZU10" s="286"/>
      <c r="SZV10" s="287"/>
      <c r="SZW10" s="67"/>
      <c r="SZX10" s="284"/>
      <c r="SZY10" s="285"/>
      <c r="SZZ10" s="285"/>
      <c r="TAA10" s="286"/>
      <c r="TAB10" s="287"/>
      <c r="TAC10" s="67"/>
      <c r="TAD10" s="284"/>
      <c r="TAE10" s="285"/>
      <c r="TAF10" s="285"/>
      <c r="TAG10" s="286"/>
      <c r="TAH10" s="287"/>
      <c r="TAI10" s="67"/>
      <c r="TAJ10" s="284"/>
      <c r="TAK10" s="285"/>
      <c r="TAL10" s="285"/>
      <c r="TAM10" s="286"/>
      <c r="TAN10" s="287"/>
      <c r="TAO10" s="67"/>
      <c r="TAP10" s="284"/>
      <c r="TAQ10" s="285"/>
      <c r="TAR10" s="285"/>
      <c r="TAS10" s="286"/>
      <c r="TAT10" s="287"/>
      <c r="TAU10" s="67"/>
      <c r="TAV10" s="284"/>
      <c r="TAW10" s="285"/>
      <c r="TAX10" s="285"/>
      <c r="TAY10" s="286"/>
      <c r="TAZ10" s="287"/>
      <c r="TBA10" s="67"/>
      <c r="TBB10" s="284"/>
      <c r="TBC10" s="285"/>
      <c r="TBD10" s="285"/>
      <c r="TBE10" s="286"/>
      <c r="TBF10" s="287"/>
      <c r="TBG10" s="67"/>
      <c r="TBH10" s="284"/>
      <c r="TBI10" s="285"/>
      <c r="TBJ10" s="285"/>
      <c r="TBK10" s="286"/>
      <c r="TBL10" s="287"/>
      <c r="TBM10" s="67"/>
      <c r="TBN10" s="284"/>
      <c r="TBO10" s="285"/>
      <c r="TBP10" s="285"/>
      <c r="TBQ10" s="286"/>
      <c r="TBR10" s="287"/>
      <c r="TBS10" s="67"/>
      <c r="TBT10" s="284"/>
      <c r="TBU10" s="285"/>
      <c r="TBV10" s="285"/>
      <c r="TBW10" s="286"/>
      <c r="TBX10" s="287"/>
      <c r="TBY10" s="67"/>
      <c r="TBZ10" s="284"/>
      <c r="TCA10" s="285"/>
      <c r="TCB10" s="285"/>
      <c r="TCC10" s="286"/>
      <c r="TCD10" s="287"/>
      <c r="TCE10" s="67"/>
      <c r="TCF10" s="284"/>
      <c r="TCG10" s="285"/>
      <c r="TCH10" s="285"/>
      <c r="TCI10" s="286"/>
      <c r="TCJ10" s="287"/>
      <c r="TCK10" s="67"/>
      <c r="TCL10" s="284"/>
      <c r="TCM10" s="285"/>
      <c r="TCN10" s="285"/>
      <c r="TCO10" s="286"/>
      <c r="TCP10" s="287"/>
      <c r="TCQ10" s="67"/>
      <c r="TCR10" s="284"/>
      <c r="TCS10" s="285"/>
      <c r="TCT10" s="285"/>
      <c r="TCU10" s="286"/>
      <c r="TCV10" s="287"/>
      <c r="TCW10" s="67"/>
      <c r="TCX10" s="284"/>
      <c r="TCY10" s="285"/>
      <c r="TCZ10" s="285"/>
      <c r="TDA10" s="286"/>
      <c r="TDB10" s="287"/>
      <c r="TDC10" s="67"/>
      <c r="TDD10" s="284"/>
      <c r="TDE10" s="285"/>
      <c r="TDF10" s="285"/>
      <c r="TDG10" s="286"/>
      <c r="TDH10" s="287"/>
      <c r="TDI10" s="67"/>
      <c r="TDJ10" s="284"/>
      <c r="TDK10" s="285"/>
      <c r="TDL10" s="285"/>
      <c r="TDM10" s="286"/>
      <c r="TDN10" s="287"/>
      <c r="TDO10" s="67"/>
      <c r="TDP10" s="284"/>
      <c r="TDQ10" s="285"/>
      <c r="TDR10" s="285"/>
      <c r="TDS10" s="286"/>
      <c r="TDT10" s="287"/>
      <c r="TDU10" s="67"/>
      <c r="TDV10" s="284"/>
      <c r="TDW10" s="285"/>
      <c r="TDX10" s="285"/>
      <c r="TDY10" s="286"/>
      <c r="TDZ10" s="287"/>
      <c r="TEA10" s="67"/>
      <c r="TEB10" s="284"/>
      <c r="TEC10" s="285"/>
      <c r="TED10" s="285"/>
      <c r="TEE10" s="286"/>
      <c r="TEF10" s="287"/>
      <c r="TEG10" s="67"/>
      <c r="TEH10" s="284"/>
      <c r="TEI10" s="285"/>
      <c r="TEJ10" s="285"/>
      <c r="TEK10" s="286"/>
      <c r="TEL10" s="287"/>
      <c r="TEM10" s="67"/>
      <c r="TEN10" s="284"/>
      <c r="TEO10" s="285"/>
      <c r="TEP10" s="285"/>
      <c r="TEQ10" s="286"/>
      <c r="TER10" s="287"/>
      <c r="TES10" s="67"/>
      <c r="TET10" s="284"/>
      <c r="TEU10" s="285"/>
      <c r="TEV10" s="285"/>
      <c r="TEW10" s="286"/>
      <c r="TEX10" s="287"/>
      <c r="TEY10" s="67"/>
      <c r="TEZ10" s="284"/>
      <c r="TFA10" s="285"/>
      <c r="TFB10" s="285"/>
      <c r="TFC10" s="286"/>
      <c r="TFD10" s="287"/>
      <c r="TFE10" s="67"/>
      <c r="TFF10" s="284"/>
      <c r="TFG10" s="285"/>
      <c r="TFH10" s="285"/>
      <c r="TFI10" s="286"/>
      <c r="TFJ10" s="287"/>
      <c r="TFK10" s="67"/>
      <c r="TFL10" s="284"/>
      <c r="TFM10" s="285"/>
      <c r="TFN10" s="285"/>
      <c r="TFO10" s="286"/>
      <c r="TFP10" s="287"/>
      <c r="TFQ10" s="67"/>
      <c r="TFR10" s="284"/>
      <c r="TFS10" s="285"/>
      <c r="TFT10" s="285"/>
      <c r="TFU10" s="286"/>
      <c r="TFV10" s="287"/>
      <c r="TFW10" s="67"/>
      <c r="TFX10" s="284"/>
      <c r="TFY10" s="285"/>
      <c r="TFZ10" s="285"/>
      <c r="TGA10" s="286"/>
      <c r="TGB10" s="287"/>
      <c r="TGC10" s="67"/>
      <c r="TGD10" s="284"/>
      <c r="TGE10" s="285"/>
      <c r="TGF10" s="285"/>
      <c r="TGG10" s="286"/>
      <c r="TGH10" s="287"/>
      <c r="TGI10" s="67"/>
      <c r="TGJ10" s="284"/>
      <c r="TGK10" s="285"/>
      <c r="TGL10" s="285"/>
      <c r="TGM10" s="286"/>
      <c r="TGN10" s="287"/>
      <c r="TGO10" s="67"/>
      <c r="TGP10" s="284"/>
      <c r="TGQ10" s="285"/>
      <c r="TGR10" s="285"/>
      <c r="TGS10" s="286"/>
      <c r="TGT10" s="287"/>
      <c r="TGU10" s="67"/>
      <c r="TGV10" s="284"/>
      <c r="TGW10" s="285"/>
      <c r="TGX10" s="285"/>
      <c r="TGY10" s="286"/>
      <c r="TGZ10" s="287"/>
      <c r="THA10" s="67"/>
      <c r="THB10" s="284"/>
      <c r="THC10" s="285"/>
      <c r="THD10" s="285"/>
      <c r="THE10" s="286"/>
      <c r="THF10" s="287"/>
      <c r="THG10" s="67"/>
      <c r="THH10" s="284"/>
      <c r="THI10" s="285"/>
      <c r="THJ10" s="285"/>
      <c r="THK10" s="286"/>
      <c r="THL10" s="287"/>
      <c r="THM10" s="67"/>
      <c r="THN10" s="284"/>
      <c r="THO10" s="285"/>
      <c r="THP10" s="285"/>
      <c r="THQ10" s="286"/>
      <c r="THR10" s="287"/>
      <c r="THS10" s="67"/>
      <c r="THT10" s="284"/>
      <c r="THU10" s="285"/>
      <c r="THV10" s="285"/>
      <c r="THW10" s="286"/>
      <c r="THX10" s="287"/>
      <c r="THY10" s="67"/>
      <c r="THZ10" s="284"/>
      <c r="TIA10" s="285"/>
      <c r="TIB10" s="285"/>
      <c r="TIC10" s="286"/>
      <c r="TID10" s="287"/>
      <c r="TIE10" s="67"/>
      <c r="TIF10" s="284"/>
      <c r="TIG10" s="285"/>
      <c r="TIH10" s="285"/>
      <c r="TII10" s="286"/>
      <c r="TIJ10" s="287"/>
      <c r="TIK10" s="67"/>
      <c r="TIL10" s="284"/>
      <c r="TIM10" s="285"/>
      <c r="TIN10" s="285"/>
      <c r="TIO10" s="286"/>
      <c r="TIP10" s="287"/>
      <c r="TIQ10" s="67"/>
      <c r="TIR10" s="284"/>
      <c r="TIS10" s="285"/>
      <c r="TIT10" s="285"/>
      <c r="TIU10" s="286"/>
      <c r="TIV10" s="287"/>
      <c r="TIW10" s="67"/>
      <c r="TIX10" s="284"/>
      <c r="TIY10" s="285"/>
      <c r="TIZ10" s="285"/>
      <c r="TJA10" s="286"/>
      <c r="TJB10" s="287"/>
      <c r="TJC10" s="67"/>
      <c r="TJD10" s="284"/>
      <c r="TJE10" s="285"/>
      <c r="TJF10" s="285"/>
      <c r="TJG10" s="286"/>
      <c r="TJH10" s="287"/>
      <c r="TJI10" s="67"/>
      <c r="TJJ10" s="284"/>
      <c r="TJK10" s="285"/>
      <c r="TJL10" s="285"/>
      <c r="TJM10" s="286"/>
      <c r="TJN10" s="287"/>
      <c r="TJO10" s="67"/>
      <c r="TJP10" s="284"/>
      <c r="TJQ10" s="285"/>
      <c r="TJR10" s="285"/>
      <c r="TJS10" s="286"/>
      <c r="TJT10" s="287"/>
      <c r="TJU10" s="67"/>
      <c r="TJV10" s="284"/>
      <c r="TJW10" s="285"/>
      <c r="TJX10" s="285"/>
      <c r="TJY10" s="286"/>
      <c r="TJZ10" s="287"/>
      <c r="TKA10" s="67"/>
      <c r="TKB10" s="284"/>
      <c r="TKC10" s="285"/>
      <c r="TKD10" s="285"/>
      <c r="TKE10" s="286"/>
      <c r="TKF10" s="287"/>
      <c r="TKG10" s="67"/>
      <c r="TKH10" s="284"/>
      <c r="TKI10" s="285"/>
      <c r="TKJ10" s="285"/>
      <c r="TKK10" s="286"/>
      <c r="TKL10" s="287"/>
      <c r="TKM10" s="67"/>
      <c r="TKN10" s="284"/>
      <c r="TKO10" s="285"/>
      <c r="TKP10" s="285"/>
      <c r="TKQ10" s="286"/>
      <c r="TKR10" s="287"/>
      <c r="TKS10" s="67"/>
      <c r="TKT10" s="284"/>
      <c r="TKU10" s="285"/>
      <c r="TKV10" s="285"/>
      <c r="TKW10" s="286"/>
      <c r="TKX10" s="287"/>
      <c r="TKY10" s="67"/>
      <c r="TKZ10" s="284"/>
      <c r="TLA10" s="285"/>
      <c r="TLB10" s="285"/>
      <c r="TLC10" s="286"/>
      <c r="TLD10" s="287"/>
      <c r="TLE10" s="67"/>
      <c r="TLF10" s="284"/>
      <c r="TLG10" s="285"/>
      <c r="TLH10" s="285"/>
      <c r="TLI10" s="286"/>
      <c r="TLJ10" s="287"/>
      <c r="TLK10" s="67"/>
      <c r="TLL10" s="284"/>
      <c r="TLM10" s="285"/>
      <c r="TLN10" s="285"/>
      <c r="TLO10" s="286"/>
      <c r="TLP10" s="287"/>
      <c r="TLQ10" s="67"/>
      <c r="TLR10" s="284"/>
      <c r="TLS10" s="285"/>
      <c r="TLT10" s="285"/>
      <c r="TLU10" s="286"/>
      <c r="TLV10" s="287"/>
      <c r="TLW10" s="67"/>
      <c r="TLX10" s="284"/>
      <c r="TLY10" s="285"/>
      <c r="TLZ10" s="285"/>
      <c r="TMA10" s="286"/>
      <c r="TMB10" s="287"/>
      <c r="TMC10" s="67"/>
      <c r="TMD10" s="284"/>
      <c r="TME10" s="285"/>
      <c r="TMF10" s="285"/>
      <c r="TMG10" s="286"/>
      <c r="TMH10" s="287"/>
      <c r="TMI10" s="67"/>
      <c r="TMJ10" s="284"/>
      <c r="TMK10" s="285"/>
      <c r="TML10" s="285"/>
      <c r="TMM10" s="286"/>
      <c r="TMN10" s="287"/>
      <c r="TMO10" s="67"/>
      <c r="TMP10" s="284"/>
      <c r="TMQ10" s="285"/>
      <c r="TMR10" s="285"/>
      <c r="TMS10" s="286"/>
      <c r="TMT10" s="287"/>
      <c r="TMU10" s="67"/>
      <c r="TMV10" s="284"/>
      <c r="TMW10" s="285"/>
      <c r="TMX10" s="285"/>
      <c r="TMY10" s="286"/>
      <c r="TMZ10" s="287"/>
      <c r="TNA10" s="67"/>
      <c r="TNB10" s="284"/>
      <c r="TNC10" s="285"/>
      <c r="TND10" s="285"/>
      <c r="TNE10" s="286"/>
      <c r="TNF10" s="287"/>
      <c r="TNG10" s="67"/>
      <c r="TNH10" s="284"/>
      <c r="TNI10" s="285"/>
      <c r="TNJ10" s="285"/>
      <c r="TNK10" s="286"/>
      <c r="TNL10" s="287"/>
      <c r="TNM10" s="67"/>
      <c r="TNN10" s="284"/>
      <c r="TNO10" s="285"/>
      <c r="TNP10" s="285"/>
      <c r="TNQ10" s="286"/>
      <c r="TNR10" s="287"/>
      <c r="TNS10" s="67"/>
      <c r="TNT10" s="284"/>
      <c r="TNU10" s="285"/>
      <c r="TNV10" s="285"/>
      <c r="TNW10" s="286"/>
      <c r="TNX10" s="287"/>
      <c r="TNY10" s="67"/>
      <c r="TNZ10" s="284"/>
      <c r="TOA10" s="285"/>
      <c r="TOB10" s="285"/>
      <c r="TOC10" s="286"/>
      <c r="TOD10" s="287"/>
      <c r="TOE10" s="67"/>
      <c r="TOF10" s="284"/>
      <c r="TOG10" s="285"/>
      <c r="TOH10" s="285"/>
      <c r="TOI10" s="286"/>
      <c r="TOJ10" s="287"/>
      <c r="TOK10" s="67"/>
      <c r="TOL10" s="284"/>
      <c r="TOM10" s="285"/>
      <c r="TON10" s="285"/>
      <c r="TOO10" s="286"/>
      <c r="TOP10" s="287"/>
      <c r="TOQ10" s="67"/>
      <c r="TOR10" s="284"/>
      <c r="TOS10" s="285"/>
      <c r="TOT10" s="285"/>
      <c r="TOU10" s="286"/>
      <c r="TOV10" s="287"/>
      <c r="TOW10" s="67"/>
      <c r="TOX10" s="284"/>
      <c r="TOY10" s="285"/>
      <c r="TOZ10" s="285"/>
      <c r="TPA10" s="286"/>
      <c r="TPB10" s="287"/>
      <c r="TPC10" s="67"/>
      <c r="TPD10" s="284"/>
      <c r="TPE10" s="285"/>
      <c r="TPF10" s="285"/>
      <c r="TPG10" s="286"/>
      <c r="TPH10" s="287"/>
      <c r="TPI10" s="67"/>
      <c r="TPJ10" s="284"/>
      <c r="TPK10" s="285"/>
      <c r="TPL10" s="285"/>
      <c r="TPM10" s="286"/>
      <c r="TPN10" s="287"/>
      <c r="TPO10" s="67"/>
      <c r="TPP10" s="284"/>
      <c r="TPQ10" s="285"/>
      <c r="TPR10" s="285"/>
      <c r="TPS10" s="286"/>
      <c r="TPT10" s="287"/>
      <c r="TPU10" s="67"/>
      <c r="TPV10" s="284"/>
      <c r="TPW10" s="285"/>
      <c r="TPX10" s="285"/>
      <c r="TPY10" s="286"/>
      <c r="TPZ10" s="287"/>
      <c r="TQA10" s="67"/>
      <c r="TQB10" s="284"/>
      <c r="TQC10" s="285"/>
      <c r="TQD10" s="285"/>
      <c r="TQE10" s="286"/>
      <c r="TQF10" s="287"/>
      <c r="TQG10" s="67"/>
      <c r="TQH10" s="284"/>
      <c r="TQI10" s="285"/>
      <c r="TQJ10" s="285"/>
      <c r="TQK10" s="286"/>
      <c r="TQL10" s="287"/>
      <c r="TQM10" s="67"/>
      <c r="TQN10" s="284"/>
      <c r="TQO10" s="285"/>
      <c r="TQP10" s="285"/>
      <c r="TQQ10" s="286"/>
      <c r="TQR10" s="287"/>
      <c r="TQS10" s="67"/>
      <c r="TQT10" s="284"/>
      <c r="TQU10" s="285"/>
      <c r="TQV10" s="285"/>
      <c r="TQW10" s="286"/>
      <c r="TQX10" s="287"/>
      <c r="TQY10" s="67"/>
      <c r="TQZ10" s="284"/>
      <c r="TRA10" s="285"/>
      <c r="TRB10" s="285"/>
      <c r="TRC10" s="286"/>
      <c r="TRD10" s="287"/>
      <c r="TRE10" s="67"/>
      <c r="TRF10" s="284"/>
      <c r="TRG10" s="285"/>
      <c r="TRH10" s="285"/>
      <c r="TRI10" s="286"/>
      <c r="TRJ10" s="287"/>
      <c r="TRK10" s="67"/>
      <c r="TRL10" s="284"/>
      <c r="TRM10" s="285"/>
      <c r="TRN10" s="285"/>
      <c r="TRO10" s="286"/>
      <c r="TRP10" s="287"/>
      <c r="TRQ10" s="67"/>
      <c r="TRR10" s="284"/>
      <c r="TRS10" s="285"/>
      <c r="TRT10" s="285"/>
      <c r="TRU10" s="286"/>
      <c r="TRV10" s="287"/>
      <c r="TRW10" s="67"/>
      <c r="TRX10" s="284"/>
      <c r="TRY10" s="285"/>
      <c r="TRZ10" s="285"/>
      <c r="TSA10" s="286"/>
      <c r="TSB10" s="287"/>
      <c r="TSC10" s="67"/>
      <c r="TSD10" s="284"/>
      <c r="TSE10" s="285"/>
      <c r="TSF10" s="285"/>
      <c r="TSG10" s="286"/>
      <c r="TSH10" s="287"/>
      <c r="TSI10" s="67"/>
      <c r="TSJ10" s="284"/>
      <c r="TSK10" s="285"/>
      <c r="TSL10" s="285"/>
      <c r="TSM10" s="286"/>
      <c r="TSN10" s="287"/>
      <c r="TSO10" s="67"/>
      <c r="TSP10" s="284"/>
      <c r="TSQ10" s="285"/>
      <c r="TSR10" s="285"/>
      <c r="TSS10" s="286"/>
      <c r="TST10" s="287"/>
      <c r="TSU10" s="67"/>
      <c r="TSV10" s="284"/>
      <c r="TSW10" s="285"/>
      <c r="TSX10" s="285"/>
      <c r="TSY10" s="286"/>
      <c r="TSZ10" s="287"/>
      <c r="TTA10" s="67"/>
      <c r="TTB10" s="284"/>
      <c r="TTC10" s="285"/>
      <c r="TTD10" s="285"/>
      <c r="TTE10" s="286"/>
      <c r="TTF10" s="287"/>
      <c r="TTG10" s="67"/>
      <c r="TTH10" s="284"/>
      <c r="TTI10" s="285"/>
      <c r="TTJ10" s="285"/>
      <c r="TTK10" s="286"/>
      <c r="TTL10" s="287"/>
      <c r="TTM10" s="67"/>
      <c r="TTN10" s="284"/>
      <c r="TTO10" s="285"/>
      <c r="TTP10" s="285"/>
      <c r="TTQ10" s="286"/>
      <c r="TTR10" s="287"/>
      <c r="TTS10" s="67"/>
      <c r="TTT10" s="284"/>
      <c r="TTU10" s="285"/>
      <c r="TTV10" s="285"/>
      <c r="TTW10" s="286"/>
      <c r="TTX10" s="287"/>
      <c r="TTY10" s="67"/>
      <c r="TTZ10" s="284"/>
      <c r="TUA10" s="285"/>
      <c r="TUB10" s="285"/>
      <c r="TUC10" s="286"/>
      <c r="TUD10" s="287"/>
      <c r="TUE10" s="67"/>
      <c r="TUF10" s="284"/>
      <c r="TUG10" s="285"/>
      <c r="TUH10" s="285"/>
      <c r="TUI10" s="286"/>
      <c r="TUJ10" s="287"/>
      <c r="TUK10" s="67"/>
      <c r="TUL10" s="284"/>
      <c r="TUM10" s="285"/>
      <c r="TUN10" s="285"/>
      <c r="TUO10" s="286"/>
      <c r="TUP10" s="287"/>
      <c r="TUQ10" s="67"/>
      <c r="TUR10" s="284"/>
      <c r="TUS10" s="285"/>
      <c r="TUT10" s="285"/>
      <c r="TUU10" s="286"/>
      <c r="TUV10" s="287"/>
      <c r="TUW10" s="67"/>
      <c r="TUX10" s="284"/>
      <c r="TUY10" s="285"/>
      <c r="TUZ10" s="285"/>
      <c r="TVA10" s="286"/>
      <c r="TVB10" s="287"/>
      <c r="TVC10" s="67"/>
      <c r="TVD10" s="284"/>
      <c r="TVE10" s="285"/>
      <c r="TVF10" s="285"/>
      <c r="TVG10" s="286"/>
      <c r="TVH10" s="287"/>
      <c r="TVI10" s="67"/>
      <c r="TVJ10" s="284"/>
      <c r="TVK10" s="285"/>
      <c r="TVL10" s="285"/>
      <c r="TVM10" s="286"/>
      <c r="TVN10" s="287"/>
      <c r="TVO10" s="67"/>
      <c r="TVP10" s="284"/>
      <c r="TVQ10" s="285"/>
      <c r="TVR10" s="285"/>
      <c r="TVS10" s="286"/>
      <c r="TVT10" s="287"/>
      <c r="TVU10" s="67"/>
      <c r="TVV10" s="284"/>
      <c r="TVW10" s="285"/>
      <c r="TVX10" s="285"/>
      <c r="TVY10" s="286"/>
      <c r="TVZ10" s="287"/>
      <c r="TWA10" s="67"/>
      <c r="TWB10" s="284"/>
      <c r="TWC10" s="285"/>
      <c r="TWD10" s="285"/>
      <c r="TWE10" s="286"/>
      <c r="TWF10" s="287"/>
      <c r="TWG10" s="67"/>
      <c r="TWH10" s="284"/>
      <c r="TWI10" s="285"/>
      <c r="TWJ10" s="285"/>
      <c r="TWK10" s="286"/>
      <c r="TWL10" s="287"/>
      <c r="TWM10" s="67"/>
      <c r="TWN10" s="284"/>
      <c r="TWO10" s="285"/>
      <c r="TWP10" s="285"/>
      <c r="TWQ10" s="286"/>
      <c r="TWR10" s="287"/>
      <c r="TWS10" s="67"/>
      <c r="TWT10" s="284"/>
      <c r="TWU10" s="285"/>
      <c r="TWV10" s="285"/>
      <c r="TWW10" s="286"/>
      <c r="TWX10" s="287"/>
      <c r="TWY10" s="67"/>
      <c r="TWZ10" s="284"/>
      <c r="TXA10" s="285"/>
      <c r="TXB10" s="285"/>
      <c r="TXC10" s="286"/>
      <c r="TXD10" s="287"/>
      <c r="TXE10" s="67"/>
      <c r="TXF10" s="284"/>
      <c r="TXG10" s="285"/>
      <c r="TXH10" s="285"/>
      <c r="TXI10" s="286"/>
      <c r="TXJ10" s="287"/>
      <c r="TXK10" s="67"/>
      <c r="TXL10" s="284"/>
      <c r="TXM10" s="285"/>
      <c r="TXN10" s="285"/>
      <c r="TXO10" s="286"/>
      <c r="TXP10" s="287"/>
      <c r="TXQ10" s="67"/>
      <c r="TXR10" s="284"/>
      <c r="TXS10" s="285"/>
      <c r="TXT10" s="285"/>
      <c r="TXU10" s="286"/>
      <c r="TXV10" s="287"/>
      <c r="TXW10" s="67"/>
      <c r="TXX10" s="284"/>
      <c r="TXY10" s="285"/>
      <c r="TXZ10" s="285"/>
      <c r="TYA10" s="286"/>
      <c r="TYB10" s="287"/>
      <c r="TYC10" s="67"/>
      <c r="TYD10" s="284"/>
      <c r="TYE10" s="285"/>
      <c r="TYF10" s="285"/>
      <c r="TYG10" s="286"/>
      <c r="TYH10" s="287"/>
      <c r="TYI10" s="67"/>
      <c r="TYJ10" s="284"/>
      <c r="TYK10" s="285"/>
      <c r="TYL10" s="285"/>
      <c r="TYM10" s="286"/>
      <c r="TYN10" s="287"/>
      <c r="TYO10" s="67"/>
      <c r="TYP10" s="284"/>
      <c r="TYQ10" s="285"/>
      <c r="TYR10" s="285"/>
      <c r="TYS10" s="286"/>
      <c r="TYT10" s="287"/>
      <c r="TYU10" s="67"/>
      <c r="TYV10" s="284"/>
      <c r="TYW10" s="285"/>
      <c r="TYX10" s="285"/>
      <c r="TYY10" s="286"/>
      <c r="TYZ10" s="287"/>
      <c r="TZA10" s="67"/>
      <c r="TZB10" s="284"/>
      <c r="TZC10" s="285"/>
      <c r="TZD10" s="285"/>
      <c r="TZE10" s="286"/>
      <c r="TZF10" s="287"/>
      <c r="TZG10" s="67"/>
      <c r="TZH10" s="284"/>
      <c r="TZI10" s="285"/>
      <c r="TZJ10" s="285"/>
      <c r="TZK10" s="286"/>
      <c r="TZL10" s="287"/>
      <c r="TZM10" s="67"/>
      <c r="TZN10" s="284"/>
      <c r="TZO10" s="285"/>
      <c r="TZP10" s="285"/>
      <c r="TZQ10" s="286"/>
      <c r="TZR10" s="287"/>
      <c r="TZS10" s="67"/>
      <c r="TZT10" s="284"/>
      <c r="TZU10" s="285"/>
      <c r="TZV10" s="285"/>
      <c r="TZW10" s="286"/>
      <c r="TZX10" s="287"/>
      <c r="TZY10" s="67"/>
      <c r="TZZ10" s="284"/>
      <c r="UAA10" s="285"/>
      <c r="UAB10" s="285"/>
      <c r="UAC10" s="286"/>
      <c r="UAD10" s="287"/>
      <c r="UAE10" s="67"/>
      <c r="UAF10" s="284"/>
      <c r="UAG10" s="285"/>
      <c r="UAH10" s="285"/>
      <c r="UAI10" s="286"/>
      <c r="UAJ10" s="287"/>
      <c r="UAK10" s="67"/>
      <c r="UAL10" s="284"/>
      <c r="UAM10" s="285"/>
      <c r="UAN10" s="285"/>
      <c r="UAO10" s="286"/>
      <c r="UAP10" s="287"/>
      <c r="UAQ10" s="67"/>
      <c r="UAR10" s="284"/>
      <c r="UAS10" s="285"/>
      <c r="UAT10" s="285"/>
      <c r="UAU10" s="286"/>
      <c r="UAV10" s="287"/>
      <c r="UAW10" s="67"/>
      <c r="UAX10" s="284"/>
      <c r="UAY10" s="285"/>
      <c r="UAZ10" s="285"/>
      <c r="UBA10" s="286"/>
      <c r="UBB10" s="287"/>
      <c r="UBC10" s="67"/>
      <c r="UBD10" s="284"/>
      <c r="UBE10" s="285"/>
      <c r="UBF10" s="285"/>
      <c r="UBG10" s="286"/>
      <c r="UBH10" s="287"/>
      <c r="UBI10" s="67"/>
      <c r="UBJ10" s="284"/>
      <c r="UBK10" s="285"/>
      <c r="UBL10" s="285"/>
      <c r="UBM10" s="286"/>
      <c r="UBN10" s="287"/>
      <c r="UBO10" s="67"/>
      <c r="UBP10" s="284"/>
      <c r="UBQ10" s="285"/>
      <c r="UBR10" s="285"/>
      <c r="UBS10" s="286"/>
      <c r="UBT10" s="287"/>
      <c r="UBU10" s="67"/>
      <c r="UBV10" s="284"/>
      <c r="UBW10" s="285"/>
      <c r="UBX10" s="285"/>
      <c r="UBY10" s="286"/>
      <c r="UBZ10" s="287"/>
      <c r="UCA10" s="67"/>
      <c r="UCB10" s="284"/>
      <c r="UCC10" s="285"/>
      <c r="UCD10" s="285"/>
      <c r="UCE10" s="286"/>
      <c r="UCF10" s="287"/>
      <c r="UCG10" s="67"/>
      <c r="UCH10" s="284"/>
      <c r="UCI10" s="285"/>
      <c r="UCJ10" s="285"/>
      <c r="UCK10" s="286"/>
      <c r="UCL10" s="287"/>
      <c r="UCM10" s="67"/>
      <c r="UCN10" s="284"/>
      <c r="UCO10" s="285"/>
      <c r="UCP10" s="285"/>
      <c r="UCQ10" s="286"/>
      <c r="UCR10" s="287"/>
      <c r="UCS10" s="67"/>
      <c r="UCT10" s="284"/>
      <c r="UCU10" s="285"/>
      <c r="UCV10" s="285"/>
      <c r="UCW10" s="286"/>
      <c r="UCX10" s="287"/>
      <c r="UCY10" s="67"/>
      <c r="UCZ10" s="284"/>
      <c r="UDA10" s="285"/>
      <c r="UDB10" s="285"/>
      <c r="UDC10" s="286"/>
      <c r="UDD10" s="287"/>
      <c r="UDE10" s="67"/>
      <c r="UDF10" s="284"/>
      <c r="UDG10" s="285"/>
      <c r="UDH10" s="285"/>
      <c r="UDI10" s="286"/>
      <c r="UDJ10" s="287"/>
      <c r="UDK10" s="67"/>
      <c r="UDL10" s="284"/>
      <c r="UDM10" s="285"/>
      <c r="UDN10" s="285"/>
      <c r="UDO10" s="286"/>
      <c r="UDP10" s="287"/>
      <c r="UDQ10" s="67"/>
      <c r="UDR10" s="284"/>
      <c r="UDS10" s="285"/>
      <c r="UDT10" s="285"/>
      <c r="UDU10" s="286"/>
      <c r="UDV10" s="287"/>
      <c r="UDW10" s="67"/>
      <c r="UDX10" s="284"/>
      <c r="UDY10" s="285"/>
      <c r="UDZ10" s="285"/>
      <c r="UEA10" s="286"/>
      <c r="UEB10" s="287"/>
      <c r="UEC10" s="67"/>
      <c r="UED10" s="284"/>
      <c r="UEE10" s="285"/>
      <c r="UEF10" s="285"/>
      <c r="UEG10" s="286"/>
      <c r="UEH10" s="287"/>
      <c r="UEI10" s="67"/>
      <c r="UEJ10" s="284"/>
      <c r="UEK10" s="285"/>
      <c r="UEL10" s="285"/>
      <c r="UEM10" s="286"/>
      <c r="UEN10" s="287"/>
      <c r="UEO10" s="67"/>
      <c r="UEP10" s="284"/>
      <c r="UEQ10" s="285"/>
      <c r="UER10" s="285"/>
      <c r="UES10" s="286"/>
      <c r="UET10" s="287"/>
      <c r="UEU10" s="67"/>
      <c r="UEV10" s="284"/>
      <c r="UEW10" s="285"/>
      <c r="UEX10" s="285"/>
      <c r="UEY10" s="286"/>
      <c r="UEZ10" s="287"/>
      <c r="UFA10" s="67"/>
      <c r="UFB10" s="284"/>
      <c r="UFC10" s="285"/>
      <c r="UFD10" s="285"/>
      <c r="UFE10" s="286"/>
      <c r="UFF10" s="287"/>
      <c r="UFG10" s="67"/>
      <c r="UFH10" s="284"/>
      <c r="UFI10" s="285"/>
      <c r="UFJ10" s="285"/>
      <c r="UFK10" s="286"/>
      <c r="UFL10" s="287"/>
      <c r="UFM10" s="67"/>
      <c r="UFN10" s="284"/>
      <c r="UFO10" s="285"/>
      <c r="UFP10" s="285"/>
      <c r="UFQ10" s="286"/>
      <c r="UFR10" s="287"/>
      <c r="UFS10" s="67"/>
      <c r="UFT10" s="284"/>
      <c r="UFU10" s="285"/>
      <c r="UFV10" s="285"/>
      <c r="UFW10" s="286"/>
      <c r="UFX10" s="287"/>
      <c r="UFY10" s="67"/>
      <c r="UFZ10" s="284"/>
      <c r="UGA10" s="285"/>
      <c r="UGB10" s="285"/>
      <c r="UGC10" s="286"/>
      <c r="UGD10" s="287"/>
      <c r="UGE10" s="67"/>
      <c r="UGF10" s="284"/>
      <c r="UGG10" s="285"/>
      <c r="UGH10" s="285"/>
      <c r="UGI10" s="286"/>
      <c r="UGJ10" s="287"/>
      <c r="UGK10" s="67"/>
      <c r="UGL10" s="284"/>
      <c r="UGM10" s="285"/>
      <c r="UGN10" s="285"/>
      <c r="UGO10" s="286"/>
      <c r="UGP10" s="287"/>
      <c r="UGQ10" s="67"/>
      <c r="UGR10" s="284"/>
      <c r="UGS10" s="285"/>
      <c r="UGT10" s="285"/>
      <c r="UGU10" s="286"/>
      <c r="UGV10" s="287"/>
      <c r="UGW10" s="67"/>
      <c r="UGX10" s="284"/>
      <c r="UGY10" s="285"/>
      <c r="UGZ10" s="285"/>
      <c r="UHA10" s="286"/>
      <c r="UHB10" s="287"/>
      <c r="UHC10" s="67"/>
      <c r="UHD10" s="284"/>
      <c r="UHE10" s="285"/>
      <c r="UHF10" s="285"/>
      <c r="UHG10" s="286"/>
      <c r="UHH10" s="287"/>
      <c r="UHI10" s="67"/>
      <c r="UHJ10" s="284"/>
      <c r="UHK10" s="285"/>
      <c r="UHL10" s="285"/>
      <c r="UHM10" s="286"/>
      <c r="UHN10" s="287"/>
      <c r="UHO10" s="67"/>
      <c r="UHP10" s="284"/>
      <c r="UHQ10" s="285"/>
      <c r="UHR10" s="285"/>
      <c r="UHS10" s="286"/>
      <c r="UHT10" s="287"/>
      <c r="UHU10" s="67"/>
      <c r="UHV10" s="284"/>
      <c r="UHW10" s="285"/>
      <c r="UHX10" s="285"/>
      <c r="UHY10" s="286"/>
      <c r="UHZ10" s="287"/>
      <c r="UIA10" s="67"/>
      <c r="UIB10" s="284"/>
      <c r="UIC10" s="285"/>
      <c r="UID10" s="285"/>
      <c r="UIE10" s="286"/>
      <c r="UIF10" s="287"/>
      <c r="UIG10" s="67"/>
      <c r="UIH10" s="284"/>
      <c r="UII10" s="285"/>
      <c r="UIJ10" s="285"/>
      <c r="UIK10" s="286"/>
      <c r="UIL10" s="287"/>
      <c r="UIM10" s="67"/>
      <c r="UIN10" s="284"/>
      <c r="UIO10" s="285"/>
      <c r="UIP10" s="285"/>
      <c r="UIQ10" s="286"/>
      <c r="UIR10" s="287"/>
      <c r="UIS10" s="67"/>
      <c r="UIT10" s="284"/>
      <c r="UIU10" s="285"/>
      <c r="UIV10" s="285"/>
      <c r="UIW10" s="286"/>
      <c r="UIX10" s="287"/>
      <c r="UIY10" s="67"/>
      <c r="UIZ10" s="284"/>
      <c r="UJA10" s="285"/>
      <c r="UJB10" s="285"/>
      <c r="UJC10" s="286"/>
      <c r="UJD10" s="287"/>
      <c r="UJE10" s="67"/>
      <c r="UJF10" s="284"/>
      <c r="UJG10" s="285"/>
      <c r="UJH10" s="285"/>
      <c r="UJI10" s="286"/>
      <c r="UJJ10" s="287"/>
      <c r="UJK10" s="67"/>
      <c r="UJL10" s="284"/>
      <c r="UJM10" s="285"/>
      <c r="UJN10" s="285"/>
      <c r="UJO10" s="286"/>
      <c r="UJP10" s="287"/>
      <c r="UJQ10" s="67"/>
      <c r="UJR10" s="284"/>
      <c r="UJS10" s="285"/>
      <c r="UJT10" s="285"/>
      <c r="UJU10" s="286"/>
      <c r="UJV10" s="287"/>
      <c r="UJW10" s="67"/>
      <c r="UJX10" s="284"/>
      <c r="UJY10" s="285"/>
      <c r="UJZ10" s="285"/>
      <c r="UKA10" s="286"/>
      <c r="UKB10" s="287"/>
      <c r="UKC10" s="67"/>
      <c r="UKD10" s="284"/>
      <c r="UKE10" s="285"/>
      <c r="UKF10" s="285"/>
      <c r="UKG10" s="286"/>
      <c r="UKH10" s="287"/>
      <c r="UKI10" s="67"/>
      <c r="UKJ10" s="284"/>
      <c r="UKK10" s="285"/>
      <c r="UKL10" s="285"/>
      <c r="UKM10" s="286"/>
      <c r="UKN10" s="287"/>
      <c r="UKO10" s="67"/>
      <c r="UKP10" s="284"/>
      <c r="UKQ10" s="285"/>
      <c r="UKR10" s="285"/>
      <c r="UKS10" s="286"/>
      <c r="UKT10" s="287"/>
      <c r="UKU10" s="67"/>
      <c r="UKV10" s="284"/>
      <c r="UKW10" s="285"/>
      <c r="UKX10" s="285"/>
      <c r="UKY10" s="286"/>
      <c r="UKZ10" s="287"/>
      <c r="ULA10" s="67"/>
      <c r="ULB10" s="284"/>
      <c r="ULC10" s="285"/>
      <c r="ULD10" s="285"/>
      <c r="ULE10" s="286"/>
      <c r="ULF10" s="287"/>
      <c r="ULG10" s="67"/>
      <c r="ULH10" s="284"/>
      <c r="ULI10" s="285"/>
      <c r="ULJ10" s="285"/>
      <c r="ULK10" s="286"/>
      <c r="ULL10" s="287"/>
      <c r="ULM10" s="67"/>
      <c r="ULN10" s="284"/>
      <c r="ULO10" s="285"/>
      <c r="ULP10" s="285"/>
      <c r="ULQ10" s="286"/>
      <c r="ULR10" s="287"/>
      <c r="ULS10" s="67"/>
      <c r="ULT10" s="284"/>
      <c r="ULU10" s="285"/>
      <c r="ULV10" s="285"/>
      <c r="ULW10" s="286"/>
      <c r="ULX10" s="287"/>
      <c r="ULY10" s="67"/>
      <c r="ULZ10" s="284"/>
      <c r="UMA10" s="285"/>
      <c r="UMB10" s="285"/>
      <c r="UMC10" s="286"/>
      <c r="UMD10" s="287"/>
      <c r="UME10" s="67"/>
      <c r="UMF10" s="284"/>
      <c r="UMG10" s="285"/>
      <c r="UMH10" s="285"/>
      <c r="UMI10" s="286"/>
      <c r="UMJ10" s="287"/>
      <c r="UMK10" s="67"/>
      <c r="UML10" s="284"/>
      <c r="UMM10" s="285"/>
      <c r="UMN10" s="285"/>
      <c r="UMO10" s="286"/>
      <c r="UMP10" s="287"/>
      <c r="UMQ10" s="67"/>
      <c r="UMR10" s="284"/>
      <c r="UMS10" s="285"/>
      <c r="UMT10" s="285"/>
      <c r="UMU10" s="286"/>
      <c r="UMV10" s="287"/>
      <c r="UMW10" s="67"/>
      <c r="UMX10" s="284"/>
      <c r="UMY10" s="285"/>
      <c r="UMZ10" s="285"/>
      <c r="UNA10" s="286"/>
      <c r="UNB10" s="287"/>
      <c r="UNC10" s="67"/>
      <c r="UND10" s="284"/>
      <c r="UNE10" s="285"/>
      <c r="UNF10" s="285"/>
      <c r="UNG10" s="286"/>
      <c r="UNH10" s="287"/>
      <c r="UNI10" s="67"/>
      <c r="UNJ10" s="284"/>
      <c r="UNK10" s="285"/>
      <c r="UNL10" s="285"/>
      <c r="UNM10" s="286"/>
      <c r="UNN10" s="287"/>
      <c r="UNO10" s="67"/>
      <c r="UNP10" s="284"/>
      <c r="UNQ10" s="285"/>
      <c r="UNR10" s="285"/>
      <c r="UNS10" s="286"/>
      <c r="UNT10" s="287"/>
      <c r="UNU10" s="67"/>
      <c r="UNV10" s="284"/>
      <c r="UNW10" s="285"/>
      <c r="UNX10" s="285"/>
      <c r="UNY10" s="286"/>
      <c r="UNZ10" s="287"/>
      <c r="UOA10" s="67"/>
      <c r="UOB10" s="284"/>
      <c r="UOC10" s="285"/>
      <c r="UOD10" s="285"/>
      <c r="UOE10" s="286"/>
      <c r="UOF10" s="287"/>
      <c r="UOG10" s="67"/>
      <c r="UOH10" s="284"/>
      <c r="UOI10" s="285"/>
      <c r="UOJ10" s="285"/>
      <c r="UOK10" s="286"/>
      <c r="UOL10" s="287"/>
      <c r="UOM10" s="67"/>
      <c r="UON10" s="284"/>
      <c r="UOO10" s="285"/>
      <c r="UOP10" s="285"/>
      <c r="UOQ10" s="286"/>
      <c r="UOR10" s="287"/>
      <c r="UOS10" s="67"/>
      <c r="UOT10" s="284"/>
      <c r="UOU10" s="285"/>
      <c r="UOV10" s="285"/>
      <c r="UOW10" s="286"/>
      <c r="UOX10" s="287"/>
      <c r="UOY10" s="67"/>
      <c r="UOZ10" s="284"/>
      <c r="UPA10" s="285"/>
      <c r="UPB10" s="285"/>
      <c r="UPC10" s="286"/>
      <c r="UPD10" s="287"/>
      <c r="UPE10" s="67"/>
      <c r="UPF10" s="284"/>
      <c r="UPG10" s="285"/>
      <c r="UPH10" s="285"/>
      <c r="UPI10" s="286"/>
      <c r="UPJ10" s="287"/>
      <c r="UPK10" s="67"/>
      <c r="UPL10" s="284"/>
      <c r="UPM10" s="285"/>
      <c r="UPN10" s="285"/>
      <c r="UPO10" s="286"/>
      <c r="UPP10" s="287"/>
      <c r="UPQ10" s="67"/>
      <c r="UPR10" s="284"/>
      <c r="UPS10" s="285"/>
      <c r="UPT10" s="285"/>
      <c r="UPU10" s="286"/>
      <c r="UPV10" s="287"/>
      <c r="UPW10" s="67"/>
      <c r="UPX10" s="284"/>
      <c r="UPY10" s="285"/>
      <c r="UPZ10" s="285"/>
      <c r="UQA10" s="286"/>
      <c r="UQB10" s="287"/>
      <c r="UQC10" s="67"/>
      <c r="UQD10" s="284"/>
      <c r="UQE10" s="285"/>
      <c r="UQF10" s="285"/>
      <c r="UQG10" s="286"/>
      <c r="UQH10" s="287"/>
      <c r="UQI10" s="67"/>
      <c r="UQJ10" s="284"/>
      <c r="UQK10" s="285"/>
      <c r="UQL10" s="285"/>
      <c r="UQM10" s="286"/>
      <c r="UQN10" s="287"/>
      <c r="UQO10" s="67"/>
      <c r="UQP10" s="284"/>
      <c r="UQQ10" s="285"/>
      <c r="UQR10" s="285"/>
      <c r="UQS10" s="286"/>
      <c r="UQT10" s="287"/>
      <c r="UQU10" s="67"/>
      <c r="UQV10" s="284"/>
      <c r="UQW10" s="285"/>
      <c r="UQX10" s="285"/>
      <c r="UQY10" s="286"/>
      <c r="UQZ10" s="287"/>
      <c r="URA10" s="67"/>
      <c r="URB10" s="284"/>
      <c r="URC10" s="285"/>
      <c r="URD10" s="285"/>
      <c r="URE10" s="286"/>
      <c r="URF10" s="287"/>
      <c r="URG10" s="67"/>
      <c r="URH10" s="284"/>
      <c r="URI10" s="285"/>
      <c r="URJ10" s="285"/>
      <c r="URK10" s="286"/>
      <c r="URL10" s="287"/>
      <c r="URM10" s="67"/>
      <c r="URN10" s="284"/>
      <c r="URO10" s="285"/>
      <c r="URP10" s="285"/>
      <c r="URQ10" s="286"/>
      <c r="URR10" s="287"/>
      <c r="URS10" s="67"/>
      <c r="URT10" s="284"/>
      <c r="URU10" s="285"/>
      <c r="URV10" s="285"/>
      <c r="URW10" s="286"/>
      <c r="URX10" s="287"/>
      <c r="URY10" s="67"/>
      <c r="URZ10" s="284"/>
      <c r="USA10" s="285"/>
      <c r="USB10" s="285"/>
      <c r="USC10" s="286"/>
      <c r="USD10" s="287"/>
      <c r="USE10" s="67"/>
      <c r="USF10" s="284"/>
      <c r="USG10" s="285"/>
      <c r="USH10" s="285"/>
      <c r="USI10" s="286"/>
      <c r="USJ10" s="287"/>
      <c r="USK10" s="67"/>
      <c r="USL10" s="284"/>
      <c r="USM10" s="285"/>
      <c r="USN10" s="285"/>
      <c r="USO10" s="286"/>
      <c r="USP10" s="287"/>
      <c r="USQ10" s="67"/>
      <c r="USR10" s="284"/>
      <c r="USS10" s="285"/>
      <c r="UST10" s="285"/>
      <c r="USU10" s="286"/>
      <c r="USV10" s="287"/>
      <c r="USW10" s="67"/>
      <c r="USX10" s="284"/>
      <c r="USY10" s="285"/>
      <c r="USZ10" s="285"/>
      <c r="UTA10" s="286"/>
      <c r="UTB10" s="287"/>
      <c r="UTC10" s="67"/>
      <c r="UTD10" s="284"/>
      <c r="UTE10" s="285"/>
      <c r="UTF10" s="285"/>
      <c r="UTG10" s="286"/>
      <c r="UTH10" s="287"/>
      <c r="UTI10" s="67"/>
      <c r="UTJ10" s="284"/>
      <c r="UTK10" s="285"/>
      <c r="UTL10" s="285"/>
      <c r="UTM10" s="286"/>
      <c r="UTN10" s="287"/>
      <c r="UTO10" s="67"/>
      <c r="UTP10" s="284"/>
      <c r="UTQ10" s="285"/>
      <c r="UTR10" s="285"/>
      <c r="UTS10" s="286"/>
      <c r="UTT10" s="287"/>
      <c r="UTU10" s="67"/>
      <c r="UTV10" s="284"/>
      <c r="UTW10" s="285"/>
      <c r="UTX10" s="285"/>
      <c r="UTY10" s="286"/>
      <c r="UTZ10" s="287"/>
      <c r="UUA10" s="67"/>
      <c r="UUB10" s="284"/>
      <c r="UUC10" s="285"/>
      <c r="UUD10" s="285"/>
      <c r="UUE10" s="286"/>
      <c r="UUF10" s="287"/>
      <c r="UUG10" s="67"/>
      <c r="UUH10" s="284"/>
      <c r="UUI10" s="285"/>
      <c r="UUJ10" s="285"/>
      <c r="UUK10" s="286"/>
      <c r="UUL10" s="287"/>
      <c r="UUM10" s="67"/>
      <c r="UUN10" s="284"/>
      <c r="UUO10" s="285"/>
      <c r="UUP10" s="285"/>
      <c r="UUQ10" s="286"/>
      <c r="UUR10" s="287"/>
      <c r="UUS10" s="67"/>
      <c r="UUT10" s="284"/>
      <c r="UUU10" s="285"/>
      <c r="UUV10" s="285"/>
      <c r="UUW10" s="286"/>
      <c r="UUX10" s="287"/>
      <c r="UUY10" s="67"/>
      <c r="UUZ10" s="284"/>
      <c r="UVA10" s="285"/>
      <c r="UVB10" s="285"/>
      <c r="UVC10" s="286"/>
      <c r="UVD10" s="287"/>
      <c r="UVE10" s="67"/>
      <c r="UVF10" s="284"/>
      <c r="UVG10" s="285"/>
      <c r="UVH10" s="285"/>
      <c r="UVI10" s="286"/>
      <c r="UVJ10" s="287"/>
      <c r="UVK10" s="67"/>
      <c r="UVL10" s="284"/>
      <c r="UVM10" s="285"/>
      <c r="UVN10" s="285"/>
      <c r="UVO10" s="286"/>
      <c r="UVP10" s="287"/>
      <c r="UVQ10" s="67"/>
      <c r="UVR10" s="284"/>
      <c r="UVS10" s="285"/>
      <c r="UVT10" s="285"/>
      <c r="UVU10" s="286"/>
      <c r="UVV10" s="287"/>
      <c r="UVW10" s="67"/>
      <c r="UVX10" s="284"/>
      <c r="UVY10" s="285"/>
      <c r="UVZ10" s="285"/>
      <c r="UWA10" s="286"/>
      <c r="UWB10" s="287"/>
      <c r="UWC10" s="67"/>
      <c r="UWD10" s="284"/>
      <c r="UWE10" s="285"/>
      <c r="UWF10" s="285"/>
      <c r="UWG10" s="286"/>
      <c r="UWH10" s="287"/>
      <c r="UWI10" s="67"/>
      <c r="UWJ10" s="284"/>
      <c r="UWK10" s="285"/>
      <c r="UWL10" s="285"/>
      <c r="UWM10" s="286"/>
      <c r="UWN10" s="287"/>
      <c r="UWO10" s="67"/>
      <c r="UWP10" s="284"/>
      <c r="UWQ10" s="285"/>
      <c r="UWR10" s="285"/>
      <c r="UWS10" s="286"/>
      <c r="UWT10" s="287"/>
      <c r="UWU10" s="67"/>
      <c r="UWV10" s="284"/>
      <c r="UWW10" s="285"/>
      <c r="UWX10" s="285"/>
      <c r="UWY10" s="286"/>
      <c r="UWZ10" s="287"/>
      <c r="UXA10" s="67"/>
      <c r="UXB10" s="284"/>
      <c r="UXC10" s="285"/>
      <c r="UXD10" s="285"/>
      <c r="UXE10" s="286"/>
      <c r="UXF10" s="287"/>
      <c r="UXG10" s="67"/>
      <c r="UXH10" s="284"/>
      <c r="UXI10" s="285"/>
      <c r="UXJ10" s="285"/>
      <c r="UXK10" s="286"/>
      <c r="UXL10" s="287"/>
      <c r="UXM10" s="67"/>
      <c r="UXN10" s="284"/>
      <c r="UXO10" s="285"/>
      <c r="UXP10" s="285"/>
      <c r="UXQ10" s="286"/>
      <c r="UXR10" s="287"/>
      <c r="UXS10" s="67"/>
      <c r="UXT10" s="284"/>
      <c r="UXU10" s="285"/>
      <c r="UXV10" s="285"/>
      <c r="UXW10" s="286"/>
      <c r="UXX10" s="287"/>
      <c r="UXY10" s="67"/>
      <c r="UXZ10" s="284"/>
      <c r="UYA10" s="285"/>
      <c r="UYB10" s="285"/>
      <c r="UYC10" s="286"/>
      <c r="UYD10" s="287"/>
      <c r="UYE10" s="67"/>
      <c r="UYF10" s="284"/>
      <c r="UYG10" s="285"/>
      <c r="UYH10" s="285"/>
      <c r="UYI10" s="286"/>
      <c r="UYJ10" s="287"/>
      <c r="UYK10" s="67"/>
      <c r="UYL10" s="284"/>
      <c r="UYM10" s="285"/>
      <c r="UYN10" s="285"/>
      <c r="UYO10" s="286"/>
      <c r="UYP10" s="287"/>
      <c r="UYQ10" s="67"/>
      <c r="UYR10" s="284"/>
      <c r="UYS10" s="285"/>
      <c r="UYT10" s="285"/>
      <c r="UYU10" s="286"/>
      <c r="UYV10" s="287"/>
      <c r="UYW10" s="67"/>
      <c r="UYX10" s="284"/>
      <c r="UYY10" s="285"/>
      <c r="UYZ10" s="285"/>
      <c r="UZA10" s="286"/>
      <c r="UZB10" s="287"/>
      <c r="UZC10" s="67"/>
      <c r="UZD10" s="284"/>
      <c r="UZE10" s="285"/>
      <c r="UZF10" s="285"/>
      <c r="UZG10" s="286"/>
      <c r="UZH10" s="287"/>
      <c r="UZI10" s="67"/>
      <c r="UZJ10" s="284"/>
      <c r="UZK10" s="285"/>
      <c r="UZL10" s="285"/>
      <c r="UZM10" s="286"/>
      <c r="UZN10" s="287"/>
      <c r="UZO10" s="67"/>
      <c r="UZP10" s="284"/>
      <c r="UZQ10" s="285"/>
      <c r="UZR10" s="285"/>
      <c r="UZS10" s="286"/>
      <c r="UZT10" s="287"/>
      <c r="UZU10" s="67"/>
      <c r="UZV10" s="284"/>
      <c r="UZW10" s="285"/>
      <c r="UZX10" s="285"/>
      <c r="UZY10" s="286"/>
      <c r="UZZ10" s="287"/>
      <c r="VAA10" s="67"/>
      <c r="VAB10" s="284"/>
      <c r="VAC10" s="285"/>
      <c r="VAD10" s="285"/>
      <c r="VAE10" s="286"/>
      <c r="VAF10" s="287"/>
      <c r="VAG10" s="67"/>
      <c r="VAH10" s="284"/>
      <c r="VAI10" s="285"/>
      <c r="VAJ10" s="285"/>
      <c r="VAK10" s="286"/>
      <c r="VAL10" s="287"/>
      <c r="VAM10" s="67"/>
      <c r="VAN10" s="284"/>
      <c r="VAO10" s="285"/>
      <c r="VAP10" s="285"/>
      <c r="VAQ10" s="286"/>
      <c r="VAR10" s="287"/>
      <c r="VAS10" s="67"/>
      <c r="VAT10" s="284"/>
      <c r="VAU10" s="285"/>
      <c r="VAV10" s="285"/>
      <c r="VAW10" s="286"/>
      <c r="VAX10" s="287"/>
      <c r="VAY10" s="67"/>
      <c r="VAZ10" s="284"/>
      <c r="VBA10" s="285"/>
      <c r="VBB10" s="285"/>
      <c r="VBC10" s="286"/>
      <c r="VBD10" s="287"/>
      <c r="VBE10" s="67"/>
      <c r="VBF10" s="284"/>
      <c r="VBG10" s="285"/>
      <c r="VBH10" s="285"/>
      <c r="VBI10" s="286"/>
      <c r="VBJ10" s="287"/>
      <c r="VBK10" s="67"/>
      <c r="VBL10" s="284"/>
      <c r="VBM10" s="285"/>
      <c r="VBN10" s="285"/>
      <c r="VBO10" s="286"/>
      <c r="VBP10" s="287"/>
      <c r="VBQ10" s="67"/>
      <c r="VBR10" s="284"/>
      <c r="VBS10" s="285"/>
      <c r="VBT10" s="285"/>
      <c r="VBU10" s="286"/>
      <c r="VBV10" s="287"/>
      <c r="VBW10" s="67"/>
      <c r="VBX10" s="284"/>
      <c r="VBY10" s="285"/>
      <c r="VBZ10" s="285"/>
      <c r="VCA10" s="286"/>
      <c r="VCB10" s="287"/>
      <c r="VCC10" s="67"/>
      <c r="VCD10" s="284"/>
      <c r="VCE10" s="285"/>
      <c r="VCF10" s="285"/>
      <c r="VCG10" s="286"/>
      <c r="VCH10" s="287"/>
      <c r="VCI10" s="67"/>
      <c r="VCJ10" s="284"/>
      <c r="VCK10" s="285"/>
      <c r="VCL10" s="285"/>
      <c r="VCM10" s="286"/>
      <c r="VCN10" s="287"/>
      <c r="VCO10" s="67"/>
      <c r="VCP10" s="284"/>
      <c r="VCQ10" s="285"/>
      <c r="VCR10" s="285"/>
      <c r="VCS10" s="286"/>
      <c r="VCT10" s="287"/>
      <c r="VCU10" s="67"/>
      <c r="VCV10" s="284"/>
      <c r="VCW10" s="285"/>
      <c r="VCX10" s="285"/>
      <c r="VCY10" s="286"/>
      <c r="VCZ10" s="287"/>
      <c r="VDA10" s="67"/>
      <c r="VDB10" s="284"/>
      <c r="VDC10" s="285"/>
      <c r="VDD10" s="285"/>
      <c r="VDE10" s="286"/>
      <c r="VDF10" s="287"/>
      <c r="VDG10" s="67"/>
      <c r="VDH10" s="284"/>
      <c r="VDI10" s="285"/>
      <c r="VDJ10" s="285"/>
      <c r="VDK10" s="286"/>
      <c r="VDL10" s="287"/>
      <c r="VDM10" s="67"/>
      <c r="VDN10" s="284"/>
      <c r="VDO10" s="285"/>
      <c r="VDP10" s="285"/>
      <c r="VDQ10" s="286"/>
      <c r="VDR10" s="287"/>
      <c r="VDS10" s="67"/>
      <c r="VDT10" s="284"/>
      <c r="VDU10" s="285"/>
      <c r="VDV10" s="285"/>
      <c r="VDW10" s="286"/>
      <c r="VDX10" s="287"/>
      <c r="VDY10" s="67"/>
      <c r="VDZ10" s="284"/>
      <c r="VEA10" s="285"/>
      <c r="VEB10" s="285"/>
      <c r="VEC10" s="286"/>
      <c r="VED10" s="287"/>
      <c r="VEE10" s="67"/>
      <c r="VEF10" s="284"/>
      <c r="VEG10" s="285"/>
      <c r="VEH10" s="285"/>
      <c r="VEI10" s="286"/>
      <c r="VEJ10" s="287"/>
      <c r="VEK10" s="67"/>
      <c r="VEL10" s="284"/>
      <c r="VEM10" s="285"/>
      <c r="VEN10" s="285"/>
      <c r="VEO10" s="286"/>
      <c r="VEP10" s="287"/>
      <c r="VEQ10" s="67"/>
      <c r="VER10" s="284"/>
      <c r="VES10" s="285"/>
      <c r="VET10" s="285"/>
      <c r="VEU10" s="286"/>
      <c r="VEV10" s="287"/>
      <c r="VEW10" s="67"/>
      <c r="VEX10" s="284"/>
      <c r="VEY10" s="285"/>
      <c r="VEZ10" s="285"/>
      <c r="VFA10" s="286"/>
      <c r="VFB10" s="287"/>
      <c r="VFC10" s="67"/>
      <c r="VFD10" s="284"/>
      <c r="VFE10" s="285"/>
      <c r="VFF10" s="285"/>
      <c r="VFG10" s="286"/>
      <c r="VFH10" s="287"/>
      <c r="VFI10" s="67"/>
      <c r="VFJ10" s="284"/>
      <c r="VFK10" s="285"/>
      <c r="VFL10" s="285"/>
      <c r="VFM10" s="286"/>
      <c r="VFN10" s="287"/>
      <c r="VFO10" s="67"/>
      <c r="VFP10" s="284"/>
      <c r="VFQ10" s="285"/>
      <c r="VFR10" s="285"/>
      <c r="VFS10" s="286"/>
      <c r="VFT10" s="287"/>
      <c r="VFU10" s="67"/>
      <c r="VFV10" s="284"/>
      <c r="VFW10" s="285"/>
      <c r="VFX10" s="285"/>
      <c r="VFY10" s="286"/>
      <c r="VFZ10" s="287"/>
      <c r="VGA10" s="67"/>
      <c r="VGB10" s="284"/>
      <c r="VGC10" s="285"/>
      <c r="VGD10" s="285"/>
      <c r="VGE10" s="286"/>
      <c r="VGF10" s="287"/>
      <c r="VGG10" s="67"/>
      <c r="VGH10" s="284"/>
      <c r="VGI10" s="285"/>
      <c r="VGJ10" s="285"/>
      <c r="VGK10" s="286"/>
      <c r="VGL10" s="287"/>
      <c r="VGM10" s="67"/>
      <c r="VGN10" s="284"/>
      <c r="VGO10" s="285"/>
      <c r="VGP10" s="285"/>
      <c r="VGQ10" s="286"/>
      <c r="VGR10" s="287"/>
      <c r="VGS10" s="67"/>
      <c r="VGT10" s="284"/>
      <c r="VGU10" s="285"/>
      <c r="VGV10" s="285"/>
      <c r="VGW10" s="286"/>
      <c r="VGX10" s="287"/>
      <c r="VGY10" s="67"/>
      <c r="VGZ10" s="284"/>
      <c r="VHA10" s="285"/>
      <c r="VHB10" s="285"/>
      <c r="VHC10" s="286"/>
      <c r="VHD10" s="287"/>
      <c r="VHE10" s="67"/>
      <c r="VHF10" s="284"/>
      <c r="VHG10" s="285"/>
      <c r="VHH10" s="285"/>
      <c r="VHI10" s="286"/>
      <c r="VHJ10" s="287"/>
      <c r="VHK10" s="67"/>
      <c r="VHL10" s="284"/>
      <c r="VHM10" s="285"/>
      <c r="VHN10" s="285"/>
      <c r="VHO10" s="286"/>
      <c r="VHP10" s="287"/>
      <c r="VHQ10" s="67"/>
      <c r="VHR10" s="284"/>
      <c r="VHS10" s="285"/>
      <c r="VHT10" s="285"/>
      <c r="VHU10" s="286"/>
      <c r="VHV10" s="287"/>
      <c r="VHW10" s="67"/>
      <c r="VHX10" s="284"/>
      <c r="VHY10" s="285"/>
      <c r="VHZ10" s="285"/>
      <c r="VIA10" s="286"/>
      <c r="VIB10" s="287"/>
      <c r="VIC10" s="67"/>
      <c r="VID10" s="284"/>
      <c r="VIE10" s="285"/>
      <c r="VIF10" s="285"/>
      <c r="VIG10" s="286"/>
      <c r="VIH10" s="287"/>
      <c r="VII10" s="67"/>
      <c r="VIJ10" s="284"/>
      <c r="VIK10" s="285"/>
      <c r="VIL10" s="285"/>
      <c r="VIM10" s="286"/>
      <c r="VIN10" s="287"/>
      <c r="VIO10" s="67"/>
      <c r="VIP10" s="284"/>
      <c r="VIQ10" s="285"/>
      <c r="VIR10" s="285"/>
      <c r="VIS10" s="286"/>
      <c r="VIT10" s="287"/>
      <c r="VIU10" s="67"/>
      <c r="VIV10" s="284"/>
      <c r="VIW10" s="285"/>
      <c r="VIX10" s="285"/>
      <c r="VIY10" s="286"/>
      <c r="VIZ10" s="287"/>
      <c r="VJA10" s="67"/>
      <c r="VJB10" s="284"/>
      <c r="VJC10" s="285"/>
      <c r="VJD10" s="285"/>
      <c r="VJE10" s="286"/>
      <c r="VJF10" s="287"/>
      <c r="VJG10" s="67"/>
      <c r="VJH10" s="284"/>
      <c r="VJI10" s="285"/>
      <c r="VJJ10" s="285"/>
      <c r="VJK10" s="286"/>
      <c r="VJL10" s="287"/>
      <c r="VJM10" s="67"/>
      <c r="VJN10" s="284"/>
      <c r="VJO10" s="285"/>
      <c r="VJP10" s="285"/>
      <c r="VJQ10" s="286"/>
      <c r="VJR10" s="287"/>
      <c r="VJS10" s="67"/>
      <c r="VJT10" s="284"/>
      <c r="VJU10" s="285"/>
      <c r="VJV10" s="285"/>
      <c r="VJW10" s="286"/>
      <c r="VJX10" s="287"/>
      <c r="VJY10" s="67"/>
      <c r="VJZ10" s="284"/>
      <c r="VKA10" s="285"/>
      <c r="VKB10" s="285"/>
      <c r="VKC10" s="286"/>
      <c r="VKD10" s="287"/>
      <c r="VKE10" s="67"/>
      <c r="VKF10" s="284"/>
      <c r="VKG10" s="285"/>
      <c r="VKH10" s="285"/>
      <c r="VKI10" s="286"/>
      <c r="VKJ10" s="287"/>
      <c r="VKK10" s="67"/>
      <c r="VKL10" s="284"/>
      <c r="VKM10" s="285"/>
      <c r="VKN10" s="285"/>
      <c r="VKO10" s="286"/>
      <c r="VKP10" s="287"/>
      <c r="VKQ10" s="67"/>
      <c r="VKR10" s="284"/>
      <c r="VKS10" s="285"/>
      <c r="VKT10" s="285"/>
      <c r="VKU10" s="286"/>
      <c r="VKV10" s="287"/>
      <c r="VKW10" s="67"/>
      <c r="VKX10" s="284"/>
      <c r="VKY10" s="285"/>
      <c r="VKZ10" s="285"/>
      <c r="VLA10" s="286"/>
      <c r="VLB10" s="287"/>
      <c r="VLC10" s="67"/>
      <c r="VLD10" s="284"/>
      <c r="VLE10" s="285"/>
      <c r="VLF10" s="285"/>
      <c r="VLG10" s="286"/>
      <c r="VLH10" s="287"/>
      <c r="VLI10" s="67"/>
      <c r="VLJ10" s="284"/>
      <c r="VLK10" s="285"/>
      <c r="VLL10" s="285"/>
      <c r="VLM10" s="286"/>
      <c r="VLN10" s="287"/>
      <c r="VLO10" s="67"/>
      <c r="VLP10" s="284"/>
      <c r="VLQ10" s="285"/>
      <c r="VLR10" s="285"/>
      <c r="VLS10" s="286"/>
      <c r="VLT10" s="287"/>
      <c r="VLU10" s="67"/>
      <c r="VLV10" s="284"/>
      <c r="VLW10" s="285"/>
      <c r="VLX10" s="285"/>
      <c r="VLY10" s="286"/>
      <c r="VLZ10" s="287"/>
      <c r="VMA10" s="67"/>
      <c r="VMB10" s="284"/>
      <c r="VMC10" s="285"/>
      <c r="VMD10" s="285"/>
      <c r="VME10" s="286"/>
      <c r="VMF10" s="287"/>
      <c r="VMG10" s="67"/>
      <c r="VMH10" s="284"/>
      <c r="VMI10" s="285"/>
      <c r="VMJ10" s="285"/>
      <c r="VMK10" s="286"/>
      <c r="VML10" s="287"/>
      <c r="VMM10" s="67"/>
      <c r="VMN10" s="284"/>
      <c r="VMO10" s="285"/>
      <c r="VMP10" s="285"/>
      <c r="VMQ10" s="286"/>
      <c r="VMR10" s="287"/>
      <c r="VMS10" s="67"/>
      <c r="VMT10" s="284"/>
      <c r="VMU10" s="285"/>
      <c r="VMV10" s="285"/>
      <c r="VMW10" s="286"/>
      <c r="VMX10" s="287"/>
      <c r="VMY10" s="67"/>
      <c r="VMZ10" s="284"/>
      <c r="VNA10" s="285"/>
      <c r="VNB10" s="285"/>
      <c r="VNC10" s="286"/>
      <c r="VND10" s="287"/>
      <c r="VNE10" s="67"/>
      <c r="VNF10" s="284"/>
      <c r="VNG10" s="285"/>
      <c r="VNH10" s="285"/>
      <c r="VNI10" s="286"/>
      <c r="VNJ10" s="287"/>
      <c r="VNK10" s="67"/>
      <c r="VNL10" s="284"/>
      <c r="VNM10" s="285"/>
      <c r="VNN10" s="285"/>
      <c r="VNO10" s="286"/>
      <c r="VNP10" s="287"/>
      <c r="VNQ10" s="67"/>
      <c r="VNR10" s="284"/>
      <c r="VNS10" s="285"/>
      <c r="VNT10" s="285"/>
      <c r="VNU10" s="286"/>
      <c r="VNV10" s="287"/>
      <c r="VNW10" s="67"/>
      <c r="VNX10" s="284"/>
      <c r="VNY10" s="285"/>
      <c r="VNZ10" s="285"/>
      <c r="VOA10" s="286"/>
      <c r="VOB10" s="287"/>
      <c r="VOC10" s="67"/>
      <c r="VOD10" s="284"/>
      <c r="VOE10" s="285"/>
      <c r="VOF10" s="285"/>
      <c r="VOG10" s="286"/>
      <c r="VOH10" s="287"/>
      <c r="VOI10" s="67"/>
      <c r="VOJ10" s="284"/>
      <c r="VOK10" s="285"/>
      <c r="VOL10" s="285"/>
      <c r="VOM10" s="286"/>
      <c r="VON10" s="287"/>
      <c r="VOO10" s="67"/>
      <c r="VOP10" s="284"/>
      <c r="VOQ10" s="285"/>
      <c r="VOR10" s="285"/>
      <c r="VOS10" s="286"/>
      <c r="VOT10" s="287"/>
      <c r="VOU10" s="67"/>
      <c r="VOV10" s="284"/>
      <c r="VOW10" s="285"/>
      <c r="VOX10" s="285"/>
      <c r="VOY10" s="286"/>
      <c r="VOZ10" s="287"/>
      <c r="VPA10" s="67"/>
      <c r="VPB10" s="284"/>
      <c r="VPC10" s="285"/>
      <c r="VPD10" s="285"/>
      <c r="VPE10" s="286"/>
      <c r="VPF10" s="287"/>
      <c r="VPG10" s="67"/>
      <c r="VPH10" s="284"/>
      <c r="VPI10" s="285"/>
      <c r="VPJ10" s="285"/>
      <c r="VPK10" s="286"/>
      <c r="VPL10" s="287"/>
      <c r="VPM10" s="67"/>
      <c r="VPN10" s="284"/>
      <c r="VPO10" s="285"/>
      <c r="VPP10" s="285"/>
      <c r="VPQ10" s="286"/>
      <c r="VPR10" s="287"/>
      <c r="VPS10" s="67"/>
      <c r="VPT10" s="284"/>
      <c r="VPU10" s="285"/>
      <c r="VPV10" s="285"/>
      <c r="VPW10" s="286"/>
      <c r="VPX10" s="287"/>
      <c r="VPY10" s="67"/>
      <c r="VPZ10" s="284"/>
      <c r="VQA10" s="285"/>
      <c r="VQB10" s="285"/>
      <c r="VQC10" s="286"/>
      <c r="VQD10" s="287"/>
      <c r="VQE10" s="67"/>
      <c r="VQF10" s="284"/>
      <c r="VQG10" s="285"/>
      <c r="VQH10" s="285"/>
      <c r="VQI10" s="286"/>
      <c r="VQJ10" s="287"/>
      <c r="VQK10" s="67"/>
      <c r="VQL10" s="284"/>
      <c r="VQM10" s="285"/>
      <c r="VQN10" s="285"/>
      <c r="VQO10" s="286"/>
      <c r="VQP10" s="287"/>
      <c r="VQQ10" s="67"/>
      <c r="VQR10" s="284"/>
      <c r="VQS10" s="285"/>
      <c r="VQT10" s="285"/>
      <c r="VQU10" s="286"/>
      <c r="VQV10" s="287"/>
      <c r="VQW10" s="67"/>
      <c r="VQX10" s="284"/>
      <c r="VQY10" s="285"/>
      <c r="VQZ10" s="285"/>
      <c r="VRA10" s="286"/>
      <c r="VRB10" s="287"/>
      <c r="VRC10" s="67"/>
      <c r="VRD10" s="284"/>
      <c r="VRE10" s="285"/>
      <c r="VRF10" s="285"/>
      <c r="VRG10" s="286"/>
      <c r="VRH10" s="287"/>
      <c r="VRI10" s="67"/>
      <c r="VRJ10" s="284"/>
      <c r="VRK10" s="285"/>
      <c r="VRL10" s="285"/>
      <c r="VRM10" s="286"/>
      <c r="VRN10" s="287"/>
      <c r="VRO10" s="67"/>
      <c r="VRP10" s="284"/>
      <c r="VRQ10" s="285"/>
      <c r="VRR10" s="285"/>
      <c r="VRS10" s="286"/>
      <c r="VRT10" s="287"/>
      <c r="VRU10" s="67"/>
      <c r="VRV10" s="284"/>
      <c r="VRW10" s="285"/>
      <c r="VRX10" s="285"/>
      <c r="VRY10" s="286"/>
      <c r="VRZ10" s="287"/>
      <c r="VSA10" s="67"/>
      <c r="VSB10" s="284"/>
      <c r="VSC10" s="285"/>
      <c r="VSD10" s="285"/>
      <c r="VSE10" s="286"/>
      <c r="VSF10" s="287"/>
      <c r="VSG10" s="67"/>
      <c r="VSH10" s="284"/>
      <c r="VSI10" s="285"/>
      <c r="VSJ10" s="285"/>
      <c r="VSK10" s="286"/>
      <c r="VSL10" s="287"/>
      <c r="VSM10" s="67"/>
      <c r="VSN10" s="284"/>
      <c r="VSO10" s="285"/>
      <c r="VSP10" s="285"/>
      <c r="VSQ10" s="286"/>
      <c r="VSR10" s="287"/>
      <c r="VSS10" s="67"/>
      <c r="VST10" s="284"/>
      <c r="VSU10" s="285"/>
      <c r="VSV10" s="285"/>
      <c r="VSW10" s="286"/>
      <c r="VSX10" s="287"/>
      <c r="VSY10" s="67"/>
      <c r="VSZ10" s="284"/>
      <c r="VTA10" s="285"/>
      <c r="VTB10" s="285"/>
      <c r="VTC10" s="286"/>
      <c r="VTD10" s="287"/>
      <c r="VTE10" s="67"/>
      <c r="VTF10" s="284"/>
      <c r="VTG10" s="285"/>
      <c r="VTH10" s="285"/>
      <c r="VTI10" s="286"/>
      <c r="VTJ10" s="287"/>
      <c r="VTK10" s="67"/>
      <c r="VTL10" s="284"/>
      <c r="VTM10" s="285"/>
      <c r="VTN10" s="285"/>
      <c r="VTO10" s="286"/>
      <c r="VTP10" s="287"/>
      <c r="VTQ10" s="67"/>
      <c r="VTR10" s="284"/>
      <c r="VTS10" s="285"/>
      <c r="VTT10" s="285"/>
      <c r="VTU10" s="286"/>
      <c r="VTV10" s="287"/>
      <c r="VTW10" s="67"/>
      <c r="VTX10" s="284"/>
      <c r="VTY10" s="285"/>
      <c r="VTZ10" s="285"/>
      <c r="VUA10" s="286"/>
      <c r="VUB10" s="287"/>
      <c r="VUC10" s="67"/>
      <c r="VUD10" s="284"/>
      <c r="VUE10" s="285"/>
      <c r="VUF10" s="285"/>
      <c r="VUG10" s="286"/>
      <c r="VUH10" s="287"/>
      <c r="VUI10" s="67"/>
      <c r="VUJ10" s="284"/>
      <c r="VUK10" s="285"/>
      <c r="VUL10" s="285"/>
      <c r="VUM10" s="286"/>
      <c r="VUN10" s="287"/>
      <c r="VUO10" s="67"/>
      <c r="VUP10" s="284"/>
      <c r="VUQ10" s="285"/>
      <c r="VUR10" s="285"/>
      <c r="VUS10" s="286"/>
      <c r="VUT10" s="287"/>
      <c r="VUU10" s="67"/>
      <c r="VUV10" s="284"/>
      <c r="VUW10" s="285"/>
      <c r="VUX10" s="285"/>
      <c r="VUY10" s="286"/>
      <c r="VUZ10" s="287"/>
      <c r="VVA10" s="67"/>
      <c r="VVB10" s="284"/>
      <c r="VVC10" s="285"/>
      <c r="VVD10" s="285"/>
      <c r="VVE10" s="286"/>
      <c r="VVF10" s="287"/>
      <c r="VVG10" s="67"/>
      <c r="VVH10" s="284"/>
      <c r="VVI10" s="285"/>
      <c r="VVJ10" s="285"/>
      <c r="VVK10" s="286"/>
      <c r="VVL10" s="287"/>
      <c r="VVM10" s="67"/>
      <c r="VVN10" s="284"/>
      <c r="VVO10" s="285"/>
      <c r="VVP10" s="285"/>
      <c r="VVQ10" s="286"/>
      <c r="VVR10" s="287"/>
      <c r="VVS10" s="67"/>
      <c r="VVT10" s="284"/>
      <c r="VVU10" s="285"/>
      <c r="VVV10" s="285"/>
      <c r="VVW10" s="286"/>
      <c r="VVX10" s="287"/>
      <c r="VVY10" s="67"/>
      <c r="VVZ10" s="284"/>
      <c r="VWA10" s="285"/>
      <c r="VWB10" s="285"/>
      <c r="VWC10" s="286"/>
      <c r="VWD10" s="287"/>
      <c r="VWE10" s="67"/>
      <c r="VWF10" s="284"/>
      <c r="VWG10" s="285"/>
      <c r="VWH10" s="285"/>
      <c r="VWI10" s="286"/>
      <c r="VWJ10" s="287"/>
      <c r="VWK10" s="67"/>
      <c r="VWL10" s="284"/>
      <c r="VWM10" s="285"/>
      <c r="VWN10" s="285"/>
      <c r="VWO10" s="286"/>
      <c r="VWP10" s="287"/>
      <c r="VWQ10" s="67"/>
      <c r="VWR10" s="284"/>
      <c r="VWS10" s="285"/>
      <c r="VWT10" s="285"/>
      <c r="VWU10" s="286"/>
      <c r="VWV10" s="287"/>
      <c r="VWW10" s="67"/>
      <c r="VWX10" s="284"/>
      <c r="VWY10" s="285"/>
      <c r="VWZ10" s="285"/>
      <c r="VXA10" s="286"/>
      <c r="VXB10" s="287"/>
      <c r="VXC10" s="67"/>
      <c r="VXD10" s="284"/>
      <c r="VXE10" s="285"/>
      <c r="VXF10" s="285"/>
      <c r="VXG10" s="286"/>
      <c r="VXH10" s="287"/>
      <c r="VXI10" s="67"/>
      <c r="VXJ10" s="284"/>
      <c r="VXK10" s="285"/>
      <c r="VXL10" s="285"/>
      <c r="VXM10" s="286"/>
      <c r="VXN10" s="287"/>
      <c r="VXO10" s="67"/>
      <c r="VXP10" s="284"/>
      <c r="VXQ10" s="285"/>
      <c r="VXR10" s="285"/>
      <c r="VXS10" s="286"/>
      <c r="VXT10" s="287"/>
      <c r="VXU10" s="67"/>
      <c r="VXV10" s="284"/>
      <c r="VXW10" s="285"/>
      <c r="VXX10" s="285"/>
      <c r="VXY10" s="286"/>
      <c r="VXZ10" s="287"/>
      <c r="VYA10" s="67"/>
      <c r="VYB10" s="284"/>
      <c r="VYC10" s="285"/>
      <c r="VYD10" s="285"/>
      <c r="VYE10" s="286"/>
      <c r="VYF10" s="287"/>
      <c r="VYG10" s="67"/>
      <c r="VYH10" s="284"/>
      <c r="VYI10" s="285"/>
      <c r="VYJ10" s="285"/>
      <c r="VYK10" s="286"/>
      <c r="VYL10" s="287"/>
      <c r="VYM10" s="67"/>
      <c r="VYN10" s="284"/>
      <c r="VYO10" s="285"/>
      <c r="VYP10" s="285"/>
      <c r="VYQ10" s="286"/>
      <c r="VYR10" s="287"/>
      <c r="VYS10" s="67"/>
      <c r="VYT10" s="284"/>
      <c r="VYU10" s="285"/>
      <c r="VYV10" s="285"/>
      <c r="VYW10" s="286"/>
      <c r="VYX10" s="287"/>
      <c r="VYY10" s="67"/>
      <c r="VYZ10" s="284"/>
      <c r="VZA10" s="285"/>
      <c r="VZB10" s="285"/>
      <c r="VZC10" s="286"/>
      <c r="VZD10" s="287"/>
      <c r="VZE10" s="67"/>
      <c r="VZF10" s="284"/>
      <c r="VZG10" s="285"/>
      <c r="VZH10" s="285"/>
      <c r="VZI10" s="286"/>
      <c r="VZJ10" s="287"/>
      <c r="VZK10" s="67"/>
      <c r="VZL10" s="284"/>
      <c r="VZM10" s="285"/>
      <c r="VZN10" s="285"/>
      <c r="VZO10" s="286"/>
      <c r="VZP10" s="287"/>
      <c r="VZQ10" s="67"/>
      <c r="VZR10" s="284"/>
      <c r="VZS10" s="285"/>
      <c r="VZT10" s="285"/>
      <c r="VZU10" s="286"/>
      <c r="VZV10" s="287"/>
      <c r="VZW10" s="67"/>
      <c r="VZX10" s="284"/>
      <c r="VZY10" s="285"/>
      <c r="VZZ10" s="285"/>
      <c r="WAA10" s="286"/>
      <c r="WAB10" s="287"/>
      <c r="WAC10" s="67"/>
      <c r="WAD10" s="284"/>
      <c r="WAE10" s="285"/>
      <c r="WAF10" s="285"/>
      <c r="WAG10" s="286"/>
      <c r="WAH10" s="287"/>
      <c r="WAI10" s="67"/>
      <c r="WAJ10" s="284"/>
      <c r="WAK10" s="285"/>
      <c r="WAL10" s="285"/>
      <c r="WAM10" s="286"/>
      <c r="WAN10" s="287"/>
      <c r="WAO10" s="67"/>
      <c r="WAP10" s="284"/>
      <c r="WAQ10" s="285"/>
      <c r="WAR10" s="285"/>
      <c r="WAS10" s="286"/>
      <c r="WAT10" s="287"/>
      <c r="WAU10" s="67"/>
      <c r="WAV10" s="284"/>
      <c r="WAW10" s="285"/>
      <c r="WAX10" s="285"/>
      <c r="WAY10" s="286"/>
      <c r="WAZ10" s="287"/>
      <c r="WBA10" s="67"/>
      <c r="WBB10" s="284"/>
      <c r="WBC10" s="285"/>
      <c r="WBD10" s="285"/>
      <c r="WBE10" s="286"/>
      <c r="WBF10" s="287"/>
      <c r="WBG10" s="67"/>
      <c r="WBH10" s="284"/>
      <c r="WBI10" s="285"/>
      <c r="WBJ10" s="285"/>
      <c r="WBK10" s="286"/>
      <c r="WBL10" s="287"/>
      <c r="WBM10" s="67"/>
      <c r="WBN10" s="284"/>
      <c r="WBO10" s="285"/>
      <c r="WBP10" s="285"/>
      <c r="WBQ10" s="286"/>
      <c r="WBR10" s="287"/>
      <c r="WBS10" s="67"/>
      <c r="WBT10" s="284"/>
      <c r="WBU10" s="285"/>
      <c r="WBV10" s="285"/>
      <c r="WBW10" s="286"/>
      <c r="WBX10" s="287"/>
      <c r="WBY10" s="67"/>
      <c r="WBZ10" s="284"/>
      <c r="WCA10" s="285"/>
      <c r="WCB10" s="285"/>
      <c r="WCC10" s="286"/>
      <c r="WCD10" s="287"/>
      <c r="WCE10" s="67"/>
      <c r="WCF10" s="284"/>
      <c r="WCG10" s="285"/>
      <c r="WCH10" s="285"/>
      <c r="WCI10" s="286"/>
      <c r="WCJ10" s="287"/>
      <c r="WCK10" s="67"/>
      <c r="WCL10" s="284"/>
      <c r="WCM10" s="285"/>
      <c r="WCN10" s="285"/>
      <c r="WCO10" s="286"/>
      <c r="WCP10" s="287"/>
      <c r="WCQ10" s="67"/>
      <c r="WCR10" s="284"/>
      <c r="WCS10" s="285"/>
      <c r="WCT10" s="285"/>
      <c r="WCU10" s="286"/>
      <c r="WCV10" s="287"/>
      <c r="WCW10" s="67"/>
      <c r="WCX10" s="284"/>
      <c r="WCY10" s="285"/>
      <c r="WCZ10" s="285"/>
      <c r="WDA10" s="286"/>
      <c r="WDB10" s="287"/>
      <c r="WDC10" s="67"/>
      <c r="WDD10" s="284"/>
      <c r="WDE10" s="285"/>
      <c r="WDF10" s="285"/>
      <c r="WDG10" s="286"/>
      <c r="WDH10" s="287"/>
      <c r="WDI10" s="67"/>
      <c r="WDJ10" s="284"/>
      <c r="WDK10" s="285"/>
      <c r="WDL10" s="285"/>
      <c r="WDM10" s="286"/>
      <c r="WDN10" s="287"/>
      <c r="WDO10" s="67"/>
      <c r="WDP10" s="284"/>
      <c r="WDQ10" s="285"/>
      <c r="WDR10" s="285"/>
      <c r="WDS10" s="286"/>
      <c r="WDT10" s="287"/>
      <c r="WDU10" s="67"/>
      <c r="WDV10" s="284"/>
      <c r="WDW10" s="285"/>
      <c r="WDX10" s="285"/>
      <c r="WDY10" s="286"/>
      <c r="WDZ10" s="287"/>
      <c r="WEA10" s="67"/>
      <c r="WEB10" s="284"/>
      <c r="WEC10" s="285"/>
      <c r="WED10" s="285"/>
      <c r="WEE10" s="286"/>
      <c r="WEF10" s="287"/>
      <c r="WEG10" s="67"/>
      <c r="WEH10" s="284"/>
      <c r="WEI10" s="285"/>
      <c r="WEJ10" s="285"/>
      <c r="WEK10" s="286"/>
      <c r="WEL10" s="287"/>
      <c r="WEM10" s="67"/>
      <c r="WEN10" s="284"/>
      <c r="WEO10" s="285"/>
      <c r="WEP10" s="285"/>
      <c r="WEQ10" s="286"/>
      <c r="WER10" s="287"/>
      <c r="WES10" s="67"/>
      <c r="WET10" s="284"/>
      <c r="WEU10" s="285"/>
      <c r="WEV10" s="285"/>
      <c r="WEW10" s="286"/>
      <c r="WEX10" s="287"/>
      <c r="WEY10" s="67"/>
      <c r="WEZ10" s="284"/>
      <c r="WFA10" s="285"/>
      <c r="WFB10" s="285"/>
      <c r="WFC10" s="286"/>
      <c r="WFD10" s="287"/>
      <c r="WFE10" s="67"/>
      <c r="WFF10" s="284"/>
      <c r="WFG10" s="285"/>
      <c r="WFH10" s="285"/>
      <c r="WFI10" s="286"/>
      <c r="WFJ10" s="287"/>
      <c r="WFK10" s="67"/>
      <c r="WFL10" s="284"/>
      <c r="WFM10" s="285"/>
      <c r="WFN10" s="285"/>
      <c r="WFO10" s="286"/>
      <c r="WFP10" s="287"/>
      <c r="WFQ10" s="67"/>
      <c r="WFR10" s="284"/>
      <c r="WFS10" s="285"/>
      <c r="WFT10" s="285"/>
      <c r="WFU10" s="286"/>
      <c r="WFV10" s="287"/>
      <c r="WFW10" s="67"/>
      <c r="WFX10" s="284"/>
      <c r="WFY10" s="285"/>
      <c r="WFZ10" s="285"/>
      <c r="WGA10" s="286"/>
      <c r="WGB10" s="287"/>
      <c r="WGC10" s="67"/>
      <c r="WGD10" s="284"/>
      <c r="WGE10" s="285"/>
      <c r="WGF10" s="285"/>
      <c r="WGG10" s="286"/>
      <c r="WGH10" s="287"/>
      <c r="WGI10" s="67"/>
      <c r="WGJ10" s="284"/>
      <c r="WGK10" s="285"/>
      <c r="WGL10" s="285"/>
      <c r="WGM10" s="286"/>
      <c r="WGN10" s="287"/>
      <c r="WGO10" s="67"/>
      <c r="WGP10" s="284"/>
      <c r="WGQ10" s="285"/>
      <c r="WGR10" s="285"/>
      <c r="WGS10" s="286"/>
      <c r="WGT10" s="287"/>
      <c r="WGU10" s="67"/>
      <c r="WGV10" s="284"/>
      <c r="WGW10" s="285"/>
      <c r="WGX10" s="285"/>
      <c r="WGY10" s="286"/>
      <c r="WGZ10" s="287"/>
      <c r="WHA10" s="67"/>
      <c r="WHB10" s="284"/>
      <c r="WHC10" s="285"/>
      <c r="WHD10" s="285"/>
      <c r="WHE10" s="286"/>
      <c r="WHF10" s="287"/>
      <c r="WHG10" s="67"/>
      <c r="WHH10" s="284"/>
      <c r="WHI10" s="285"/>
      <c r="WHJ10" s="285"/>
      <c r="WHK10" s="286"/>
      <c r="WHL10" s="287"/>
      <c r="WHM10" s="67"/>
      <c r="WHN10" s="284"/>
      <c r="WHO10" s="285"/>
      <c r="WHP10" s="285"/>
      <c r="WHQ10" s="286"/>
      <c r="WHR10" s="287"/>
      <c r="WHS10" s="67"/>
      <c r="WHT10" s="284"/>
      <c r="WHU10" s="285"/>
      <c r="WHV10" s="285"/>
      <c r="WHW10" s="286"/>
      <c r="WHX10" s="287"/>
      <c r="WHY10" s="67"/>
      <c r="WHZ10" s="284"/>
      <c r="WIA10" s="285"/>
      <c r="WIB10" s="285"/>
      <c r="WIC10" s="286"/>
      <c r="WID10" s="287"/>
      <c r="WIE10" s="67"/>
      <c r="WIF10" s="284"/>
      <c r="WIG10" s="285"/>
      <c r="WIH10" s="285"/>
      <c r="WII10" s="286"/>
      <c r="WIJ10" s="287"/>
      <c r="WIK10" s="67"/>
      <c r="WIL10" s="284"/>
      <c r="WIM10" s="285"/>
      <c r="WIN10" s="285"/>
      <c r="WIO10" s="286"/>
      <c r="WIP10" s="287"/>
      <c r="WIQ10" s="67"/>
      <c r="WIR10" s="284"/>
      <c r="WIS10" s="285"/>
      <c r="WIT10" s="285"/>
      <c r="WIU10" s="286"/>
      <c r="WIV10" s="287"/>
      <c r="WIW10" s="67"/>
      <c r="WIX10" s="284"/>
      <c r="WIY10" s="285"/>
      <c r="WIZ10" s="285"/>
      <c r="WJA10" s="286"/>
      <c r="WJB10" s="287"/>
      <c r="WJC10" s="67"/>
      <c r="WJD10" s="284"/>
      <c r="WJE10" s="285"/>
      <c r="WJF10" s="285"/>
      <c r="WJG10" s="286"/>
      <c r="WJH10" s="287"/>
      <c r="WJI10" s="67"/>
      <c r="WJJ10" s="284"/>
      <c r="WJK10" s="285"/>
      <c r="WJL10" s="285"/>
      <c r="WJM10" s="286"/>
      <c r="WJN10" s="287"/>
      <c r="WJO10" s="67"/>
      <c r="WJP10" s="284"/>
      <c r="WJQ10" s="285"/>
      <c r="WJR10" s="285"/>
      <c r="WJS10" s="286"/>
      <c r="WJT10" s="287"/>
      <c r="WJU10" s="67"/>
      <c r="WJV10" s="284"/>
      <c r="WJW10" s="285"/>
      <c r="WJX10" s="285"/>
      <c r="WJY10" s="286"/>
      <c r="WJZ10" s="287"/>
      <c r="WKA10" s="67"/>
      <c r="WKB10" s="284"/>
      <c r="WKC10" s="285"/>
      <c r="WKD10" s="285"/>
      <c r="WKE10" s="286"/>
      <c r="WKF10" s="287"/>
      <c r="WKG10" s="67"/>
      <c r="WKH10" s="284"/>
      <c r="WKI10" s="285"/>
      <c r="WKJ10" s="285"/>
      <c r="WKK10" s="286"/>
      <c r="WKL10" s="287"/>
      <c r="WKM10" s="67"/>
      <c r="WKN10" s="284"/>
      <c r="WKO10" s="285"/>
      <c r="WKP10" s="285"/>
      <c r="WKQ10" s="286"/>
      <c r="WKR10" s="287"/>
      <c r="WKS10" s="67"/>
      <c r="WKT10" s="284"/>
      <c r="WKU10" s="285"/>
      <c r="WKV10" s="285"/>
      <c r="WKW10" s="286"/>
      <c r="WKX10" s="287"/>
      <c r="WKY10" s="67"/>
      <c r="WKZ10" s="284"/>
      <c r="WLA10" s="285"/>
      <c r="WLB10" s="285"/>
      <c r="WLC10" s="286"/>
      <c r="WLD10" s="287"/>
      <c r="WLE10" s="67"/>
      <c r="WLF10" s="284"/>
      <c r="WLG10" s="285"/>
      <c r="WLH10" s="285"/>
      <c r="WLI10" s="286"/>
      <c r="WLJ10" s="287"/>
      <c r="WLK10" s="67"/>
      <c r="WLL10" s="284"/>
      <c r="WLM10" s="285"/>
      <c r="WLN10" s="285"/>
      <c r="WLO10" s="286"/>
      <c r="WLP10" s="287"/>
      <c r="WLQ10" s="67"/>
      <c r="WLR10" s="284"/>
      <c r="WLS10" s="285"/>
      <c r="WLT10" s="285"/>
      <c r="WLU10" s="286"/>
      <c r="WLV10" s="287"/>
      <c r="WLW10" s="67"/>
      <c r="WLX10" s="284"/>
      <c r="WLY10" s="285"/>
      <c r="WLZ10" s="285"/>
      <c r="WMA10" s="286"/>
      <c r="WMB10" s="287"/>
      <c r="WMC10" s="67"/>
      <c r="WMD10" s="284"/>
      <c r="WME10" s="285"/>
      <c r="WMF10" s="285"/>
      <c r="WMG10" s="286"/>
      <c r="WMH10" s="287"/>
      <c r="WMI10" s="67"/>
      <c r="WMJ10" s="284"/>
      <c r="WMK10" s="285"/>
      <c r="WML10" s="285"/>
      <c r="WMM10" s="286"/>
      <c r="WMN10" s="287"/>
      <c r="WMO10" s="67"/>
      <c r="WMP10" s="284"/>
      <c r="WMQ10" s="285"/>
      <c r="WMR10" s="285"/>
      <c r="WMS10" s="286"/>
      <c r="WMT10" s="287"/>
      <c r="WMU10" s="67"/>
      <c r="WMV10" s="284"/>
      <c r="WMW10" s="285"/>
      <c r="WMX10" s="285"/>
      <c r="WMY10" s="286"/>
      <c r="WMZ10" s="287"/>
      <c r="WNA10" s="67"/>
      <c r="WNB10" s="284"/>
      <c r="WNC10" s="285"/>
      <c r="WND10" s="285"/>
      <c r="WNE10" s="286"/>
      <c r="WNF10" s="287"/>
      <c r="WNG10" s="67"/>
      <c r="WNH10" s="284"/>
      <c r="WNI10" s="285"/>
      <c r="WNJ10" s="285"/>
      <c r="WNK10" s="286"/>
      <c r="WNL10" s="287"/>
      <c r="WNM10" s="67"/>
      <c r="WNN10" s="284"/>
      <c r="WNO10" s="285"/>
      <c r="WNP10" s="285"/>
      <c r="WNQ10" s="286"/>
      <c r="WNR10" s="287"/>
      <c r="WNS10" s="67"/>
      <c r="WNT10" s="284"/>
      <c r="WNU10" s="285"/>
      <c r="WNV10" s="285"/>
      <c r="WNW10" s="286"/>
      <c r="WNX10" s="287"/>
      <c r="WNY10" s="67"/>
      <c r="WNZ10" s="284"/>
      <c r="WOA10" s="285"/>
      <c r="WOB10" s="285"/>
      <c r="WOC10" s="286"/>
      <c r="WOD10" s="287"/>
      <c r="WOE10" s="67"/>
      <c r="WOF10" s="284"/>
      <c r="WOG10" s="285"/>
      <c r="WOH10" s="285"/>
      <c r="WOI10" s="286"/>
      <c r="WOJ10" s="287"/>
      <c r="WOK10" s="67"/>
      <c r="WOL10" s="284"/>
      <c r="WOM10" s="285"/>
      <c r="WON10" s="285"/>
      <c r="WOO10" s="286"/>
      <c r="WOP10" s="287"/>
      <c r="WOQ10" s="67"/>
      <c r="WOR10" s="284"/>
      <c r="WOS10" s="285"/>
      <c r="WOT10" s="285"/>
      <c r="WOU10" s="286"/>
      <c r="WOV10" s="287"/>
      <c r="WOW10" s="67"/>
      <c r="WOX10" s="284"/>
      <c r="WOY10" s="285"/>
      <c r="WOZ10" s="285"/>
      <c r="WPA10" s="286"/>
      <c r="WPB10" s="287"/>
      <c r="WPC10" s="67"/>
      <c r="WPD10" s="284"/>
      <c r="WPE10" s="285"/>
      <c r="WPF10" s="285"/>
      <c r="WPG10" s="286"/>
      <c r="WPH10" s="287"/>
      <c r="WPI10" s="67"/>
      <c r="WPJ10" s="284"/>
      <c r="WPK10" s="285"/>
      <c r="WPL10" s="285"/>
      <c r="WPM10" s="286"/>
      <c r="WPN10" s="287"/>
      <c r="WPO10" s="67"/>
      <c r="WPP10" s="284"/>
      <c r="WPQ10" s="285"/>
      <c r="WPR10" s="285"/>
      <c r="WPS10" s="286"/>
      <c r="WPT10" s="287"/>
      <c r="WPU10" s="67"/>
      <c r="WPV10" s="284"/>
      <c r="WPW10" s="285"/>
      <c r="WPX10" s="285"/>
      <c r="WPY10" s="286"/>
      <c r="WPZ10" s="287"/>
      <c r="WQA10" s="67"/>
      <c r="WQB10" s="284"/>
      <c r="WQC10" s="285"/>
      <c r="WQD10" s="285"/>
      <c r="WQE10" s="286"/>
      <c r="WQF10" s="287"/>
      <c r="WQG10" s="67"/>
      <c r="WQH10" s="284"/>
      <c r="WQI10" s="285"/>
      <c r="WQJ10" s="285"/>
      <c r="WQK10" s="286"/>
      <c r="WQL10" s="287"/>
      <c r="WQM10" s="67"/>
      <c r="WQN10" s="284"/>
      <c r="WQO10" s="285"/>
      <c r="WQP10" s="285"/>
      <c r="WQQ10" s="286"/>
      <c r="WQR10" s="287"/>
      <c r="WQS10" s="67"/>
      <c r="WQT10" s="284"/>
      <c r="WQU10" s="285"/>
      <c r="WQV10" s="285"/>
      <c r="WQW10" s="286"/>
      <c r="WQX10" s="287"/>
      <c r="WQY10" s="67"/>
      <c r="WQZ10" s="284"/>
      <c r="WRA10" s="285"/>
      <c r="WRB10" s="285"/>
      <c r="WRC10" s="286"/>
      <c r="WRD10" s="287"/>
      <c r="WRE10" s="67"/>
      <c r="WRF10" s="284"/>
      <c r="WRG10" s="285"/>
      <c r="WRH10" s="285"/>
      <c r="WRI10" s="286"/>
      <c r="WRJ10" s="287"/>
      <c r="WRK10" s="67"/>
      <c r="WRL10" s="284"/>
      <c r="WRM10" s="285"/>
      <c r="WRN10" s="285"/>
      <c r="WRO10" s="286"/>
      <c r="WRP10" s="287"/>
      <c r="WRQ10" s="67"/>
      <c r="WRR10" s="284"/>
      <c r="WRS10" s="285"/>
      <c r="WRT10" s="285"/>
      <c r="WRU10" s="286"/>
      <c r="WRV10" s="287"/>
      <c r="WRW10" s="67"/>
      <c r="WRX10" s="284"/>
      <c r="WRY10" s="285"/>
      <c r="WRZ10" s="285"/>
      <c r="WSA10" s="286"/>
      <c r="WSB10" s="287"/>
      <c r="WSC10" s="67"/>
      <c r="WSD10" s="284"/>
      <c r="WSE10" s="285"/>
      <c r="WSF10" s="285"/>
      <c r="WSG10" s="286"/>
      <c r="WSH10" s="287"/>
      <c r="WSI10" s="67"/>
      <c r="WSJ10" s="284"/>
      <c r="WSK10" s="285"/>
      <c r="WSL10" s="285"/>
      <c r="WSM10" s="286"/>
      <c r="WSN10" s="287"/>
      <c r="WSO10" s="67"/>
      <c r="WSP10" s="284"/>
      <c r="WSQ10" s="285"/>
      <c r="WSR10" s="285"/>
      <c r="WSS10" s="286"/>
      <c r="WST10" s="287"/>
      <c r="WSU10" s="67"/>
      <c r="WSV10" s="284"/>
      <c r="WSW10" s="285"/>
      <c r="WSX10" s="285"/>
      <c r="WSY10" s="286"/>
      <c r="WSZ10" s="287"/>
      <c r="WTA10" s="67"/>
      <c r="WTB10" s="284"/>
      <c r="WTC10" s="285"/>
      <c r="WTD10" s="285"/>
      <c r="WTE10" s="286"/>
      <c r="WTF10" s="287"/>
      <c r="WTG10" s="67"/>
      <c r="WTH10" s="284"/>
      <c r="WTI10" s="285"/>
      <c r="WTJ10" s="285"/>
      <c r="WTK10" s="286"/>
      <c r="WTL10" s="287"/>
      <c r="WTM10" s="67"/>
      <c r="WTN10" s="284"/>
      <c r="WTO10" s="285"/>
      <c r="WTP10" s="285"/>
      <c r="WTQ10" s="286"/>
      <c r="WTR10" s="287"/>
      <c r="WTS10" s="67"/>
      <c r="WTT10" s="284"/>
      <c r="WTU10" s="285"/>
      <c r="WTV10" s="285"/>
      <c r="WTW10" s="286"/>
      <c r="WTX10" s="287"/>
      <c r="WTY10" s="67"/>
      <c r="WTZ10" s="284"/>
      <c r="WUA10" s="285"/>
      <c r="WUB10" s="285"/>
      <c r="WUC10" s="286"/>
      <c r="WUD10" s="287"/>
      <c r="WUE10" s="67"/>
      <c r="WUF10" s="284"/>
      <c r="WUG10" s="285"/>
      <c r="WUH10" s="285"/>
      <c r="WUI10" s="286"/>
      <c r="WUJ10" s="287"/>
      <c r="WUK10" s="67"/>
      <c r="WUL10" s="284"/>
      <c r="WUM10" s="285"/>
      <c r="WUN10" s="285"/>
      <c r="WUO10" s="286"/>
      <c r="WUP10" s="287"/>
      <c r="WUQ10" s="67"/>
      <c r="WUR10" s="284"/>
      <c r="WUS10" s="285"/>
      <c r="WUT10" s="285"/>
      <c r="WUU10" s="286"/>
      <c r="WUV10" s="287"/>
      <c r="WUW10" s="67"/>
      <c r="WUX10" s="284"/>
      <c r="WUY10" s="285"/>
      <c r="WUZ10" s="285"/>
      <c r="WVA10" s="286"/>
      <c r="WVB10" s="287"/>
      <c r="WVC10" s="67"/>
      <c r="WVD10" s="284"/>
      <c r="WVE10" s="285"/>
      <c r="WVF10" s="285"/>
      <c r="WVG10" s="286"/>
      <c r="WVH10" s="287"/>
      <c r="WVI10" s="67"/>
      <c r="WVJ10" s="284"/>
      <c r="WVK10" s="285"/>
      <c r="WVL10" s="285"/>
      <c r="WVM10" s="286"/>
      <c r="WVN10" s="287"/>
      <c r="WVO10" s="67"/>
      <c r="WVP10" s="284"/>
      <c r="WVQ10" s="285"/>
      <c r="WVR10" s="285"/>
      <c r="WVS10" s="286"/>
      <c r="WVT10" s="287"/>
      <c r="WVU10" s="67"/>
      <c r="WVV10" s="284"/>
      <c r="WVW10" s="285"/>
      <c r="WVX10" s="285"/>
      <c r="WVY10" s="286"/>
      <c r="WVZ10" s="287"/>
      <c r="WWA10" s="67"/>
      <c r="WWB10" s="284"/>
      <c r="WWC10" s="285"/>
      <c r="WWD10" s="285"/>
      <c r="WWE10" s="286"/>
      <c r="WWF10" s="287"/>
      <c r="WWG10" s="67"/>
      <c r="WWH10" s="284"/>
      <c r="WWI10" s="285"/>
      <c r="WWJ10" s="285"/>
      <c r="WWK10" s="286"/>
      <c r="WWL10" s="287"/>
      <c r="WWM10" s="67"/>
      <c r="WWN10" s="284"/>
      <c r="WWO10" s="285"/>
      <c r="WWP10" s="285"/>
      <c r="WWQ10" s="286"/>
      <c r="WWR10" s="287"/>
      <c r="WWS10" s="67"/>
      <c r="WWT10" s="284"/>
      <c r="WWU10" s="285"/>
      <c r="WWV10" s="285"/>
      <c r="WWW10" s="286"/>
      <c r="WWX10" s="287"/>
      <c r="WWY10" s="67"/>
      <c r="WWZ10" s="284"/>
      <c r="WXA10" s="285"/>
      <c r="WXB10" s="285"/>
      <c r="WXC10" s="286"/>
      <c r="WXD10" s="287"/>
      <c r="WXE10" s="67"/>
      <c r="WXF10" s="284"/>
      <c r="WXG10" s="285"/>
      <c r="WXH10" s="285"/>
      <c r="WXI10" s="286"/>
      <c r="WXJ10" s="287"/>
      <c r="WXK10" s="67"/>
      <c r="WXL10" s="284"/>
      <c r="WXM10" s="285"/>
      <c r="WXN10" s="285"/>
      <c r="WXO10" s="286"/>
      <c r="WXP10" s="287"/>
      <c r="WXQ10" s="67"/>
      <c r="WXR10" s="284"/>
      <c r="WXS10" s="285"/>
      <c r="WXT10" s="285"/>
      <c r="WXU10" s="286"/>
      <c r="WXV10" s="287"/>
      <c r="WXW10" s="67"/>
      <c r="WXX10" s="284"/>
      <c r="WXY10" s="285"/>
      <c r="WXZ10" s="285"/>
      <c r="WYA10" s="286"/>
      <c r="WYB10" s="287"/>
      <c r="WYC10" s="67"/>
      <c r="WYD10" s="284"/>
      <c r="WYE10" s="285"/>
      <c r="WYF10" s="285"/>
      <c r="WYG10" s="286"/>
      <c r="WYH10" s="287"/>
      <c r="WYI10" s="67"/>
      <c r="WYJ10" s="284"/>
      <c r="WYK10" s="285"/>
      <c r="WYL10" s="285"/>
      <c r="WYM10" s="286"/>
      <c r="WYN10" s="287"/>
      <c r="WYO10" s="67"/>
      <c r="WYP10" s="284"/>
      <c r="WYQ10" s="285"/>
      <c r="WYR10" s="285"/>
      <c r="WYS10" s="286"/>
      <c r="WYT10" s="287"/>
      <c r="WYU10" s="67"/>
      <c r="WYV10" s="284"/>
      <c r="WYW10" s="285"/>
      <c r="WYX10" s="285"/>
      <c r="WYY10" s="286"/>
      <c r="WYZ10" s="287"/>
      <c r="WZA10" s="67"/>
      <c r="WZB10" s="284"/>
      <c r="WZC10" s="285"/>
      <c r="WZD10" s="285"/>
      <c r="WZE10" s="286"/>
      <c r="WZF10" s="287"/>
      <c r="WZG10" s="67"/>
      <c r="WZH10" s="284"/>
      <c r="WZI10" s="285"/>
      <c r="WZJ10" s="285"/>
      <c r="WZK10" s="286"/>
      <c r="WZL10" s="287"/>
      <c r="WZM10" s="67"/>
      <c r="WZN10" s="284"/>
      <c r="WZO10" s="285"/>
      <c r="WZP10" s="285"/>
      <c r="WZQ10" s="286"/>
      <c r="WZR10" s="287"/>
      <c r="WZS10" s="67"/>
      <c r="WZT10" s="284"/>
      <c r="WZU10" s="285"/>
      <c r="WZV10" s="285"/>
      <c r="WZW10" s="286"/>
      <c r="WZX10" s="287"/>
      <c r="WZY10" s="67"/>
      <c r="WZZ10" s="284"/>
      <c r="XAA10" s="285"/>
      <c r="XAB10" s="285"/>
      <c r="XAC10" s="286"/>
      <c r="XAD10" s="287"/>
      <c r="XAE10" s="67"/>
      <c r="XAF10" s="284"/>
      <c r="XAG10" s="285"/>
      <c r="XAH10" s="285"/>
      <c r="XAI10" s="286"/>
      <c r="XAJ10" s="287"/>
      <c r="XAK10" s="67"/>
      <c r="XAL10" s="284"/>
      <c r="XAM10" s="285"/>
      <c r="XAN10" s="285"/>
      <c r="XAO10" s="286"/>
      <c r="XAP10" s="287"/>
      <c r="XAQ10" s="67"/>
      <c r="XAR10" s="284"/>
      <c r="XAS10" s="285"/>
      <c r="XAT10" s="285"/>
      <c r="XAU10" s="286"/>
      <c r="XAV10" s="287"/>
      <c r="XAW10" s="67"/>
      <c r="XAX10" s="284"/>
      <c r="XAY10" s="285"/>
      <c r="XAZ10" s="285"/>
      <c r="XBA10" s="286"/>
      <c r="XBB10" s="287"/>
      <c r="XBC10" s="67"/>
      <c r="XBD10" s="284"/>
      <c r="XBE10" s="285"/>
      <c r="XBF10" s="285"/>
      <c r="XBG10" s="286"/>
      <c r="XBH10" s="287"/>
      <c r="XBI10" s="67"/>
      <c r="XBJ10" s="284"/>
      <c r="XBK10" s="285"/>
      <c r="XBL10" s="285"/>
      <c r="XBM10" s="286"/>
      <c r="XBN10" s="287"/>
      <c r="XBO10" s="67"/>
      <c r="XBP10" s="284"/>
      <c r="XBQ10" s="285"/>
      <c r="XBR10" s="285"/>
      <c r="XBS10" s="286"/>
      <c r="XBT10" s="287"/>
      <c r="XBU10" s="67"/>
      <c r="XBV10" s="284"/>
      <c r="XBW10" s="285"/>
      <c r="XBX10" s="285"/>
      <c r="XBY10" s="286"/>
      <c r="XBZ10" s="287"/>
      <c r="XCA10" s="67"/>
      <c r="XCB10" s="284"/>
      <c r="XCC10" s="285"/>
      <c r="XCD10" s="285"/>
      <c r="XCE10" s="286"/>
      <c r="XCF10" s="287"/>
      <c r="XCG10" s="67"/>
      <c r="XCH10" s="284"/>
      <c r="XCI10" s="285"/>
      <c r="XCJ10" s="285"/>
      <c r="XCK10" s="286"/>
      <c r="XCL10" s="287"/>
      <c r="XCM10" s="67"/>
      <c r="XCN10" s="284"/>
      <c r="XCO10" s="285"/>
      <c r="XCP10" s="285"/>
      <c r="XCQ10" s="286"/>
      <c r="XCR10" s="287"/>
      <c r="XCS10" s="67"/>
      <c r="XCT10" s="284"/>
      <c r="XCU10" s="285"/>
      <c r="XCV10" s="285"/>
      <c r="XCW10" s="286"/>
      <c r="XCX10" s="287"/>
      <c r="XCY10" s="67"/>
      <c r="XCZ10" s="284"/>
      <c r="XDA10" s="285"/>
      <c r="XDB10" s="285"/>
      <c r="XDC10" s="286"/>
      <c r="XDD10" s="287"/>
      <c r="XDE10" s="67"/>
      <c r="XDF10" s="284"/>
      <c r="XDG10" s="285"/>
      <c r="XDH10" s="285"/>
      <c r="XDI10" s="286"/>
      <c r="XDJ10" s="287"/>
      <c r="XDK10" s="67"/>
      <c r="XDL10" s="284"/>
      <c r="XDM10" s="285"/>
      <c r="XDN10" s="285"/>
      <c r="XDO10" s="286"/>
      <c r="XDP10" s="287"/>
      <c r="XDQ10" s="67"/>
      <c r="XDR10" s="284"/>
      <c r="XDS10" s="285"/>
      <c r="XDT10" s="285"/>
      <c r="XDU10" s="286"/>
      <c r="XDV10" s="287"/>
      <c r="XDW10" s="67"/>
      <c r="XDX10" s="284"/>
      <c r="XDY10" s="285"/>
      <c r="XDZ10" s="285"/>
      <c r="XEA10" s="286"/>
      <c r="XEB10" s="287"/>
      <c r="XEC10" s="67"/>
      <c r="XED10" s="284"/>
      <c r="XEE10" s="285"/>
      <c r="XEF10" s="285"/>
      <c r="XEG10" s="286"/>
      <c r="XEH10" s="287"/>
      <c r="XEI10" s="67"/>
      <c r="XEJ10" s="284"/>
      <c r="XEK10" s="285"/>
      <c r="XEL10" s="285"/>
      <c r="XEM10" s="286"/>
      <c r="XEN10" s="287"/>
      <c r="XEO10" s="67"/>
      <c r="XEP10" s="284"/>
      <c r="XEQ10" s="285"/>
      <c r="XER10" s="285"/>
      <c r="XES10" s="286"/>
      <c r="XET10" s="287"/>
      <c r="XEU10" s="67"/>
      <c r="XEV10" s="284"/>
      <c r="XEW10" s="285"/>
      <c r="XEX10" s="285"/>
      <c r="XEY10" s="286"/>
      <c r="XEZ10" s="287"/>
      <c r="XFA10" s="67"/>
      <c r="XFB10" s="284"/>
      <c r="XFC10" s="285"/>
      <c r="XFD10" s="285"/>
    </row>
    <row r="11" spans="1:16384" s="57" customFormat="1" ht="15.05">
      <c r="A11" s="204" t="s">
        <v>2479</v>
      </c>
      <c r="B11" s="238" t="s">
        <v>2484</v>
      </c>
      <c r="C11" s="239"/>
      <c r="D11" s="239"/>
      <c r="E11" s="240"/>
      <c r="F11" s="904">
        <f>SUM('C.GHV_troskovnik'!G330)</f>
        <v>0</v>
      </c>
      <c r="G11" s="67"/>
      <c r="H11" s="284"/>
      <c r="I11" s="285"/>
      <c r="J11" s="285"/>
      <c r="K11" s="286"/>
      <c r="L11" s="287"/>
      <c r="M11" s="67"/>
      <c r="N11" s="284"/>
      <c r="O11" s="285"/>
      <c r="P11" s="285"/>
      <c r="Q11" s="286"/>
      <c r="R11" s="287"/>
      <c r="S11" s="67"/>
      <c r="T11" s="284"/>
      <c r="U11" s="285"/>
      <c r="V11" s="285"/>
      <c r="W11" s="286"/>
      <c r="X11" s="287"/>
      <c r="Y11" s="67"/>
      <c r="Z11" s="284"/>
      <c r="AA11" s="285"/>
      <c r="AB11" s="285"/>
      <c r="AC11" s="286"/>
      <c r="AD11" s="287"/>
      <c r="AE11" s="67"/>
      <c r="AF11" s="284"/>
      <c r="AG11" s="285"/>
      <c r="AH11" s="285"/>
      <c r="AI11" s="286"/>
      <c r="AJ11" s="287"/>
      <c r="AK11" s="67"/>
      <c r="AL11" s="284"/>
      <c r="AM11" s="285"/>
      <c r="AN11" s="285"/>
      <c r="AO11" s="286"/>
      <c r="AP11" s="287"/>
      <c r="AQ11" s="67"/>
      <c r="AR11" s="284"/>
      <c r="AS11" s="285"/>
      <c r="AT11" s="285"/>
      <c r="AU11" s="286"/>
      <c r="AV11" s="287"/>
      <c r="AW11" s="67"/>
      <c r="AX11" s="284"/>
      <c r="AY11" s="285"/>
      <c r="AZ11" s="285"/>
      <c r="BA11" s="286"/>
      <c r="BB11" s="287"/>
      <c r="BC11" s="67"/>
      <c r="BD11" s="284"/>
      <c r="BE11" s="285"/>
      <c r="BF11" s="285"/>
      <c r="BG11" s="286"/>
      <c r="BH11" s="287"/>
      <c r="BI11" s="67"/>
      <c r="BJ11" s="284"/>
      <c r="BK11" s="285"/>
      <c r="BL11" s="285"/>
      <c r="BM11" s="286"/>
      <c r="BN11" s="287"/>
      <c r="BO11" s="67"/>
      <c r="BP11" s="284"/>
      <c r="BQ11" s="285"/>
      <c r="BR11" s="285"/>
      <c r="BS11" s="286"/>
      <c r="BT11" s="287"/>
      <c r="BU11" s="67"/>
      <c r="BV11" s="284"/>
      <c r="BW11" s="285"/>
      <c r="BX11" s="285"/>
      <c r="BY11" s="286"/>
      <c r="BZ11" s="287"/>
      <c r="CA11" s="67"/>
      <c r="CB11" s="284"/>
      <c r="CC11" s="285"/>
      <c r="CD11" s="285"/>
      <c r="CE11" s="286"/>
      <c r="CF11" s="287"/>
      <c r="CG11" s="67"/>
      <c r="CH11" s="284"/>
      <c r="CI11" s="285"/>
      <c r="CJ11" s="285"/>
      <c r="CK11" s="286"/>
      <c r="CL11" s="287"/>
      <c r="CM11" s="67"/>
      <c r="CN11" s="284"/>
      <c r="CO11" s="285"/>
      <c r="CP11" s="285"/>
      <c r="CQ11" s="286"/>
      <c r="CR11" s="287"/>
      <c r="CS11" s="67"/>
      <c r="CT11" s="284"/>
      <c r="CU11" s="285"/>
      <c r="CV11" s="285"/>
      <c r="CW11" s="286"/>
      <c r="CX11" s="287"/>
      <c r="CY11" s="67"/>
      <c r="CZ11" s="284"/>
      <c r="DA11" s="285"/>
      <c r="DB11" s="285"/>
      <c r="DC11" s="286"/>
      <c r="DD11" s="287"/>
      <c r="DE11" s="67"/>
      <c r="DF11" s="284"/>
      <c r="DG11" s="285"/>
      <c r="DH11" s="285"/>
      <c r="DI11" s="286"/>
      <c r="DJ11" s="287"/>
      <c r="DK11" s="67"/>
      <c r="DL11" s="284"/>
      <c r="DM11" s="285"/>
      <c r="DN11" s="285"/>
      <c r="DO11" s="286"/>
      <c r="DP11" s="287"/>
      <c r="DQ11" s="67"/>
      <c r="DR11" s="284"/>
      <c r="DS11" s="285"/>
      <c r="DT11" s="285"/>
      <c r="DU11" s="286"/>
      <c r="DV11" s="287"/>
      <c r="DW11" s="67"/>
      <c r="DX11" s="284"/>
      <c r="DY11" s="285"/>
      <c r="DZ11" s="285"/>
      <c r="EA11" s="286"/>
      <c r="EB11" s="287"/>
      <c r="EC11" s="67"/>
      <c r="ED11" s="284"/>
      <c r="EE11" s="285"/>
      <c r="EF11" s="285"/>
      <c r="EG11" s="286"/>
      <c r="EH11" s="287"/>
      <c r="EI11" s="67"/>
      <c r="EJ11" s="284"/>
      <c r="EK11" s="285"/>
      <c r="EL11" s="285"/>
      <c r="EM11" s="286"/>
      <c r="EN11" s="287"/>
      <c r="EO11" s="67"/>
      <c r="EP11" s="284"/>
      <c r="EQ11" s="285"/>
      <c r="ER11" s="285"/>
      <c r="ES11" s="286"/>
      <c r="ET11" s="287"/>
      <c r="EU11" s="67"/>
      <c r="EV11" s="284"/>
      <c r="EW11" s="285"/>
      <c r="EX11" s="285"/>
      <c r="EY11" s="286"/>
      <c r="EZ11" s="287"/>
      <c r="FA11" s="67"/>
      <c r="FB11" s="284"/>
      <c r="FC11" s="285"/>
      <c r="FD11" s="285"/>
      <c r="FE11" s="286"/>
      <c r="FF11" s="287"/>
      <c r="FG11" s="67"/>
      <c r="FH11" s="284"/>
      <c r="FI11" s="285"/>
      <c r="FJ11" s="285"/>
      <c r="FK11" s="286"/>
      <c r="FL11" s="287"/>
      <c r="FM11" s="67"/>
      <c r="FN11" s="284"/>
      <c r="FO11" s="285"/>
      <c r="FP11" s="285"/>
      <c r="FQ11" s="286"/>
      <c r="FR11" s="287"/>
      <c r="FS11" s="67"/>
      <c r="FT11" s="284"/>
      <c r="FU11" s="285"/>
      <c r="FV11" s="285"/>
      <c r="FW11" s="286"/>
      <c r="FX11" s="287"/>
      <c r="FY11" s="67"/>
      <c r="FZ11" s="284"/>
      <c r="GA11" s="285"/>
      <c r="GB11" s="285"/>
      <c r="GC11" s="286"/>
      <c r="GD11" s="287"/>
      <c r="GE11" s="67"/>
      <c r="GF11" s="284"/>
      <c r="GG11" s="285"/>
      <c r="GH11" s="285"/>
      <c r="GI11" s="286"/>
      <c r="GJ11" s="287"/>
      <c r="GK11" s="67"/>
      <c r="GL11" s="284"/>
      <c r="GM11" s="285"/>
      <c r="GN11" s="285"/>
      <c r="GO11" s="286"/>
      <c r="GP11" s="287"/>
      <c r="GQ11" s="67"/>
      <c r="GR11" s="284"/>
      <c r="GS11" s="285"/>
      <c r="GT11" s="285"/>
      <c r="GU11" s="286"/>
      <c r="GV11" s="287"/>
      <c r="GW11" s="67"/>
      <c r="GX11" s="284"/>
      <c r="GY11" s="285"/>
      <c r="GZ11" s="285"/>
      <c r="HA11" s="286"/>
      <c r="HB11" s="287"/>
      <c r="HC11" s="67"/>
      <c r="HD11" s="284"/>
      <c r="HE11" s="285"/>
      <c r="HF11" s="285"/>
      <c r="HG11" s="286"/>
      <c r="HH11" s="287"/>
      <c r="HI11" s="67"/>
      <c r="HJ11" s="284"/>
      <c r="HK11" s="285"/>
      <c r="HL11" s="285"/>
      <c r="HM11" s="286"/>
      <c r="HN11" s="287"/>
      <c r="HO11" s="67"/>
      <c r="HP11" s="284"/>
      <c r="HQ11" s="285"/>
      <c r="HR11" s="285"/>
      <c r="HS11" s="286"/>
      <c r="HT11" s="287"/>
      <c r="HU11" s="67"/>
      <c r="HV11" s="284"/>
      <c r="HW11" s="285"/>
      <c r="HX11" s="285"/>
      <c r="HY11" s="286"/>
      <c r="HZ11" s="287"/>
      <c r="IA11" s="67"/>
      <c r="IB11" s="284"/>
      <c r="IC11" s="285"/>
      <c r="ID11" s="285"/>
      <c r="IE11" s="286"/>
      <c r="IF11" s="287"/>
      <c r="IG11" s="67"/>
      <c r="IH11" s="284"/>
      <c r="II11" s="285"/>
      <c r="IJ11" s="285"/>
      <c r="IK11" s="286"/>
      <c r="IL11" s="287"/>
      <c r="IM11" s="67"/>
      <c r="IN11" s="284"/>
      <c r="IO11" s="285"/>
      <c r="IP11" s="285"/>
      <c r="IQ11" s="286"/>
      <c r="IR11" s="287"/>
      <c r="IS11" s="67"/>
      <c r="IT11" s="284"/>
      <c r="IU11" s="285"/>
      <c r="IV11" s="285"/>
      <c r="IW11" s="286"/>
      <c r="IX11" s="287"/>
      <c r="IY11" s="67"/>
      <c r="IZ11" s="284"/>
      <c r="JA11" s="285"/>
      <c r="JB11" s="285"/>
      <c r="JC11" s="286"/>
      <c r="JD11" s="287"/>
      <c r="JE11" s="67"/>
      <c r="JF11" s="284"/>
      <c r="JG11" s="285"/>
      <c r="JH11" s="285"/>
      <c r="JI11" s="286"/>
      <c r="JJ11" s="287"/>
      <c r="JK11" s="67"/>
      <c r="JL11" s="284"/>
      <c r="JM11" s="285"/>
      <c r="JN11" s="285"/>
      <c r="JO11" s="286"/>
      <c r="JP11" s="287"/>
      <c r="JQ11" s="67"/>
      <c r="JR11" s="284"/>
      <c r="JS11" s="285"/>
      <c r="JT11" s="285"/>
      <c r="JU11" s="286"/>
      <c r="JV11" s="287"/>
      <c r="JW11" s="67"/>
      <c r="JX11" s="284"/>
      <c r="JY11" s="285"/>
      <c r="JZ11" s="285"/>
      <c r="KA11" s="286"/>
      <c r="KB11" s="287"/>
      <c r="KC11" s="67"/>
      <c r="KD11" s="284"/>
      <c r="KE11" s="285"/>
      <c r="KF11" s="285"/>
      <c r="KG11" s="286"/>
      <c r="KH11" s="287"/>
      <c r="KI11" s="67"/>
      <c r="KJ11" s="284"/>
      <c r="KK11" s="285"/>
      <c r="KL11" s="285"/>
      <c r="KM11" s="286"/>
      <c r="KN11" s="287"/>
      <c r="KO11" s="67"/>
      <c r="KP11" s="284"/>
      <c r="KQ11" s="285"/>
      <c r="KR11" s="285"/>
      <c r="KS11" s="286"/>
      <c r="KT11" s="287"/>
      <c r="KU11" s="67"/>
      <c r="KV11" s="284"/>
      <c r="KW11" s="285"/>
      <c r="KX11" s="285"/>
      <c r="KY11" s="286"/>
      <c r="KZ11" s="287"/>
      <c r="LA11" s="67"/>
      <c r="LB11" s="284"/>
      <c r="LC11" s="285"/>
      <c r="LD11" s="285"/>
      <c r="LE11" s="286"/>
      <c r="LF11" s="287"/>
      <c r="LG11" s="67"/>
      <c r="LH11" s="284"/>
      <c r="LI11" s="285"/>
      <c r="LJ11" s="285"/>
      <c r="LK11" s="286"/>
      <c r="LL11" s="287"/>
      <c r="LM11" s="67"/>
      <c r="LN11" s="284"/>
      <c r="LO11" s="285"/>
      <c r="LP11" s="285"/>
      <c r="LQ11" s="286"/>
      <c r="LR11" s="287"/>
      <c r="LS11" s="67"/>
      <c r="LT11" s="284"/>
      <c r="LU11" s="285"/>
      <c r="LV11" s="285"/>
      <c r="LW11" s="286"/>
      <c r="LX11" s="287"/>
      <c r="LY11" s="67"/>
      <c r="LZ11" s="284"/>
      <c r="MA11" s="285"/>
      <c r="MB11" s="285"/>
      <c r="MC11" s="286"/>
      <c r="MD11" s="287"/>
      <c r="ME11" s="67"/>
      <c r="MF11" s="284"/>
      <c r="MG11" s="285"/>
      <c r="MH11" s="285"/>
      <c r="MI11" s="286"/>
      <c r="MJ11" s="287"/>
      <c r="MK11" s="67"/>
      <c r="ML11" s="284"/>
      <c r="MM11" s="285"/>
      <c r="MN11" s="285"/>
      <c r="MO11" s="286"/>
      <c r="MP11" s="287"/>
      <c r="MQ11" s="67"/>
      <c r="MR11" s="284"/>
      <c r="MS11" s="285"/>
      <c r="MT11" s="285"/>
      <c r="MU11" s="286"/>
      <c r="MV11" s="287"/>
      <c r="MW11" s="67"/>
      <c r="MX11" s="284"/>
      <c r="MY11" s="285"/>
      <c r="MZ11" s="285"/>
      <c r="NA11" s="286"/>
      <c r="NB11" s="287"/>
      <c r="NC11" s="67"/>
      <c r="ND11" s="284"/>
      <c r="NE11" s="285"/>
      <c r="NF11" s="285"/>
      <c r="NG11" s="286"/>
      <c r="NH11" s="287"/>
      <c r="NI11" s="67"/>
      <c r="NJ11" s="284"/>
      <c r="NK11" s="285"/>
      <c r="NL11" s="285"/>
      <c r="NM11" s="286"/>
      <c r="NN11" s="287"/>
      <c r="NO11" s="67"/>
      <c r="NP11" s="284"/>
      <c r="NQ11" s="285"/>
      <c r="NR11" s="285"/>
      <c r="NS11" s="286"/>
      <c r="NT11" s="287"/>
      <c r="NU11" s="67"/>
      <c r="NV11" s="284"/>
      <c r="NW11" s="285"/>
      <c r="NX11" s="285"/>
      <c r="NY11" s="286"/>
      <c r="NZ11" s="287"/>
      <c r="OA11" s="67"/>
      <c r="OB11" s="284"/>
      <c r="OC11" s="285"/>
      <c r="OD11" s="285"/>
      <c r="OE11" s="286"/>
      <c r="OF11" s="287"/>
      <c r="OG11" s="67"/>
      <c r="OH11" s="284"/>
      <c r="OI11" s="285"/>
      <c r="OJ11" s="285"/>
      <c r="OK11" s="286"/>
      <c r="OL11" s="287"/>
      <c r="OM11" s="67"/>
      <c r="ON11" s="284"/>
      <c r="OO11" s="285"/>
      <c r="OP11" s="285"/>
      <c r="OQ11" s="286"/>
      <c r="OR11" s="287"/>
      <c r="OS11" s="67"/>
      <c r="OT11" s="284"/>
      <c r="OU11" s="285"/>
      <c r="OV11" s="285"/>
      <c r="OW11" s="286"/>
      <c r="OX11" s="287"/>
      <c r="OY11" s="67"/>
      <c r="OZ11" s="284"/>
      <c r="PA11" s="285"/>
      <c r="PB11" s="285"/>
      <c r="PC11" s="286"/>
      <c r="PD11" s="287"/>
      <c r="PE11" s="67"/>
      <c r="PF11" s="284"/>
      <c r="PG11" s="285"/>
      <c r="PH11" s="285"/>
      <c r="PI11" s="286"/>
      <c r="PJ11" s="287"/>
      <c r="PK11" s="67"/>
      <c r="PL11" s="284"/>
      <c r="PM11" s="285"/>
      <c r="PN11" s="285"/>
      <c r="PO11" s="286"/>
      <c r="PP11" s="287"/>
      <c r="PQ11" s="67"/>
      <c r="PR11" s="284"/>
      <c r="PS11" s="285"/>
      <c r="PT11" s="285"/>
      <c r="PU11" s="286"/>
      <c r="PV11" s="287"/>
      <c r="PW11" s="67"/>
      <c r="PX11" s="284"/>
      <c r="PY11" s="285"/>
      <c r="PZ11" s="285"/>
      <c r="QA11" s="286"/>
      <c r="QB11" s="287"/>
      <c r="QC11" s="67"/>
      <c r="QD11" s="284"/>
      <c r="QE11" s="285"/>
      <c r="QF11" s="285"/>
      <c r="QG11" s="286"/>
      <c r="QH11" s="287"/>
      <c r="QI11" s="67"/>
      <c r="QJ11" s="284"/>
      <c r="QK11" s="285"/>
      <c r="QL11" s="285"/>
      <c r="QM11" s="286"/>
      <c r="QN11" s="287"/>
      <c r="QO11" s="67"/>
      <c r="QP11" s="284"/>
      <c r="QQ11" s="285"/>
      <c r="QR11" s="285"/>
      <c r="QS11" s="286"/>
      <c r="QT11" s="287"/>
      <c r="QU11" s="67"/>
      <c r="QV11" s="284"/>
      <c r="QW11" s="285"/>
      <c r="QX11" s="285"/>
      <c r="QY11" s="286"/>
      <c r="QZ11" s="287"/>
      <c r="RA11" s="67"/>
      <c r="RB11" s="284"/>
      <c r="RC11" s="285"/>
      <c r="RD11" s="285"/>
      <c r="RE11" s="286"/>
      <c r="RF11" s="287"/>
      <c r="RG11" s="67"/>
      <c r="RH11" s="284"/>
      <c r="RI11" s="285"/>
      <c r="RJ11" s="285"/>
      <c r="RK11" s="286"/>
      <c r="RL11" s="287"/>
      <c r="RM11" s="67"/>
      <c r="RN11" s="284"/>
      <c r="RO11" s="285"/>
      <c r="RP11" s="285"/>
      <c r="RQ11" s="286"/>
      <c r="RR11" s="287"/>
      <c r="RS11" s="67"/>
      <c r="RT11" s="284"/>
      <c r="RU11" s="285"/>
      <c r="RV11" s="285"/>
      <c r="RW11" s="286"/>
      <c r="RX11" s="287"/>
      <c r="RY11" s="67"/>
      <c r="RZ11" s="284"/>
      <c r="SA11" s="285"/>
      <c r="SB11" s="285"/>
      <c r="SC11" s="286"/>
      <c r="SD11" s="287"/>
      <c r="SE11" s="67"/>
      <c r="SF11" s="284"/>
      <c r="SG11" s="285"/>
      <c r="SH11" s="285"/>
      <c r="SI11" s="286"/>
      <c r="SJ11" s="287"/>
      <c r="SK11" s="67"/>
      <c r="SL11" s="284"/>
      <c r="SM11" s="285"/>
      <c r="SN11" s="285"/>
      <c r="SO11" s="286"/>
      <c r="SP11" s="287"/>
      <c r="SQ11" s="67"/>
      <c r="SR11" s="284"/>
      <c r="SS11" s="285"/>
      <c r="ST11" s="285"/>
      <c r="SU11" s="286"/>
      <c r="SV11" s="287"/>
      <c r="SW11" s="67"/>
      <c r="SX11" s="284"/>
      <c r="SY11" s="285"/>
      <c r="SZ11" s="285"/>
      <c r="TA11" s="286"/>
      <c r="TB11" s="287"/>
      <c r="TC11" s="67"/>
      <c r="TD11" s="284"/>
      <c r="TE11" s="285"/>
      <c r="TF11" s="285"/>
      <c r="TG11" s="286"/>
      <c r="TH11" s="287"/>
      <c r="TI11" s="67"/>
      <c r="TJ11" s="284"/>
      <c r="TK11" s="285"/>
      <c r="TL11" s="285"/>
      <c r="TM11" s="286"/>
      <c r="TN11" s="287"/>
      <c r="TO11" s="67"/>
      <c r="TP11" s="284"/>
      <c r="TQ11" s="285"/>
      <c r="TR11" s="285"/>
      <c r="TS11" s="286"/>
      <c r="TT11" s="287"/>
      <c r="TU11" s="67"/>
      <c r="TV11" s="284"/>
      <c r="TW11" s="285"/>
      <c r="TX11" s="285"/>
      <c r="TY11" s="286"/>
      <c r="TZ11" s="287"/>
      <c r="UA11" s="67"/>
      <c r="UB11" s="284"/>
      <c r="UC11" s="285"/>
      <c r="UD11" s="285"/>
      <c r="UE11" s="286"/>
      <c r="UF11" s="287"/>
      <c r="UG11" s="67"/>
      <c r="UH11" s="284"/>
      <c r="UI11" s="285"/>
      <c r="UJ11" s="285"/>
      <c r="UK11" s="286"/>
      <c r="UL11" s="287"/>
      <c r="UM11" s="67"/>
      <c r="UN11" s="284"/>
      <c r="UO11" s="285"/>
      <c r="UP11" s="285"/>
      <c r="UQ11" s="286"/>
      <c r="UR11" s="287"/>
      <c r="US11" s="67"/>
      <c r="UT11" s="284"/>
      <c r="UU11" s="285"/>
      <c r="UV11" s="285"/>
      <c r="UW11" s="286"/>
      <c r="UX11" s="287"/>
      <c r="UY11" s="67"/>
      <c r="UZ11" s="284"/>
      <c r="VA11" s="285"/>
      <c r="VB11" s="285"/>
      <c r="VC11" s="286"/>
      <c r="VD11" s="287"/>
      <c r="VE11" s="67"/>
      <c r="VF11" s="284"/>
      <c r="VG11" s="285"/>
      <c r="VH11" s="285"/>
      <c r="VI11" s="286"/>
      <c r="VJ11" s="287"/>
      <c r="VK11" s="67"/>
      <c r="VL11" s="284"/>
      <c r="VM11" s="285"/>
      <c r="VN11" s="285"/>
      <c r="VO11" s="286"/>
      <c r="VP11" s="287"/>
      <c r="VQ11" s="67"/>
      <c r="VR11" s="284"/>
      <c r="VS11" s="285"/>
      <c r="VT11" s="285"/>
      <c r="VU11" s="286"/>
      <c r="VV11" s="287"/>
      <c r="VW11" s="67"/>
      <c r="VX11" s="284"/>
      <c r="VY11" s="285"/>
      <c r="VZ11" s="285"/>
      <c r="WA11" s="286"/>
      <c r="WB11" s="287"/>
      <c r="WC11" s="67"/>
      <c r="WD11" s="284"/>
      <c r="WE11" s="285"/>
      <c r="WF11" s="285"/>
      <c r="WG11" s="286"/>
      <c r="WH11" s="287"/>
      <c r="WI11" s="67"/>
      <c r="WJ11" s="284"/>
      <c r="WK11" s="285"/>
      <c r="WL11" s="285"/>
      <c r="WM11" s="286"/>
      <c r="WN11" s="287"/>
      <c r="WO11" s="67"/>
      <c r="WP11" s="284"/>
      <c r="WQ11" s="285"/>
      <c r="WR11" s="285"/>
      <c r="WS11" s="286"/>
      <c r="WT11" s="287"/>
      <c r="WU11" s="67"/>
      <c r="WV11" s="284"/>
      <c r="WW11" s="285"/>
      <c r="WX11" s="285"/>
      <c r="WY11" s="286"/>
      <c r="WZ11" s="287"/>
      <c r="XA11" s="67"/>
      <c r="XB11" s="284"/>
      <c r="XC11" s="285"/>
      <c r="XD11" s="285"/>
      <c r="XE11" s="286"/>
      <c r="XF11" s="287"/>
      <c r="XG11" s="67"/>
      <c r="XH11" s="284"/>
      <c r="XI11" s="285"/>
      <c r="XJ11" s="285"/>
      <c r="XK11" s="286"/>
      <c r="XL11" s="287"/>
      <c r="XM11" s="67"/>
      <c r="XN11" s="284"/>
      <c r="XO11" s="285"/>
      <c r="XP11" s="285"/>
      <c r="XQ11" s="286"/>
      <c r="XR11" s="287"/>
      <c r="XS11" s="67"/>
      <c r="XT11" s="284"/>
      <c r="XU11" s="285"/>
      <c r="XV11" s="285"/>
      <c r="XW11" s="286"/>
      <c r="XX11" s="287"/>
      <c r="XY11" s="67"/>
      <c r="XZ11" s="284"/>
      <c r="YA11" s="285"/>
      <c r="YB11" s="285"/>
      <c r="YC11" s="286"/>
      <c r="YD11" s="287"/>
      <c r="YE11" s="67"/>
      <c r="YF11" s="284"/>
      <c r="YG11" s="285"/>
      <c r="YH11" s="285"/>
      <c r="YI11" s="286"/>
      <c r="YJ11" s="287"/>
      <c r="YK11" s="67"/>
      <c r="YL11" s="284"/>
      <c r="YM11" s="285"/>
      <c r="YN11" s="285"/>
      <c r="YO11" s="286"/>
      <c r="YP11" s="287"/>
      <c r="YQ11" s="67"/>
      <c r="YR11" s="284"/>
      <c r="YS11" s="285"/>
      <c r="YT11" s="285"/>
      <c r="YU11" s="286"/>
      <c r="YV11" s="287"/>
      <c r="YW11" s="67"/>
      <c r="YX11" s="284"/>
      <c r="YY11" s="285"/>
      <c r="YZ11" s="285"/>
      <c r="ZA11" s="286"/>
      <c r="ZB11" s="287"/>
      <c r="ZC11" s="67"/>
      <c r="ZD11" s="284"/>
      <c r="ZE11" s="285"/>
      <c r="ZF11" s="285"/>
      <c r="ZG11" s="286"/>
      <c r="ZH11" s="287"/>
      <c r="ZI11" s="67"/>
      <c r="ZJ11" s="284"/>
      <c r="ZK11" s="285"/>
      <c r="ZL11" s="285"/>
      <c r="ZM11" s="286"/>
      <c r="ZN11" s="287"/>
      <c r="ZO11" s="67"/>
      <c r="ZP11" s="284"/>
      <c r="ZQ11" s="285"/>
      <c r="ZR11" s="285"/>
      <c r="ZS11" s="286"/>
      <c r="ZT11" s="287"/>
      <c r="ZU11" s="67"/>
      <c r="ZV11" s="284"/>
      <c r="ZW11" s="285"/>
      <c r="ZX11" s="285"/>
      <c r="ZY11" s="286"/>
      <c r="ZZ11" s="287"/>
      <c r="AAA11" s="67"/>
      <c r="AAB11" s="284"/>
      <c r="AAC11" s="285"/>
      <c r="AAD11" s="285"/>
      <c r="AAE11" s="286"/>
      <c r="AAF11" s="287"/>
      <c r="AAG11" s="67"/>
      <c r="AAH11" s="284"/>
      <c r="AAI11" s="285"/>
      <c r="AAJ11" s="285"/>
      <c r="AAK11" s="286"/>
      <c r="AAL11" s="287"/>
      <c r="AAM11" s="67"/>
      <c r="AAN11" s="284"/>
      <c r="AAO11" s="285"/>
      <c r="AAP11" s="285"/>
      <c r="AAQ11" s="286"/>
      <c r="AAR11" s="287"/>
      <c r="AAS11" s="67"/>
      <c r="AAT11" s="284"/>
      <c r="AAU11" s="285"/>
      <c r="AAV11" s="285"/>
      <c r="AAW11" s="286"/>
      <c r="AAX11" s="287"/>
      <c r="AAY11" s="67"/>
      <c r="AAZ11" s="284"/>
      <c r="ABA11" s="285"/>
      <c r="ABB11" s="285"/>
      <c r="ABC11" s="286"/>
      <c r="ABD11" s="287"/>
      <c r="ABE11" s="67"/>
      <c r="ABF11" s="284"/>
      <c r="ABG11" s="285"/>
      <c r="ABH11" s="285"/>
      <c r="ABI11" s="286"/>
      <c r="ABJ11" s="287"/>
      <c r="ABK11" s="67"/>
      <c r="ABL11" s="284"/>
      <c r="ABM11" s="285"/>
      <c r="ABN11" s="285"/>
      <c r="ABO11" s="286"/>
      <c r="ABP11" s="287"/>
      <c r="ABQ11" s="67"/>
      <c r="ABR11" s="284"/>
      <c r="ABS11" s="285"/>
      <c r="ABT11" s="285"/>
      <c r="ABU11" s="286"/>
      <c r="ABV11" s="287"/>
      <c r="ABW11" s="67"/>
      <c r="ABX11" s="284"/>
      <c r="ABY11" s="285"/>
      <c r="ABZ11" s="285"/>
      <c r="ACA11" s="286"/>
      <c r="ACB11" s="287"/>
      <c r="ACC11" s="67"/>
      <c r="ACD11" s="284"/>
      <c r="ACE11" s="285"/>
      <c r="ACF11" s="285"/>
      <c r="ACG11" s="286"/>
      <c r="ACH11" s="287"/>
      <c r="ACI11" s="67"/>
      <c r="ACJ11" s="284"/>
      <c r="ACK11" s="285"/>
      <c r="ACL11" s="285"/>
      <c r="ACM11" s="286"/>
      <c r="ACN11" s="287"/>
      <c r="ACO11" s="67"/>
      <c r="ACP11" s="284"/>
      <c r="ACQ11" s="285"/>
      <c r="ACR11" s="285"/>
      <c r="ACS11" s="286"/>
      <c r="ACT11" s="287"/>
      <c r="ACU11" s="67"/>
      <c r="ACV11" s="284"/>
      <c r="ACW11" s="285"/>
      <c r="ACX11" s="285"/>
      <c r="ACY11" s="286"/>
      <c r="ACZ11" s="287"/>
      <c r="ADA11" s="67"/>
      <c r="ADB11" s="284"/>
      <c r="ADC11" s="285"/>
      <c r="ADD11" s="285"/>
      <c r="ADE11" s="286"/>
      <c r="ADF11" s="287"/>
      <c r="ADG11" s="67"/>
      <c r="ADH11" s="284"/>
      <c r="ADI11" s="285"/>
      <c r="ADJ11" s="285"/>
      <c r="ADK11" s="286"/>
      <c r="ADL11" s="287"/>
      <c r="ADM11" s="67"/>
      <c r="ADN11" s="284"/>
      <c r="ADO11" s="285"/>
      <c r="ADP11" s="285"/>
      <c r="ADQ11" s="286"/>
      <c r="ADR11" s="287"/>
      <c r="ADS11" s="67"/>
      <c r="ADT11" s="284"/>
      <c r="ADU11" s="285"/>
      <c r="ADV11" s="285"/>
      <c r="ADW11" s="286"/>
      <c r="ADX11" s="287"/>
      <c r="ADY11" s="67"/>
      <c r="ADZ11" s="284"/>
      <c r="AEA11" s="285"/>
      <c r="AEB11" s="285"/>
      <c r="AEC11" s="286"/>
      <c r="AED11" s="287"/>
      <c r="AEE11" s="67"/>
      <c r="AEF11" s="284"/>
      <c r="AEG11" s="285"/>
      <c r="AEH11" s="285"/>
      <c r="AEI11" s="286"/>
      <c r="AEJ11" s="287"/>
      <c r="AEK11" s="67"/>
      <c r="AEL11" s="284"/>
      <c r="AEM11" s="285"/>
      <c r="AEN11" s="285"/>
      <c r="AEO11" s="286"/>
      <c r="AEP11" s="287"/>
      <c r="AEQ11" s="67"/>
      <c r="AER11" s="284"/>
      <c r="AES11" s="285"/>
      <c r="AET11" s="285"/>
      <c r="AEU11" s="286"/>
      <c r="AEV11" s="287"/>
      <c r="AEW11" s="67"/>
      <c r="AEX11" s="284"/>
      <c r="AEY11" s="285"/>
      <c r="AEZ11" s="285"/>
      <c r="AFA11" s="286"/>
      <c r="AFB11" s="287"/>
      <c r="AFC11" s="67"/>
      <c r="AFD11" s="284"/>
      <c r="AFE11" s="285"/>
      <c r="AFF11" s="285"/>
      <c r="AFG11" s="286"/>
      <c r="AFH11" s="287"/>
      <c r="AFI11" s="67"/>
      <c r="AFJ11" s="284"/>
      <c r="AFK11" s="285"/>
      <c r="AFL11" s="285"/>
      <c r="AFM11" s="286"/>
      <c r="AFN11" s="287"/>
      <c r="AFO11" s="67"/>
      <c r="AFP11" s="284"/>
      <c r="AFQ11" s="285"/>
      <c r="AFR11" s="285"/>
      <c r="AFS11" s="286"/>
      <c r="AFT11" s="287"/>
      <c r="AFU11" s="67"/>
      <c r="AFV11" s="284"/>
      <c r="AFW11" s="285"/>
      <c r="AFX11" s="285"/>
      <c r="AFY11" s="286"/>
      <c r="AFZ11" s="287"/>
      <c r="AGA11" s="67"/>
      <c r="AGB11" s="284"/>
      <c r="AGC11" s="285"/>
      <c r="AGD11" s="285"/>
      <c r="AGE11" s="286"/>
      <c r="AGF11" s="287"/>
      <c r="AGG11" s="67"/>
      <c r="AGH11" s="284"/>
      <c r="AGI11" s="285"/>
      <c r="AGJ11" s="285"/>
      <c r="AGK11" s="286"/>
      <c r="AGL11" s="287"/>
      <c r="AGM11" s="67"/>
      <c r="AGN11" s="284"/>
      <c r="AGO11" s="285"/>
      <c r="AGP11" s="285"/>
      <c r="AGQ11" s="286"/>
      <c r="AGR11" s="287"/>
      <c r="AGS11" s="67"/>
      <c r="AGT11" s="284"/>
      <c r="AGU11" s="285"/>
      <c r="AGV11" s="285"/>
      <c r="AGW11" s="286"/>
      <c r="AGX11" s="287"/>
      <c r="AGY11" s="67"/>
      <c r="AGZ11" s="284"/>
      <c r="AHA11" s="285"/>
      <c r="AHB11" s="285"/>
      <c r="AHC11" s="286"/>
      <c r="AHD11" s="287"/>
      <c r="AHE11" s="67"/>
      <c r="AHF11" s="284"/>
      <c r="AHG11" s="285"/>
      <c r="AHH11" s="285"/>
      <c r="AHI11" s="286"/>
      <c r="AHJ11" s="287"/>
      <c r="AHK11" s="67"/>
      <c r="AHL11" s="284"/>
      <c r="AHM11" s="285"/>
      <c r="AHN11" s="285"/>
      <c r="AHO11" s="286"/>
      <c r="AHP11" s="287"/>
      <c r="AHQ11" s="67"/>
      <c r="AHR11" s="284"/>
      <c r="AHS11" s="285"/>
      <c r="AHT11" s="285"/>
      <c r="AHU11" s="286"/>
      <c r="AHV11" s="287"/>
      <c r="AHW11" s="67"/>
      <c r="AHX11" s="284"/>
      <c r="AHY11" s="285"/>
      <c r="AHZ11" s="285"/>
      <c r="AIA11" s="286"/>
      <c r="AIB11" s="287"/>
      <c r="AIC11" s="67"/>
      <c r="AID11" s="284"/>
      <c r="AIE11" s="285"/>
      <c r="AIF11" s="285"/>
      <c r="AIG11" s="286"/>
      <c r="AIH11" s="287"/>
      <c r="AII11" s="67"/>
      <c r="AIJ11" s="284"/>
      <c r="AIK11" s="285"/>
      <c r="AIL11" s="285"/>
      <c r="AIM11" s="286"/>
      <c r="AIN11" s="287"/>
      <c r="AIO11" s="67"/>
      <c r="AIP11" s="284"/>
      <c r="AIQ11" s="285"/>
      <c r="AIR11" s="285"/>
      <c r="AIS11" s="286"/>
      <c r="AIT11" s="287"/>
      <c r="AIU11" s="67"/>
      <c r="AIV11" s="284"/>
      <c r="AIW11" s="285"/>
      <c r="AIX11" s="285"/>
      <c r="AIY11" s="286"/>
      <c r="AIZ11" s="287"/>
      <c r="AJA11" s="67"/>
      <c r="AJB11" s="284"/>
      <c r="AJC11" s="285"/>
      <c r="AJD11" s="285"/>
      <c r="AJE11" s="286"/>
      <c r="AJF11" s="287"/>
      <c r="AJG11" s="67"/>
      <c r="AJH11" s="284"/>
      <c r="AJI11" s="285"/>
      <c r="AJJ11" s="285"/>
      <c r="AJK11" s="286"/>
      <c r="AJL11" s="287"/>
      <c r="AJM11" s="67"/>
      <c r="AJN11" s="284"/>
      <c r="AJO11" s="285"/>
      <c r="AJP11" s="285"/>
      <c r="AJQ11" s="286"/>
      <c r="AJR11" s="287"/>
      <c r="AJS11" s="67"/>
      <c r="AJT11" s="284"/>
      <c r="AJU11" s="285"/>
      <c r="AJV11" s="285"/>
      <c r="AJW11" s="286"/>
      <c r="AJX11" s="287"/>
      <c r="AJY11" s="67"/>
      <c r="AJZ11" s="284"/>
      <c r="AKA11" s="285"/>
      <c r="AKB11" s="285"/>
      <c r="AKC11" s="286"/>
      <c r="AKD11" s="287"/>
      <c r="AKE11" s="67"/>
      <c r="AKF11" s="284"/>
      <c r="AKG11" s="285"/>
      <c r="AKH11" s="285"/>
      <c r="AKI11" s="286"/>
      <c r="AKJ11" s="287"/>
      <c r="AKK11" s="67"/>
      <c r="AKL11" s="284"/>
      <c r="AKM11" s="285"/>
      <c r="AKN11" s="285"/>
      <c r="AKO11" s="286"/>
      <c r="AKP11" s="287"/>
      <c r="AKQ11" s="67"/>
      <c r="AKR11" s="284"/>
      <c r="AKS11" s="285"/>
      <c r="AKT11" s="285"/>
      <c r="AKU11" s="286"/>
      <c r="AKV11" s="287"/>
      <c r="AKW11" s="67"/>
      <c r="AKX11" s="284"/>
      <c r="AKY11" s="285"/>
      <c r="AKZ11" s="285"/>
      <c r="ALA11" s="286"/>
      <c r="ALB11" s="287"/>
      <c r="ALC11" s="67"/>
      <c r="ALD11" s="284"/>
      <c r="ALE11" s="285"/>
      <c r="ALF11" s="285"/>
      <c r="ALG11" s="286"/>
      <c r="ALH11" s="287"/>
      <c r="ALI11" s="67"/>
      <c r="ALJ11" s="284"/>
      <c r="ALK11" s="285"/>
      <c r="ALL11" s="285"/>
      <c r="ALM11" s="286"/>
      <c r="ALN11" s="287"/>
      <c r="ALO11" s="67"/>
      <c r="ALP11" s="284"/>
      <c r="ALQ11" s="285"/>
      <c r="ALR11" s="285"/>
      <c r="ALS11" s="286"/>
      <c r="ALT11" s="287"/>
      <c r="ALU11" s="67"/>
      <c r="ALV11" s="284"/>
      <c r="ALW11" s="285"/>
      <c r="ALX11" s="285"/>
      <c r="ALY11" s="286"/>
      <c r="ALZ11" s="287"/>
      <c r="AMA11" s="67"/>
      <c r="AMB11" s="284"/>
      <c r="AMC11" s="285"/>
      <c r="AMD11" s="285"/>
      <c r="AME11" s="286"/>
      <c r="AMF11" s="287"/>
      <c r="AMG11" s="67"/>
      <c r="AMH11" s="284"/>
      <c r="AMI11" s="285"/>
      <c r="AMJ11" s="285"/>
      <c r="AMK11" s="286"/>
      <c r="AML11" s="287"/>
      <c r="AMM11" s="67"/>
      <c r="AMN11" s="284"/>
      <c r="AMO11" s="285"/>
      <c r="AMP11" s="285"/>
      <c r="AMQ11" s="286"/>
      <c r="AMR11" s="287"/>
      <c r="AMS11" s="67"/>
      <c r="AMT11" s="284"/>
      <c r="AMU11" s="285"/>
      <c r="AMV11" s="285"/>
      <c r="AMW11" s="286"/>
      <c r="AMX11" s="287"/>
      <c r="AMY11" s="67"/>
      <c r="AMZ11" s="284"/>
      <c r="ANA11" s="285"/>
      <c r="ANB11" s="285"/>
      <c r="ANC11" s="286"/>
      <c r="AND11" s="287"/>
      <c r="ANE11" s="67"/>
      <c r="ANF11" s="284"/>
      <c r="ANG11" s="285"/>
      <c r="ANH11" s="285"/>
      <c r="ANI11" s="286"/>
      <c r="ANJ11" s="287"/>
      <c r="ANK11" s="67"/>
      <c r="ANL11" s="284"/>
      <c r="ANM11" s="285"/>
      <c r="ANN11" s="285"/>
      <c r="ANO11" s="286"/>
      <c r="ANP11" s="287"/>
      <c r="ANQ11" s="67"/>
      <c r="ANR11" s="284"/>
      <c r="ANS11" s="285"/>
      <c r="ANT11" s="285"/>
      <c r="ANU11" s="286"/>
      <c r="ANV11" s="287"/>
      <c r="ANW11" s="67"/>
      <c r="ANX11" s="284"/>
      <c r="ANY11" s="285"/>
      <c r="ANZ11" s="285"/>
      <c r="AOA11" s="286"/>
      <c r="AOB11" s="287"/>
      <c r="AOC11" s="67"/>
      <c r="AOD11" s="284"/>
      <c r="AOE11" s="285"/>
      <c r="AOF11" s="285"/>
      <c r="AOG11" s="286"/>
      <c r="AOH11" s="287"/>
      <c r="AOI11" s="67"/>
      <c r="AOJ11" s="284"/>
      <c r="AOK11" s="285"/>
      <c r="AOL11" s="285"/>
      <c r="AOM11" s="286"/>
      <c r="AON11" s="287"/>
      <c r="AOO11" s="67"/>
      <c r="AOP11" s="284"/>
      <c r="AOQ11" s="285"/>
      <c r="AOR11" s="285"/>
      <c r="AOS11" s="286"/>
      <c r="AOT11" s="287"/>
      <c r="AOU11" s="67"/>
      <c r="AOV11" s="284"/>
      <c r="AOW11" s="285"/>
      <c r="AOX11" s="285"/>
      <c r="AOY11" s="286"/>
      <c r="AOZ11" s="287"/>
      <c r="APA11" s="67"/>
      <c r="APB11" s="284"/>
      <c r="APC11" s="285"/>
      <c r="APD11" s="285"/>
      <c r="APE11" s="286"/>
      <c r="APF11" s="287"/>
      <c r="APG11" s="67"/>
      <c r="APH11" s="284"/>
      <c r="API11" s="285"/>
      <c r="APJ11" s="285"/>
      <c r="APK11" s="286"/>
      <c r="APL11" s="287"/>
      <c r="APM11" s="67"/>
      <c r="APN11" s="284"/>
      <c r="APO11" s="285"/>
      <c r="APP11" s="285"/>
      <c r="APQ11" s="286"/>
      <c r="APR11" s="287"/>
      <c r="APS11" s="67"/>
      <c r="APT11" s="284"/>
      <c r="APU11" s="285"/>
      <c r="APV11" s="285"/>
      <c r="APW11" s="286"/>
      <c r="APX11" s="287"/>
      <c r="APY11" s="67"/>
      <c r="APZ11" s="284"/>
      <c r="AQA11" s="285"/>
      <c r="AQB11" s="285"/>
      <c r="AQC11" s="286"/>
      <c r="AQD11" s="287"/>
      <c r="AQE11" s="67"/>
      <c r="AQF11" s="284"/>
      <c r="AQG11" s="285"/>
      <c r="AQH11" s="285"/>
      <c r="AQI11" s="286"/>
      <c r="AQJ11" s="287"/>
      <c r="AQK11" s="67"/>
      <c r="AQL11" s="284"/>
      <c r="AQM11" s="285"/>
      <c r="AQN11" s="285"/>
      <c r="AQO11" s="286"/>
      <c r="AQP11" s="287"/>
      <c r="AQQ11" s="67"/>
      <c r="AQR11" s="284"/>
      <c r="AQS11" s="285"/>
      <c r="AQT11" s="285"/>
      <c r="AQU11" s="286"/>
      <c r="AQV11" s="287"/>
      <c r="AQW11" s="67"/>
      <c r="AQX11" s="284"/>
      <c r="AQY11" s="285"/>
      <c r="AQZ11" s="285"/>
      <c r="ARA11" s="286"/>
      <c r="ARB11" s="287"/>
      <c r="ARC11" s="67"/>
      <c r="ARD11" s="284"/>
      <c r="ARE11" s="285"/>
      <c r="ARF11" s="285"/>
      <c r="ARG11" s="286"/>
      <c r="ARH11" s="287"/>
      <c r="ARI11" s="67"/>
      <c r="ARJ11" s="284"/>
      <c r="ARK11" s="285"/>
      <c r="ARL11" s="285"/>
      <c r="ARM11" s="286"/>
      <c r="ARN11" s="287"/>
      <c r="ARO11" s="67"/>
      <c r="ARP11" s="284"/>
      <c r="ARQ11" s="285"/>
      <c r="ARR11" s="285"/>
      <c r="ARS11" s="286"/>
      <c r="ART11" s="287"/>
      <c r="ARU11" s="67"/>
      <c r="ARV11" s="284"/>
      <c r="ARW11" s="285"/>
      <c r="ARX11" s="285"/>
      <c r="ARY11" s="286"/>
      <c r="ARZ11" s="287"/>
      <c r="ASA11" s="67"/>
      <c r="ASB11" s="284"/>
      <c r="ASC11" s="285"/>
      <c r="ASD11" s="285"/>
      <c r="ASE11" s="286"/>
      <c r="ASF11" s="287"/>
      <c r="ASG11" s="67"/>
      <c r="ASH11" s="284"/>
      <c r="ASI11" s="285"/>
      <c r="ASJ11" s="285"/>
      <c r="ASK11" s="286"/>
      <c r="ASL11" s="287"/>
      <c r="ASM11" s="67"/>
      <c r="ASN11" s="284"/>
      <c r="ASO11" s="285"/>
      <c r="ASP11" s="285"/>
      <c r="ASQ11" s="286"/>
      <c r="ASR11" s="287"/>
      <c r="ASS11" s="67"/>
      <c r="AST11" s="284"/>
      <c r="ASU11" s="285"/>
      <c r="ASV11" s="285"/>
      <c r="ASW11" s="286"/>
      <c r="ASX11" s="287"/>
      <c r="ASY11" s="67"/>
      <c r="ASZ11" s="284"/>
      <c r="ATA11" s="285"/>
      <c r="ATB11" s="285"/>
      <c r="ATC11" s="286"/>
      <c r="ATD11" s="287"/>
      <c r="ATE11" s="67"/>
      <c r="ATF11" s="284"/>
      <c r="ATG11" s="285"/>
      <c r="ATH11" s="285"/>
      <c r="ATI11" s="286"/>
      <c r="ATJ11" s="287"/>
      <c r="ATK11" s="67"/>
      <c r="ATL11" s="284"/>
      <c r="ATM11" s="285"/>
      <c r="ATN11" s="285"/>
      <c r="ATO11" s="286"/>
      <c r="ATP11" s="287"/>
      <c r="ATQ11" s="67"/>
      <c r="ATR11" s="284"/>
      <c r="ATS11" s="285"/>
      <c r="ATT11" s="285"/>
      <c r="ATU11" s="286"/>
      <c r="ATV11" s="287"/>
      <c r="ATW11" s="67"/>
      <c r="ATX11" s="284"/>
      <c r="ATY11" s="285"/>
      <c r="ATZ11" s="285"/>
      <c r="AUA11" s="286"/>
      <c r="AUB11" s="287"/>
      <c r="AUC11" s="67"/>
      <c r="AUD11" s="284"/>
      <c r="AUE11" s="285"/>
      <c r="AUF11" s="285"/>
      <c r="AUG11" s="286"/>
      <c r="AUH11" s="287"/>
      <c r="AUI11" s="67"/>
      <c r="AUJ11" s="284"/>
      <c r="AUK11" s="285"/>
      <c r="AUL11" s="285"/>
      <c r="AUM11" s="286"/>
      <c r="AUN11" s="287"/>
      <c r="AUO11" s="67"/>
      <c r="AUP11" s="284"/>
      <c r="AUQ11" s="285"/>
      <c r="AUR11" s="285"/>
      <c r="AUS11" s="286"/>
      <c r="AUT11" s="287"/>
      <c r="AUU11" s="67"/>
      <c r="AUV11" s="284"/>
      <c r="AUW11" s="285"/>
      <c r="AUX11" s="285"/>
      <c r="AUY11" s="286"/>
      <c r="AUZ11" s="287"/>
      <c r="AVA11" s="67"/>
      <c r="AVB11" s="284"/>
      <c r="AVC11" s="285"/>
      <c r="AVD11" s="285"/>
      <c r="AVE11" s="286"/>
      <c r="AVF11" s="287"/>
      <c r="AVG11" s="67"/>
      <c r="AVH11" s="284"/>
      <c r="AVI11" s="285"/>
      <c r="AVJ11" s="285"/>
      <c r="AVK11" s="286"/>
      <c r="AVL11" s="287"/>
      <c r="AVM11" s="67"/>
      <c r="AVN11" s="284"/>
      <c r="AVO11" s="285"/>
      <c r="AVP11" s="285"/>
      <c r="AVQ11" s="286"/>
      <c r="AVR11" s="287"/>
      <c r="AVS11" s="67"/>
      <c r="AVT11" s="284"/>
      <c r="AVU11" s="285"/>
      <c r="AVV11" s="285"/>
      <c r="AVW11" s="286"/>
      <c r="AVX11" s="287"/>
      <c r="AVY11" s="67"/>
      <c r="AVZ11" s="284"/>
      <c r="AWA11" s="285"/>
      <c r="AWB11" s="285"/>
      <c r="AWC11" s="286"/>
      <c r="AWD11" s="287"/>
      <c r="AWE11" s="67"/>
      <c r="AWF11" s="284"/>
      <c r="AWG11" s="285"/>
      <c r="AWH11" s="285"/>
      <c r="AWI11" s="286"/>
      <c r="AWJ11" s="287"/>
      <c r="AWK11" s="67"/>
      <c r="AWL11" s="284"/>
      <c r="AWM11" s="285"/>
      <c r="AWN11" s="285"/>
      <c r="AWO11" s="286"/>
      <c r="AWP11" s="287"/>
      <c r="AWQ11" s="67"/>
      <c r="AWR11" s="284"/>
      <c r="AWS11" s="285"/>
      <c r="AWT11" s="285"/>
      <c r="AWU11" s="286"/>
      <c r="AWV11" s="287"/>
      <c r="AWW11" s="67"/>
      <c r="AWX11" s="284"/>
      <c r="AWY11" s="285"/>
      <c r="AWZ11" s="285"/>
      <c r="AXA11" s="286"/>
      <c r="AXB11" s="287"/>
      <c r="AXC11" s="67"/>
      <c r="AXD11" s="284"/>
      <c r="AXE11" s="285"/>
      <c r="AXF11" s="285"/>
      <c r="AXG11" s="286"/>
      <c r="AXH11" s="287"/>
      <c r="AXI11" s="67"/>
      <c r="AXJ11" s="284"/>
      <c r="AXK11" s="285"/>
      <c r="AXL11" s="285"/>
      <c r="AXM11" s="286"/>
      <c r="AXN11" s="287"/>
      <c r="AXO11" s="67"/>
      <c r="AXP11" s="284"/>
      <c r="AXQ11" s="285"/>
      <c r="AXR11" s="285"/>
      <c r="AXS11" s="286"/>
      <c r="AXT11" s="287"/>
      <c r="AXU11" s="67"/>
      <c r="AXV11" s="284"/>
      <c r="AXW11" s="285"/>
      <c r="AXX11" s="285"/>
      <c r="AXY11" s="286"/>
      <c r="AXZ11" s="287"/>
      <c r="AYA11" s="67"/>
      <c r="AYB11" s="284"/>
      <c r="AYC11" s="285"/>
      <c r="AYD11" s="285"/>
      <c r="AYE11" s="286"/>
      <c r="AYF11" s="287"/>
      <c r="AYG11" s="67"/>
      <c r="AYH11" s="284"/>
      <c r="AYI11" s="285"/>
      <c r="AYJ11" s="285"/>
      <c r="AYK11" s="286"/>
      <c r="AYL11" s="287"/>
      <c r="AYM11" s="67"/>
      <c r="AYN11" s="284"/>
      <c r="AYO11" s="285"/>
      <c r="AYP11" s="285"/>
      <c r="AYQ11" s="286"/>
      <c r="AYR11" s="287"/>
      <c r="AYS11" s="67"/>
      <c r="AYT11" s="284"/>
      <c r="AYU11" s="285"/>
      <c r="AYV11" s="285"/>
      <c r="AYW11" s="286"/>
      <c r="AYX11" s="287"/>
      <c r="AYY11" s="67"/>
      <c r="AYZ11" s="284"/>
      <c r="AZA11" s="285"/>
      <c r="AZB11" s="285"/>
      <c r="AZC11" s="286"/>
      <c r="AZD11" s="287"/>
      <c r="AZE11" s="67"/>
      <c r="AZF11" s="284"/>
      <c r="AZG11" s="285"/>
      <c r="AZH11" s="285"/>
      <c r="AZI11" s="286"/>
      <c r="AZJ11" s="287"/>
      <c r="AZK11" s="67"/>
      <c r="AZL11" s="284"/>
      <c r="AZM11" s="285"/>
      <c r="AZN11" s="285"/>
      <c r="AZO11" s="286"/>
      <c r="AZP11" s="287"/>
      <c r="AZQ11" s="67"/>
      <c r="AZR11" s="284"/>
      <c r="AZS11" s="285"/>
      <c r="AZT11" s="285"/>
      <c r="AZU11" s="286"/>
      <c r="AZV11" s="287"/>
      <c r="AZW11" s="67"/>
      <c r="AZX11" s="284"/>
      <c r="AZY11" s="285"/>
      <c r="AZZ11" s="285"/>
      <c r="BAA11" s="286"/>
      <c r="BAB11" s="287"/>
      <c r="BAC11" s="67"/>
      <c r="BAD11" s="284"/>
      <c r="BAE11" s="285"/>
      <c r="BAF11" s="285"/>
      <c r="BAG11" s="286"/>
      <c r="BAH11" s="287"/>
      <c r="BAI11" s="67"/>
      <c r="BAJ11" s="284"/>
      <c r="BAK11" s="285"/>
      <c r="BAL11" s="285"/>
      <c r="BAM11" s="286"/>
      <c r="BAN11" s="287"/>
      <c r="BAO11" s="67"/>
      <c r="BAP11" s="284"/>
      <c r="BAQ11" s="285"/>
      <c r="BAR11" s="285"/>
      <c r="BAS11" s="286"/>
      <c r="BAT11" s="287"/>
      <c r="BAU11" s="67"/>
      <c r="BAV11" s="284"/>
      <c r="BAW11" s="285"/>
      <c r="BAX11" s="285"/>
      <c r="BAY11" s="286"/>
      <c r="BAZ11" s="287"/>
      <c r="BBA11" s="67"/>
      <c r="BBB11" s="284"/>
      <c r="BBC11" s="285"/>
      <c r="BBD11" s="285"/>
      <c r="BBE11" s="286"/>
      <c r="BBF11" s="287"/>
      <c r="BBG11" s="67"/>
      <c r="BBH11" s="284"/>
      <c r="BBI11" s="285"/>
      <c r="BBJ11" s="285"/>
      <c r="BBK11" s="286"/>
      <c r="BBL11" s="287"/>
      <c r="BBM11" s="67"/>
      <c r="BBN11" s="284"/>
      <c r="BBO11" s="285"/>
      <c r="BBP11" s="285"/>
      <c r="BBQ11" s="286"/>
      <c r="BBR11" s="287"/>
      <c r="BBS11" s="67"/>
      <c r="BBT11" s="284"/>
      <c r="BBU11" s="285"/>
      <c r="BBV11" s="285"/>
      <c r="BBW11" s="286"/>
      <c r="BBX11" s="287"/>
      <c r="BBY11" s="67"/>
      <c r="BBZ11" s="284"/>
      <c r="BCA11" s="285"/>
      <c r="BCB11" s="285"/>
      <c r="BCC11" s="286"/>
      <c r="BCD11" s="287"/>
      <c r="BCE11" s="67"/>
      <c r="BCF11" s="284"/>
      <c r="BCG11" s="285"/>
      <c r="BCH11" s="285"/>
      <c r="BCI11" s="286"/>
      <c r="BCJ11" s="287"/>
      <c r="BCK11" s="67"/>
      <c r="BCL11" s="284"/>
      <c r="BCM11" s="285"/>
      <c r="BCN11" s="285"/>
      <c r="BCO11" s="286"/>
      <c r="BCP11" s="287"/>
      <c r="BCQ11" s="67"/>
      <c r="BCR11" s="284"/>
      <c r="BCS11" s="285"/>
      <c r="BCT11" s="285"/>
      <c r="BCU11" s="286"/>
      <c r="BCV11" s="287"/>
      <c r="BCW11" s="67"/>
      <c r="BCX11" s="284"/>
      <c r="BCY11" s="285"/>
      <c r="BCZ11" s="285"/>
      <c r="BDA11" s="286"/>
      <c r="BDB11" s="287"/>
      <c r="BDC11" s="67"/>
      <c r="BDD11" s="284"/>
      <c r="BDE11" s="285"/>
      <c r="BDF11" s="285"/>
      <c r="BDG11" s="286"/>
      <c r="BDH11" s="287"/>
      <c r="BDI11" s="67"/>
      <c r="BDJ11" s="284"/>
      <c r="BDK11" s="285"/>
      <c r="BDL11" s="285"/>
      <c r="BDM11" s="286"/>
      <c r="BDN11" s="287"/>
      <c r="BDO11" s="67"/>
      <c r="BDP11" s="284"/>
      <c r="BDQ11" s="285"/>
      <c r="BDR11" s="285"/>
      <c r="BDS11" s="286"/>
      <c r="BDT11" s="287"/>
      <c r="BDU11" s="67"/>
      <c r="BDV11" s="284"/>
      <c r="BDW11" s="285"/>
      <c r="BDX11" s="285"/>
      <c r="BDY11" s="286"/>
      <c r="BDZ11" s="287"/>
      <c r="BEA11" s="67"/>
      <c r="BEB11" s="284"/>
      <c r="BEC11" s="285"/>
      <c r="BED11" s="285"/>
      <c r="BEE11" s="286"/>
      <c r="BEF11" s="287"/>
      <c r="BEG11" s="67"/>
      <c r="BEH11" s="284"/>
      <c r="BEI11" s="285"/>
      <c r="BEJ11" s="285"/>
      <c r="BEK11" s="286"/>
      <c r="BEL11" s="287"/>
      <c r="BEM11" s="67"/>
      <c r="BEN11" s="284"/>
      <c r="BEO11" s="285"/>
      <c r="BEP11" s="285"/>
      <c r="BEQ11" s="286"/>
      <c r="BER11" s="287"/>
      <c r="BES11" s="67"/>
      <c r="BET11" s="284"/>
      <c r="BEU11" s="285"/>
      <c r="BEV11" s="285"/>
      <c r="BEW11" s="286"/>
      <c r="BEX11" s="287"/>
      <c r="BEY11" s="67"/>
      <c r="BEZ11" s="284"/>
      <c r="BFA11" s="285"/>
      <c r="BFB11" s="285"/>
      <c r="BFC11" s="286"/>
      <c r="BFD11" s="287"/>
      <c r="BFE11" s="67"/>
      <c r="BFF11" s="284"/>
      <c r="BFG11" s="285"/>
      <c r="BFH11" s="285"/>
      <c r="BFI11" s="286"/>
      <c r="BFJ11" s="287"/>
      <c r="BFK11" s="67"/>
      <c r="BFL11" s="284"/>
      <c r="BFM11" s="285"/>
      <c r="BFN11" s="285"/>
      <c r="BFO11" s="286"/>
      <c r="BFP11" s="287"/>
      <c r="BFQ11" s="67"/>
      <c r="BFR11" s="284"/>
      <c r="BFS11" s="285"/>
      <c r="BFT11" s="285"/>
      <c r="BFU11" s="286"/>
      <c r="BFV11" s="287"/>
      <c r="BFW11" s="67"/>
      <c r="BFX11" s="284"/>
      <c r="BFY11" s="285"/>
      <c r="BFZ11" s="285"/>
      <c r="BGA11" s="286"/>
      <c r="BGB11" s="287"/>
      <c r="BGC11" s="67"/>
      <c r="BGD11" s="284"/>
      <c r="BGE11" s="285"/>
      <c r="BGF11" s="285"/>
      <c r="BGG11" s="286"/>
      <c r="BGH11" s="287"/>
      <c r="BGI11" s="67"/>
      <c r="BGJ11" s="284"/>
      <c r="BGK11" s="285"/>
      <c r="BGL11" s="285"/>
      <c r="BGM11" s="286"/>
      <c r="BGN11" s="287"/>
      <c r="BGO11" s="67"/>
      <c r="BGP11" s="284"/>
      <c r="BGQ11" s="285"/>
      <c r="BGR11" s="285"/>
      <c r="BGS11" s="286"/>
      <c r="BGT11" s="287"/>
      <c r="BGU11" s="67"/>
      <c r="BGV11" s="284"/>
      <c r="BGW11" s="285"/>
      <c r="BGX11" s="285"/>
      <c r="BGY11" s="286"/>
      <c r="BGZ11" s="287"/>
      <c r="BHA11" s="67"/>
      <c r="BHB11" s="284"/>
      <c r="BHC11" s="285"/>
      <c r="BHD11" s="285"/>
      <c r="BHE11" s="286"/>
      <c r="BHF11" s="287"/>
      <c r="BHG11" s="67"/>
      <c r="BHH11" s="284"/>
      <c r="BHI11" s="285"/>
      <c r="BHJ11" s="285"/>
      <c r="BHK11" s="286"/>
      <c r="BHL11" s="287"/>
      <c r="BHM11" s="67"/>
      <c r="BHN11" s="284"/>
      <c r="BHO11" s="285"/>
      <c r="BHP11" s="285"/>
      <c r="BHQ11" s="286"/>
      <c r="BHR11" s="287"/>
      <c r="BHS11" s="67"/>
      <c r="BHT11" s="284"/>
      <c r="BHU11" s="285"/>
      <c r="BHV11" s="285"/>
      <c r="BHW11" s="286"/>
      <c r="BHX11" s="287"/>
      <c r="BHY11" s="67"/>
      <c r="BHZ11" s="284"/>
      <c r="BIA11" s="285"/>
      <c r="BIB11" s="285"/>
      <c r="BIC11" s="286"/>
      <c r="BID11" s="287"/>
      <c r="BIE11" s="67"/>
      <c r="BIF11" s="284"/>
      <c r="BIG11" s="285"/>
      <c r="BIH11" s="285"/>
      <c r="BII11" s="286"/>
      <c r="BIJ11" s="287"/>
      <c r="BIK11" s="67"/>
      <c r="BIL11" s="284"/>
      <c r="BIM11" s="285"/>
      <c r="BIN11" s="285"/>
      <c r="BIO11" s="286"/>
      <c r="BIP11" s="287"/>
      <c r="BIQ11" s="67"/>
      <c r="BIR11" s="284"/>
      <c r="BIS11" s="285"/>
      <c r="BIT11" s="285"/>
      <c r="BIU11" s="286"/>
      <c r="BIV11" s="287"/>
      <c r="BIW11" s="67"/>
      <c r="BIX11" s="284"/>
      <c r="BIY11" s="285"/>
      <c r="BIZ11" s="285"/>
      <c r="BJA11" s="286"/>
      <c r="BJB11" s="287"/>
      <c r="BJC11" s="67"/>
      <c r="BJD11" s="284"/>
      <c r="BJE11" s="285"/>
      <c r="BJF11" s="285"/>
      <c r="BJG11" s="286"/>
      <c r="BJH11" s="287"/>
      <c r="BJI11" s="67"/>
      <c r="BJJ11" s="284"/>
      <c r="BJK11" s="285"/>
      <c r="BJL11" s="285"/>
      <c r="BJM11" s="286"/>
      <c r="BJN11" s="287"/>
      <c r="BJO11" s="67"/>
      <c r="BJP11" s="284"/>
      <c r="BJQ11" s="285"/>
      <c r="BJR11" s="285"/>
      <c r="BJS11" s="286"/>
      <c r="BJT11" s="287"/>
      <c r="BJU11" s="67"/>
      <c r="BJV11" s="284"/>
      <c r="BJW11" s="285"/>
      <c r="BJX11" s="285"/>
      <c r="BJY11" s="286"/>
      <c r="BJZ11" s="287"/>
      <c r="BKA11" s="67"/>
      <c r="BKB11" s="284"/>
      <c r="BKC11" s="285"/>
      <c r="BKD11" s="285"/>
      <c r="BKE11" s="286"/>
      <c r="BKF11" s="287"/>
      <c r="BKG11" s="67"/>
      <c r="BKH11" s="284"/>
      <c r="BKI11" s="285"/>
      <c r="BKJ11" s="285"/>
      <c r="BKK11" s="286"/>
      <c r="BKL11" s="287"/>
      <c r="BKM11" s="67"/>
      <c r="BKN11" s="284"/>
      <c r="BKO11" s="285"/>
      <c r="BKP11" s="285"/>
      <c r="BKQ11" s="286"/>
      <c r="BKR11" s="287"/>
      <c r="BKS11" s="67"/>
      <c r="BKT11" s="284"/>
      <c r="BKU11" s="285"/>
      <c r="BKV11" s="285"/>
      <c r="BKW11" s="286"/>
      <c r="BKX11" s="287"/>
      <c r="BKY11" s="67"/>
      <c r="BKZ11" s="284"/>
      <c r="BLA11" s="285"/>
      <c r="BLB11" s="285"/>
      <c r="BLC11" s="286"/>
      <c r="BLD11" s="287"/>
      <c r="BLE11" s="67"/>
      <c r="BLF11" s="284"/>
      <c r="BLG11" s="285"/>
      <c r="BLH11" s="285"/>
      <c r="BLI11" s="286"/>
      <c r="BLJ11" s="287"/>
      <c r="BLK11" s="67"/>
      <c r="BLL11" s="284"/>
      <c r="BLM11" s="285"/>
      <c r="BLN11" s="285"/>
      <c r="BLO11" s="286"/>
      <c r="BLP11" s="287"/>
      <c r="BLQ11" s="67"/>
      <c r="BLR11" s="284"/>
      <c r="BLS11" s="285"/>
      <c r="BLT11" s="285"/>
      <c r="BLU11" s="286"/>
      <c r="BLV11" s="287"/>
      <c r="BLW11" s="67"/>
      <c r="BLX11" s="284"/>
      <c r="BLY11" s="285"/>
      <c r="BLZ11" s="285"/>
      <c r="BMA11" s="286"/>
      <c r="BMB11" s="287"/>
      <c r="BMC11" s="67"/>
      <c r="BMD11" s="284"/>
      <c r="BME11" s="285"/>
      <c r="BMF11" s="285"/>
      <c r="BMG11" s="286"/>
      <c r="BMH11" s="287"/>
      <c r="BMI11" s="67"/>
      <c r="BMJ11" s="284"/>
      <c r="BMK11" s="285"/>
      <c r="BML11" s="285"/>
      <c r="BMM11" s="286"/>
      <c r="BMN11" s="287"/>
      <c r="BMO11" s="67"/>
      <c r="BMP11" s="284"/>
      <c r="BMQ11" s="285"/>
      <c r="BMR11" s="285"/>
      <c r="BMS11" s="286"/>
      <c r="BMT11" s="287"/>
      <c r="BMU11" s="67"/>
      <c r="BMV11" s="284"/>
      <c r="BMW11" s="285"/>
      <c r="BMX11" s="285"/>
      <c r="BMY11" s="286"/>
      <c r="BMZ11" s="287"/>
      <c r="BNA11" s="67"/>
      <c r="BNB11" s="284"/>
      <c r="BNC11" s="285"/>
      <c r="BND11" s="285"/>
      <c r="BNE11" s="286"/>
      <c r="BNF11" s="287"/>
      <c r="BNG11" s="67"/>
      <c r="BNH11" s="284"/>
      <c r="BNI11" s="285"/>
      <c r="BNJ11" s="285"/>
      <c r="BNK11" s="286"/>
      <c r="BNL11" s="287"/>
      <c r="BNM11" s="67"/>
      <c r="BNN11" s="284"/>
      <c r="BNO11" s="285"/>
      <c r="BNP11" s="285"/>
      <c r="BNQ11" s="286"/>
      <c r="BNR11" s="287"/>
      <c r="BNS11" s="67"/>
      <c r="BNT11" s="284"/>
      <c r="BNU11" s="285"/>
      <c r="BNV11" s="285"/>
      <c r="BNW11" s="286"/>
      <c r="BNX11" s="287"/>
      <c r="BNY11" s="67"/>
      <c r="BNZ11" s="284"/>
      <c r="BOA11" s="285"/>
      <c r="BOB11" s="285"/>
      <c r="BOC11" s="286"/>
      <c r="BOD11" s="287"/>
      <c r="BOE11" s="67"/>
      <c r="BOF11" s="284"/>
      <c r="BOG11" s="285"/>
      <c r="BOH11" s="285"/>
      <c r="BOI11" s="286"/>
      <c r="BOJ11" s="287"/>
      <c r="BOK11" s="67"/>
      <c r="BOL11" s="284"/>
      <c r="BOM11" s="285"/>
      <c r="BON11" s="285"/>
      <c r="BOO11" s="286"/>
      <c r="BOP11" s="287"/>
      <c r="BOQ11" s="67"/>
      <c r="BOR11" s="284"/>
      <c r="BOS11" s="285"/>
      <c r="BOT11" s="285"/>
      <c r="BOU11" s="286"/>
      <c r="BOV11" s="287"/>
      <c r="BOW11" s="67"/>
      <c r="BOX11" s="284"/>
      <c r="BOY11" s="285"/>
      <c r="BOZ11" s="285"/>
      <c r="BPA11" s="286"/>
      <c r="BPB11" s="287"/>
      <c r="BPC11" s="67"/>
      <c r="BPD11" s="284"/>
      <c r="BPE11" s="285"/>
      <c r="BPF11" s="285"/>
      <c r="BPG11" s="286"/>
      <c r="BPH11" s="287"/>
      <c r="BPI11" s="67"/>
      <c r="BPJ11" s="284"/>
      <c r="BPK11" s="285"/>
      <c r="BPL11" s="285"/>
      <c r="BPM11" s="286"/>
      <c r="BPN11" s="287"/>
      <c r="BPO11" s="67"/>
      <c r="BPP11" s="284"/>
      <c r="BPQ11" s="285"/>
      <c r="BPR11" s="285"/>
      <c r="BPS11" s="286"/>
      <c r="BPT11" s="287"/>
      <c r="BPU11" s="67"/>
      <c r="BPV11" s="284"/>
      <c r="BPW11" s="285"/>
      <c r="BPX11" s="285"/>
      <c r="BPY11" s="286"/>
      <c r="BPZ11" s="287"/>
      <c r="BQA11" s="67"/>
      <c r="BQB11" s="284"/>
      <c r="BQC11" s="285"/>
      <c r="BQD11" s="285"/>
      <c r="BQE11" s="286"/>
      <c r="BQF11" s="287"/>
      <c r="BQG11" s="67"/>
      <c r="BQH11" s="284"/>
      <c r="BQI11" s="285"/>
      <c r="BQJ11" s="285"/>
      <c r="BQK11" s="286"/>
      <c r="BQL11" s="287"/>
      <c r="BQM11" s="67"/>
      <c r="BQN11" s="284"/>
      <c r="BQO11" s="285"/>
      <c r="BQP11" s="285"/>
      <c r="BQQ11" s="286"/>
      <c r="BQR11" s="287"/>
      <c r="BQS11" s="67"/>
      <c r="BQT11" s="284"/>
      <c r="BQU11" s="285"/>
      <c r="BQV11" s="285"/>
      <c r="BQW11" s="286"/>
      <c r="BQX11" s="287"/>
      <c r="BQY11" s="67"/>
      <c r="BQZ11" s="284"/>
      <c r="BRA11" s="285"/>
      <c r="BRB11" s="285"/>
      <c r="BRC11" s="286"/>
      <c r="BRD11" s="287"/>
      <c r="BRE11" s="67"/>
      <c r="BRF11" s="284"/>
      <c r="BRG11" s="285"/>
      <c r="BRH11" s="285"/>
      <c r="BRI11" s="286"/>
      <c r="BRJ11" s="287"/>
      <c r="BRK11" s="67"/>
      <c r="BRL11" s="284"/>
      <c r="BRM11" s="285"/>
      <c r="BRN11" s="285"/>
      <c r="BRO11" s="286"/>
      <c r="BRP11" s="287"/>
      <c r="BRQ11" s="67"/>
      <c r="BRR11" s="284"/>
      <c r="BRS11" s="285"/>
      <c r="BRT11" s="285"/>
      <c r="BRU11" s="286"/>
      <c r="BRV11" s="287"/>
      <c r="BRW11" s="67"/>
      <c r="BRX11" s="284"/>
      <c r="BRY11" s="285"/>
      <c r="BRZ11" s="285"/>
      <c r="BSA11" s="286"/>
      <c r="BSB11" s="287"/>
      <c r="BSC11" s="67"/>
      <c r="BSD11" s="284"/>
      <c r="BSE11" s="285"/>
      <c r="BSF11" s="285"/>
      <c r="BSG11" s="286"/>
      <c r="BSH11" s="287"/>
      <c r="BSI11" s="67"/>
      <c r="BSJ11" s="284"/>
      <c r="BSK11" s="285"/>
      <c r="BSL11" s="285"/>
      <c r="BSM11" s="286"/>
      <c r="BSN11" s="287"/>
      <c r="BSO11" s="67"/>
      <c r="BSP11" s="284"/>
      <c r="BSQ11" s="285"/>
      <c r="BSR11" s="285"/>
      <c r="BSS11" s="286"/>
      <c r="BST11" s="287"/>
      <c r="BSU11" s="67"/>
      <c r="BSV11" s="284"/>
      <c r="BSW11" s="285"/>
      <c r="BSX11" s="285"/>
      <c r="BSY11" s="286"/>
      <c r="BSZ11" s="287"/>
      <c r="BTA11" s="67"/>
      <c r="BTB11" s="284"/>
      <c r="BTC11" s="285"/>
      <c r="BTD11" s="285"/>
      <c r="BTE11" s="286"/>
      <c r="BTF11" s="287"/>
      <c r="BTG11" s="67"/>
      <c r="BTH11" s="284"/>
      <c r="BTI11" s="285"/>
      <c r="BTJ11" s="285"/>
      <c r="BTK11" s="286"/>
      <c r="BTL11" s="287"/>
      <c r="BTM11" s="67"/>
      <c r="BTN11" s="284"/>
      <c r="BTO11" s="285"/>
      <c r="BTP11" s="285"/>
      <c r="BTQ11" s="286"/>
      <c r="BTR11" s="287"/>
      <c r="BTS11" s="67"/>
      <c r="BTT11" s="284"/>
      <c r="BTU11" s="285"/>
      <c r="BTV11" s="285"/>
      <c r="BTW11" s="286"/>
      <c r="BTX11" s="287"/>
      <c r="BTY11" s="67"/>
      <c r="BTZ11" s="284"/>
      <c r="BUA11" s="285"/>
      <c r="BUB11" s="285"/>
      <c r="BUC11" s="286"/>
      <c r="BUD11" s="287"/>
      <c r="BUE11" s="67"/>
      <c r="BUF11" s="284"/>
      <c r="BUG11" s="285"/>
      <c r="BUH11" s="285"/>
      <c r="BUI11" s="286"/>
      <c r="BUJ11" s="287"/>
      <c r="BUK11" s="67"/>
      <c r="BUL11" s="284"/>
      <c r="BUM11" s="285"/>
      <c r="BUN11" s="285"/>
      <c r="BUO11" s="286"/>
      <c r="BUP11" s="287"/>
      <c r="BUQ11" s="67"/>
      <c r="BUR11" s="284"/>
      <c r="BUS11" s="285"/>
      <c r="BUT11" s="285"/>
      <c r="BUU11" s="286"/>
      <c r="BUV11" s="287"/>
      <c r="BUW11" s="67"/>
      <c r="BUX11" s="284"/>
      <c r="BUY11" s="285"/>
      <c r="BUZ11" s="285"/>
      <c r="BVA11" s="286"/>
      <c r="BVB11" s="287"/>
      <c r="BVC11" s="67"/>
      <c r="BVD11" s="284"/>
      <c r="BVE11" s="285"/>
      <c r="BVF11" s="285"/>
      <c r="BVG11" s="286"/>
      <c r="BVH11" s="287"/>
      <c r="BVI11" s="67"/>
      <c r="BVJ11" s="284"/>
      <c r="BVK11" s="285"/>
      <c r="BVL11" s="285"/>
      <c r="BVM11" s="286"/>
      <c r="BVN11" s="287"/>
      <c r="BVO11" s="67"/>
      <c r="BVP11" s="284"/>
      <c r="BVQ11" s="285"/>
      <c r="BVR11" s="285"/>
      <c r="BVS11" s="286"/>
      <c r="BVT11" s="287"/>
      <c r="BVU11" s="67"/>
      <c r="BVV11" s="284"/>
      <c r="BVW11" s="285"/>
      <c r="BVX11" s="285"/>
      <c r="BVY11" s="286"/>
      <c r="BVZ11" s="287"/>
      <c r="BWA11" s="67"/>
      <c r="BWB11" s="284"/>
      <c r="BWC11" s="285"/>
      <c r="BWD11" s="285"/>
      <c r="BWE11" s="286"/>
      <c r="BWF11" s="287"/>
      <c r="BWG11" s="67"/>
      <c r="BWH11" s="284"/>
      <c r="BWI11" s="285"/>
      <c r="BWJ11" s="285"/>
      <c r="BWK11" s="286"/>
      <c r="BWL11" s="287"/>
      <c r="BWM11" s="67"/>
      <c r="BWN11" s="284"/>
      <c r="BWO11" s="285"/>
      <c r="BWP11" s="285"/>
      <c r="BWQ11" s="286"/>
      <c r="BWR11" s="287"/>
      <c r="BWS11" s="67"/>
      <c r="BWT11" s="284"/>
      <c r="BWU11" s="285"/>
      <c r="BWV11" s="285"/>
      <c r="BWW11" s="286"/>
      <c r="BWX11" s="287"/>
      <c r="BWY11" s="67"/>
      <c r="BWZ11" s="284"/>
      <c r="BXA11" s="285"/>
      <c r="BXB11" s="285"/>
      <c r="BXC11" s="286"/>
      <c r="BXD11" s="287"/>
      <c r="BXE11" s="67"/>
      <c r="BXF11" s="284"/>
      <c r="BXG11" s="285"/>
      <c r="BXH11" s="285"/>
      <c r="BXI11" s="286"/>
      <c r="BXJ11" s="287"/>
      <c r="BXK11" s="67"/>
      <c r="BXL11" s="284"/>
      <c r="BXM11" s="285"/>
      <c r="BXN11" s="285"/>
      <c r="BXO11" s="286"/>
      <c r="BXP11" s="287"/>
      <c r="BXQ11" s="67"/>
      <c r="BXR11" s="284"/>
      <c r="BXS11" s="285"/>
      <c r="BXT11" s="285"/>
      <c r="BXU11" s="286"/>
      <c r="BXV11" s="287"/>
      <c r="BXW11" s="67"/>
      <c r="BXX11" s="284"/>
      <c r="BXY11" s="285"/>
      <c r="BXZ11" s="285"/>
      <c r="BYA11" s="286"/>
      <c r="BYB11" s="287"/>
      <c r="BYC11" s="67"/>
      <c r="BYD11" s="284"/>
      <c r="BYE11" s="285"/>
      <c r="BYF11" s="285"/>
      <c r="BYG11" s="286"/>
      <c r="BYH11" s="287"/>
      <c r="BYI11" s="67"/>
      <c r="BYJ11" s="284"/>
      <c r="BYK11" s="285"/>
      <c r="BYL11" s="285"/>
      <c r="BYM11" s="286"/>
      <c r="BYN11" s="287"/>
      <c r="BYO11" s="67"/>
      <c r="BYP11" s="284"/>
      <c r="BYQ11" s="285"/>
      <c r="BYR11" s="285"/>
      <c r="BYS11" s="286"/>
      <c r="BYT11" s="287"/>
      <c r="BYU11" s="67"/>
      <c r="BYV11" s="284"/>
      <c r="BYW11" s="285"/>
      <c r="BYX11" s="285"/>
      <c r="BYY11" s="286"/>
      <c r="BYZ11" s="287"/>
      <c r="BZA11" s="67"/>
      <c r="BZB11" s="284"/>
      <c r="BZC11" s="285"/>
      <c r="BZD11" s="285"/>
      <c r="BZE11" s="286"/>
      <c r="BZF11" s="287"/>
      <c r="BZG11" s="67"/>
      <c r="BZH11" s="284"/>
      <c r="BZI11" s="285"/>
      <c r="BZJ11" s="285"/>
      <c r="BZK11" s="286"/>
      <c r="BZL11" s="287"/>
      <c r="BZM11" s="67"/>
      <c r="BZN11" s="284"/>
      <c r="BZO11" s="285"/>
      <c r="BZP11" s="285"/>
      <c r="BZQ11" s="286"/>
      <c r="BZR11" s="287"/>
      <c r="BZS11" s="67"/>
      <c r="BZT11" s="284"/>
      <c r="BZU11" s="285"/>
      <c r="BZV11" s="285"/>
      <c r="BZW11" s="286"/>
      <c r="BZX11" s="287"/>
      <c r="BZY11" s="67"/>
      <c r="BZZ11" s="284"/>
      <c r="CAA11" s="285"/>
      <c r="CAB11" s="285"/>
      <c r="CAC11" s="286"/>
      <c r="CAD11" s="287"/>
      <c r="CAE11" s="67"/>
      <c r="CAF11" s="284"/>
      <c r="CAG11" s="285"/>
      <c r="CAH11" s="285"/>
      <c r="CAI11" s="286"/>
      <c r="CAJ11" s="287"/>
      <c r="CAK11" s="67"/>
      <c r="CAL11" s="284"/>
      <c r="CAM11" s="285"/>
      <c r="CAN11" s="285"/>
      <c r="CAO11" s="286"/>
      <c r="CAP11" s="287"/>
      <c r="CAQ11" s="67"/>
      <c r="CAR11" s="284"/>
      <c r="CAS11" s="285"/>
      <c r="CAT11" s="285"/>
      <c r="CAU11" s="286"/>
      <c r="CAV11" s="287"/>
      <c r="CAW11" s="67"/>
      <c r="CAX11" s="284"/>
      <c r="CAY11" s="285"/>
      <c r="CAZ11" s="285"/>
      <c r="CBA11" s="286"/>
      <c r="CBB11" s="287"/>
      <c r="CBC11" s="67"/>
      <c r="CBD11" s="284"/>
      <c r="CBE11" s="285"/>
      <c r="CBF11" s="285"/>
      <c r="CBG11" s="286"/>
      <c r="CBH11" s="287"/>
      <c r="CBI11" s="67"/>
      <c r="CBJ11" s="284"/>
      <c r="CBK11" s="285"/>
      <c r="CBL11" s="285"/>
      <c r="CBM11" s="286"/>
      <c r="CBN11" s="287"/>
      <c r="CBO11" s="67"/>
      <c r="CBP11" s="284"/>
      <c r="CBQ11" s="285"/>
      <c r="CBR11" s="285"/>
      <c r="CBS11" s="286"/>
      <c r="CBT11" s="287"/>
      <c r="CBU11" s="67"/>
      <c r="CBV11" s="284"/>
      <c r="CBW11" s="285"/>
      <c r="CBX11" s="285"/>
      <c r="CBY11" s="286"/>
      <c r="CBZ11" s="287"/>
      <c r="CCA11" s="67"/>
      <c r="CCB11" s="284"/>
      <c r="CCC11" s="285"/>
      <c r="CCD11" s="285"/>
      <c r="CCE11" s="286"/>
      <c r="CCF11" s="287"/>
      <c r="CCG11" s="67"/>
      <c r="CCH11" s="284"/>
      <c r="CCI11" s="285"/>
      <c r="CCJ11" s="285"/>
      <c r="CCK11" s="286"/>
      <c r="CCL11" s="287"/>
      <c r="CCM11" s="67"/>
      <c r="CCN11" s="284"/>
      <c r="CCO11" s="285"/>
      <c r="CCP11" s="285"/>
      <c r="CCQ11" s="286"/>
      <c r="CCR11" s="287"/>
      <c r="CCS11" s="67"/>
      <c r="CCT11" s="284"/>
      <c r="CCU11" s="285"/>
      <c r="CCV11" s="285"/>
      <c r="CCW11" s="286"/>
      <c r="CCX11" s="287"/>
      <c r="CCY11" s="67"/>
      <c r="CCZ11" s="284"/>
      <c r="CDA11" s="285"/>
      <c r="CDB11" s="285"/>
      <c r="CDC11" s="286"/>
      <c r="CDD11" s="287"/>
      <c r="CDE11" s="67"/>
      <c r="CDF11" s="284"/>
      <c r="CDG11" s="285"/>
      <c r="CDH11" s="285"/>
      <c r="CDI11" s="286"/>
      <c r="CDJ11" s="287"/>
      <c r="CDK11" s="67"/>
      <c r="CDL11" s="284"/>
      <c r="CDM11" s="285"/>
      <c r="CDN11" s="285"/>
      <c r="CDO11" s="286"/>
      <c r="CDP11" s="287"/>
      <c r="CDQ11" s="67"/>
      <c r="CDR11" s="284"/>
      <c r="CDS11" s="285"/>
      <c r="CDT11" s="285"/>
      <c r="CDU11" s="286"/>
      <c r="CDV11" s="287"/>
      <c r="CDW11" s="67"/>
      <c r="CDX11" s="284"/>
      <c r="CDY11" s="285"/>
      <c r="CDZ11" s="285"/>
      <c r="CEA11" s="286"/>
      <c r="CEB11" s="287"/>
      <c r="CEC11" s="67"/>
      <c r="CED11" s="284"/>
      <c r="CEE11" s="285"/>
      <c r="CEF11" s="285"/>
      <c r="CEG11" s="286"/>
      <c r="CEH11" s="287"/>
      <c r="CEI11" s="67"/>
      <c r="CEJ11" s="284"/>
      <c r="CEK11" s="285"/>
      <c r="CEL11" s="285"/>
      <c r="CEM11" s="286"/>
      <c r="CEN11" s="287"/>
      <c r="CEO11" s="67"/>
      <c r="CEP11" s="284"/>
      <c r="CEQ11" s="285"/>
      <c r="CER11" s="285"/>
      <c r="CES11" s="286"/>
      <c r="CET11" s="287"/>
      <c r="CEU11" s="67"/>
      <c r="CEV11" s="284"/>
      <c r="CEW11" s="285"/>
      <c r="CEX11" s="285"/>
      <c r="CEY11" s="286"/>
      <c r="CEZ11" s="287"/>
      <c r="CFA11" s="67"/>
      <c r="CFB11" s="284"/>
      <c r="CFC11" s="285"/>
      <c r="CFD11" s="285"/>
      <c r="CFE11" s="286"/>
      <c r="CFF11" s="287"/>
      <c r="CFG11" s="67"/>
      <c r="CFH11" s="284"/>
      <c r="CFI11" s="285"/>
      <c r="CFJ11" s="285"/>
      <c r="CFK11" s="286"/>
      <c r="CFL11" s="287"/>
      <c r="CFM11" s="67"/>
      <c r="CFN11" s="284"/>
      <c r="CFO11" s="285"/>
      <c r="CFP11" s="285"/>
      <c r="CFQ11" s="286"/>
      <c r="CFR11" s="287"/>
      <c r="CFS11" s="67"/>
      <c r="CFT11" s="284"/>
      <c r="CFU11" s="285"/>
      <c r="CFV11" s="285"/>
      <c r="CFW11" s="286"/>
      <c r="CFX11" s="287"/>
      <c r="CFY11" s="67"/>
      <c r="CFZ11" s="284"/>
      <c r="CGA11" s="285"/>
      <c r="CGB11" s="285"/>
      <c r="CGC11" s="286"/>
      <c r="CGD11" s="287"/>
      <c r="CGE11" s="67"/>
      <c r="CGF11" s="284"/>
      <c r="CGG11" s="285"/>
      <c r="CGH11" s="285"/>
      <c r="CGI11" s="286"/>
      <c r="CGJ11" s="287"/>
      <c r="CGK11" s="67"/>
      <c r="CGL11" s="284"/>
      <c r="CGM11" s="285"/>
      <c r="CGN11" s="285"/>
      <c r="CGO11" s="286"/>
      <c r="CGP11" s="287"/>
      <c r="CGQ11" s="67"/>
      <c r="CGR11" s="284"/>
      <c r="CGS11" s="285"/>
      <c r="CGT11" s="285"/>
      <c r="CGU11" s="286"/>
      <c r="CGV11" s="287"/>
      <c r="CGW11" s="67"/>
      <c r="CGX11" s="284"/>
      <c r="CGY11" s="285"/>
      <c r="CGZ11" s="285"/>
      <c r="CHA11" s="286"/>
      <c r="CHB11" s="287"/>
      <c r="CHC11" s="67"/>
      <c r="CHD11" s="284"/>
      <c r="CHE11" s="285"/>
      <c r="CHF11" s="285"/>
      <c r="CHG11" s="286"/>
      <c r="CHH11" s="287"/>
      <c r="CHI11" s="67"/>
      <c r="CHJ11" s="284"/>
      <c r="CHK11" s="285"/>
      <c r="CHL11" s="285"/>
      <c r="CHM11" s="286"/>
      <c r="CHN11" s="287"/>
      <c r="CHO11" s="67"/>
      <c r="CHP11" s="284"/>
      <c r="CHQ11" s="285"/>
      <c r="CHR11" s="285"/>
      <c r="CHS11" s="286"/>
      <c r="CHT11" s="287"/>
      <c r="CHU11" s="67"/>
      <c r="CHV11" s="284"/>
      <c r="CHW11" s="285"/>
      <c r="CHX11" s="285"/>
      <c r="CHY11" s="286"/>
      <c r="CHZ11" s="287"/>
      <c r="CIA11" s="67"/>
      <c r="CIB11" s="284"/>
      <c r="CIC11" s="285"/>
      <c r="CID11" s="285"/>
      <c r="CIE11" s="286"/>
      <c r="CIF11" s="287"/>
      <c r="CIG11" s="67"/>
      <c r="CIH11" s="284"/>
      <c r="CII11" s="285"/>
      <c r="CIJ11" s="285"/>
      <c r="CIK11" s="286"/>
      <c r="CIL11" s="287"/>
      <c r="CIM11" s="67"/>
      <c r="CIN11" s="284"/>
      <c r="CIO11" s="285"/>
      <c r="CIP11" s="285"/>
      <c r="CIQ11" s="286"/>
      <c r="CIR11" s="287"/>
      <c r="CIS11" s="67"/>
      <c r="CIT11" s="284"/>
      <c r="CIU11" s="285"/>
      <c r="CIV11" s="285"/>
      <c r="CIW11" s="286"/>
      <c r="CIX11" s="287"/>
      <c r="CIY11" s="67"/>
      <c r="CIZ11" s="284"/>
      <c r="CJA11" s="285"/>
      <c r="CJB11" s="285"/>
      <c r="CJC11" s="286"/>
      <c r="CJD11" s="287"/>
      <c r="CJE11" s="67"/>
      <c r="CJF11" s="284"/>
      <c r="CJG11" s="285"/>
      <c r="CJH11" s="285"/>
      <c r="CJI11" s="286"/>
      <c r="CJJ11" s="287"/>
      <c r="CJK11" s="67"/>
      <c r="CJL11" s="284"/>
      <c r="CJM11" s="285"/>
      <c r="CJN11" s="285"/>
      <c r="CJO11" s="286"/>
      <c r="CJP11" s="287"/>
      <c r="CJQ11" s="67"/>
      <c r="CJR11" s="284"/>
      <c r="CJS11" s="285"/>
      <c r="CJT11" s="285"/>
      <c r="CJU11" s="286"/>
      <c r="CJV11" s="287"/>
      <c r="CJW11" s="67"/>
      <c r="CJX11" s="284"/>
      <c r="CJY11" s="285"/>
      <c r="CJZ11" s="285"/>
      <c r="CKA11" s="286"/>
      <c r="CKB11" s="287"/>
      <c r="CKC11" s="67"/>
      <c r="CKD11" s="284"/>
      <c r="CKE11" s="285"/>
      <c r="CKF11" s="285"/>
      <c r="CKG11" s="286"/>
      <c r="CKH11" s="287"/>
      <c r="CKI11" s="67"/>
      <c r="CKJ11" s="284"/>
      <c r="CKK11" s="285"/>
      <c r="CKL11" s="285"/>
      <c r="CKM11" s="286"/>
      <c r="CKN11" s="287"/>
      <c r="CKO11" s="67"/>
      <c r="CKP11" s="284"/>
      <c r="CKQ11" s="285"/>
      <c r="CKR11" s="285"/>
      <c r="CKS11" s="286"/>
      <c r="CKT11" s="287"/>
      <c r="CKU11" s="67"/>
      <c r="CKV11" s="284"/>
      <c r="CKW11" s="285"/>
      <c r="CKX11" s="285"/>
      <c r="CKY11" s="286"/>
      <c r="CKZ11" s="287"/>
      <c r="CLA11" s="67"/>
      <c r="CLB11" s="284"/>
      <c r="CLC11" s="285"/>
      <c r="CLD11" s="285"/>
      <c r="CLE11" s="286"/>
      <c r="CLF11" s="287"/>
      <c r="CLG11" s="67"/>
      <c r="CLH11" s="284"/>
      <c r="CLI11" s="285"/>
      <c r="CLJ11" s="285"/>
      <c r="CLK11" s="286"/>
      <c r="CLL11" s="287"/>
      <c r="CLM11" s="67"/>
      <c r="CLN11" s="284"/>
      <c r="CLO11" s="285"/>
      <c r="CLP11" s="285"/>
      <c r="CLQ11" s="286"/>
      <c r="CLR11" s="287"/>
      <c r="CLS11" s="67"/>
      <c r="CLT11" s="284"/>
      <c r="CLU11" s="285"/>
      <c r="CLV11" s="285"/>
      <c r="CLW11" s="286"/>
      <c r="CLX11" s="287"/>
      <c r="CLY11" s="67"/>
      <c r="CLZ11" s="284"/>
      <c r="CMA11" s="285"/>
      <c r="CMB11" s="285"/>
      <c r="CMC11" s="286"/>
      <c r="CMD11" s="287"/>
      <c r="CME11" s="67"/>
      <c r="CMF11" s="284"/>
      <c r="CMG11" s="285"/>
      <c r="CMH11" s="285"/>
      <c r="CMI11" s="286"/>
      <c r="CMJ11" s="287"/>
      <c r="CMK11" s="67"/>
      <c r="CML11" s="284"/>
      <c r="CMM11" s="285"/>
      <c r="CMN11" s="285"/>
      <c r="CMO11" s="286"/>
      <c r="CMP11" s="287"/>
      <c r="CMQ11" s="67"/>
      <c r="CMR11" s="284"/>
      <c r="CMS11" s="285"/>
      <c r="CMT11" s="285"/>
      <c r="CMU11" s="286"/>
      <c r="CMV11" s="287"/>
      <c r="CMW11" s="67"/>
      <c r="CMX11" s="284"/>
      <c r="CMY11" s="285"/>
      <c r="CMZ11" s="285"/>
      <c r="CNA11" s="286"/>
      <c r="CNB11" s="287"/>
      <c r="CNC11" s="67"/>
      <c r="CND11" s="284"/>
      <c r="CNE11" s="285"/>
      <c r="CNF11" s="285"/>
      <c r="CNG11" s="286"/>
      <c r="CNH11" s="287"/>
      <c r="CNI11" s="67"/>
      <c r="CNJ11" s="284"/>
      <c r="CNK11" s="285"/>
      <c r="CNL11" s="285"/>
      <c r="CNM11" s="286"/>
      <c r="CNN11" s="287"/>
      <c r="CNO11" s="67"/>
      <c r="CNP11" s="284"/>
      <c r="CNQ11" s="285"/>
      <c r="CNR11" s="285"/>
      <c r="CNS11" s="286"/>
      <c r="CNT11" s="287"/>
      <c r="CNU11" s="67"/>
      <c r="CNV11" s="284"/>
      <c r="CNW11" s="285"/>
      <c r="CNX11" s="285"/>
      <c r="CNY11" s="286"/>
      <c r="CNZ11" s="287"/>
      <c r="COA11" s="67"/>
      <c r="COB11" s="284"/>
      <c r="COC11" s="285"/>
      <c r="COD11" s="285"/>
      <c r="COE11" s="286"/>
      <c r="COF11" s="287"/>
      <c r="COG11" s="67"/>
      <c r="COH11" s="284"/>
      <c r="COI11" s="285"/>
      <c r="COJ11" s="285"/>
      <c r="COK11" s="286"/>
      <c r="COL11" s="287"/>
      <c r="COM11" s="67"/>
      <c r="CON11" s="284"/>
      <c r="COO11" s="285"/>
      <c r="COP11" s="285"/>
      <c r="COQ11" s="286"/>
      <c r="COR11" s="287"/>
      <c r="COS11" s="67"/>
      <c r="COT11" s="284"/>
      <c r="COU11" s="285"/>
      <c r="COV11" s="285"/>
      <c r="COW11" s="286"/>
      <c r="COX11" s="287"/>
      <c r="COY11" s="67"/>
      <c r="COZ11" s="284"/>
      <c r="CPA11" s="285"/>
      <c r="CPB11" s="285"/>
      <c r="CPC11" s="286"/>
      <c r="CPD11" s="287"/>
      <c r="CPE11" s="67"/>
      <c r="CPF11" s="284"/>
      <c r="CPG11" s="285"/>
      <c r="CPH11" s="285"/>
      <c r="CPI11" s="286"/>
      <c r="CPJ11" s="287"/>
      <c r="CPK11" s="67"/>
      <c r="CPL11" s="284"/>
      <c r="CPM11" s="285"/>
      <c r="CPN11" s="285"/>
      <c r="CPO11" s="286"/>
      <c r="CPP11" s="287"/>
      <c r="CPQ11" s="67"/>
      <c r="CPR11" s="284"/>
      <c r="CPS11" s="285"/>
      <c r="CPT11" s="285"/>
      <c r="CPU11" s="286"/>
      <c r="CPV11" s="287"/>
      <c r="CPW11" s="67"/>
      <c r="CPX11" s="284"/>
      <c r="CPY11" s="285"/>
      <c r="CPZ11" s="285"/>
      <c r="CQA11" s="286"/>
      <c r="CQB11" s="287"/>
      <c r="CQC11" s="67"/>
      <c r="CQD11" s="284"/>
      <c r="CQE11" s="285"/>
      <c r="CQF11" s="285"/>
      <c r="CQG11" s="286"/>
      <c r="CQH11" s="287"/>
      <c r="CQI11" s="67"/>
      <c r="CQJ11" s="284"/>
      <c r="CQK11" s="285"/>
      <c r="CQL11" s="285"/>
      <c r="CQM11" s="286"/>
      <c r="CQN11" s="287"/>
      <c r="CQO11" s="67"/>
      <c r="CQP11" s="284"/>
      <c r="CQQ11" s="285"/>
      <c r="CQR11" s="285"/>
      <c r="CQS11" s="286"/>
      <c r="CQT11" s="287"/>
      <c r="CQU11" s="67"/>
      <c r="CQV11" s="284"/>
      <c r="CQW11" s="285"/>
      <c r="CQX11" s="285"/>
      <c r="CQY11" s="286"/>
      <c r="CQZ11" s="287"/>
      <c r="CRA11" s="67"/>
      <c r="CRB11" s="284"/>
      <c r="CRC11" s="285"/>
      <c r="CRD11" s="285"/>
      <c r="CRE11" s="286"/>
      <c r="CRF11" s="287"/>
      <c r="CRG11" s="67"/>
      <c r="CRH11" s="284"/>
      <c r="CRI11" s="285"/>
      <c r="CRJ11" s="285"/>
      <c r="CRK11" s="286"/>
      <c r="CRL11" s="287"/>
      <c r="CRM11" s="67"/>
      <c r="CRN11" s="284"/>
      <c r="CRO11" s="285"/>
      <c r="CRP11" s="285"/>
      <c r="CRQ11" s="286"/>
      <c r="CRR11" s="287"/>
      <c r="CRS11" s="67"/>
      <c r="CRT11" s="284"/>
      <c r="CRU11" s="285"/>
      <c r="CRV11" s="285"/>
      <c r="CRW11" s="286"/>
      <c r="CRX11" s="287"/>
      <c r="CRY11" s="67"/>
      <c r="CRZ11" s="284"/>
      <c r="CSA11" s="285"/>
      <c r="CSB11" s="285"/>
      <c r="CSC11" s="286"/>
      <c r="CSD11" s="287"/>
      <c r="CSE11" s="67"/>
      <c r="CSF11" s="284"/>
      <c r="CSG11" s="285"/>
      <c r="CSH11" s="285"/>
      <c r="CSI11" s="286"/>
      <c r="CSJ11" s="287"/>
      <c r="CSK11" s="67"/>
      <c r="CSL11" s="284"/>
      <c r="CSM11" s="285"/>
      <c r="CSN11" s="285"/>
      <c r="CSO11" s="286"/>
      <c r="CSP11" s="287"/>
      <c r="CSQ11" s="67"/>
      <c r="CSR11" s="284"/>
      <c r="CSS11" s="285"/>
      <c r="CST11" s="285"/>
      <c r="CSU11" s="286"/>
      <c r="CSV11" s="287"/>
      <c r="CSW11" s="67"/>
      <c r="CSX11" s="284"/>
      <c r="CSY11" s="285"/>
      <c r="CSZ11" s="285"/>
      <c r="CTA11" s="286"/>
      <c r="CTB11" s="287"/>
      <c r="CTC11" s="67"/>
      <c r="CTD11" s="284"/>
      <c r="CTE11" s="285"/>
      <c r="CTF11" s="285"/>
      <c r="CTG11" s="286"/>
      <c r="CTH11" s="287"/>
      <c r="CTI11" s="67"/>
      <c r="CTJ11" s="284"/>
      <c r="CTK11" s="285"/>
      <c r="CTL11" s="285"/>
      <c r="CTM11" s="286"/>
      <c r="CTN11" s="287"/>
      <c r="CTO11" s="67"/>
      <c r="CTP11" s="284"/>
      <c r="CTQ11" s="285"/>
      <c r="CTR11" s="285"/>
      <c r="CTS11" s="286"/>
      <c r="CTT11" s="287"/>
      <c r="CTU11" s="67"/>
      <c r="CTV11" s="284"/>
      <c r="CTW11" s="285"/>
      <c r="CTX11" s="285"/>
      <c r="CTY11" s="286"/>
      <c r="CTZ11" s="287"/>
      <c r="CUA11" s="67"/>
      <c r="CUB11" s="284"/>
      <c r="CUC11" s="285"/>
      <c r="CUD11" s="285"/>
      <c r="CUE11" s="286"/>
      <c r="CUF11" s="287"/>
      <c r="CUG11" s="67"/>
      <c r="CUH11" s="284"/>
      <c r="CUI11" s="285"/>
      <c r="CUJ11" s="285"/>
      <c r="CUK11" s="286"/>
      <c r="CUL11" s="287"/>
      <c r="CUM11" s="67"/>
      <c r="CUN11" s="284"/>
      <c r="CUO11" s="285"/>
      <c r="CUP11" s="285"/>
      <c r="CUQ11" s="286"/>
      <c r="CUR11" s="287"/>
      <c r="CUS11" s="67"/>
      <c r="CUT11" s="284"/>
      <c r="CUU11" s="285"/>
      <c r="CUV11" s="285"/>
      <c r="CUW11" s="286"/>
      <c r="CUX11" s="287"/>
      <c r="CUY11" s="67"/>
      <c r="CUZ11" s="284"/>
      <c r="CVA11" s="285"/>
      <c r="CVB11" s="285"/>
      <c r="CVC11" s="286"/>
      <c r="CVD11" s="287"/>
      <c r="CVE11" s="67"/>
      <c r="CVF11" s="284"/>
      <c r="CVG11" s="285"/>
      <c r="CVH11" s="285"/>
      <c r="CVI11" s="286"/>
      <c r="CVJ11" s="287"/>
      <c r="CVK11" s="67"/>
      <c r="CVL11" s="284"/>
      <c r="CVM11" s="285"/>
      <c r="CVN11" s="285"/>
      <c r="CVO11" s="286"/>
      <c r="CVP11" s="287"/>
      <c r="CVQ11" s="67"/>
      <c r="CVR11" s="284"/>
      <c r="CVS11" s="285"/>
      <c r="CVT11" s="285"/>
      <c r="CVU11" s="286"/>
      <c r="CVV11" s="287"/>
      <c r="CVW11" s="67"/>
      <c r="CVX11" s="284"/>
      <c r="CVY11" s="285"/>
      <c r="CVZ11" s="285"/>
      <c r="CWA11" s="286"/>
      <c r="CWB11" s="287"/>
      <c r="CWC11" s="67"/>
      <c r="CWD11" s="284"/>
      <c r="CWE11" s="285"/>
      <c r="CWF11" s="285"/>
      <c r="CWG11" s="286"/>
      <c r="CWH11" s="287"/>
      <c r="CWI11" s="67"/>
      <c r="CWJ11" s="284"/>
      <c r="CWK11" s="285"/>
      <c r="CWL11" s="285"/>
      <c r="CWM11" s="286"/>
      <c r="CWN11" s="287"/>
      <c r="CWO11" s="67"/>
      <c r="CWP11" s="284"/>
      <c r="CWQ11" s="285"/>
      <c r="CWR11" s="285"/>
      <c r="CWS11" s="286"/>
      <c r="CWT11" s="287"/>
      <c r="CWU11" s="67"/>
      <c r="CWV11" s="284"/>
      <c r="CWW11" s="285"/>
      <c r="CWX11" s="285"/>
      <c r="CWY11" s="286"/>
      <c r="CWZ11" s="287"/>
      <c r="CXA11" s="67"/>
      <c r="CXB11" s="284"/>
      <c r="CXC11" s="285"/>
      <c r="CXD11" s="285"/>
      <c r="CXE11" s="286"/>
      <c r="CXF11" s="287"/>
      <c r="CXG11" s="67"/>
      <c r="CXH11" s="284"/>
      <c r="CXI11" s="285"/>
      <c r="CXJ11" s="285"/>
      <c r="CXK11" s="286"/>
      <c r="CXL11" s="287"/>
      <c r="CXM11" s="67"/>
      <c r="CXN11" s="284"/>
      <c r="CXO11" s="285"/>
      <c r="CXP11" s="285"/>
      <c r="CXQ11" s="286"/>
      <c r="CXR11" s="287"/>
      <c r="CXS11" s="67"/>
      <c r="CXT11" s="284"/>
      <c r="CXU11" s="285"/>
      <c r="CXV11" s="285"/>
      <c r="CXW11" s="286"/>
      <c r="CXX11" s="287"/>
      <c r="CXY11" s="67"/>
      <c r="CXZ11" s="284"/>
      <c r="CYA11" s="285"/>
      <c r="CYB11" s="285"/>
      <c r="CYC11" s="286"/>
      <c r="CYD11" s="287"/>
      <c r="CYE11" s="67"/>
      <c r="CYF11" s="284"/>
      <c r="CYG11" s="285"/>
      <c r="CYH11" s="285"/>
      <c r="CYI11" s="286"/>
      <c r="CYJ11" s="287"/>
      <c r="CYK11" s="67"/>
      <c r="CYL11" s="284"/>
      <c r="CYM11" s="285"/>
      <c r="CYN11" s="285"/>
      <c r="CYO11" s="286"/>
      <c r="CYP11" s="287"/>
      <c r="CYQ11" s="67"/>
      <c r="CYR11" s="284"/>
      <c r="CYS11" s="285"/>
      <c r="CYT11" s="285"/>
      <c r="CYU11" s="286"/>
      <c r="CYV11" s="287"/>
      <c r="CYW11" s="67"/>
      <c r="CYX11" s="284"/>
      <c r="CYY11" s="285"/>
      <c r="CYZ11" s="285"/>
      <c r="CZA11" s="286"/>
      <c r="CZB11" s="287"/>
      <c r="CZC11" s="67"/>
      <c r="CZD11" s="284"/>
      <c r="CZE11" s="285"/>
      <c r="CZF11" s="285"/>
      <c r="CZG11" s="286"/>
      <c r="CZH11" s="287"/>
      <c r="CZI11" s="67"/>
      <c r="CZJ11" s="284"/>
      <c r="CZK11" s="285"/>
      <c r="CZL11" s="285"/>
      <c r="CZM11" s="286"/>
      <c r="CZN11" s="287"/>
      <c r="CZO11" s="67"/>
      <c r="CZP11" s="284"/>
      <c r="CZQ11" s="285"/>
      <c r="CZR11" s="285"/>
      <c r="CZS11" s="286"/>
      <c r="CZT11" s="287"/>
      <c r="CZU11" s="67"/>
      <c r="CZV11" s="284"/>
      <c r="CZW11" s="285"/>
      <c r="CZX11" s="285"/>
      <c r="CZY11" s="286"/>
      <c r="CZZ11" s="287"/>
      <c r="DAA11" s="67"/>
      <c r="DAB11" s="284"/>
      <c r="DAC11" s="285"/>
      <c r="DAD11" s="285"/>
      <c r="DAE11" s="286"/>
      <c r="DAF11" s="287"/>
      <c r="DAG11" s="67"/>
      <c r="DAH11" s="284"/>
      <c r="DAI11" s="285"/>
      <c r="DAJ11" s="285"/>
      <c r="DAK11" s="286"/>
      <c r="DAL11" s="287"/>
      <c r="DAM11" s="67"/>
      <c r="DAN11" s="284"/>
      <c r="DAO11" s="285"/>
      <c r="DAP11" s="285"/>
      <c r="DAQ11" s="286"/>
      <c r="DAR11" s="287"/>
      <c r="DAS11" s="67"/>
      <c r="DAT11" s="284"/>
      <c r="DAU11" s="285"/>
      <c r="DAV11" s="285"/>
      <c r="DAW11" s="286"/>
      <c r="DAX11" s="287"/>
      <c r="DAY11" s="67"/>
      <c r="DAZ11" s="284"/>
      <c r="DBA11" s="285"/>
      <c r="DBB11" s="285"/>
      <c r="DBC11" s="286"/>
      <c r="DBD11" s="287"/>
      <c r="DBE11" s="67"/>
      <c r="DBF11" s="284"/>
      <c r="DBG11" s="285"/>
      <c r="DBH11" s="285"/>
      <c r="DBI11" s="286"/>
      <c r="DBJ11" s="287"/>
      <c r="DBK11" s="67"/>
      <c r="DBL11" s="284"/>
      <c r="DBM11" s="285"/>
      <c r="DBN11" s="285"/>
      <c r="DBO11" s="286"/>
      <c r="DBP11" s="287"/>
      <c r="DBQ11" s="67"/>
      <c r="DBR11" s="284"/>
      <c r="DBS11" s="285"/>
      <c r="DBT11" s="285"/>
      <c r="DBU11" s="286"/>
      <c r="DBV11" s="287"/>
      <c r="DBW11" s="67"/>
      <c r="DBX11" s="284"/>
      <c r="DBY11" s="285"/>
      <c r="DBZ11" s="285"/>
      <c r="DCA11" s="286"/>
      <c r="DCB11" s="287"/>
      <c r="DCC11" s="67"/>
      <c r="DCD11" s="284"/>
      <c r="DCE11" s="285"/>
      <c r="DCF11" s="285"/>
      <c r="DCG11" s="286"/>
      <c r="DCH11" s="287"/>
      <c r="DCI11" s="67"/>
      <c r="DCJ11" s="284"/>
      <c r="DCK11" s="285"/>
      <c r="DCL11" s="285"/>
      <c r="DCM11" s="286"/>
      <c r="DCN11" s="287"/>
      <c r="DCO11" s="67"/>
      <c r="DCP11" s="284"/>
      <c r="DCQ11" s="285"/>
      <c r="DCR11" s="285"/>
      <c r="DCS11" s="286"/>
      <c r="DCT11" s="287"/>
      <c r="DCU11" s="67"/>
      <c r="DCV11" s="284"/>
      <c r="DCW11" s="285"/>
      <c r="DCX11" s="285"/>
      <c r="DCY11" s="286"/>
      <c r="DCZ11" s="287"/>
      <c r="DDA11" s="67"/>
      <c r="DDB11" s="284"/>
      <c r="DDC11" s="285"/>
      <c r="DDD11" s="285"/>
      <c r="DDE11" s="286"/>
      <c r="DDF11" s="287"/>
      <c r="DDG11" s="67"/>
      <c r="DDH11" s="284"/>
      <c r="DDI11" s="285"/>
      <c r="DDJ11" s="285"/>
      <c r="DDK11" s="286"/>
      <c r="DDL11" s="287"/>
      <c r="DDM11" s="67"/>
      <c r="DDN11" s="284"/>
      <c r="DDO11" s="285"/>
      <c r="DDP11" s="285"/>
      <c r="DDQ11" s="286"/>
      <c r="DDR11" s="287"/>
      <c r="DDS11" s="67"/>
      <c r="DDT11" s="284"/>
      <c r="DDU11" s="285"/>
      <c r="DDV11" s="285"/>
      <c r="DDW11" s="286"/>
      <c r="DDX11" s="287"/>
      <c r="DDY11" s="67"/>
      <c r="DDZ11" s="284"/>
      <c r="DEA11" s="285"/>
      <c r="DEB11" s="285"/>
      <c r="DEC11" s="286"/>
      <c r="DED11" s="287"/>
      <c r="DEE11" s="67"/>
      <c r="DEF11" s="284"/>
      <c r="DEG11" s="285"/>
      <c r="DEH11" s="285"/>
      <c r="DEI11" s="286"/>
      <c r="DEJ11" s="287"/>
      <c r="DEK11" s="67"/>
      <c r="DEL11" s="284"/>
      <c r="DEM11" s="285"/>
      <c r="DEN11" s="285"/>
      <c r="DEO11" s="286"/>
      <c r="DEP11" s="287"/>
      <c r="DEQ11" s="67"/>
      <c r="DER11" s="284"/>
      <c r="DES11" s="285"/>
      <c r="DET11" s="285"/>
      <c r="DEU11" s="286"/>
      <c r="DEV11" s="287"/>
      <c r="DEW11" s="67"/>
      <c r="DEX11" s="284"/>
      <c r="DEY11" s="285"/>
      <c r="DEZ11" s="285"/>
      <c r="DFA11" s="286"/>
      <c r="DFB11" s="287"/>
      <c r="DFC11" s="67"/>
      <c r="DFD11" s="284"/>
      <c r="DFE11" s="285"/>
      <c r="DFF11" s="285"/>
      <c r="DFG11" s="286"/>
      <c r="DFH11" s="287"/>
      <c r="DFI11" s="67"/>
      <c r="DFJ11" s="284"/>
      <c r="DFK11" s="285"/>
      <c r="DFL11" s="285"/>
      <c r="DFM11" s="286"/>
      <c r="DFN11" s="287"/>
      <c r="DFO11" s="67"/>
      <c r="DFP11" s="284"/>
      <c r="DFQ11" s="285"/>
      <c r="DFR11" s="285"/>
      <c r="DFS11" s="286"/>
      <c r="DFT11" s="287"/>
      <c r="DFU11" s="67"/>
      <c r="DFV11" s="284"/>
      <c r="DFW11" s="285"/>
      <c r="DFX11" s="285"/>
      <c r="DFY11" s="286"/>
      <c r="DFZ11" s="287"/>
      <c r="DGA11" s="67"/>
      <c r="DGB11" s="284"/>
      <c r="DGC11" s="285"/>
      <c r="DGD11" s="285"/>
      <c r="DGE11" s="286"/>
      <c r="DGF11" s="287"/>
      <c r="DGG11" s="67"/>
      <c r="DGH11" s="284"/>
      <c r="DGI11" s="285"/>
      <c r="DGJ11" s="285"/>
      <c r="DGK11" s="286"/>
      <c r="DGL11" s="287"/>
      <c r="DGM11" s="67"/>
      <c r="DGN11" s="284"/>
      <c r="DGO11" s="285"/>
      <c r="DGP11" s="285"/>
      <c r="DGQ11" s="286"/>
      <c r="DGR11" s="287"/>
      <c r="DGS11" s="67"/>
      <c r="DGT11" s="284"/>
      <c r="DGU11" s="285"/>
      <c r="DGV11" s="285"/>
      <c r="DGW11" s="286"/>
      <c r="DGX11" s="287"/>
      <c r="DGY11" s="67"/>
      <c r="DGZ11" s="284"/>
      <c r="DHA11" s="285"/>
      <c r="DHB11" s="285"/>
      <c r="DHC11" s="286"/>
      <c r="DHD11" s="287"/>
      <c r="DHE11" s="67"/>
      <c r="DHF11" s="284"/>
      <c r="DHG11" s="285"/>
      <c r="DHH11" s="285"/>
      <c r="DHI11" s="286"/>
      <c r="DHJ11" s="287"/>
      <c r="DHK11" s="67"/>
      <c r="DHL11" s="284"/>
      <c r="DHM11" s="285"/>
      <c r="DHN11" s="285"/>
      <c r="DHO11" s="286"/>
      <c r="DHP11" s="287"/>
      <c r="DHQ11" s="67"/>
      <c r="DHR11" s="284"/>
      <c r="DHS11" s="285"/>
      <c r="DHT11" s="285"/>
      <c r="DHU11" s="286"/>
      <c r="DHV11" s="287"/>
      <c r="DHW11" s="67"/>
      <c r="DHX11" s="284"/>
      <c r="DHY11" s="285"/>
      <c r="DHZ11" s="285"/>
      <c r="DIA11" s="286"/>
      <c r="DIB11" s="287"/>
      <c r="DIC11" s="67"/>
      <c r="DID11" s="284"/>
      <c r="DIE11" s="285"/>
      <c r="DIF11" s="285"/>
      <c r="DIG11" s="286"/>
      <c r="DIH11" s="287"/>
      <c r="DII11" s="67"/>
      <c r="DIJ11" s="284"/>
      <c r="DIK11" s="285"/>
      <c r="DIL11" s="285"/>
      <c r="DIM11" s="286"/>
      <c r="DIN11" s="287"/>
      <c r="DIO11" s="67"/>
      <c r="DIP11" s="284"/>
      <c r="DIQ11" s="285"/>
      <c r="DIR11" s="285"/>
      <c r="DIS11" s="286"/>
      <c r="DIT11" s="287"/>
      <c r="DIU11" s="67"/>
      <c r="DIV11" s="284"/>
      <c r="DIW11" s="285"/>
      <c r="DIX11" s="285"/>
      <c r="DIY11" s="286"/>
      <c r="DIZ11" s="287"/>
      <c r="DJA11" s="67"/>
      <c r="DJB11" s="284"/>
      <c r="DJC11" s="285"/>
      <c r="DJD11" s="285"/>
      <c r="DJE11" s="286"/>
      <c r="DJF11" s="287"/>
      <c r="DJG11" s="67"/>
      <c r="DJH11" s="284"/>
      <c r="DJI11" s="285"/>
      <c r="DJJ11" s="285"/>
      <c r="DJK11" s="286"/>
      <c r="DJL11" s="287"/>
      <c r="DJM11" s="67"/>
      <c r="DJN11" s="284"/>
      <c r="DJO11" s="285"/>
      <c r="DJP11" s="285"/>
      <c r="DJQ11" s="286"/>
      <c r="DJR11" s="287"/>
      <c r="DJS11" s="67"/>
      <c r="DJT11" s="284"/>
      <c r="DJU11" s="285"/>
      <c r="DJV11" s="285"/>
      <c r="DJW11" s="286"/>
      <c r="DJX11" s="287"/>
      <c r="DJY11" s="67"/>
      <c r="DJZ11" s="284"/>
      <c r="DKA11" s="285"/>
      <c r="DKB11" s="285"/>
      <c r="DKC11" s="286"/>
      <c r="DKD11" s="287"/>
      <c r="DKE11" s="67"/>
      <c r="DKF11" s="284"/>
      <c r="DKG11" s="285"/>
      <c r="DKH11" s="285"/>
      <c r="DKI11" s="286"/>
      <c r="DKJ11" s="287"/>
      <c r="DKK11" s="67"/>
      <c r="DKL11" s="284"/>
      <c r="DKM11" s="285"/>
      <c r="DKN11" s="285"/>
      <c r="DKO11" s="286"/>
      <c r="DKP11" s="287"/>
      <c r="DKQ11" s="67"/>
      <c r="DKR11" s="284"/>
      <c r="DKS11" s="285"/>
      <c r="DKT11" s="285"/>
      <c r="DKU11" s="286"/>
      <c r="DKV11" s="287"/>
      <c r="DKW11" s="67"/>
      <c r="DKX11" s="284"/>
      <c r="DKY11" s="285"/>
      <c r="DKZ11" s="285"/>
      <c r="DLA11" s="286"/>
      <c r="DLB11" s="287"/>
      <c r="DLC11" s="67"/>
      <c r="DLD11" s="284"/>
      <c r="DLE11" s="285"/>
      <c r="DLF11" s="285"/>
      <c r="DLG11" s="286"/>
      <c r="DLH11" s="287"/>
      <c r="DLI11" s="67"/>
      <c r="DLJ11" s="284"/>
      <c r="DLK11" s="285"/>
      <c r="DLL11" s="285"/>
      <c r="DLM11" s="286"/>
      <c r="DLN11" s="287"/>
      <c r="DLO11" s="67"/>
      <c r="DLP11" s="284"/>
      <c r="DLQ11" s="285"/>
      <c r="DLR11" s="285"/>
      <c r="DLS11" s="286"/>
      <c r="DLT11" s="287"/>
      <c r="DLU11" s="67"/>
      <c r="DLV11" s="284"/>
      <c r="DLW11" s="285"/>
      <c r="DLX11" s="285"/>
      <c r="DLY11" s="286"/>
      <c r="DLZ11" s="287"/>
      <c r="DMA11" s="67"/>
      <c r="DMB11" s="284"/>
      <c r="DMC11" s="285"/>
      <c r="DMD11" s="285"/>
      <c r="DME11" s="286"/>
      <c r="DMF11" s="287"/>
      <c r="DMG11" s="67"/>
      <c r="DMH11" s="284"/>
      <c r="DMI11" s="285"/>
      <c r="DMJ11" s="285"/>
      <c r="DMK11" s="286"/>
      <c r="DML11" s="287"/>
      <c r="DMM11" s="67"/>
      <c r="DMN11" s="284"/>
      <c r="DMO11" s="285"/>
      <c r="DMP11" s="285"/>
      <c r="DMQ11" s="286"/>
      <c r="DMR11" s="287"/>
      <c r="DMS11" s="67"/>
      <c r="DMT11" s="284"/>
      <c r="DMU11" s="285"/>
      <c r="DMV11" s="285"/>
      <c r="DMW11" s="286"/>
      <c r="DMX11" s="287"/>
      <c r="DMY11" s="67"/>
      <c r="DMZ11" s="284"/>
      <c r="DNA11" s="285"/>
      <c r="DNB11" s="285"/>
      <c r="DNC11" s="286"/>
      <c r="DND11" s="287"/>
      <c r="DNE11" s="67"/>
      <c r="DNF11" s="284"/>
      <c r="DNG11" s="285"/>
      <c r="DNH11" s="285"/>
      <c r="DNI11" s="286"/>
      <c r="DNJ11" s="287"/>
      <c r="DNK11" s="67"/>
      <c r="DNL11" s="284"/>
      <c r="DNM11" s="285"/>
      <c r="DNN11" s="285"/>
      <c r="DNO11" s="286"/>
      <c r="DNP11" s="287"/>
      <c r="DNQ11" s="67"/>
      <c r="DNR11" s="284"/>
      <c r="DNS11" s="285"/>
      <c r="DNT11" s="285"/>
      <c r="DNU11" s="286"/>
      <c r="DNV11" s="287"/>
      <c r="DNW11" s="67"/>
      <c r="DNX11" s="284"/>
      <c r="DNY11" s="285"/>
      <c r="DNZ11" s="285"/>
      <c r="DOA11" s="286"/>
      <c r="DOB11" s="287"/>
      <c r="DOC11" s="67"/>
      <c r="DOD11" s="284"/>
      <c r="DOE11" s="285"/>
      <c r="DOF11" s="285"/>
      <c r="DOG11" s="286"/>
      <c r="DOH11" s="287"/>
      <c r="DOI11" s="67"/>
      <c r="DOJ11" s="284"/>
      <c r="DOK11" s="285"/>
      <c r="DOL11" s="285"/>
      <c r="DOM11" s="286"/>
      <c r="DON11" s="287"/>
      <c r="DOO11" s="67"/>
      <c r="DOP11" s="284"/>
      <c r="DOQ11" s="285"/>
      <c r="DOR11" s="285"/>
      <c r="DOS11" s="286"/>
      <c r="DOT11" s="287"/>
      <c r="DOU11" s="67"/>
      <c r="DOV11" s="284"/>
      <c r="DOW11" s="285"/>
      <c r="DOX11" s="285"/>
      <c r="DOY11" s="286"/>
      <c r="DOZ11" s="287"/>
      <c r="DPA11" s="67"/>
      <c r="DPB11" s="284"/>
      <c r="DPC11" s="285"/>
      <c r="DPD11" s="285"/>
      <c r="DPE11" s="286"/>
      <c r="DPF11" s="287"/>
      <c r="DPG11" s="67"/>
      <c r="DPH11" s="284"/>
      <c r="DPI11" s="285"/>
      <c r="DPJ11" s="285"/>
      <c r="DPK11" s="286"/>
      <c r="DPL11" s="287"/>
      <c r="DPM11" s="67"/>
      <c r="DPN11" s="284"/>
      <c r="DPO11" s="285"/>
      <c r="DPP11" s="285"/>
      <c r="DPQ11" s="286"/>
      <c r="DPR11" s="287"/>
      <c r="DPS11" s="67"/>
      <c r="DPT11" s="284"/>
      <c r="DPU11" s="285"/>
      <c r="DPV11" s="285"/>
      <c r="DPW11" s="286"/>
      <c r="DPX11" s="287"/>
      <c r="DPY11" s="67"/>
      <c r="DPZ11" s="284"/>
      <c r="DQA11" s="285"/>
      <c r="DQB11" s="285"/>
      <c r="DQC11" s="286"/>
      <c r="DQD11" s="287"/>
      <c r="DQE11" s="67"/>
      <c r="DQF11" s="284"/>
      <c r="DQG11" s="285"/>
      <c r="DQH11" s="285"/>
      <c r="DQI11" s="286"/>
      <c r="DQJ11" s="287"/>
      <c r="DQK11" s="67"/>
      <c r="DQL11" s="284"/>
      <c r="DQM11" s="285"/>
      <c r="DQN11" s="285"/>
      <c r="DQO11" s="286"/>
      <c r="DQP11" s="287"/>
      <c r="DQQ11" s="67"/>
      <c r="DQR11" s="284"/>
      <c r="DQS11" s="285"/>
      <c r="DQT11" s="285"/>
      <c r="DQU11" s="286"/>
      <c r="DQV11" s="287"/>
      <c r="DQW11" s="67"/>
      <c r="DQX11" s="284"/>
      <c r="DQY11" s="285"/>
      <c r="DQZ11" s="285"/>
      <c r="DRA11" s="286"/>
      <c r="DRB11" s="287"/>
      <c r="DRC11" s="67"/>
      <c r="DRD11" s="284"/>
      <c r="DRE11" s="285"/>
      <c r="DRF11" s="285"/>
      <c r="DRG11" s="286"/>
      <c r="DRH11" s="287"/>
      <c r="DRI11" s="67"/>
      <c r="DRJ11" s="284"/>
      <c r="DRK11" s="285"/>
      <c r="DRL11" s="285"/>
      <c r="DRM11" s="286"/>
      <c r="DRN11" s="287"/>
      <c r="DRO11" s="67"/>
      <c r="DRP11" s="284"/>
      <c r="DRQ11" s="285"/>
      <c r="DRR11" s="285"/>
      <c r="DRS11" s="286"/>
      <c r="DRT11" s="287"/>
      <c r="DRU11" s="67"/>
      <c r="DRV11" s="284"/>
      <c r="DRW11" s="285"/>
      <c r="DRX11" s="285"/>
      <c r="DRY11" s="286"/>
      <c r="DRZ11" s="287"/>
      <c r="DSA11" s="67"/>
      <c r="DSB11" s="284"/>
      <c r="DSC11" s="285"/>
      <c r="DSD11" s="285"/>
      <c r="DSE11" s="286"/>
      <c r="DSF11" s="287"/>
      <c r="DSG11" s="67"/>
      <c r="DSH11" s="284"/>
      <c r="DSI11" s="285"/>
      <c r="DSJ11" s="285"/>
      <c r="DSK11" s="286"/>
      <c r="DSL11" s="287"/>
      <c r="DSM11" s="67"/>
      <c r="DSN11" s="284"/>
      <c r="DSO11" s="285"/>
      <c r="DSP11" s="285"/>
      <c r="DSQ11" s="286"/>
      <c r="DSR11" s="287"/>
      <c r="DSS11" s="67"/>
      <c r="DST11" s="284"/>
      <c r="DSU11" s="285"/>
      <c r="DSV11" s="285"/>
      <c r="DSW11" s="286"/>
      <c r="DSX11" s="287"/>
      <c r="DSY11" s="67"/>
      <c r="DSZ11" s="284"/>
      <c r="DTA11" s="285"/>
      <c r="DTB11" s="285"/>
      <c r="DTC11" s="286"/>
      <c r="DTD11" s="287"/>
      <c r="DTE11" s="67"/>
      <c r="DTF11" s="284"/>
      <c r="DTG11" s="285"/>
      <c r="DTH11" s="285"/>
      <c r="DTI11" s="286"/>
      <c r="DTJ11" s="287"/>
      <c r="DTK11" s="67"/>
      <c r="DTL11" s="284"/>
      <c r="DTM11" s="285"/>
      <c r="DTN11" s="285"/>
      <c r="DTO11" s="286"/>
      <c r="DTP11" s="287"/>
      <c r="DTQ11" s="67"/>
      <c r="DTR11" s="284"/>
      <c r="DTS11" s="285"/>
      <c r="DTT11" s="285"/>
      <c r="DTU11" s="286"/>
      <c r="DTV11" s="287"/>
      <c r="DTW11" s="67"/>
      <c r="DTX11" s="284"/>
      <c r="DTY11" s="285"/>
      <c r="DTZ11" s="285"/>
      <c r="DUA11" s="286"/>
      <c r="DUB11" s="287"/>
      <c r="DUC11" s="67"/>
      <c r="DUD11" s="284"/>
      <c r="DUE11" s="285"/>
      <c r="DUF11" s="285"/>
      <c r="DUG11" s="286"/>
      <c r="DUH11" s="287"/>
      <c r="DUI11" s="67"/>
      <c r="DUJ11" s="284"/>
      <c r="DUK11" s="285"/>
      <c r="DUL11" s="285"/>
      <c r="DUM11" s="286"/>
      <c r="DUN11" s="287"/>
      <c r="DUO11" s="67"/>
      <c r="DUP11" s="284"/>
      <c r="DUQ11" s="285"/>
      <c r="DUR11" s="285"/>
      <c r="DUS11" s="286"/>
      <c r="DUT11" s="287"/>
      <c r="DUU11" s="67"/>
      <c r="DUV11" s="284"/>
      <c r="DUW11" s="285"/>
      <c r="DUX11" s="285"/>
      <c r="DUY11" s="286"/>
      <c r="DUZ11" s="287"/>
      <c r="DVA11" s="67"/>
      <c r="DVB11" s="284"/>
      <c r="DVC11" s="285"/>
      <c r="DVD11" s="285"/>
      <c r="DVE11" s="286"/>
      <c r="DVF11" s="287"/>
      <c r="DVG11" s="67"/>
      <c r="DVH11" s="284"/>
      <c r="DVI11" s="285"/>
      <c r="DVJ11" s="285"/>
      <c r="DVK11" s="286"/>
      <c r="DVL11" s="287"/>
      <c r="DVM11" s="67"/>
      <c r="DVN11" s="284"/>
      <c r="DVO11" s="285"/>
      <c r="DVP11" s="285"/>
      <c r="DVQ11" s="286"/>
      <c r="DVR11" s="287"/>
      <c r="DVS11" s="67"/>
      <c r="DVT11" s="284"/>
      <c r="DVU11" s="285"/>
      <c r="DVV11" s="285"/>
      <c r="DVW11" s="286"/>
      <c r="DVX11" s="287"/>
      <c r="DVY11" s="67"/>
      <c r="DVZ11" s="284"/>
      <c r="DWA11" s="285"/>
      <c r="DWB11" s="285"/>
      <c r="DWC11" s="286"/>
      <c r="DWD11" s="287"/>
      <c r="DWE11" s="67"/>
      <c r="DWF11" s="284"/>
      <c r="DWG11" s="285"/>
      <c r="DWH11" s="285"/>
      <c r="DWI11" s="286"/>
      <c r="DWJ11" s="287"/>
      <c r="DWK11" s="67"/>
      <c r="DWL11" s="284"/>
      <c r="DWM11" s="285"/>
      <c r="DWN11" s="285"/>
      <c r="DWO11" s="286"/>
      <c r="DWP11" s="287"/>
      <c r="DWQ11" s="67"/>
      <c r="DWR11" s="284"/>
      <c r="DWS11" s="285"/>
      <c r="DWT11" s="285"/>
      <c r="DWU11" s="286"/>
      <c r="DWV11" s="287"/>
      <c r="DWW11" s="67"/>
      <c r="DWX11" s="284"/>
      <c r="DWY11" s="285"/>
      <c r="DWZ11" s="285"/>
      <c r="DXA11" s="286"/>
      <c r="DXB11" s="287"/>
      <c r="DXC11" s="67"/>
      <c r="DXD11" s="284"/>
      <c r="DXE11" s="285"/>
      <c r="DXF11" s="285"/>
      <c r="DXG11" s="286"/>
      <c r="DXH11" s="287"/>
      <c r="DXI11" s="67"/>
      <c r="DXJ11" s="284"/>
      <c r="DXK11" s="285"/>
      <c r="DXL11" s="285"/>
      <c r="DXM11" s="286"/>
      <c r="DXN11" s="287"/>
      <c r="DXO11" s="67"/>
      <c r="DXP11" s="284"/>
      <c r="DXQ11" s="285"/>
      <c r="DXR11" s="285"/>
      <c r="DXS11" s="286"/>
      <c r="DXT11" s="287"/>
      <c r="DXU11" s="67"/>
      <c r="DXV11" s="284"/>
      <c r="DXW11" s="285"/>
      <c r="DXX11" s="285"/>
      <c r="DXY11" s="286"/>
      <c r="DXZ11" s="287"/>
      <c r="DYA11" s="67"/>
      <c r="DYB11" s="284"/>
      <c r="DYC11" s="285"/>
      <c r="DYD11" s="285"/>
      <c r="DYE11" s="286"/>
      <c r="DYF11" s="287"/>
      <c r="DYG11" s="67"/>
      <c r="DYH11" s="284"/>
      <c r="DYI11" s="285"/>
      <c r="DYJ11" s="285"/>
      <c r="DYK11" s="286"/>
      <c r="DYL11" s="287"/>
      <c r="DYM11" s="67"/>
      <c r="DYN11" s="284"/>
      <c r="DYO11" s="285"/>
      <c r="DYP11" s="285"/>
      <c r="DYQ11" s="286"/>
      <c r="DYR11" s="287"/>
      <c r="DYS11" s="67"/>
      <c r="DYT11" s="284"/>
      <c r="DYU11" s="285"/>
      <c r="DYV11" s="285"/>
      <c r="DYW11" s="286"/>
      <c r="DYX11" s="287"/>
      <c r="DYY11" s="67"/>
      <c r="DYZ11" s="284"/>
      <c r="DZA11" s="285"/>
      <c r="DZB11" s="285"/>
      <c r="DZC11" s="286"/>
      <c r="DZD11" s="287"/>
      <c r="DZE11" s="67"/>
      <c r="DZF11" s="284"/>
      <c r="DZG11" s="285"/>
      <c r="DZH11" s="285"/>
      <c r="DZI11" s="286"/>
      <c r="DZJ11" s="287"/>
      <c r="DZK11" s="67"/>
      <c r="DZL11" s="284"/>
      <c r="DZM11" s="285"/>
      <c r="DZN11" s="285"/>
      <c r="DZO11" s="286"/>
      <c r="DZP11" s="287"/>
      <c r="DZQ11" s="67"/>
      <c r="DZR11" s="284"/>
      <c r="DZS11" s="285"/>
      <c r="DZT11" s="285"/>
      <c r="DZU11" s="286"/>
      <c r="DZV11" s="287"/>
      <c r="DZW11" s="67"/>
      <c r="DZX11" s="284"/>
      <c r="DZY11" s="285"/>
      <c r="DZZ11" s="285"/>
      <c r="EAA11" s="286"/>
      <c r="EAB11" s="287"/>
      <c r="EAC11" s="67"/>
      <c r="EAD11" s="284"/>
      <c r="EAE11" s="285"/>
      <c r="EAF11" s="285"/>
      <c r="EAG11" s="286"/>
      <c r="EAH11" s="287"/>
      <c r="EAI11" s="67"/>
      <c r="EAJ11" s="284"/>
      <c r="EAK11" s="285"/>
      <c r="EAL11" s="285"/>
      <c r="EAM11" s="286"/>
      <c r="EAN11" s="287"/>
      <c r="EAO11" s="67"/>
      <c r="EAP11" s="284"/>
      <c r="EAQ11" s="285"/>
      <c r="EAR11" s="285"/>
      <c r="EAS11" s="286"/>
      <c r="EAT11" s="287"/>
      <c r="EAU11" s="67"/>
      <c r="EAV11" s="284"/>
      <c r="EAW11" s="285"/>
      <c r="EAX11" s="285"/>
      <c r="EAY11" s="286"/>
      <c r="EAZ11" s="287"/>
      <c r="EBA11" s="67"/>
      <c r="EBB11" s="284"/>
      <c r="EBC11" s="285"/>
      <c r="EBD11" s="285"/>
      <c r="EBE11" s="286"/>
      <c r="EBF11" s="287"/>
      <c r="EBG11" s="67"/>
      <c r="EBH11" s="284"/>
      <c r="EBI11" s="285"/>
      <c r="EBJ11" s="285"/>
      <c r="EBK11" s="286"/>
      <c r="EBL11" s="287"/>
      <c r="EBM11" s="67"/>
      <c r="EBN11" s="284"/>
      <c r="EBO11" s="285"/>
      <c r="EBP11" s="285"/>
      <c r="EBQ11" s="286"/>
      <c r="EBR11" s="287"/>
      <c r="EBS11" s="67"/>
      <c r="EBT11" s="284"/>
      <c r="EBU11" s="285"/>
      <c r="EBV11" s="285"/>
      <c r="EBW11" s="286"/>
      <c r="EBX11" s="287"/>
      <c r="EBY11" s="67"/>
      <c r="EBZ11" s="284"/>
      <c r="ECA11" s="285"/>
      <c r="ECB11" s="285"/>
      <c r="ECC11" s="286"/>
      <c r="ECD11" s="287"/>
      <c r="ECE11" s="67"/>
      <c r="ECF11" s="284"/>
      <c r="ECG11" s="285"/>
      <c r="ECH11" s="285"/>
      <c r="ECI11" s="286"/>
      <c r="ECJ11" s="287"/>
      <c r="ECK11" s="67"/>
      <c r="ECL11" s="284"/>
      <c r="ECM11" s="285"/>
      <c r="ECN11" s="285"/>
      <c r="ECO11" s="286"/>
      <c r="ECP11" s="287"/>
      <c r="ECQ11" s="67"/>
      <c r="ECR11" s="284"/>
      <c r="ECS11" s="285"/>
      <c r="ECT11" s="285"/>
      <c r="ECU11" s="286"/>
      <c r="ECV11" s="287"/>
      <c r="ECW11" s="67"/>
      <c r="ECX11" s="284"/>
      <c r="ECY11" s="285"/>
      <c r="ECZ11" s="285"/>
      <c r="EDA11" s="286"/>
      <c r="EDB11" s="287"/>
      <c r="EDC11" s="67"/>
      <c r="EDD11" s="284"/>
      <c r="EDE11" s="285"/>
      <c r="EDF11" s="285"/>
      <c r="EDG11" s="286"/>
      <c r="EDH11" s="287"/>
      <c r="EDI11" s="67"/>
      <c r="EDJ11" s="284"/>
      <c r="EDK11" s="285"/>
      <c r="EDL11" s="285"/>
      <c r="EDM11" s="286"/>
      <c r="EDN11" s="287"/>
      <c r="EDO11" s="67"/>
      <c r="EDP11" s="284"/>
      <c r="EDQ11" s="285"/>
      <c r="EDR11" s="285"/>
      <c r="EDS11" s="286"/>
      <c r="EDT11" s="287"/>
      <c r="EDU11" s="67"/>
      <c r="EDV11" s="284"/>
      <c r="EDW11" s="285"/>
      <c r="EDX11" s="285"/>
      <c r="EDY11" s="286"/>
      <c r="EDZ11" s="287"/>
      <c r="EEA11" s="67"/>
      <c r="EEB11" s="284"/>
      <c r="EEC11" s="285"/>
      <c r="EED11" s="285"/>
      <c r="EEE11" s="286"/>
      <c r="EEF11" s="287"/>
      <c r="EEG11" s="67"/>
      <c r="EEH11" s="284"/>
      <c r="EEI11" s="285"/>
      <c r="EEJ11" s="285"/>
      <c r="EEK11" s="286"/>
      <c r="EEL11" s="287"/>
      <c r="EEM11" s="67"/>
      <c r="EEN11" s="284"/>
      <c r="EEO11" s="285"/>
      <c r="EEP11" s="285"/>
      <c r="EEQ11" s="286"/>
      <c r="EER11" s="287"/>
      <c r="EES11" s="67"/>
      <c r="EET11" s="284"/>
      <c r="EEU11" s="285"/>
      <c r="EEV11" s="285"/>
      <c r="EEW11" s="286"/>
      <c r="EEX11" s="287"/>
      <c r="EEY11" s="67"/>
      <c r="EEZ11" s="284"/>
      <c r="EFA11" s="285"/>
      <c r="EFB11" s="285"/>
      <c r="EFC11" s="286"/>
      <c r="EFD11" s="287"/>
      <c r="EFE11" s="67"/>
      <c r="EFF11" s="284"/>
      <c r="EFG11" s="285"/>
      <c r="EFH11" s="285"/>
      <c r="EFI11" s="286"/>
      <c r="EFJ11" s="287"/>
      <c r="EFK11" s="67"/>
      <c r="EFL11" s="284"/>
      <c r="EFM11" s="285"/>
      <c r="EFN11" s="285"/>
      <c r="EFO11" s="286"/>
      <c r="EFP11" s="287"/>
      <c r="EFQ11" s="67"/>
      <c r="EFR11" s="284"/>
      <c r="EFS11" s="285"/>
      <c r="EFT11" s="285"/>
      <c r="EFU11" s="286"/>
      <c r="EFV11" s="287"/>
      <c r="EFW11" s="67"/>
      <c r="EFX11" s="284"/>
      <c r="EFY11" s="285"/>
      <c r="EFZ11" s="285"/>
      <c r="EGA11" s="286"/>
      <c r="EGB11" s="287"/>
      <c r="EGC11" s="67"/>
      <c r="EGD11" s="284"/>
      <c r="EGE11" s="285"/>
      <c r="EGF11" s="285"/>
      <c r="EGG11" s="286"/>
      <c r="EGH11" s="287"/>
      <c r="EGI11" s="67"/>
      <c r="EGJ11" s="284"/>
      <c r="EGK11" s="285"/>
      <c r="EGL11" s="285"/>
      <c r="EGM11" s="286"/>
      <c r="EGN11" s="287"/>
      <c r="EGO11" s="67"/>
      <c r="EGP11" s="284"/>
      <c r="EGQ11" s="285"/>
      <c r="EGR11" s="285"/>
      <c r="EGS11" s="286"/>
      <c r="EGT11" s="287"/>
      <c r="EGU11" s="67"/>
      <c r="EGV11" s="284"/>
      <c r="EGW11" s="285"/>
      <c r="EGX11" s="285"/>
      <c r="EGY11" s="286"/>
      <c r="EGZ11" s="287"/>
      <c r="EHA11" s="67"/>
      <c r="EHB11" s="284"/>
      <c r="EHC11" s="285"/>
      <c r="EHD11" s="285"/>
      <c r="EHE11" s="286"/>
      <c r="EHF11" s="287"/>
      <c r="EHG11" s="67"/>
      <c r="EHH11" s="284"/>
      <c r="EHI11" s="285"/>
      <c r="EHJ11" s="285"/>
      <c r="EHK11" s="286"/>
      <c r="EHL11" s="287"/>
      <c r="EHM11" s="67"/>
      <c r="EHN11" s="284"/>
      <c r="EHO11" s="285"/>
      <c r="EHP11" s="285"/>
      <c r="EHQ11" s="286"/>
      <c r="EHR11" s="287"/>
      <c r="EHS11" s="67"/>
      <c r="EHT11" s="284"/>
      <c r="EHU11" s="285"/>
      <c r="EHV11" s="285"/>
      <c r="EHW11" s="286"/>
      <c r="EHX11" s="287"/>
      <c r="EHY11" s="67"/>
      <c r="EHZ11" s="284"/>
      <c r="EIA11" s="285"/>
      <c r="EIB11" s="285"/>
      <c r="EIC11" s="286"/>
      <c r="EID11" s="287"/>
      <c r="EIE11" s="67"/>
      <c r="EIF11" s="284"/>
      <c r="EIG11" s="285"/>
      <c r="EIH11" s="285"/>
      <c r="EII11" s="286"/>
      <c r="EIJ11" s="287"/>
      <c r="EIK11" s="67"/>
      <c r="EIL11" s="284"/>
      <c r="EIM11" s="285"/>
      <c r="EIN11" s="285"/>
      <c r="EIO11" s="286"/>
      <c r="EIP11" s="287"/>
      <c r="EIQ11" s="67"/>
      <c r="EIR11" s="284"/>
      <c r="EIS11" s="285"/>
      <c r="EIT11" s="285"/>
      <c r="EIU11" s="286"/>
      <c r="EIV11" s="287"/>
      <c r="EIW11" s="67"/>
      <c r="EIX11" s="284"/>
      <c r="EIY11" s="285"/>
      <c r="EIZ11" s="285"/>
      <c r="EJA11" s="286"/>
      <c r="EJB11" s="287"/>
      <c r="EJC11" s="67"/>
      <c r="EJD11" s="284"/>
      <c r="EJE11" s="285"/>
      <c r="EJF11" s="285"/>
      <c r="EJG11" s="286"/>
      <c r="EJH11" s="287"/>
      <c r="EJI11" s="67"/>
      <c r="EJJ11" s="284"/>
      <c r="EJK11" s="285"/>
      <c r="EJL11" s="285"/>
      <c r="EJM11" s="286"/>
      <c r="EJN11" s="287"/>
      <c r="EJO11" s="67"/>
      <c r="EJP11" s="284"/>
      <c r="EJQ11" s="285"/>
      <c r="EJR11" s="285"/>
      <c r="EJS11" s="286"/>
      <c r="EJT11" s="287"/>
      <c r="EJU11" s="67"/>
      <c r="EJV11" s="284"/>
      <c r="EJW11" s="285"/>
      <c r="EJX11" s="285"/>
      <c r="EJY11" s="286"/>
      <c r="EJZ11" s="287"/>
      <c r="EKA11" s="67"/>
      <c r="EKB11" s="284"/>
      <c r="EKC11" s="285"/>
      <c r="EKD11" s="285"/>
      <c r="EKE11" s="286"/>
      <c r="EKF11" s="287"/>
      <c r="EKG11" s="67"/>
      <c r="EKH11" s="284"/>
      <c r="EKI11" s="285"/>
      <c r="EKJ11" s="285"/>
      <c r="EKK11" s="286"/>
      <c r="EKL11" s="287"/>
      <c r="EKM11" s="67"/>
      <c r="EKN11" s="284"/>
      <c r="EKO11" s="285"/>
      <c r="EKP11" s="285"/>
      <c r="EKQ11" s="286"/>
      <c r="EKR11" s="287"/>
      <c r="EKS11" s="67"/>
      <c r="EKT11" s="284"/>
      <c r="EKU11" s="285"/>
      <c r="EKV11" s="285"/>
      <c r="EKW11" s="286"/>
      <c r="EKX11" s="287"/>
      <c r="EKY11" s="67"/>
      <c r="EKZ11" s="284"/>
      <c r="ELA11" s="285"/>
      <c r="ELB11" s="285"/>
      <c r="ELC11" s="286"/>
      <c r="ELD11" s="287"/>
      <c r="ELE11" s="67"/>
      <c r="ELF11" s="284"/>
      <c r="ELG11" s="285"/>
      <c r="ELH11" s="285"/>
      <c r="ELI11" s="286"/>
      <c r="ELJ11" s="287"/>
      <c r="ELK11" s="67"/>
      <c r="ELL11" s="284"/>
      <c r="ELM11" s="285"/>
      <c r="ELN11" s="285"/>
      <c r="ELO11" s="286"/>
      <c r="ELP11" s="287"/>
      <c r="ELQ11" s="67"/>
      <c r="ELR11" s="284"/>
      <c r="ELS11" s="285"/>
      <c r="ELT11" s="285"/>
      <c r="ELU11" s="286"/>
      <c r="ELV11" s="287"/>
      <c r="ELW11" s="67"/>
      <c r="ELX11" s="284"/>
      <c r="ELY11" s="285"/>
      <c r="ELZ11" s="285"/>
      <c r="EMA11" s="286"/>
      <c r="EMB11" s="287"/>
      <c r="EMC11" s="67"/>
      <c r="EMD11" s="284"/>
      <c r="EME11" s="285"/>
      <c r="EMF11" s="285"/>
      <c r="EMG11" s="286"/>
      <c r="EMH11" s="287"/>
      <c r="EMI11" s="67"/>
      <c r="EMJ11" s="284"/>
      <c r="EMK11" s="285"/>
      <c r="EML11" s="285"/>
      <c r="EMM11" s="286"/>
      <c r="EMN11" s="287"/>
      <c r="EMO11" s="67"/>
      <c r="EMP11" s="284"/>
      <c r="EMQ11" s="285"/>
      <c r="EMR11" s="285"/>
      <c r="EMS11" s="286"/>
      <c r="EMT11" s="287"/>
      <c r="EMU11" s="67"/>
      <c r="EMV11" s="284"/>
      <c r="EMW11" s="285"/>
      <c r="EMX11" s="285"/>
      <c r="EMY11" s="286"/>
      <c r="EMZ11" s="287"/>
      <c r="ENA11" s="67"/>
      <c r="ENB11" s="284"/>
      <c r="ENC11" s="285"/>
      <c r="END11" s="285"/>
      <c r="ENE11" s="286"/>
      <c r="ENF11" s="287"/>
      <c r="ENG11" s="67"/>
      <c r="ENH11" s="284"/>
      <c r="ENI11" s="285"/>
      <c r="ENJ11" s="285"/>
      <c r="ENK11" s="286"/>
      <c r="ENL11" s="287"/>
      <c r="ENM11" s="67"/>
      <c r="ENN11" s="284"/>
      <c r="ENO11" s="285"/>
      <c r="ENP11" s="285"/>
      <c r="ENQ11" s="286"/>
      <c r="ENR11" s="287"/>
      <c r="ENS11" s="67"/>
      <c r="ENT11" s="284"/>
      <c r="ENU11" s="285"/>
      <c r="ENV11" s="285"/>
      <c r="ENW11" s="286"/>
      <c r="ENX11" s="287"/>
      <c r="ENY11" s="67"/>
      <c r="ENZ11" s="284"/>
      <c r="EOA11" s="285"/>
      <c r="EOB11" s="285"/>
      <c r="EOC11" s="286"/>
      <c r="EOD11" s="287"/>
      <c r="EOE11" s="67"/>
      <c r="EOF11" s="284"/>
      <c r="EOG11" s="285"/>
      <c r="EOH11" s="285"/>
      <c r="EOI11" s="286"/>
      <c r="EOJ11" s="287"/>
      <c r="EOK11" s="67"/>
      <c r="EOL11" s="284"/>
      <c r="EOM11" s="285"/>
      <c r="EON11" s="285"/>
      <c r="EOO11" s="286"/>
      <c r="EOP11" s="287"/>
      <c r="EOQ11" s="67"/>
      <c r="EOR11" s="284"/>
      <c r="EOS11" s="285"/>
      <c r="EOT11" s="285"/>
      <c r="EOU11" s="286"/>
      <c r="EOV11" s="287"/>
      <c r="EOW11" s="67"/>
      <c r="EOX11" s="284"/>
      <c r="EOY11" s="285"/>
      <c r="EOZ11" s="285"/>
      <c r="EPA11" s="286"/>
      <c r="EPB11" s="287"/>
      <c r="EPC11" s="67"/>
      <c r="EPD11" s="284"/>
      <c r="EPE11" s="285"/>
      <c r="EPF11" s="285"/>
      <c r="EPG11" s="286"/>
      <c r="EPH11" s="287"/>
      <c r="EPI11" s="67"/>
      <c r="EPJ11" s="284"/>
      <c r="EPK11" s="285"/>
      <c r="EPL11" s="285"/>
      <c r="EPM11" s="286"/>
      <c r="EPN11" s="287"/>
      <c r="EPO11" s="67"/>
      <c r="EPP11" s="284"/>
      <c r="EPQ11" s="285"/>
      <c r="EPR11" s="285"/>
      <c r="EPS11" s="286"/>
      <c r="EPT11" s="287"/>
      <c r="EPU11" s="67"/>
      <c r="EPV11" s="284"/>
      <c r="EPW11" s="285"/>
      <c r="EPX11" s="285"/>
      <c r="EPY11" s="286"/>
      <c r="EPZ11" s="287"/>
      <c r="EQA11" s="67"/>
      <c r="EQB11" s="284"/>
      <c r="EQC11" s="285"/>
      <c r="EQD11" s="285"/>
      <c r="EQE11" s="286"/>
      <c r="EQF11" s="287"/>
      <c r="EQG11" s="67"/>
      <c r="EQH11" s="284"/>
      <c r="EQI11" s="285"/>
      <c r="EQJ11" s="285"/>
      <c r="EQK11" s="286"/>
      <c r="EQL11" s="287"/>
      <c r="EQM11" s="67"/>
      <c r="EQN11" s="284"/>
      <c r="EQO11" s="285"/>
      <c r="EQP11" s="285"/>
      <c r="EQQ11" s="286"/>
      <c r="EQR11" s="287"/>
      <c r="EQS11" s="67"/>
      <c r="EQT11" s="284"/>
      <c r="EQU11" s="285"/>
      <c r="EQV11" s="285"/>
      <c r="EQW11" s="286"/>
      <c r="EQX11" s="287"/>
      <c r="EQY11" s="67"/>
      <c r="EQZ11" s="284"/>
      <c r="ERA11" s="285"/>
      <c r="ERB11" s="285"/>
      <c r="ERC11" s="286"/>
      <c r="ERD11" s="287"/>
      <c r="ERE11" s="67"/>
      <c r="ERF11" s="284"/>
      <c r="ERG11" s="285"/>
      <c r="ERH11" s="285"/>
      <c r="ERI11" s="286"/>
      <c r="ERJ11" s="287"/>
      <c r="ERK11" s="67"/>
      <c r="ERL11" s="284"/>
      <c r="ERM11" s="285"/>
      <c r="ERN11" s="285"/>
      <c r="ERO11" s="286"/>
      <c r="ERP11" s="287"/>
      <c r="ERQ11" s="67"/>
      <c r="ERR11" s="284"/>
      <c r="ERS11" s="285"/>
      <c r="ERT11" s="285"/>
      <c r="ERU11" s="286"/>
      <c r="ERV11" s="287"/>
      <c r="ERW11" s="67"/>
      <c r="ERX11" s="284"/>
      <c r="ERY11" s="285"/>
      <c r="ERZ11" s="285"/>
      <c r="ESA11" s="286"/>
      <c r="ESB11" s="287"/>
      <c r="ESC11" s="67"/>
      <c r="ESD11" s="284"/>
      <c r="ESE11" s="285"/>
      <c r="ESF11" s="285"/>
      <c r="ESG11" s="286"/>
      <c r="ESH11" s="287"/>
      <c r="ESI11" s="67"/>
      <c r="ESJ11" s="284"/>
      <c r="ESK11" s="285"/>
      <c r="ESL11" s="285"/>
      <c r="ESM11" s="286"/>
      <c r="ESN11" s="287"/>
      <c r="ESO11" s="67"/>
      <c r="ESP11" s="284"/>
      <c r="ESQ11" s="285"/>
      <c r="ESR11" s="285"/>
      <c r="ESS11" s="286"/>
      <c r="EST11" s="287"/>
      <c r="ESU11" s="67"/>
      <c r="ESV11" s="284"/>
      <c r="ESW11" s="285"/>
      <c r="ESX11" s="285"/>
      <c r="ESY11" s="286"/>
      <c r="ESZ11" s="287"/>
      <c r="ETA11" s="67"/>
      <c r="ETB11" s="284"/>
      <c r="ETC11" s="285"/>
      <c r="ETD11" s="285"/>
      <c r="ETE11" s="286"/>
      <c r="ETF11" s="287"/>
      <c r="ETG11" s="67"/>
      <c r="ETH11" s="284"/>
      <c r="ETI11" s="285"/>
      <c r="ETJ11" s="285"/>
      <c r="ETK11" s="286"/>
      <c r="ETL11" s="287"/>
      <c r="ETM11" s="67"/>
      <c r="ETN11" s="284"/>
      <c r="ETO11" s="285"/>
      <c r="ETP11" s="285"/>
      <c r="ETQ11" s="286"/>
      <c r="ETR11" s="287"/>
      <c r="ETS11" s="67"/>
      <c r="ETT11" s="284"/>
      <c r="ETU11" s="285"/>
      <c r="ETV11" s="285"/>
      <c r="ETW11" s="286"/>
      <c r="ETX11" s="287"/>
      <c r="ETY11" s="67"/>
      <c r="ETZ11" s="284"/>
      <c r="EUA11" s="285"/>
      <c r="EUB11" s="285"/>
      <c r="EUC11" s="286"/>
      <c r="EUD11" s="287"/>
      <c r="EUE11" s="67"/>
      <c r="EUF11" s="284"/>
      <c r="EUG11" s="285"/>
      <c r="EUH11" s="285"/>
      <c r="EUI11" s="286"/>
      <c r="EUJ11" s="287"/>
      <c r="EUK11" s="67"/>
      <c r="EUL11" s="284"/>
      <c r="EUM11" s="285"/>
      <c r="EUN11" s="285"/>
      <c r="EUO11" s="286"/>
      <c r="EUP11" s="287"/>
      <c r="EUQ11" s="67"/>
      <c r="EUR11" s="284"/>
      <c r="EUS11" s="285"/>
      <c r="EUT11" s="285"/>
      <c r="EUU11" s="286"/>
      <c r="EUV11" s="287"/>
      <c r="EUW11" s="67"/>
      <c r="EUX11" s="284"/>
      <c r="EUY11" s="285"/>
      <c r="EUZ11" s="285"/>
      <c r="EVA11" s="286"/>
      <c r="EVB11" s="287"/>
      <c r="EVC11" s="67"/>
      <c r="EVD11" s="284"/>
      <c r="EVE11" s="285"/>
      <c r="EVF11" s="285"/>
      <c r="EVG11" s="286"/>
      <c r="EVH11" s="287"/>
      <c r="EVI11" s="67"/>
      <c r="EVJ11" s="284"/>
      <c r="EVK11" s="285"/>
      <c r="EVL11" s="285"/>
      <c r="EVM11" s="286"/>
      <c r="EVN11" s="287"/>
      <c r="EVO11" s="67"/>
      <c r="EVP11" s="284"/>
      <c r="EVQ11" s="285"/>
      <c r="EVR11" s="285"/>
      <c r="EVS11" s="286"/>
      <c r="EVT11" s="287"/>
      <c r="EVU11" s="67"/>
      <c r="EVV11" s="284"/>
      <c r="EVW11" s="285"/>
      <c r="EVX11" s="285"/>
      <c r="EVY11" s="286"/>
      <c r="EVZ11" s="287"/>
      <c r="EWA11" s="67"/>
      <c r="EWB11" s="284"/>
      <c r="EWC11" s="285"/>
      <c r="EWD11" s="285"/>
      <c r="EWE11" s="286"/>
      <c r="EWF11" s="287"/>
      <c r="EWG11" s="67"/>
      <c r="EWH11" s="284"/>
      <c r="EWI11" s="285"/>
      <c r="EWJ11" s="285"/>
      <c r="EWK11" s="286"/>
      <c r="EWL11" s="287"/>
      <c r="EWM11" s="67"/>
      <c r="EWN11" s="284"/>
      <c r="EWO11" s="285"/>
      <c r="EWP11" s="285"/>
      <c r="EWQ11" s="286"/>
      <c r="EWR11" s="287"/>
      <c r="EWS11" s="67"/>
      <c r="EWT11" s="284"/>
      <c r="EWU11" s="285"/>
      <c r="EWV11" s="285"/>
      <c r="EWW11" s="286"/>
      <c r="EWX11" s="287"/>
      <c r="EWY11" s="67"/>
      <c r="EWZ11" s="284"/>
      <c r="EXA11" s="285"/>
      <c r="EXB11" s="285"/>
      <c r="EXC11" s="286"/>
      <c r="EXD11" s="287"/>
      <c r="EXE11" s="67"/>
      <c r="EXF11" s="284"/>
      <c r="EXG11" s="285"/>
      <c r="EXH11" s="285"/>
      <c r="EXI11" s="286"/>
      <c r="EXJ11" s="287"/>
      <c r="EXK11" s="67"/>
      <c r="EXL11" s="284"/>
      <c r="EXM11" s="285"/>
      <c r="EXN11" s="285"/>
      <c r="EXO11" s="286"/>
      <c r="EXP11" s="287"/>
      <c r="EXQ11" s="67"/>
      <c r="EXR11" s="284"/>
      <c r="EXS11" s="285"/>
      <c r="EXT11" s="285"/>
      <c r="EXU11" s="286"/>
      <c r="EXV11" s="287"/>
      <c r="EXW11" s="67"/>
      <c r="EXX11" s="284"/>
      <c r="EXY11" s="285"/>
      <c r="EXZ11" s="285"/>
      <c r="EYA11" s="286"/>
      <c r="EYB11" s="287"/>
      <c r="EYC11" s="67"/>
      <c r="EYD11" s="284"/>
      <c r="EYE11" s="285"/>
      <c r="EYF11" s="285"/>
      <c r="EYG11" s="286"/>
      <c r="EYH11" s="287"/>
      <c r="EYI11" s="67"/>
      <c r="EYJ11" s="284"/>
      <c r="EYK11" s="285"/>
      <c r="EYL11" s="285"/>
      <c r="EYM11" s="286"/>
      <c r="EYN11" s="287"/>
      <c r="EYO11" s="67"/>
      <c r="EYP11" s="284"/>
      <c r="EYQ11" s="285"/>
      <c r="EYR11" s="285"/>
      <c r="EYS11" s="286"/>
      <c r="EYT11" s="287"/>
      <c r="EYU11" s="67"/>
      <c r="EYV11" s="284"/>
      <c r="EYW11" s="285"/>
      <c r="EYX11" s="285"/>
      <c r="EYY11" s="286"/>
      <c r="EYZ11" s="287"/>
      <c r="EZA11" s="67"/>
      <c r="EZB11" s="284"/>
      <c r="EZC11" s="285"/>
      <c r="EZD11" s="285"/>
      <c r="EZE11" s="286"/>
      <c r="EZF11" s="287"/>
      <c r="EZG11" s="67"/>
      <c r="EZH11" s="284"/>
      <c r="EZI11" s="285"/>
      <c r="EZJ11" s="285"/>
      <c r="EZK11" s="286"/>
      <c r="EZL11" s="287"/>
      <c r="EZM11" s="67"/>
      <c r="EZN11" s="284"/>
      <c r="EZO11" s="285"/>
      <c r="EZP11" s="285"/>
      <c r="EZQ11" s="286"/>
      <c r="EZR11" s="287"/>
      <c r="EZS11" s="67"/>
      <c r="EZT11" s="284"/>
      <c r="EZU11" s="285"/>
      <c r="EZV11" s="285"/>
      <c r="EZW11" s="286"/>
      <c r="EZX11" s="287"/>
      <c r="EZY11" s="67"/>
      <c r="EZZ11" s="284"/>
      <c r="FAA11" s="285"/>
      <c r="FAB11" s="285"/>
      <c r="FAC11" s="286"/>
      <c r="FAD11" s="287"/>
      <c r="FAE11" s="67"/>
      <c r="FAF11" s="284"/>
      <c r="FAG11" s="285"/>
      <c r="FAH11" s="285"/>
      <c r="FAI11" s="286"/>
      <c r="FAJ11" s="287"/>
      <c r="FAK11" s="67"/>
      <c r="FAL11" s="284"/>
      <c r="FAM11" s="285"/>
      <c r="FAN11" s="285"/>
      <c r="FAO11" s="286"/>
      <c r="FAP11" s="287"/>
      <c r="FAQ11" s="67"/>
      <c r="FAR11" s="284"/>
      <c r="FAS11" s="285"/>
      <c r="FAT11" s="285"/>
      <c r="FAU11" s="286"/>
      <c r="FAV11" s="287"/>
      <c r="FAW11" s="67"/>
      <c r="FAX11" s="284"/>
      <c r="FAY11" s="285"/>
      <c r="FAZ11" s="285"/>
      <c r="FBA11" s="286"/>
      <c r="FBB11" s="287"/>
      <c r="FBC11" s="67"/>
      <c r="FBD11" s="284"/>
      <c r="FBE11" s="285"/>
      <c r="FBF11" s="285"/>
      <c r="FBG11" s="286"/>
      <c r="FBH11" s="287"/>
      <c r="FBI11" s="67"/>
      <c r="FBJ11" s="284"/>
      <c r="FBK11" s="285"/>
      <c r="FBL11" s="285"/>
      <c r="FBM11" s="286"/>
      <c r="FBN11" s="287"/>
      <c r="FBO11" s="67"/>
      <c r="FBP11" s="284"/>
      <c r="FBQ11" s="285"/>
      <c r="FBR11" s="285"/>
      <c r="FBS11" s="286"/>
      <c r="FBT11" s="287"/>
      <c r="FBU11" s="67"/>
      <c r="FBV11" s="284"/>
      <c r="FBW11" s="285"/>
      <c r="FBX11" s="285"/>
      <c r="FBY11" s="286"/>
      <c r="FBZ11" s="287"/>
      <c r="FCA11" s="67"/>
      <c r="FCB11" s="284"/>
      <c r="FCC11" s="285"/>
      <c r="FCD11" s="285"/>
      <c r="FCE11" s="286"/>
      <c r="FCF11" s="287"/>
      <c r="FCG11" s="67"/>
      <c r="FCH11" s="284"/>
      <c r="FCI11" s="285"/>
      <c r="FCJ11" s="285"/>
      <c r="FCK11" s="286"/>
      <c r="FCL11" s="287"/>
      <c r="FCM11" s="67"/>
      <c r="FCN11" s="284"/>
      <c r="FCO11" s="285"/>
      <c r="FCP11" s="285"/>
      <c r="FCQ11" s="286"/>
      <c r="FCR11" s="287"/>
      <c r="FCS11" s="67"/>
      <c r="FCT11" s="284"/>
      <c r="FCU11" s="285"/>
      <c r="FCV11" s="285"/>
      <c r="FCW11" s="286"/>
      <c r="FCX11" s="287"/>
      <c r="FCY11" s="67"/>
      <c r="FCZ11" s="284"/>
      <c r="FDA11" s="285"/>
      <c r="FDB11" s="285"/>
      <c r="FDC11" s="286"/>
      <c r="FDD11" s="287"/>
      <c r="FDE11" s="67"/>
      <c r="FDF11" s="284"/>
      <c r="FDG11" s="285"/>
      <c r="FDH11" s="285"/>
      <c r="FDI11" s="286"/>
      <c r="FDJ11" s="287"/>
      <c r="FDK11" s="67"/>
      <c r="FDL11" s="284"/>
      <c r="FDM11" s="285"/>
      <c r="FDN11" s="285"/>
      <c r="FDO11" s="286"/>
      <c r="FDP11" s="287"/>
      <c r="FDQ11" s="67"/>
      <c r="FDR11" s="284"/>
      <c r="FDS11" s="285"/>
      <c r="FDT11" s="285"/>
      <c r="FDU11" s="286"/>
      <c r="FDV11" s="287"/>
      <c r="FDW11" s="67"/>
      <c r="FDX11" s="284"/>
      <c r="FDY11" s="285"/>
      <c r="FDZ11" s="285"/>
      <c r="FEA11" s="286"/>
      <c r="FEB11" s="287"/>
      <c r="FEC11" s="67"/>
      <c r="FED11" s="284"/>
      <c r="FEE11" s="285"/>
      <c r="FEF11" s="285"/>
      <c r="FEG11" s="286"/>
      <c r="FEH11" s="287"/>
      <c r="FEI11" s="67"/>
      <c r="FEJ11" s="284"/>
      <c r="FEK11" s="285"/>
      <c r="FEL11" s="285"/>
      <c r="FEM11" s="286"/>
      <c r="FEN11" s="287"/>
      <c r="FEO11" s="67"/>
      <c r="FEP11" s="284"/>
      <c r="FEQ11" s="285"/>
      <c r="FER11" s="285"/>
      <c r="FES11" s="286"/>
      <c r="FET11" s="287"/>
      <c r="FEU11" s="67"/>
      <c r="FEV11" s="284"/>
      <c r="FEW11" s="285"/>
      <c r="FEX11" s="285"/>
      <c r="FEY11" s="286"/>
      <c r="FEZ11" s="287"/>
      <c r="FFA11" s="67"/>
      <c r="FFB11" s="284"/>
      <c r="FFC11" s="285"/>
      <c r="FFD11" s="285"/>
      <c r="FFE11" s="286"/>
      <c r="FFF11" s="287"/>
      <c r="FFG11" s="67"/>
      <c r="FFH11" s="284"/>
      <c r="FFI11" s="285"/>
      <c r="FFJ11" s="285"/>
      <c r="FFK11" s="286"/>
      <c r="FFL11" s="287"/>
      <c r="FFM11" s="67"/>
      <c r="FFN11" s="284"/>
      <c r="FFO11" s="285"/>
      <c r="FFP11" s="285"/>
      <c r="FFQ11" s="286"/>
      <c r="FFR11" s="287"/>
      <c r="FFS11" s="67"/>
      <c r="FFT11" s="284"/>
      <c r="FFU11" s="285"/>
      <c r="FFV11" s="285"/>
      <c r="FFW11" s="286"/>
      <c r="FFX11" s="287"/>
      <c r="FFY11" s="67"/>
      <c r="FFZ11" s="284"/>
      <c r="FGA11" s="285"/>
      <c r="FGB11" s="285"/>
      <c r="FGC11" s="286"/>
      <c r="FGD11" s="287"/>
      <c r="FGE11" s="67"/>
      <c r="FGF11" s="284"/>
      <c r="FGG11" s="285"/>
      <c r="FGH11" s="285"/>
      <c r="FGI11" s="286"/>
      <c r="FGJ11" s="287"/>
      <c r="FGK11" s="67"/>
      <c r="FGL11" s="284"/>
      <c r="FGM11" s="285"/>
      <c r="FGN11" s="285"/>
      <c r="FGO11" s="286"/>
      <c r="FGP11" s="287"/>
      <c r="FGQ11" s="67"/>
      <c r="FGR11" s="284"/>
      <c r="FGS11" s="285"/>
      <c r="FGT11" s="285"/>
      <c r="FGU11" s="286"/>
      <c r="FGV11" s="287"/>
      <c r="FGW11" s="67"/>
      <c r="FGX11" s="284"/>
      <c r="FGY11" s="285"/>
      <c r="FGZ11" s="285"/>
      <c r="FHA11" s="286"/>
      <c r="FHB11" s="287"/>
      <c r="FHC11" s="67"/>
      <c r="FHD11" s="284"/>
      <c r="FHE11" s="285"/>
      <c r="FHF11" s="285"/>
      <c r="FHG11" s="286"/>
      <c r="FHH11" s="287"/>
      <c r="FHI11" s="67"/>
      <c r="FHJ11" s="284"/>
      <c r="FHK11" s="285"/>
      <c r="FHL11" s="285"/>
      <c r="FHM11" s="286"/>
      <c r="FHN11" s="287"/>
      <c r="FHO11" s="67"/>
      <c r="FHP11" s="284"/>
      <c r="FHQ11" s="285"/>
      <c r="FHR11" s="285"/>
      <c r="FHS11" s="286"/>
      <c r="FHT11" s="287"/>
      <c r="FHU11" s="67"/>
      <c r="FHV11" s="284"/>
      <c r="FHW11" s="285"/>
      <c r="FHX11" s="285"/>
      <c r="FHY11" s="286"/>
      <c r="FHZ11" s="287"/>
      <c r="FIA11" s="67"/>
      <c r="FIB11" s="284"/>
      <c r="FIC11" s="285"/>
      <c r="FID11" s="285"/>
      <c r="FIE11" s="286"/>
      <c r="FIF11" s="287"/>
      <c r="FIG11" s="67"/>
      <c r="FIH11" s="284"/>
      <c r="FII11" s="285"/>
      <c r="FIJ11" s="285"/>
      <c r="FIK11" s="286"/>
      <c r="FIL11" s="287"/>
      <c r="FIM11" s="67"/>
      <c r="FIN11" s="284"/>
      <c r="FIO11" s="285"/>
      <c r="FIP11" s="285"/>
      <c r="FIQ11" s="286"/>
      <c r="FIR11" s="287"/>
      <c r="FIS11" s="67"/>
      <c r="FIT11" s="284"/>
      <c r="FIU11" s="285"/>
      <c r="FIV11" s="285"/>
      <c r="FIW11" s="286"/>
      <c r="FIX11" s="287"/>
      <c r="FIY11" s="67"/>
      <c r="FIZ11" s="284"/>
      <c r="FJA11" s="285"/>
      <c r="FJB11" s="285"/>
      <c r="FJC11" s="286"/>
      <c r="FJD11" s="287"/>
      <c r="FJE11" s="67"/>
      <c r="FJF11" s="284"/>
      <c r="FJG11" s="285"/>
      <c r="FJH11" s="285"/>
      <c r="FJI11" s="286"/>
      <c r="FJJ11" s="287"/>
      <c r="FJK11" s="67"/>
      <c r="FJL11" s="284"/>
      <c r="FJM11" s="285"/>
      <c r="FJN11" s="285"/>
      <c r="FJO11" s="286"/>
      <c r="FJP11" s="287"/>
      <c r="FJQ11" s="67"/>
      <c r="FJR11" s="284"/>
      <c r="FJS11" s="285"/>
      <c r="FJT11" s="285"/>
      <c r="FJU11" s="286"/>
      <c r="FJV11" s="287"/>
      <c r="FJW11" s="67"/>
      <c r="FJX11" s="284"/>
      <c r="FJY11" s="285"/>
      <c r="FJZ11" s="285"/>
      <c r="FKA11" s="286"/>
      <c r="FKB11" s="287"/>
      <c r="FKC11" s="67"/>
      <c r="FKD11" s="284"/>
      <c r="FKE11" s="285"/>
      <c r="FKF11" s="285"/>
      <c r="FKG11" s="286"/>
      <c r="FKH11" s="287"/>
      <c r="FKI11" s="67"/>
      <c r="FKJ11" s="284"/>
      <c r="FKK11" s="285"/>
      <c r="FKL11" s="285"/>
      <c r="FKM11" s="286"/>
      <c r="FKN11" s="287"/>
      <c r="FKO11" s="67"/>
      <c r="FKP11" s="284"/>
      <c r="FKQ11" s="285"/>
      <c r="FKR11" s="285"/>
      <c r="FKS11" s="286"/>
      <c r="FKT11" s="287"/>
      <c r="FKU11" s="67"/>
      <c r="FKV11" s="284"/>
      <c r="FKW11" s="285"/>
      <c r="FKX11" s="285"/>
      <c r="FKY11" s="286"/>
      <c r="FKZ11" s="287"/>
      <c r="FLA11" s="67"/>
      <c r="FLB11" s="284"/>
      <c r="FLC11" s="285"/>
      <c r="FLD11" s="285"/>
      <c r="FLE11" s="286"/>
      <c r="FLF11" s="287"/>
      <c r="FLG11" s="67"/>
      <c r="FLH11" s="284"/>
      <c r="FLI11" s="285"/>
      <c r="FLJ11" s="285"/>
      <c r="FLK11" s="286"/>
      <c r="FLL11" s="287"/>
      <c r="FLM11" s="67"/>
      <c r="FLN11" s="284"/>
      <c r="FLO11" s="285"/>
      <c r="FLP11" s="285"/>
      <c r="FLQ11" s="286"/>
      <c r="FLR11" s="287"/>
      <c r="FLS11" s="67"/>
      <c r="FLT11" s="284"/>
      <c r="FLU11" s="285"/>
      <c r="FLV11" s="285"/>
      <c r="FLW11" s="286"/>
      <c r="FLX11" s="287"/>
      <c r="FLY11" s="67"/>
      <c r="FLZ11" s="284"/>
      <c r="FMA11" s="285"/>
      <c r="FMB11" s="285"/>
      <c r="FMC11" s="286"/>
      <c r="FMD11" s="287"/>
      <c r="FME11" s="67"/>
      <c r="FMF11" s="284"/>
      <c r="FMG11" s="285"/>
      <c r="FMH11" s="285"/>
      <c r="FMI11" s="286"/>
      <c r="FMJ11" s="287"/>
      <c r="FMK11" s="67"/>
      <c r="FML11" s="284"/>
      <c r="FMM11" s="285"/>
      <c r="FMN11" s="285"/>
      <c r="FMO11" s="286"/>
      <c r="FMP11" s="287"/>
      <c r="FMQ11" s="67"/>
      <c r="FMR11" s="284"/>
      <c r="FMS11" s="285"/>
      <c r="FMT11" s="285"/>
      <c r="FMU11" s="286"/>
      <c r="FMV11" s="287"/>
      <c r="FMW11" s="67"/>
      <c r="FMX11" s="284"/>
      <c r="FMY11" s="285"/>
      <c r="FMZ11" s="285"/>
      <c r="FNA11" s="286"/>
      <c r="FNB11" s="287"/>
      <c r="FNC11" s="67"/>
      <c r="FND11" s="284"/>
      <c r="FNE11" s="285"/>
      <c r="FNF11" s="285"/>
      <c r="FNG11" s="286"/>
      <c r="FNH11" s="287"/>
      <c r="FNI11" s="67"/>
      <c r="FNJ11" s="284"/>
      <c r="FNK11" s="285"/>
      <c r="FNL11" s="285"/>
      <c r="FNM11" s="286"/>
      <c r="FNN11" s="287"/>
      <c r="FNO11" s="67"/>
      <c r="FNP11" s="284"/>
      <c r="FNQ11" s="285"/>
      <c r="FNR11" s="285"/>
      <c r="FNS11" s="286"/>
      <c r="FNT11" s="287"/>
      <c r="FNU11" s="67"/>
      <c r="FNV11" s="284"/>
      <c r="FNW11" s="285"/>
      <c r="FNX11" s="285"/>
      <c r="FNY11" s="286"/>
      <c r="FNZ11" s="287"/>
      <c r="FOA11" s="67"/>
      <c r="FOB11" s="284"/>
      <c r="FOC11" s="285"/>
      <c r="FOD11" s="285"/>
      <c r="FOE11" s="286"/>
      <c r="FOF11" s="287"/>
      <c r="FOG11" s="67"/>
      <c r="FOH11" s="284"/>
      <c r="FOI11" s="285"/>
      <c r="FOJ11" s="285"/>
      <c r="FOK11" s="286"/>
      <c r="FOL11" s="287"/>
      <c r="FOM11" s="67"/>
      <c r="FON11" s="284"/>
      <c r="FOO11" s="285"/>
      <c r="FOP11" s="285"/>
      <c r="FOQ11" s="286"/>
      <c r="FOR11" s="287"/>
      <c r="FOS11" s="67"/>
      <c r="FOT11" s="284"/>
      <c r="FOU11" s="285"/>
      <c r="FOV11" s="285"/>
      <c r="FOW11" s="286"/>
      <c r="FOX11" s="287"/>
      <c r="FOY11" s="67"/>
      <c r="FOZ11" s="284"/>
      <c r="FPA11" s="285"/>
      <c r="FPB11" s="285"/>
      <c r="FPC11" s="286"/>
      <c r="FPD11" s="287"/>
      <c r="FPE11" s="67"/>
      <c r="FPF11" s="284"/>
      <c r="FPG11" s="285"/>
      <c r="FPH11" s="285"/>
      <c r="FPI11" s="286"/>
      <c r="FPJ11" s="287"/>
      <c r="FPK11" s="67"/>
      <c r="FPL11" s="284"/>
      <c r="FPM11" s="285"/>
      <c r="FPN11" s="285"/>
      <c r="FPO11" s="286"/>
      <c r="FPP11" s="287"/>
      <c r="FPQ11" s="67"/>
      <c r="FPR11" s="284"/>
      <c r="FPS11" s="285"/>
      <c r="FPT11" s="285"/>
      <c r="FPU11" s="286"/>
      <c r="FPV11" s="287"/>
      <c r="FPW11" s="67"/>
      <c r="FPX11" s="284"/>
      <c r="FPY11" s="285"/>
      <c r="FPZ11" s="285"/>
      <c r="FQA11" s="286"/>
      <c r="FQB11" s="287"/>
      <c r="FQC11" s="67"/>
      <c r="FQD11" s="284"/>
      <c r="FQE11" s="285"/>
      <c r="FQF11" s="285"/>
      <c r="FQG11" s="286"/>
      <c r="FQH11" s="287"/>
      <c r="FQI11" s="67"/>
      <c r="FQJ11" s="284"/>
      <c r="FQK11" s="285"/>
      <c r="FQL11" s="285"/>
      <c r="FQM11" s="286"/>
      <c r="FQN11" s="287"/>
      <c r="FQO11" s="67"/>
      <c r="FQP11" s="284"/>
      <c r="FQQ11" s="285"/>
      <c r="FQR11" s="285"/>
      <c r="FQS11" s="286"/>
      <c r="FQT11" s="287"/>
      <c r="FQU11" s="67"/>
      <c r="FQV11" s="284"/>
      <c r="FQW11" s="285"/>
      <c r="FQX11" s="285"/>
      <c r="FQY11" s="286"/>
      <c r="FQZ11" s="287"/>
      <c r="FRA11" s="67"/>
      <c r="FRB11" s="284"/>
      <c r="FRC11" s="285"/>
      <c r="FRD11" s="285"/>
      <c r="FRE11" s="286"/>
      <c r="FRF11" s="287"/>
      <c r="FRG11" s="67"/>
      <c r="FRH11" s="284"/>
      <c r="FRI11" s="285"/>
      <c r="FRJ11" s="285"/>
      <c r="FRK11" s="286"/>
      <c r="FRL11" s="287"/>
      <c r="FRM11" s="67"/>
      <c r="FRN11" s="284"/>
      <c r="FRO11" s="285"/>
      <c r="FRP11" s="285"/>
      <c r="FRQ11" s="286"/>
      <c r="FRR11" s="287"/>
      <c r="FRS11" s="67"/>
      <c r="FRT11" s="284"/>
      <c r="FRU11" s="285"/>
      <c r="FRV11" s="285"/>
      <c r="FRW11" s="286"/>
      <c r="FRX11" s="287"/>
      <c r="FRY11" s="67"/>
      <c r="FRZ11" s="284"/>
      <c r="FSA11" s="285"/>
      <c r="FSB11" s="285"/>
      <c r="FSC11" s="286"/>
      <c r="FSD11" s="287"/>
      <c r="FSE11" s="67"/>
      <c r="FSF11" s="284"/>
      <c r="FSG11" s="285"/>
      <c r="FSH11" s="285"/>
      <c r="FSI11" s="286"/>
      <c r="FSJ11" s="287"/>
      <c r="FSK11" s="67"/>
      <c r="FSL11" s="284"/>
      <c r="FSM11" s="285"/>
      <c r="FSN11" s="285"/>
      <c r="FSO11" s="286"/>
      <c r="FSP11" s="287"/>
      <c r="FSQ11" s="67"/>
      <c r="FSR11" s="284"/>
      <c r="FSS11" s="285"/>
      <c r="FST11" s="285"/>
      <c r="FSU11" s="286"/>
      <c r="FSV11" s="287"/>
      <c r="FSW11" s="67"/>
      <c r="FSX11" s="284"/>
      <c r="FSY11" s="285"/>
      <c r="FSZ11" s="285"/>
      <c r="FTA11" s="286"/>
      <c r="FTB11" s="287"/>
      <c r="FTC11" s="67"/>
      <c r="FTD11" s="284"/>
      <c r="FTE11" s="285"/>
      <c r="FTF11" s="285"/>
      <c r="FTG11" s="286"/>
      <c r="FTH11" s="287"/>
      <c r="FTI11" s="67"/>
      <c r="FTJ11" s="284"/>
      <c r="FTK11" s="285"/>
      <c r="FTL11" s="285"/>
      <c r="FTM11" s="286"/>
      <c r="FTN11" s="287"/>
      <c r="FTO11" s="67"/>
      <c r="FTP11" s="284"/>
      <c r="FTQ11" s="285"/>
      <c r="FTR11" s="285"/>
      <c r="FTS11" s="286"/>
      <c r="FTT11" s="287"/>
      <c r="FTU11" s="67"/>
      <c r="FTV11" s="284"/>
      <c r="FTW11" s="285"/>
      <c r="FTX11" s="285"/>
      <c r="FTY11" s="286"/>
      <c r="FTZ11" s="287"/>
      <c r="FUA11" s="67"/>
      <c r="FUB11" s="284"/>
      <c r="FUC11" s="285"/>
      <c r="FUD11" s="285"/>
      <c r="FUE11" s="286"/>
      <c r="FUF11" s="287"/>
      <c r="FUG11" s="67"/>
      <c r="FUH11" s="284"/>
      <c r="FUI11" s="285"/>
      <c r="FUJ11" s="285"/>
      <c r="FUK11" s="286"/>
      <c r="FUL11" s="287"/>
      <c r="FUM11" s="67"/>
      <c r="FUN11" s="284"/>
      <c r="FUO11" s="285"/>
      <c r="FUP11" s="285"/>
      <c r="FUQ11" s="286"/>
      <c r="FUR11" s="287"/>
      <c r="FUS11" s="67"/>
      <c r="FUT11" s="284"/>
      <c r="FUU11" s="285"/>
      <c r="FUV11" s="285"/>
      <c r="FUW11" s="286"/>
      <c r="FUX11" s="287"/>
      <c r="FUY11" s="67"/>
      <c r="FUZ11" s="284"/>
      <c r="FVA11" s="285"/>
      <c r="FVB11" s="285"/>
      <c r="FVC11" s="286"/>
      <c r="FVD11" s="287"/>
      <c r="FVE11" s="67"/>
      <c r="FVF11" s="284"/>
      <c r="FVG11" s="285"/>
      <c r="FVH11" s="285"/>
      <c r="FVI11" s="286"/>
      <c r="FVJ11" s="287"/>
      <c r="FVK11" s="67"/>
      <c r="FVL11" s="284"/>
      <c r="FVM11" s="285"/>
      <c r="FVN11" s="285"/>
      <c r="FVO11" s="286"/>
      <c r="FVP11" s="287"/>
      <c r="FVQ11" s="67"/>
      <c r="FVR11" s="284"/>
      <c r="FVS11" s="285"/>
      <c r="FVT11" s="285"/>
      <c r="FVU11" s="286"/>
      <c r="FVV11" s="287"/>
      <c r="FVW11" s="67"/>
      <c r="FVX11" s="284"/>
      <c r="FVY11" s="285"/>
      <c r="FVZ11" s="285"/>
      <c r="FWA11" s="286"/>
      <c r="FWB11" s="287"/>
      <c r="FWC11" s="67"/>
      <c r="FWD11" s="284"/>
      <c r="FWE11" s="285"/>
      <c r="FWF11" s="285"/>
      <c r="FWG11" s="286"/>
      <c r="FWH11" s="287"/>
      <c r="FWI11" s="67"/>
      <c r="FWJ11" s="284"/>
      <c r="FWK11" s="285"/>
      <c r="FWL11" s="285"/>
      <c r="FWM11" s="286"/>
      <c r="FWN11" s="287"/>
      <c r="FWO11" s="67"/>
      <c r="FWP11" s="284"/>
      <c r="FWQ11" s="285"/>
      <c r="FWR11" s="285"/>
      <c r="FWS11" s="286"/>
      <c r="FWT11" s="287"/>
      <c r="FWU11" s="67"/>
      <c r="FWV11" s="284"/>
      <c r="FWW11" s="285"/>
      <c r="FWX11" s="285"/>
      <c r="FWY11" s="286"/>
      <c r="FWZ11" s="287"/>
      <c r="FXA11" s="67"/>
      <c r="FXB11" s="284"/>
      <c r="FXC11" s="285"/>
      <c r="FXD11" s="285"/>
      <c r="FXE11" s="286"/>
      <c r="FXF11" s="287"/>
      <c r="FXG11" s="67"/>
      <c r="FXH11" s="284"/>
      <c r="FXI11" s="285"/>
      <c r="FXJ11" s="285"/>
      <c r="FXK11" s="286"/>
      <c r="FXL11" s="287"/>
      <c r="FXM11" s="67"/>
      <c r="FXN11" s="284"/>
      <c r="FXO11" s="285"/>
      <c r="FXP11" s="285"/>
      <c r="FXQ11" s="286"/>
      <c r="FXR11" s="287"/>
      <c r="FXS11" s="67"/>
      <c r="FXT11" s="284"/>
      <c r="FXU11" s="285"/>
      <c r="FXV11" s="285"/>
      <c r="FXW11" s="286"/>
      <c r="FXX11" s="287"/>
      <c r="FXY11" s="67"/>
      <c r="FXZ11" s="284"/>
      <c r="FYA11" s="285"/>
      <c r="FYB11" s="285"/>
      <c r="FYC11" s="286"/>
      <c r="FYD11" s="287"/>
      <c r="FYE11" s="67"/>
      <c r="FYF11" s="284"/>
      <c r="FYG11" s="285"/>
      <c r="FYH11" s="285"/>
      <c r="FYI11" s="286"/>
      <c r="FYJ11" s="287"/>
      <c r="FYK11" s="67"/>
      <c r="FYL11" s="284"/>
      <c r="FYM11" s="285"/>
      <c r="FYN11" s="285"/>
      <c r="FYO11" s="286"/>
      <c r="FYP11" s="287"/>
      <c r="FYQ11" s="67"/>
      <c r="FYR11" s="284"/>
      <c r="FYS11" s="285"/>
      <c r="FYT11" s="285"/>
      <c r="FYU11" s="286"/>
      <c r="FYV11" s="287"/>
      <c r="FYW11" s="67"/>
      <c r="FYX11" s="284"/>
      <c r="FYY11" s="285"/>
      <c r="FYZ11" s="285"/>
      <c r="FZA11" s="286"/>
      <c r="FZB11" s="287"/>
      <c r="FZC11" s="67"/>
      <c r="FZD11" s="284"/>
      <c r="FZE11" s="285"/>
      <c r="FZF11" s="285"/>
      <c r="FZG11" s="286"/>
      <c r="FZH11" s="287"/>
      <c r="FZI11" s="67"/>
      <c r="FZJ11" s="284"/>
      <c r="FZK11" s="285"/>
      <c r="FZL11" s="285"/>
      <c r="FZM11" s="286"/>
      <c r="FZN11" s="287"/>
      <c r="FZO11" s="67"/>
      <c r="FZP11" s="284"/>
      <c r="FZQ11" s="285"/>
      <c r="FZR11" s="285"/>
      <c r="FZS11" s="286"/>
      <c r="FZT11" s="287"/>
      <c r="FZU11" s="67"/>
      <c r="FZV11" s="284"/>
      <c r="FZW11" s="285"/>
      <c r="FZX11" s="285"/>
      <c r="FZY11" s="286"/>
      <c r="FZZ11" s="287"/>
      <c r="GAA11" s="67"/>
      <c r="GAB11" s="284"/>
      <c r="GAC11" s="285"/>
      <c r="GAD11" s="285"/>
      <c r="GAE11" s="286"/>
      <c r="GAF11" s="287"/>
      <c r="GAG11" s="67"/>
      <c r="GAH11" s="284"/>
      <c r="GAI11" s="285"/>
      <c r="GAJ11" s="285"/>
      <c r="GAK11" s="286"/>
      <c r="GAL11" s="287"/>
      <c r="GAM11" s="67"/>
      <c r="GAN11" s="284"/>
      <c r="GAO11" s="285"/>
      <c r="GAP11" s="285"/>
      <c r="GAQ11" s="286"/>
      <c r="GAR11" s="287"/>
      <c r="GAS11" s="67"/>
      <c r="GAT11" s="284"/>
      <c r="GAU11" s="285"/>
      <c r="GAV11" s="285"/>
      <c r="GAW11" s="286"/>
      <c r="GAX11" s="287"/>
      <c r="GAY11" s="67"/>
      <c r="GAZ11" s="284"/>
      <c r="GBA11" s="285"/>
      <c r="GBB11" s="285"/>
      <c r="GBC11" s="286"/>
      <c r="GBD11" s="287"/>
      <c r="GBE11" s="67"/>
      <c r="GBF11" s="284"/>
      <c r="GBG11" s="285"/>
      <c r="GBH11" s="285"/>
      <c r="GBI11" s="286"/>
      <c r="GBJ11" s="287"/>
      <c r="GBK11" s="67"/>
      <c r="GBL11" s="284"/>
      <c r="GBM11" s="285"/>
      <c r="GBN11" s="285"/>
      <c r="GBO11" s="286"/>
      <c r="GBP11" s="287"/>
      <c r="GBQ11" s="67"/>
      <c r="GBR11" s="284"/>
      <c r="GBS11" s="285"/>
      <c r="GBT11" s="285"/>
      <c r="GBU11" s="286"/>
      <c r="GBV11" s="287"/>
      <c r="GBW11" s="67"/>
      <c r="GBX11" s="284"/>
      <c r="GBY11" s="285"/>
      <c r="GBZ11" s="285"/>
      <c r="GCA11" s="286"/>
      <c r="GCB11" s="287"/>
      <c r="GCC11" s="67"/>
      <c r="GCD11" s="284"/>
      <c r="GCE11" s="285"/>
      <c r="GCF11" s="285"/>
      <c r="GCG11" s="286"/>
      <c r="GCH11" s="287"/>
      <c r="GCI11" s="67"/>
      <c r="GCJ11" s="284"/>
      <c r="GCK11" s="285"/>
      <c r="GCL11" s="285"/>
      <c r="GCM11" s="286"/>
      <c r="GCN11" s="287"/>
      <c r="GCO11" s="67"/>
      <c r="GCP11" s="284"/>
      <c r="GCQ11" s="285"/>
      <c r="GCR11" s="285"/>
      <c r="GCS11" s="286"/>
      <c r="GCT11" s="287"/>
      <c r="GCU11" s="67"/>
      <c r="GCV11" s="284"/>
      <c r="GCW11" s="285"/>
      <c r="GCX11" s="285"/>
      <c r="GCY11" s="286"/>
      <c r="GCZ11" s="287"/>
      <c r="GDA11" s="67"/>
      <c r="GDB11" s="284"/>
      <c r="GDC11" s="285"/>
      <c r="GDD11" s="285"/>
      <c r="GDE11" s="286"/>
      <c r="GDF11" s="287"/>
      <c r="GDG11" s="67"/>
      <c r="GDH11" s="284"/>
      <c r="GDI11" s="285"/>
      <c r="GDJ11" s="285"/>
      <c r="GDK11" s="286"/>
      <c r="GDL11" s="287"/>
      <c r="GDM11" s="67"/>
      <c r="GDN11" s="284"/>
      <c r="GDO11" s="285"/>
      <c r="GDP11" s="285"/>
      <c r="GDQ11" s="286"/>
      <c r="GDR11" s="287"/>
      <c r="GDS11" s="67"/>
      <c r="GDT11" s="284"/>
      <c r="GDU11" s="285"/>
      <c r="GDV11" s="285"/>
      <c r="GDW11" s="286"/>
      <c r="GDX11" s="287"/>
      <c r="GDY11" s="67"/>
      <c r="GDZ11" s="284"/>
      <c r="GEA11" s="285"/>
      <c r="GEB11" s="285"/>
      <c r="GEC11" s="286"/>
      <c r="GED11" s="287"/>
      <c r="GEE11" s="67"/>
      <c r="GEF11" s="284"/>
      <c r="GEG11" s="285"/>
      <c r="GEH11" s="285"/>
      <c r="GEI11" s="286"/>
      <c r="GEJ11" s="287"/>
      <c r="GEK11" s="67"/>
      <c r="GEL11" s="284"/>
      <c r="GEM11" s="285"/>
      <c r="GEN11" s="285"/>
      <c r="GEO11" s="286"/>
      <c r="GEP11" s="287"/>
      <c r="GEQ11" s="67"/>
      <c r="GER11" s="284"/>
      <c r="GES11" s="285"/>
      <c r="GET11" s="285"/>
      <c r="GEU11" s="286"/>
      <c r="GEV11" s="287"/>
      <c r="GEW11" s="67"/>
      <c r="GEX11" s="284"/>
      <c r="GEY11" s="285"/>
      <c r="GEZ11" s="285"/>
      <c r="GFA11" s="286"/>
      <c r="GFB11" s="287"/>
      <c r="GFC11" s="67"/>
      <c r="GFD11" s="284"/>
      <c r="GFE11" s="285"/>
      <c r="GFF11" s="285"/>
      <c r="GFG11" s="286"/>
      <c r="GFH11" s="287"/>
      <c r="GFI11" s="67"/>
      <c r="GFJ11" s="284"/>
      <c r="GFK11" s="285"/>
      <c r="GFL11" s="285"/>
      <c r="GFM11" s="286"/>
      <c r="GFN11" s="287"/>
      <c r="GFO11" s="67"/>
      <c r="GFP11" s="284"/>
      <c r="GFQ11" s="285"/>
      <c r="GFR11" s="285"/>
      <c r="GFS11" s="286"/>
      <c r="GFT11" s="287"/>
      <c r="GFU11" s="67"/>
      <c r="GFV11" s="284"/>
      <c r="GFW11" s="285"/>
      <c r="GFX11" s="285"/>
      <c r="GFY11" s="286"/>
      <c r="GFZ11" s="287"/>
      <c r="GGA11" s="67"/>
      <c r="GGB11" s="284"/>
      <c r="GGC11" s="285"/>
      <c r="GGD11" s="285"/>
      <c r="GGE11" s="286"/>
      <c r="GGF11" s="287"/>
      <c r="GGG11" s="67"/>
      <c r="GGH11" s="284"/>
      <c r="GGI11" s="285"/>
      <c r="GGJ11" s="285"/>
      <c r="GGK11" s="286"/>
      <c r="GGL11" s="287"/>
      <c r="GGM11" s="67"/>
      <c r="GGN11" s="284"/>
      <c r="GGO11" s="285"/>
      <c r="GGP11" s="285"/>
      <c r="GGQ11" s="286"/>
      <c r="GGR11" s="287"/>
      <c r="GGS11" s="67"/>
      <c r="GGT11" s="284"/>
      <c r="GGU11" s="285"/>
      <c r="GGV11" s="285"/>
      <c r="GGW11" s="286"/>
      <c r="GGX11" s="287"/>
      <c r="GGY11" s="67"/>
      <c r="GGZ11" s="284"/>
      <c r="GHA11" s="285"/>
      <c r="GHB11" s="285"/>
      <c r="GHC11" s="286"/>
      <c r="GHD11" s="287"/>
      <c r="GHE11" s="67"/>
      <c r="GHF11" s="284"/>
      <c r="GHG11" s="285"/>
      <c r="GHH11" s="285"/>
      <c r="GHI11" s="286"/>
      <c r="GHJ11" s="287"/>
      <c r="GHK11" s="67"/>
      <c r="GHL11" s="284"/>
      <c r="GHM11" s="285"/>
      <c r="GHN11" s="285"/>
      <c r="GHO11" s="286"/>
      <c r="GHP11" s="287"/>
      <c r="GHQ11" s="67"/>
      <c r="GHR11" s="284"/>
      <c r="GHS11" s="285"/>
      <c r="GHT11" s="285"/>
      <c r="GHU11" s="286"/>
      <c r="GHV11" s="287"/>
      <c r="GHW11" s="67"/>
      <c r="GHX11" s="284"/>
      <c r="GHY11" s="285"/>
      <c r="GHZ11" s="285"/>
      <c r="GIA11" s="286"/>
      <c r="GIB11" s="287"/>
      <c r="GIC11" s="67"/>
      <c r="GID11" s="284"/>
      <c r="GIE11" s="285"/>
      <c r="GIF11" s="285"/>
      <c r="GIG11" s="286"/>
      <c r="GIH11" s="287"/>
      <c r="GII11" s="67"/>
      <c r="GIJ11" s="284"/>
      <c r="GIK11" s="285"/>
      <c r="GIL11" s="285"/>
      <c r="GIM11" s="286"/>
      <c r="GIN11" s="287"/>
      <c r="GIO11" s="67"/>
      <c r="GIP11" s="284"/>
      <c r="GIQ11" s="285"/>
      <c r="GIR11" s="285"/>
      <c r="GIS11" s="286"/>
      <c r="GIT11" s="287"/>
      <c r="GIU11" s="67"/>
      <c r="GIV11" s="284"/>
      <c r="GIW11" s="285"/>
      <c r="GIX11" s="285"/>
      <c r="GIY11" s="286"/>
      <c r="GIZ11" s="287"/>
      <c r="GJA11" s="67"/>
      <c r="GJB11" s="284"/>
      <c r="GJC11" s="285"/>
      <c r="GJD11" s="285"/>
      <c r="GJE11" s="286"/>
      <c r="GJF11" s="287"/>
      <c r="GJG11" s="67"/>
      <c r="GJH11" s="284"/>
      <c r="GJI11" s="285"/>
      <c r="GJJ11" s="285"/>
      <c r="GJK11" s="286"/>
      <c r="GJL11" s="287"/>
      <c r="GJM11" s="67"/>
      <c r="GJN11" s="284"/>
      <c r="GJO11" s="285"/>
      <c r="GJP11" s="285"/>
      <c r="GJQ11" s="286"/>
      <c r="GJR11" s="287"/>
      <c r="GJS11" s="67"/>
      <c r="GJT11" s="284"/>
      <c r="GJU11" s="285"/>
      <c r="GJV11" s="285"/>
      <c r="GJW11" s="286"/>
      <c r="GJX11" s="287"/>
      <c r="GJY11" s="67"/>
      <c r="GJZ11" s="284"/>
      <c r="GKA11" s="285"/>
      <c r="GKB11" s="285"/>
      <c r="GKC11" s="286"/>
      <c r="GKD11" s="287"/>
      <c r="GKE11" s="67"/>
      <c r="GKF11" s="284"/>
      <c r="GKG11" s="285"/>
      <c r="GKH11" s="285"/>
      <c r="GKI11" s="286"/>
      <c r="GKJ11" s="287"/>
      <c r="GKK11" s="67"/>
      <c r="GKL11" s="284"/>
      <c r="GKM11" s="285"/>
      <c r="GKN11" s="285"/>
      <c r="GKO11" s="286"/>
      <c r="GKP11" s="287"/>
      <c r="GKQ11" s="67"/>
      <c r="GKR11" s="284"/>
      <c r="GKS11" s="285"/>
      <c r="GKT11" s="285"/>
      <c r="GKU11" s="286"/>
      <c r="GKV11" s="287"/>
      <c r="GKW11" s="67"/>
      <c r="GKX11" s="284"/>
      <c r="GKY11" s="285"/>
      <c r="GKZ11" s="285"/>
      <c r="GLA11" s="286"/>
      <c r="GLB11" s="287"/>
      <c r="GLC11" s="67"/>
      <c r="GLD11" s="284"/>
      <c r="GLE11" s="285"/>
      <c r="GLF11" s="285"/>
      <c r="GLG11" s="286"/>
      <c r="GLH11" s="287"/>
      <c r="GLI11" s="67"/>
      <c r="GLJ11" s="284"/>
      <c r="GLK11" s="285"/>
      <c r="GLL11" s="285"/>
      <c r="GLM11" s="286"/>
      <c r="GLN11" s="287"/>
      <c r="GLO11" s="67"/>
      <c r="GLP11" s="284"/>
      <c r="GLQ11" s="285"/>
      <c r="GLR11" s="285"/>
      <c r="GLS11" s="286"/>
      <c r="GLT11" s="287"/>
      <c r="GLU11" s="67"/>
      <c r="GLV11" s="284"/>
      <c r="GLW11" s="285"/>
      <c r="GLX11" s="285"/>
      <c r="GLY11" s="286"/>
      <c r="GLZ11" s="287"/>
      <c r="GMA11" s="67"/>
      <c r="GMB11" s="284"/>
      <c r="GMC11" s="285"/>
      <c r="GMD11" s="285"/>
      <c r="GME11" s="286"/>
      <c r="GMF11" s="287"/>
      <c r="GMG11" s="67"/>
      <c r="GMH11" s="284"/>
      <c r="GMI11" s="285"/>
      <c r="GMJ11" s="285"/>
      <c r="GMK11" s="286"/>
      <c r="GML11" s="287"/>
      <c r="GMM11" s="67"/>
      <c r="GMN11" s="284"/>
      <c r="GMO11" s="285"/>
      <c r="GMP11" s="285"/>
      <c r="GMQ11" s="286"/>
      <c r="GMR11" s="287"/>
      <c r="GMS11" s="67"/>
      <c r="GMT11" s="284"/>
      <c r="GMU11" s="285"/>
      <c r="GMV11" s="285"/>
      <c r="GMW11" s="286"/>
      <c r="GMX11" s="287"/>
      <c r="GMY11" s="67"/>
      <c r="GMZ11" s="284"/>
      <c r="GNA11" s="285"/>
      <c r="GNB11" s="285"/>
      <c r="GNC11" s="286"/>
      <c r="GND11" s="287"/>
      <c r="GNE11" s="67"/>
      <c r="GNF11" s="284"/>
      <c r="GNG11" s="285"/>
      <c r="GNH11" s="285"/>
      <c r="GNI11" s="286"/>
      <c r="GNJ11" s="287"/>
      <c r="GNK11" s="67"/>
      <c r="GNL11" s="284"/>
      <c r="GNM11" s="285"/>
      <c r="GNN11" s="285"/>
      <c r="GNO11" s="286"/>
      <c r="GNP11" s="287"/>
      <c r="GNQ11" s="67"/>
      <c r="GNR11" s="284"/>
      <c r="GNS11" s="285"/>
      <c r="GNT11" s="285"/>
      <c r="GNU11" s="286"/>
      <c r="GNV11" s="287"/>
      <c r="GNW11" s="67"/>
      <c r="GNX11" s="284"/>
      <c r="GNY11" s="285"/>
      <c r="GNZ11" s="285"/>
      <c r="GOA11" s="286"/>
      <c r="GOB11" s="287"/>
      <c r="GOC11" s="67"/>
      <c r="GOD11" s="284"/>
      <c r="GOE11" s="285"/>
      <c r="GOF11" s="285"/>
      <c r="GOG11" s="286"/>
      <c r="GOH11" s="287"/>
      <c r="GOI11" s="67"/>
      <c r="GOJ11" s="284"/>
      <c r="GOK11" s="285"/>
      <c r="GOL11" s="285"/>
      <c r="GOM11" s="286"/>
      <c r="GON11" s="287"/>
      <c r="GOO11" s="67"/>
      <c r="GOP11" s="284"/>
      <c r="GOQ11" s="285"/>
      <c r="GOR11" s="285"/>
      <c r="GOS11" s="286"/>
      <c r="GOT11" s="287"/>
      <c r="GOU11" s="67"/>
      <c r="GOV11" s="284"/>
      <c r="GOW11" s="285"/>
      <c r="GOX11" s="285"/>
      <c r="GOY11" s="286"/>
      <c r="GOZ11" s="287"/>
      <c r="GPA11" s="67"/>
      <c r="GPB11" s="284"/>
      <c r="GPC11" s="285"/>
      <c r="GPD11" s="285"/>
      <c r="GPE11" s="286"/>
      <c r="GPF11" s="287"/>
      <c r="GPG11" s="67"/>
      <c r="GPH11" s="284"/>
      <c r="GPI11" s="285"/>
      <c r="GPJ11" s="285"/>
      <c r="GPK11" s="286"/>
      <c r="GPL11" s="287"/>
      <c r="GPM11" s="67"/>
      <c r="GPN11" s="284"/>
      <c r="GPO11" s="285"/>
      <c r="GPP11" s="285"/>
      <c r="GPQ11" s="286"/>
      <c r="GPR11" s="287"/>
      <c r="GPS11" s="67"/>
      <c r="GPT11" s="284"/>
      <c r="GPU11" s="285"/>
      <c r="GPV11" s="285"/>
      <c r="GPW11" s="286"/>
      <c r="GPX11" s="287"/>
      <c r="GPY11" s="67"/>
      <c r="GPZ11" s="284"/>
      <c r="GQA11" s="285"/>
      <c r="GQB11" s="285"/>
      <c r="GQC11" s="286"/>
      <c r="GQD11" s="287"/>
      <c r="GQE11" s="67"/>
      <c r="GQF11" s="284"/>
      <c r="GQG11" s="285"/>
      <c r="GQH11" s="285"/>
      <c r="GQI11" s="286"/>
      <c r="GQJ11" s="287"/>
      <c r="GQK11" s="67"/>
      <c r="GQL11" s="284"/>
      <c r="GQM11" s="285"/>
      <c r="GQN11" s="285"/>
      <c r="GQO11" s="286"/>
      <c r="GQP11" s="287"/>
      <c r="GQQ11" s="67"/>
      <c r="GQR11" s="284"/>
      <c r="GQS11" s="285"/>
      <c r="GQT11" s="285"/>
      <c r="GQU11" s="286"/>
      <c r="GQV11" s="287"/>
      <c r="GQW11" s="67"/>
      <c r="GQX11" s="284"/>
      <c r="GQY11" s="285"/>
      <c r="GQZ11" s="285"/>
      <c r="GRA11" s="286"/>
      <c r="GRB11" s="287"/>
      <c r="GRC11" s="67"/>
      <c r="GRD11" s="284"/>
      <c r="GRE11" s="285"/>
      <c r="GRF11" s="285"/>
      <c r="GRG11" s="286"/>
      <c r="GRH11" s="287"/>
      <c r="GRI11" s="67"/>
      <c r="GRJ11" s="284"/>
      <c r="GRK11" s="285"/>
      <c r="GRL11" s="285"/>
      <c r="GRM11" s="286"/>
      <c r="GRN11" s="287"/>
      <c r="GRO11" s="67"/>
      <c r="GRP11" s="284"/>
      <c r="GRQ11" s="285"/>
      <c r="GRR11" s="285"/>
      <c r="GRS11" s="286"/>
      <c r="GRT11" s="287"/>
      <c r="GRU11" s="67"/>
      <c r="GRV11" s="284"/>
      <c r="GRW11" s="285"/>
      <c r="GRX11" s="285"/>
      <c r="GRY11" s="286"/>
      <c r="GRZ11" s="287"/>
      <c r="GSA11" s="67"/>
      <c r="GSB11" s="284"/>
      <c r="GSC11" s="285"/>
      <c r="GSD11" s="285"/>
      <c r="GSE11" s="286"/>
      <c r="GSF11" s="287"/>
      <c r="GSG11" s="67"/>
      <c r="GSH11" s="284"/>
      <c r="GSI11" s="285"/>
      <c r="GSJ11" s="285"/>
      <c r="GSK11" s="286"/>
      <c r="GSL11" s="287"/>
      <c r="GSM11" s="67"/>
      <c r="GSN11" s="284"/>
      <c r="GSO11" s="285"/>
      <c r="GSP11" s="285"/>
      <c r="GSQ11" s="286"/>
      <c r="GSR11" s="287"/>
      <c r="GSS11" s="67"/>
      <c r="GST11" s="284"/>
      <c r="GSU11" s="285"/>
      <c r="GSV11" s="285"/>
      <c r="GSW11" s="286"/>
      <c r="GSX11" s="287"/>
      <c r="GSY11" s="67"/>
      <c r="GSZ11" s="284"/>
      <c r="GTA11" s="285"/>
      <c r="GTB11" s="285"/>
      <c r="GTC11" s="286"/>
      <c r="GTD11" s="287"/>
      <c r="GTE11" s="67"/>
      <c r="GTF11" s="284"/>
      <c r="GTG11" s="285"/>
      <c r="GTH11" s="285"/>
      <c r="GTI11" s="286"/>
      <c r="GTJ11" s="287"/>
      <c r="GTK11" s="67"/>
      <c r="GTL11" s="284"/>
      <c r="GTM11" s="285"/>
      <c r="GTN11" s="285"/>
      <c r="GTO11" s="286"/>
      <c r="GTP11" s="287"/>
      <c r="GTQ11" s="67"/>
      <c r="GTR11" s="284"/>
      <c r="GTS11" s="285"/>
      <c r="GTT11" s="285"/>
      <c r="GTU11" s="286"/>
      <c r="GTV11" s="287"/>
      <c r="GTW11" s="67"/>
      <c r="GTX11" s="284"/>
      <c r="GTY11" s="285"/>
      <c r="GTZ11" s="285"/>
      <c r="GUA11" s="286"/>
      <c r="GUB11" s="287"/>
      <c r="GUC11" s="67"/>
      <c r="GUD11" s="284"/>
      <c r="GUE11" s="285"/>
      <c r="GUF11" s="285"/>
      <c r="GUG11" s="286"/>
      <c r="GUH11" s="287"/>
      <c r="GUI11" s="67"/>
      <c r="GUJ11" s="284"/>
      <c r="GUK11" s="285"/>
      <c r="GUL11" s="285"/>
      <c r="GUM11" s="286"/>
      <c r="GUN11" s="287"/>
      <c r="GUO11" s="67"/>
      <c r="GUP11" s="284"/>
      <c r="GUQ11" s="285"/>
      <c r="GUR11" s="285"/>
      <c r="GUS11" s="286"/>
      <c r="GUT11" s="287"/>
      <c r="GUU11" s="67"/>
      <c r="GUV11" s="284"/>
      <c r="GUW11" s="285"/>
      <c r="GUX11" s="285"/>
      <c r="GUY11" s="286"/>
      <c r="GUZ11" s="287"/>
      <c r="GVA11" s="67"/>
      <c r="GVB11" s="284"/>
      <c r="GVC11" s="285"/>
      <c r="GVD11" s="285"/>
      <c r="GVE11" s="286"/>
      <c r="GVF11" s="287"/>
      <c r="GVG11" s="67"/>
      <c r="GVH11" s="284"/>
      <c r="GVI11" s="285"/>
      <c r="GVJ11" s="285"/>
      <c r="GVK11" s="286"/>
      <c r="GVL11" s="287"/>
      <c r="GVM11" s="67"/>
      <c r="GVN11" s="284"/>
      <c r="GVO11" s="285"/>
      <c r="GVP11" s="285"/>
      <c r="GVQ11" s="286"/>
      <c r="GVR11" s="287"/>
      <c r="GVS11" s="67"/>
      <c r="GVT11" s="284"/>
      <c r="GVU11" s="285"/>
      <c r="GVV11" s="285"/>
      <c r="GVW11" s="286"/>
      <c r="GVX11" s="287"/>
      <c r="GVY11" s="67"/>
      <c r="GVZ11" s="284"/>
      <c r="GWA11" s="285"/>
      <c r="GWB11" s="285"/>
      <c r="GWC11" s="286"/>
      <c r="GWD11" s="287"/>
      <c r="GWE11" s="67"/>
      <c r="GWF11" s="284"/>
      <c r="GWG11" s="285"/>
      <c r="GWH11" s="285"/>
      <c r="GWI11" s="286"/>
      <c r="GWJ11" s="287"/>
      <c r="GWK11" s="67"/>
      <c r="GWL11" s="284"/>
      <c r="GWM11" s="285"/>
      <c r="GWN11" s="285"/>
      <c r="GWO11" s="286"/>
      <c r="GWP11" s="287"/>
      <c r="GWQ11" s="67"/>
      <c r="GWR11" s="284"/>
      <c r="GWS11" s="285"/>
      <c r="GWT11" s="285"/>
      <c r="GWU11" s="286"/>
      <c r="GWV11" s="287"/>
      <c r="GWW11" s="67"/>
      <c r="GWX11" s="284"/>
      <c r="GWY11" s="285"/>
      <c r="GWZ11" s="285"/>
      <c r="GXA11" s="286"/>
      <c r="GXB11" s="287"/>
      <c r="GXC11" s="67"/>
      <c r="GXD11" s="284"/>
      <c r="GXE11" s="285"/>
      <c r="GXF11" s="285"/>
      <c r="GXG11" s="286"/>
      <c r="GXH11" s="287"/>
      <c r="GXI11" s="67"/>
      <c r="GXJ11" s="284"/>
      <c r="GXK11" s="285"/>
      <c r="GXL11" s="285"/>
      <c r="GXM11" s="286"/>
      <c r="GXN11" s="287"/>
      <c r="GXO11" s="67"/>
      <c r="GXP11" s="284"/>
      <c r="GXQ11" s="285"/>
      <c r="GXR11" s="285"/>
      <c r="GXS11" s="286"/>
      <c r="GXT11" s="287"/>
      <c r="GXU11" s="67"/>
      <c r="GXV11" s="284"/>
      <c r="GXW11" s="285"/>
      <c r="GXX11" s="285"/>
      <c r="GXY11" s="286"/>
      <c r="GXZ11" s="287"/>
      <c r="GYA11" s="67"/>
      <c r="GYB11" s="284"/>
      <c r="GYC11" s="285"/>
      <c r="GYD11" s="285"/>
      <c r="GYE11" s="286"/>
      <c r="GYF11" s="287"/>
      <c r="GYG11" s="67"/>
      <c r="GYH11" s="284"/>
      <c r="GYI11" s="285"/>
      <c r="GYJ11" s="285"/>
      <c r="GYK11" s="286"/>
      <c r="GYL11" s="287"/>
      <c r="GYM11" s="67"/>
      <c r="GYN11" s="284"/>
      <c r="GYO11" s="285"/>
      <c r="GYP11" s="285"/>
      <c r="GYQ11" s="286"/>
      <c r="GYR11" s="287"/>
      <c r="GYS11" s="67"/>
      <c r="GYT11" s="284"/>
      <c r="GYU11" s="285"/>
      <c r="GYV11" s="285"/>
      <c r="GYW11" s="286"/>
      <c r="GYX11" s="287"/>
      <c r="GYY11" s="67"/>
      <c r="GYZ11" s="284"/>
      <c r="GZA11" s="285"/>
      <c r="GZB11" s="285"/>
      <c r="GZC11" s="286"/>
      <c r="GZD11" s="287"/>
      <c r="GZE11" s="67"/>
      <c r="GZF11" s="284"/>
      <c r="GZG11" s="285"/>
      <c r="GZH11" s="285"/>
      <c r="GZI11" s="286"/>
      <c r="GZJ11" s="287"/>
      <c r="GZK11" s="67"/>
      <c r="GZL11" s="284"/>
      <c r="GZM11" s="285"/>
      <c r="GZN11" s="285"/>
      <c r="GZO11" s="286"/>
      <c r="GZP11" s="287"/>
      <c r="GZQ11" s="67"/>
      <c r="GZR11" s="284"/>
      <c r="GZS11" s="285"/>
      <c r="GZT11" s="285"/>
      <c r="GZU11" s="286"/>
      <c r="GZV11" s="287"/>
      <c r="GZW11" s="67"/>
      <c r="GZX11" s="284"/>
      <c r="GZY11" s="285"/>
      <c r="GZZ11" s="285"/>
      <c r="HAA11" s="286"/>
      <c r="HAB11" s="287"/>
      <c r="HAC11" s="67"/>
      <c r="HAD11" s="284"/>
      <c r="HAE11" s="285"/>
      <c r="HAF11" s="285"/>
      <c r="HAG11" s="286"/>
      <c r="HAH11" s="287"/>
      <c r="HAI11" s="67"/>
      <c r="HAJ11" s="284"/>
      <c r="HAK11" s="285"/>
      <c r="HAL11" s="285"/>
      <c r="HAM11" s="286"/>
      <c r="HAN11" s="287"/>
      <c r="HAO11" s="67"/>
      <c r="HAP11" s="284"/>
      <c r="HAQ11" s="285"/>
      <c r="HAR11" s="285"/>
      <c r="HAS11" s="286"/>
      <c r="HAT11" s="287"/>
      <c r="HAU11" s="67"/>
      <c r="HAV11" s="284"/>
      <c r="HAW11" s="285"/>
      <c r="HAX11" s="285"/>
      <c r="HAY11" s="286"/>
      <c r="HAZ11" s="287"/>
      <c r="HBA11" s="67"/>
      <c r="HBB11" s="284"/>
      <c r="HBC11" s="285"/>
      <c r="HBD11" s="285"/>
      <c r="HBE11" s="286"/>
      <c r="HBF11" s="287"/>
      <c r="HBG11" s="67"/>
      <c r="HBH11" s="284"/>
      <c r="HBI11" s="285"/>
      <c r="HBJ11" s="285"/>
      <c r="HBK11" s="286"/>
      <c r="HBL11" s="287"/>
      <c r="HBM11" s="67"/>
      <c r="HBN11" s="284"/>
      <c r="HBO11" s="285"/>
      <c r="HBP11" s="285"/>
      <c r="HBQ11" s="286"/>
      <c r="HBR11" s="287"/>
      <c r="HBS11" s="67"/>
      <c r="HBT11" s="284"/>
      <c r="HBU11" s="285"/>
      <c r="HBV11" s="285"/>
      <c r="HBW11" s="286"/>
      <c r="HBX11" s="287"/>
      <c r="HBY11" s="67"/>
      <c r="HBZ11" s="284"/>
      <c r="HCA11" s="285"/>
      <c r="HCB11" s="285"/>
      <c r="HCC11" s="286"/>
      <c r="HCD11" s="287"/>
      <c r="HCE11" s="67"/>
      <c r="HCF11" s="284"/>
      <c r="HCG11" s="285"/>
      <c r="HCH11" s="285"/>
      <c r="HCI11" s="286"/>
      <c r="HCJ11" s="287"/>
      <c r="HCK11" s="67"/>
      <c r="HCL11" s="284"/>
      <c r="HCM11" s="285"/>
      <c r="HCN11" s="285"/>
      <c r="HCO11" s="286"/>
      <c r="HCP11" s="287"/>
      <c r="HCQ11" s="67"/>
      <c r="HCR11" s="284"/>
      <c r="HCS11" s="285"/>
      <c r="HCT11" s="285"/>
      <c r="HCU11" s="286"/>
      <c r="HCV11" s="287"/>
      <c r="HCW11" s="67"/>
      <c r="HCX11" s="284"/>
      <c r="HCY11" s="285"/>
      <c r="HCZ11" s="285"/>
      <c r="HDA11" s="286"/>
      <c r="HDB11" s="287"/>
      <c r="HDC11" s="67"/>
      <c r="HDD11" s="284"/>
      <c r="HDE11" s="285"/>
      <c r="HDF11" s="285"/>
      <c r="HDG11" s="286"/>
      <c r="HDH11" s="287"/>
      <c r="HDI11" s="67"/>
      <c r="HDJ11" s="284"/>
      <c r="HDK11" s="285"/>
      <c r="HDL11" s="285"/>
      <c r="HDM11" s="286"/>
      <c r="HDN11" s="287"/>
      <c r="HDO11" s="67"/>
      <c r="HDP11" s="284"/>
      <c r="HDQ11" s="285"/>
      <c r="HDR11" s="285"/>
      <c r="HDS11" s="286"/>
      <c r="HDT11" s="287"/>
      <c r="HDU11" s="67"/>
      <c r="HDV11" s="284"/>
      <c r="HDW11" s="285"/>
      <c r="HDX11" s="285"/>
      <c r="HDY11" s="286"/>
      <c r="HDZ11" s="287"/>
      <c r="HEA11" s="67"/>
      <c r="HEB11" s="284"/>
      <c r="HEC11" s="285"/>
      <c r="HED11" s="285"/>
      <c r="HEE11" s="286"/>
      <c r="HEF11" s="287"/>
      <c r="HEG11" s="67"/>
      <c r="HEH11" s="284"/>
      <c r="HEI11" s="285"/>
      <c r="HEJ11" s="285"/>
      <c r="HEK11" s="286"/>
      <c r="HEL11" s="287"/>
      <c r="HEM11" s="67"/>
      <c r="HEN11" s="284"/>
      <c r="HEO11" s="285"/>
      <c r="HEP11" s="285"/>
      <c r="HEQ11" s="286"/>
      <c r="HER11" s="287"/>
      <c r="HES11" s="67"/>
      <c r="HET11" s="284"/>
      <c r="HEU11" s="285"/>
      <c r="HEV11" s="285"/>
      <c r="HEW11" s="286"/>
      <c r="HEX11" s="287"/>
      <c r="HEY11" s="67"/>
      <c r="HEZ11" s="284"/>
      <c r="HFA11" s="285"/>
      <c r="HFB11" s="285"/>
      <c r="HFC11" s="286"/>
      <c r="HFD11" s="287"/>
      <c r="HFE11" s="67"/>
      <c r="HFF11" s="284"/>
      <c r="HFG11" s="285"/>
      <c r="HFH11" s="285"/>
      <c r="HFI11" s="286"/>
      <c r="HFJ11" s="287"/>
      <c r="HFK11" s="67"/>
      <c r="HFL11" s="284"/>
      <c r="HFM11" s="285"/>
      <c r="HFN11" s="285"/>
      <c r="HFO11" s="286"/>
      <c r="HFP11" s="287"/>
      <c r="HFQ11" s="67"/>
      <c r="HFR11" s="284"/>
      <c r="HFS11" s="285"/>
      <c r="HFT11" s="285"/>
      <c r="HFU11" s="286"/>
      <c r="HFV11" s="287"/>
      <c r="HFW11" s="67"/>
      <c r="HFX11" s="284"/>
      <c r="HFY11" s="285"/>
      <c r="HFZ11" s="285"/>
      <c r="HGA11" s="286"/>
      <c r="HGB11" s="287"/>
      <c r="HGC11" s="67"/>
      <c r="HGD11" s="284"/>
      <c r="HGE11" s="285"/>
      <c r="HGF11" s="285"/>
      <c r="HGG11" s="286"/>
      <c r="HGH11" s="287"/>
      <c r="HGI11" s="67"/>
      <c r="HGJ11" s="284"/>
      <c r="HGK11" s="285"/>
      <c r="HGL11" s="285"/>
      <c r="HGM11" s="286"/>
      <c r="HGN11" s="287"/>
      <c r="HGO11" s="67"/>
      <c r="HGP11" s="284"/>
      <c r="HGQ11" s="285"/>
      <c r="HGR11" s="285"/>
      <c r="HGS11" s="286"/>
      <c r="HGT11" s="287"/>
      <c r="HGU11" s="67"/>
      <c r="HGV11" s="284"/>
      <c r="HGW11" s="285"/>
      <c r="HGX11" s="285"/>
      <c r="HGY11" s="286"/>
      <c r="HGZ11" s="287"/>
      <c r="HHA11" s="67"/>
      <c r="HHB11" s="284"/>
      <c r="HHC11" s="285"/>
      <c r="HHD11" s="285"/>
      <c r="HHE11" s="286"/>
      <c r="HHF11" s="287"/>
      <c r="HHG11" s="67"/>
      <c r="HHH11" s="284"/>
      <c r="HHI11" s="285"/>
      <c r="HHJ11" s="285"/>
      <c r="HHK11" s="286"/>
      <c r="HHL11" s="287"/>
      <c r="HHM11" s="67"/>
      <c r="HHN11" s="284"/>
      <c r="HHO11" s="285"/>
      <c r="HHP11" s="285"/>
      <c r="HHQ11" s="286"/>
      <c r="HHR11" s="287"/>
      <c r="HHS11" s="67"/>
      <c r="HHT11" s="284"/>
      <c r="HHU11" s="285"/>
      <c r="HHV11" s="285"/>
      <c r="HHW11" s="286"/>
      <c r="HHX11" s="287"/>
      <c r="HHY11" s="67"/>
      <c r="HHZ11" s="284"/>
      <c r="HIA11" s="285"/>
      <c r="HIB11" s="285"/>
      <c r="HIC11" s="286"/>
      <c r="HID11" s="287"/>
      <c r="HIE11" s="67"/>
      <c r="HIF11" s="284"/>
      <c r="HIG11" s="285"/>
      <c r="HIH11" s="285"/>
      <c r="HII11" s="286"/>
      <c r="HIJ11" s="287"/>
      <c r="HIK11" s="67"/>
      <c r="HIL11" s="284"/>
      <c r="HIM11" s="285"/>
      <c r="HIN11" s="285"/>
      <c r="HIO11" s="286"/>
      <c r="HIP11" s="287"/>
      <c r="HIQ11" s="67"/>
      <c r="HIR11" s="284"/>
      <c r="HIS11" s="285"/>
      <c r="HIT11" s="285"/>
      <c r="HIU11" s="286"/>
      <c r="HIV11" s="287"/>
      <c r="HIW11" s="67"/>
      <c r="HIX11" s="284"/>
      <c r="HIY11" s="285"/>
      <c r="HIZ11" s="285"/>
      <c r="HJA11" s="286"/>
      <c r="HJB11" s="287"/>
      <c r="HJC11" s="67"/>
      <c r="HJD11" s="284"/>
      <c r="HJE11" s="285"/>
      <c r="HJF11" s="285"/>
      <c r="HJG11" s="286"/>
      <c r="HJH11" s="287"/>
      <c r="HJI11" s="67"/>
      <c r="HJJ11" s="284"/>
      <c r="HJK11" s="285"/>
      <c r="HJL11" s="285"/>
      <c r="HJM11" s="286"/>
      <c r="HJN11" s="287"/>
      <c r="HJO11" s="67"/>
      <c r="HJP11" s="284"/>
      <c r="HJQ11" s="285"/>
      <c r="HJR11" s="285"/>
      <c r="HJS11" s="286"/>
      <c r="HJT11" s="287"/>
      <c r="HJU11" s="67"/>
      <c r="HJV11" s="284"/>
      <c r="HJW11" s="285"/>
      <c r="HJX11" s="285"/>
      <c r="HJY11" s="286"/>
      <c r="HJZ11" s="287"/>
      <c r="HKA11" s="67"/>
      <c r="HKB11" s="284"/>
      <c r="HKC11" s="285"/>
      <c r="HKD11" s="285"/>
      <c r="HKE11" s="286"/>
      <c r="HKF11" s="287"/>
      <c r="HKG11" s="67"/>
      <c r="HKH11" s="284"/>
      <c r="HKI11" s="285"/>
      <c r="HKJ11" s="285"/>
      <c r="HKK11" s="286"/>
      <c r="HKL11" s="287"/>
      <c r="HKM11" s="67"/>
      <c r="HKN11" s="284"/>
      <c r="HKO11" s="285"/>
      <c r="HKP11" s="285"/>
      <c r="HKQ11" s="286"/>
      <c r="HKR11" s="287"/>
      <c r="HKS11" s="67"/>
      <c r="HKT11" s="284"/>
      <c r="HKU11" s="285"/>
      <c r="HKV11" s="285"/>
      <c r="HKW11" s="286"/>
      <c r="HKX11" s="287"/>
      <c r="HKY11" s="67"/>
      <c r="HKZ11" s="284"/>
      <c r="HLA11" s="285"/>
      <c r="HLB11" s="285"/>
      <c r="HLC11" s="286"/>
      <c r="HLD11" s="287"/>
      <c r="HLE11" s="67"/>
      <c r="HLF11" s="284"/>
      <c r="HLG11" s="285"/>
      <c r="HLH11" s="285"/>
      <c r="HLI11" s="286"/>
      <c r="HLJ11" s="287"/>
      <c r="HLK11" s="67"/>
      <c r="HLL11" s="284"/>
      <c r="HLM11" s="285"/>
      <c r="HLN11" s="285"/>
      <c r="HLO11" s="286"/>
      <c r="HLP11" s="287"/>
      <c r="HLQ11" s="67"/>
      <c r="HLR11" s="284"/>
      <c r="HLS11" s="285"/>
      <c r="HLT11" s="285"/>
      <c r="HLU11" s="286"/>
      <c r="HLV11" s="287"/>
      <c r="HLW11" s="67"/>
      <c r="HLX11" s="284"/>
      <c r="HLY11" s="285"/>
      <c r="HLZ11" s="285"/>
      <c r="HMA11" s="286"/>
      <c r="HMB11" s="287"/>
      <c r="HMC11" s="67"/>
      <c r="HMD11" s="284"/>
      <c r="HME11" s="285"/>
      <c r="HMF11" s="285"/>
      <c r="HMG11" s="286"/>
      <c r="HMH11" s="287"/>
      <c r="HMI11" s="67"/>
      <c r="HMJ11" s="284"/>
      <c r="HMK11" s="285"/>
      <c r="HML11" s="285"/>
      <c r="HMM11" s="286"/>
      <c r="HMN11" s="287"/>
      <c r="HMO11" s="67"/>
      <c r="HMP11" s="284"/>
      <c r="HMQ11" s="285"/>
      <c r="HMR11" s="285"/>
      <c r="HMS11" s="286"/>
      <c r="HMT11" s="287"/>
      <c r="HMU11" s="67"/>
      <c r="HMV11" s="284"/>
      <c r="HMW11" s="285"/>
      <c r="HMX11" s="285"/>
      <c r="HMY11" s="286"/>
      <c r="HMZ11" s="287"/>
      <c r="HNA11" s="67"/>
      <c r="HNB11" s="284"/>
      <c r="HNC11" s="285"/>
      <c r="HND11" s="285"/>
      <c r="HNE11" s="286"/>
      <c r="HNF11" s="287"/>
      <c r="HNG11" s="67"/>
      <c r="HNH11" s="284"/>
      <c r="HNI11" s="285"/>
      <c r="HNJ11" s="285"/>
      <c r="HNK11" s="286"/>
      <c r="HNL11" s="287"/>
      <c r="HNM11" s="67"/>
      <c r="HNN11" s="284"/>
      <c r="HNO11" s="285"/>
      <c r="HNP11" s="285"/>
      <c r="HNQ11" s="286"/>
      <c r="HNR11" s="287"/>
      <c r="HNS11" s="67"/>
      <c r="HNT11" s="284"/>
      <c r="HNU11" s="285"/>
      <c r="HNV11" s="285"/>
      <c r="HNW11" s="286"/>
      <c r="HNX11" s="287"/>
      <c r="HNY11" s="67"/>
      <c r="HNZ11" s="284"/>
      <c r="HOA11" s="285"/>
      <c r="HOB11" s="285"/>
      <c r="HOC11" s="286"/>
      <c r="HOD11" s="287"/>
      <c r="HOE11" s="67"/>
      <c r="HOF11" s="284"/>
      <c r="HOG11" s="285"/>
      <c r="HOH11" s="285"/>
      <c r="HOI11" s="286"/>
      <c r="HOJ11" s="287"/>
      <c r="HOK11" s="67"/>
      <c r="HOL11" s="284"/>
      <c r="HOM11" s="285"/>
      <c r="HON11" s="285"/>
      <c r="HOO11" s="286"/>
      <c r="HOP11" s="287"/>
      <c r="HOQ11" s="67"/>
      <c r="HOR11" s="284"/>
      <c r="HOS11" s="285"/>
      <c r="HOT11" s="285"/>
      <c r="HOU11" s="286"/>
      <c r="HOV11" s="287"/>
      <c r="HOW11" s="67"/>
      <c r="HOX11" s="284"/>
      <c r="HOY11" s="285"/>
      <c r="HOZ11" s="285"/>
      <c r="HPA11" s="286"/>
      <c r="HPB11" s="287"/>
      <c r="HPC11" s="67"/>
      <c r="HPD11" s="284"/>
      <c r="HPE11" s="285"/>
      <c r="HPF11" s="285"/>
      <c r="HPG11" s="286"/>
      <c r="HPH11" s="287"/>
      <c r="HPI11" s="67"/>
      <c r="HPJ11" s="284"/>
      <c r="HPK11" s="285"/>
      <c r="HPL11" s="285"/>
      <c r="HPM11" s="286"/>
      <c r="HPN11" s="287"/>
      <c r="HPO11" s="67"/>
      <c r="HPP11" s="284"/>
      <c r="HPQ11" s="285"/>
      <c r="HPR11" s="285"/>
      <c r="HPS11" s="286"/>
      <c r="HPT11" s="287"/>
      <c r="HPU11" s="67"/>
      <c r="HPV11" s="284"/>
      <c r="HPW11" s="285"/>
      <c r="HPX11" s="285"/>
      <c r="HPY11" s="286"/>
      <c r="HPZ11" s="287"/>
      <c r="HQA11" s="67"/>
      <c r="HQB11" s="284"/>
      <c r="HQC11" s="285"/>
      <c r="HQD11" s="285"/>
      <c r="HQE11" s="286"/>
      <c r="HQF11" s="287"/>
      <c r="HQG11" s="67"/>
      <c r="HQH11" s="284"/>
      <c r="HQI11" s="285"/>
      <c r="HQJ11" s="285"/>
      <c r="HQK11" s="286"/>
      <c r="HQL11" s="287"/>
      <c r="HQM11" s="67"/>
      <c r="HQN11" s="284"/>
      <c r="HQO11" s="285"/>
      <c r="HQP11" s="285"/>
      <c r="HQQ11" s="286"/>
      <c r="HQR11" s="287"/>
      <c r="HQS11" s="67"/>
      <c r="HQT11" s="284"/>
      <c r="HQU11" s="285"/>
      <c r="HQV11" s="285"/>
      <c r="HQW11" s="286"/>
      <c r="HQX11" s="287"/>
      <c r="HQY11" s="67"/>
      <c r="HQZ11" s="284"/>
      <c r="HRA11" s="285"/>
      <c r="HRB11" s="285"/>
      <c r="HRC11" s="286"/>
      <c r="HRD11" s="287"/>
      <c r="HRE11" s="67"/>
      <c r="HRF11" s="284"/>
      <c r="HRG11" s="285"/>
      <c r="HRH11" s="285"/>
      <c r="HRI11" s="286"/>
      <c r="HRJ11" s="287"/>
      <c r="HRK11" s="67"/>
      <c r="HRL11" s="284"/>
      <c r="HRM11" s="285"/>
      <c r="HRN11" s="285"/>
      <c r="HRO11" s="286"/>
      <c r="HRP11" s="287"/>
      <c r="HRQ11" s="67"/>
      <c r="HRR11" s="284"/>
      <c r="HRS11" s="285"/>
      <c r="HRT11" s="285"/>
      <c r="HRU11" s="286"/>
      <c r="HRV11" s="287"/>
      <c r="HRW11" s="67"/>
      <c r="HRX11" s="284"/>
      <c r="HRY11" s="285"/>
      <c r="HRZ11" s="285"/>
      <c r="HSA11" s="286"/>
      <c r="HSB11" s="287"/>
      <c r="HSC11" s="67"/>
      <c r="HSD11" s="284"/>
      <c r="HSE11" s="285"/>
      <c r="HSF11" s="285"/>
      <c r="HSG11" s="286"/>
      <c r="HSH11" s="287"/>
      <c r="HSI11" s="67"/>
      <c r="HSJ11" s="284"/>
      <c r="HSK11" s="285"/>
      <c r="HSL11" s="285"/>
      <c r="HSM11" s="286"/>
      <c r="HSN11" s="287"/>
      <c r="HSO11" s="67"/>
      <c r="HSP11" s="284"/>
      <c r="HSQ11" s="285"/>
      <c r="HSR11" s="285"/>
      <c r="HSS11" s="286"/>
      <c r="HST11" s="287"/>
      <c r="HSU11" s="67"/>
      <c r="HSV11" s="284"/>
      <c r="HSW11" s="285"/>
      <c r="HSX11" s="285"/>
      <c r="HSY11" s="286"/>
      <c r="HSZ11" s="287"/>
      <c r="HTA11" s="67"/>
      <c r="HTB11" s="284"/>
      <c r="HTC11" s="285"/>
      <c r="HTD11" s="285"/>
      <c r="HTE11" s="286"/>
      <c r="HTF11" s="287"/>
      <c r="HTG11" s="67"/>
      <c r="HTH11" s="284"/>
      <c r="HTI11" s="285"/>
      <c r="HTJ11" s="285"/>
      <c r="HTK11" s="286"/>
      <c r="HTL11" s="287"/>
      <c r="HTM11" s="67"/>
      <c r="HTN11" s="284"/>
      <c r="HTO11" s="285"/>
      <c r="HTP11" s="285"/>
      <c r="HTQ11" s="286"/>
      <c r="HTR11" s="287"/>
      <c r="HTS11" s="67"/>
      <c r="HTT11" s="284"/>
      <c r="HTU11" s="285"/>
      <c r="HTV11" s="285"/>
      <c r="HTW11" s="286"/>
      <c r="HTX11" s="287"/>
      <c r="HTY11" s="67"/>
      <c r="HTZ11" s="284"/>
      <c r="HUA11" s="285"/>
      <c r="HUB11" s="285"/>
      <c r="HUC11" s="286"/>
      <c r="HUD11" s="287"/>
      <c r="HUE11" s="67"/>
      <c r="HUF11" s="284"/>
      <c r="HUG11" s="285"/>
      <c r="HUH11" s="285"/>
      <c r="HUI11" s="286"/>
      <c r="HUJ11" s="287"/>
      <c r="HUK11" s="67"/>
      <c r="HUL11" s="284"/>
      <c r="HUM11" s="285"/>
      <c r="HUN11" s="285"/>
      <c r="HUO11" s="286"/>
      <c r="HUP11" s="287"/>
      <c r="HUQ11" s="67"/>
      <c r="HUR11" s="284"/>
      <c r="HUS11" s="285"/>
      <c r="HUT11" s="285"/>
      <c r="HUU11" s="286"/>
      <c r="HUV11" s="287"/>
      <c r="HUW11" s="67"/>
      <c r="HUX11" s="284"/>
      <c r="HUY11" s="285"/>
      <c r="HUZ11" s="285"/>
      <c r="HVA11" s="286"/>
      <c r="HVB11" s="287"/>
      <c r="HVC11" s="67"/>
      <c r="HVD11" s="284"/>
      <c r="HVE11" s="285"/>
      <c r="HVF11" s="285"/>
      <c r="HVG11" s="286"/>
      <c r="HVH11" s="287"/>
      <c r="HVI11" s="67"/>
      <c r="HVJ11" s="284"/>
      <c r="HVK11" s="285"/>
      <c r="HVL11" s="285"/>
      <c r="HVM11" s="286"/>
      <c r="HVN11" s="287"/>
      <c r="HVO11" s="67"/>
      <c r="HVP11" s="284"/>
      <c r="HVQ11" s="285"/>
      <c r="HVR11" s="285"/>
      <c r="HVS11" s="286"/>
      <c r="HVT11" s="287"/>
      <c r="HVU11" s="67"/>
      <c r="HVV11" s="284"/>
      <c r="HVW11" s="285"/>
      <c r="HVX11" s="285"/>
      <c r="HVY11" s="286"/>
      <c r="HVZ11" s="287"/>
      <c r="HWA11" s="67"/>
      <c r="HWB11" s="284"/>
      <c r="HWC11" s="285"/>
      <c r="HWD11" s="285"/>
      <c r="HWE11" s="286"/>
      <c r="HWF11" s="287"/>
      <c r="HWG11" s="67"/>
      <c r="HWH11" s="284"/>
      <c r="HWI11" s="285"/>
      <c r="HWJ11" s="285"/>
      <c r="HWK11" s="286"/>
      <c r="HWL11" s="287"/>
      <c r="HWM11" s="67"/>
      <c r="HWN11" s="284"/>
      <c r="HWO11" s="285"/>
      <c r="HWP11" s="285"/>
      <c r="HWQ11" s="286"/>
      <c r="HWR11" s="287"/>
      <c r="HWS11" s="67"/>
      <c r="HWT11" s="284"/>
      <c r="HWU11" s="285"/>
      <c r="HWV11" s="285"/>
      <c r="HWW11" s="286"/>
      <c r="HWX11" s="287"/>
      <c r="HWY11" s="67"/>
      <c r="HWZ11" s="284"/>
      <c r="HXA11" s="285"/>
      <c r="HXB11" s="285"/>
      <c r="HXC11" s="286"/>
      <c r="HXD11" s="287"/>
      <c r="HXE11" s="67"/>
      <c r="HXF11" s="284"/>
      <c r="HXG11" s="285"/>
      <c r="HXH11" s="285"/>
      <c r="HXI11" s="286"/>
      <c r="HXJ11" s="287"/>
      <c r="HXK11" s="67"/>
      <c r="HXL11" s="284"/>
      <c r="HXM11" s="285"/>
      <c r="HXN11" s="285"/>
      <c r="HXO11" s="286"/>
      <c r="HXP11" s="287"/>
      <c r="HXQ11" s="67"/>
      <c r="HXR11" s="284"/>
      <c r="HXS11" s="285"/>
      <c r="HXT11" s="285"/>
      <c r="HXU11" s="286"/>
      <c r="HXV11" s="287"/>
      <c r="HXW11" s="67"/>
      <c r="HXX11" s="284"/>
      <c r="HXY11" s="285"/>
      <c r="HXZ11" s="285"/>
      <c r="HYA11" s="286"/>
      <c r="HYB11" s="287"/>
      <c r="HYC11" s="67"/>
      <c r="HYD11" s="284"/>
      <c r="HYE11" s="285"/>
      <c r="HYF11" s="285"/>
      <c r="HYG11" s="286"/>
      <c r="HYH11" s="287"/>
      <c r="HYI11" s="67"/>
      <c r="HYJ11" s="284"/>
      <c r="HYK11" s="285"/>
      <c r="HYL11" s="285"/>
      <c r="HYM11" s="286"/>
      <c r="HYN11" s="287"/>
      <c r="HYO11" s="67"/>
      <c r="HYP11" s="284"/>
      <c r="HYQ11" s="285"/>
      <c r="HYR11" s="285"/>
      <c r="HYS11" s="286"/>
      <c r="HYT11" s="287"/>
      <c r="HYU11" s="67"/>
      <c r="HYV11" s="284"/>
      <c r="HYW11" s="285"/>
      <c r="HYX11" s="285"/>
      <c r="HYY11" s="286"/>
      <c r="HYZ11" s="287"/>
      <c r="HZA11" s="67"/>
      <c r="HZB11" s="284"/>
      <c r="HZC11" s="285"/>
      <c r="HZD11" s="285"/>
      <c r="HZE11" s="286"/>
      <c r="HZF11" s="287"/>
      <c r="HZG11" s="67"/>
      <c r="HZH11" s="284"/>
      <c r="HZI11" s="285"/>
      <c r="HZJ11" s="285"/>
      <c r="HZK11" s="286"/>
      <c r="HZL11" s="287"/>
      <c r="HZM11" s="67"/>
      <c r="HZN11" s="284"/>
      <c r="HZO11" s="285"/>
      <c r="HZP11" s="285"/>
      <c r="HZQ11" s="286"/>
      <c r="HZR11" s="287"/>
      <c r="HZS11" s="67"/>
      <c r="HZT11" s="284"/>
      <c r="HZU11" s="285"/>
      <c r="HZV11" s="285"/>
      <c r="HZW11" s="286"/>
      <c r="HZX11" s="287"/>
      <c r="HZY11" s="67"/>
      <c r="HZZ11" s="284"/>
      <c r="IAA11" s="285"/>
      <c r="IAB11" s="285"/>
      <c r="IAC11" s="286"/>
      <c r="IAD11" s="287"/>
      <c r="IAE11" s="67"/>
      <c r="IAF11" s="284"/>
      <c r="IAG11" s="285"/>
      <c r="IAH11" s="285"/>
      <c r="IAI11" s="286"/>
      <c r="IAJ11" s="287"/>
      <c r="IAK11" s="67"/>
      <c r="IAL11" s="284"/>
      <c r="IAM11" s="285"/>
      <c r="IAN11" s="285"/>
      <c r="IAO11" s="286"/>
      <c r="IAP11" s="287"/>
      <c r="IAQ11" s="67"/>
      <c r="IAR11" s="284"/>
      <c r="IAS11" s="285"/>
      <c r="IAT11" s="285"/>
      <c r="IAU11" s="286"/>
      <c r="IAV11" s="287"/>
      <c r="IAW11" s="67"/>
      <c r="IAX11" s="284"/>
      <c r="IAY11" s="285"/>
      <c r="IAZ11" s="285"/>
      <c r="IBA11" s="286"/>
      <c r="IBB11" s="287"/>
      <c r="IBC11" s="67"/>
      <c r="IBD11" s="284"/>
      <c r="IBE11" s="285"/>
      <c r="IBF11" s="285"/>
      <c r="IBG11" s="286"/>
      <c r="IBH11" s="287"/>
      <c r="IBI11" s="67"/>
      <c r="IBJ11" s="284"/>
      <c r="IBK11" s="285"/>
      <c r="IBL11" s="285"/>
      <c r="IBM11" s="286"/>
      <c r="IBN11" s="287"/>
      <c r="IBO11" s="67"/>
      <c r="IBP11" s="284"/>
      <c r="IBQ11" s="285"/>
      <c r="IBR11" s="285"/>
      <c r="IBS11" s="286"/>
      <c r="IBT11" s="287"/>
      <c r="IBU11" s="67"/>
      <c r="IBV11" s="284"/>
      <c r="IBW11" s="285"/>
      <c r="IBX11" s="285"/>
      <c r="IBY11" s="286"/>
      <c r="IBZ11" s="287"/>
      <c r="ICA11" s="67"/>
      <c r="ICB11" s="284"/>
      <c r="ICC11" s="285"/>
      <c r="ICD11" s="285"/>
      <c r="ICE11" s="286"/>
      <c r="ICF11" s="287"/>
      <c r="ICG11" s="67"/>
      <c r="ICH11" s="284"/>
      <c r="ICI11" s="285"/>
      <c r="ICJ11" s="285"/>
      <c r="ICK11" s="286"/>
      <c r="ICL11" s="287"/>
      <c r="ICM11" s="67"/>
      <c r="ICN11" s="284"/>
      <c r="ICO11" s="285"/>
      <c r="ICP11" s="285"/>
      <c r="ICQ11" s="286"/>
      <c r="ICR11" s="287"/>
      <c r="ICS11" s="67"/>
      <c r="ICT11" s="284"/>
      <c r="ICU11" s="285"/>
      <c r="ICV11" s="285"/>
      <c r="ICW11" s="286"/>
      <c r="ICX11" s="287"/>
      <c r="ICY11" s="67"/>
      <c r="ICZ11" s="284"/>
      <c r="IDA11" s="285"/>
      <c r="IDB11" s="285"/>
      <c r="IDC11" s="286"/>
      <c r="IDD11" s="287"/>
      <c r="IDE11" s="67"/>
      <c r="IDF11" s="284"/>
      <c r="IDG11" s="285"/>
      <c r="IDH11" s="285"/>
      <c r="IDI11" s="286"/>
      <c r="IDJ11" s="287"/>
      <c r="IDK11" s="67"/>
      <c r="IDL11" s="284"/>
      <c r="IDM11" s="285"/>
      <c r="IDN11" s="285"/>
      <c r="IDO11" s="286"/>
      <c r="IDP11" s="287"/>
      <c r="IDQ11" s="67"/>
      <c r="IDR11" s="284"/>
      <c r="IDS11" s="285"/>
      <c r="IDT11" s="285"/>
      <c r="IDU11" s="286"/>
      <c r="IDV11" s="287"/>
      <c r="IDW11" s="67"/>
      <c r="IDX11" s="284"/>
      <c r="IDY11" s="285"/>
      <c r="IDZ11" s="285"/>
      <c r="IEA11" s="286"/>
      <c r="IEB11" s="287"/>
      <c r="IEC11" s="67"/>
      <c r="IED11" s="284"/>
      <c r="IEE11" s="285"/>
      <c r="IEF11" s="285"/>
      <c r="IEG11" s="286"/>
      <c r="IEH11" s="287"/>
      <c r="IEI11" s="67"/>
      <c r="IEJ11" s="284"/>
      <c r="IEK11" s="285"/>
      <c r="IEL11" s="285"/>
      <c r="IEM11" s="286"/>
      <c r="IEN11" s="287"/>
      <c r="IEO11" s="67"/>
      <c r="IEP11" s="284"/>
      <c r="IEQ11" s="285"/>
      <c r="IER11" s="285"/>
      <c r="IES11" s="286"/>
      <c r="IET11" s="287"/>
      <c r="IEU11" s="67"/>
      <c r="IEV11" s="284"/>
      <c r="IEW11" s="285"/>
      <c r="IEX11" s="285"/>
      <c r="IEY11" s="286"/>
      <c r="IEZ11" s="287"/>
      <c r="IFA11" s="67"/>
      <c r="IFB11" s="284"/>
      <c r="IFC11" s="285"/>
      <c r="IFD11" s="285"/>
      <c r="IFE11" s="286"/>
      <c r="IFF11" s="287"/>
      <c r="IFG11" s="67"/>
      <c r="IFH11" s="284"/>
      <c r="IFI11" s="285"/>
      <c r="IFJ11" s="285"/>
      <c r="IFK11" s="286"/>
      <c r="IFL11" s="287"/>
      <c r="IFM11" s="67"/>
      <c r="IFN11" s="284"/>
      <c r="IFO11" s="285"/>
      <c r="IFP11" s="285"/>
      <c r="IFQ11" s="286"/>
      <c r="IFR11" s="287"/>
      <c r="IFS11" s="67"/>
      <c r="IFT11" s="284"/>
      <c r="IFU11" s="285"/>
      <c r="IFV11" s="285"/>
      <c r="IFW11" s="286"/>
      <c r="IFX11" s="287"/>
      <c r="IFY11" s="67"/>
      <c r="IFZ11" s="284"/>
      <c r="IGA11" s="285"/>
      <c r="IGB11" s="285"/>
      <c r="IGC11" s="286"/>
      <c r="IGD11" s="287"/>
      <c r="IGE11" s="67"/>
      <c r="IGF11" s="284"/>
      <c r="IGG11" s="285"/>
      <c r="IGH11" s="285"/>
      <c r="IGI11" s="286"/>
      <c r="IGJ11" s="287"/>
      <c r="IGK11" s="67"/>
      <c r="IGL11" s="284"/>
      <c r="IGM11" s="285"/>
      <c r="IGN11" s="285"/>
      <c r="IGO11" s="286"/>
      <c r="IGP11" s="287"/>
      <c r="IGQ11" s="67"/>
      <c r="IGR11" s="284"/>
      <c r="IGS11" s="285"/>
      <c r="IGT11" s="285"/>
      <c r="IGU11" s="286"/>
      <c r="IGV11" s="287"/>
      <c r="IGW11" s="67"/>
      <c r="IGX11" s="284"/>
      <c r="IGY11" s="285"/>
      <c r="IGZ11" s="285"/>
      <c r="IHA11" s="286"/>
      <c r="IHB11" s="287"/>
      <c r="IHC11" s="67"/>
      <c r="IHD11" s="284"/>
      <c r="IHE11" s="285"/>
      <c r="IHF11" s="285"/>
      <c r="IHG11" s="286"/>
      <c r="IHH11" s="287"/>
      <c r="IHI11" s="67"/>
      <c r="IHJ11" s="284"/>
      <c r="IHK11" s="285"/>
      <c r="IHL11" s="285"/>
      <c r="IHM11" s="286"/>
      <c r="IHN11" s="287"/>
      <c r="IHO11" s="67"/>
      <c r="IHP11" s="284"/>
      <c r="IHQ11" s="285"/>
      <c r="IHR11" s="285"/>
      <c r="IHS11" s="286"/>
      <c r="IHT11" s="287"/>
      <c r="IHU11" s="67"/>
      <c r="IHV11" s="284"/>
      <c r="IHW11" s="285"/>
      <c r="IHX11" s="285"/>
      <c r="IHY11" s="286"/>
      <c r="IHZ11" s="287"/>
      <c r="IIA11" s="67"/>
      <c r="IIB11" s="284"/>
      <c r="IIC11" s="285"/>
      <c r="IID11" s="285"/>
      <c r="IIE11" s="286"/>
      <c r="IIF11" s="287"/>
      <c r="IIG11" s="67"/>
      <c r="IIH11" s="284"/>
      <c r="III11" s="285"/>
      <c r="IIJ11" s="285"/>
      <c r="IIK11" s="286"/>
      <c r="IIL11" s="287"/>
      <c r="IIM11" s="67"/>
      <c r="IIN11" s="284"/>
      <c r="IIO11" s="285"/>
      <c r="IIP11" s="285"/>
      <c r="IIQ11" s="286"/>
      <c r="IIR11" s="287"/>
      <c r="IIS11" s="67"/>
      <c r="IIT11" s="284"/>
      <c r="IIU11" s="285"/>
      <c r="IIV11" s="285"/>
      <c r="IIW11" s="286"/>
      <c r="IIX11" s="287"/>
      <c r="IIY11" s="67"/>
      <c r="IIZ11" s="284"/>
      <c r="IJA11" s="285"/>
      <c r="IJB11" s="285"/>
      <c r="IJC11" s="286"/>
      <c r="IJD11" s="287"/>
      <c r="IJE11" s="67"/>
      <c r="IJF11" s="284"/>
      <c r="IJG11" s="285"/>
      <c r="IJH11" s="285"/>
      <c r="IJI11" s="286"/>
      <c r="IJJ11" s="287"/>
      <c r="IJK11" s="67"/>
      <c r="IJL11" s="284"/>
      <c r="IJM11" s="285"/>
      <c r="IJN11" s="285"/>
      <c r="IJO11" s="286"/>
      <c r="IJP11" s="287"/>
      <c r="IJQ11" s="67"/>
      <c r="IJR11" s="284"/>
      <c r="IJS11" s="285"/>
      <c r="IJT11" s="285"/>
      <c r="IJU11" s="286"/>
      <c r="IJV11" s="287"/>
      <c r="IJW11" s="67"/>
      <c r="IJX11" s="284"/>
      <c r="IJY11" s="285"/>
      <c r="IJZ11" s="285"/>
      <c r="IKA11" s="286"/>
      <c r="IKB11" s="287"/>
      <c r="IKC11" s="67"/>
      <c r="IKD11" s="284"/>
      <c r="IKE11" s="285"/>
      <c r="IKF11" s="285"/>
      <c r="IKG11" s="286"/>
      <c r="IKH11" s="287"/>
      <c r="IKI11" s="67"/>
      <c r="IKJ11" s="284"/>
      <c r="IKK11" s="285"/>
      <c r="IKL11" s="285"/>
      <c r="IKM11" s="286"/>
      <c r="IKN11" s="287"/>
      <c r="IKO11" s="67"/>
      <c r="IKP11" s="284"/>
      <c r="IKQ11" s="285"/>
      <c r="IKR11" s="285"/>
      <c r="IKS11" s="286"/>
      <c r="IKT11" s="287"/>
      <c r="IKU11" s="67"/>
      <c r="IKV11" s="284"/>
      <c r="IKW11" s="285"/>
      <c r="IKX11" s="285"/>
      <c r="IKY11" s="286"/>
      <c r="IKZ11" s="287"/>
      <c r="ILA11" s="67"/>
      <c r="ILB11" s="284"/>
      <c r="ILC11" s="285"/>
      <c r="ILD11" s="285"/>
      <c r="ILE11" s="286"/>
      <c r="ILF11" s="287"/>
      <c r="ILG11" s="67"/>
      <c r="ILH11" s="284"/>
      <c r="ILI11" s="285"/>
      <c r="ILJ11" s="285"/>
      <c r="ILK11" s="286"/>
      <c r="ILL11" s="287"/>
      <c r="ILM11" s="67"/>
      <c r="ILN11" s="284"/>
      <c r="ILO11" s="285"/>
      <c r="ILP11" s="285"/>
      <c r="ILQ11" s="286"/>
      <c r="ILR11" s="287"/>
      <c r="ILS11" s="67"/>
      <c r="ILT11" s="284"/>
      <c r="ILU11" s="285"/>
      <c r="ILV11" s="285"/>
      <c r="ILW11" s="286"/>
      <c r="ILX11" s="287"/>
      <c r="ILY11" s="67"/>
      <c r="ILZ11" s="284"/>
      <c r="IMA11" s="285"/>
      <c r="IMB11" s="285"/>
      <c r="IMC11" s="286"/>
      <c r="IMD11" s="287"/>
      <c r="IME11" s="67"/>
      <c r="IMF11" s="284"/>
      <c r="IMG11" s="285"/>
      <c r="IMH11" s="285"/>
      <c r="IMI11" s="286"/>
      <c r="IMJ11" s="287"/>
      <c r="IMK11" s="67"/>
      <c r="IML11" s="284"/>
      <c r="IMM11" s="285"/>
      <c r="IMN11" s="285"/>
      <c r="IMO11" s="286"/>
      <c r="IMP11" s="287"/>
      <c r="IMQ11" s="67"/>
      <c r="IMR11" s="284"/>
      <c r="IMS11" s="285"/>
      <c r="IMT11" s="285"/>
      <c r="IMU11" s="286"/>
      <c r="IMV11" s="287"/>
      <c r="IMW11" s="67"/>
      <c r="IMX11" s="284"/>
      <c r="IMY11" s="285"/>
      <c r="IMZ11" s="285"/>
      <c r="INA11" s="286"/>
      <c r="INB11" s="287"/>
      <c r="INC11" s="67"/>
      <c r="IND11" s="284"/>
      <c r="INE11" s="285"/>
      <c r="INF11" s="285"/>
      <c r="ING11" s="286"/>
      <c r="INH11" s="287"/>
      <c r="INI11" s="67"/>
      <c r="INJ11" s="284"/>
      <c r="INK11" s="285"/>
      <c r="INL11" s="285"/>
      <c r="INM11" s="286"/>
      <c r="INN11" s="287"/>
      <c r="INO11" s="67"/>
      <c r="INP11" s="284"/>
      <c r="INQ11" s="285"/>
      <c r="INR11" s="285"/>
      <c r="INS11" s="286"/>
      <c r="INT11" s="287"/>
      <c r="INU11" s="67"/>
      <c r="INV11" s="284"/>
      <c r="INW11" s="285"/>
      <c r="INX11" s="285"/>
      <c r="INY11" s="286"/>
      <c r="INZ11" s="287"/>
      <c r="IOA11" s="67"/>
      <c r="IOB11" s="284"/>
      <c r="IOC11" s="285"/>
      <c r="IOD11" s="285"/>
      <c r="IOE11" s="286"/>
      <c r="IOF11" s="287"/>
      <c r="IOG11" s="67"/>
      <c r="IOH11" s="284"/>
      <c r="IOI11" s="285"/>
      <c r="IOJ11" s="285"/>
      <c r="IOK11" s="286"/>
      <c r="IOL11" s="287"/>
      <c r="IOM11" s="67"/>
      <c r="ION11" s="284"/>
      <c r="IOO11" s="285"/>
      <c r="IOP11" s="285"/>
      <c r="IOQ11" s="286"/>
      <c r="IOR11" s="287"/>
      <c r="IOS11" s="67"/>
      <c r="IOT11" s="284"/>
      <c r="IOU11" s="285"/>
      <c r="IOV11" s="285"/>
      <c r="IOW11" s="286"/>
      <c r="IOX11" s="287"/>
      <c r="IOY11" s="67"/>
      <c r="IOZ11" s="284"/>
      <c r="IPA11" s="285"/>
      <c r="IPB11" s="285"/>
      <c r="IPC11" s="286"/>
      <c r="IPD11" s="287"/>
      <c r="IPE11" s="67"/>
      <c r="IPF11" s="284"/>
      <c r="IPG11" s="285"/>
      <c r="IPH11" s="285"/>
      <c r="IPI11" s="286"/>
      <c r="IPJ11" s="287"/>
      <c r="IPK11" s="67"/>
      <c r="IPL11" s="284"/>
      <c r="IPM11" s="285"/>
      <c r="IPN11" s="285"/>
      <c r="IPO11" s="286"/>
      <c r="IPP11" s="287"/>
      <c r="IPQ11" s="67"/>
      <c r="IPR11" s="284"/>
      <c r="IPS11" s="285"/>
      <c r="IPT11" s="285"/>
      <c r="IPU11" s="286"/>
      <c r="IPV11" s="287"/>
      <c r="IPW11" s="67"/>
      <c r="IPX11" s="284"/>
      <c r="IPY11" s="285"/>
      <c r="IPZ11" s="285"/>
      <c r="IQA11" s="286"/>
      <c r="IQB11" s="287"/>
      <c r="IQC11" s="67"/>
      <c r="IQD11" s="284"/>
      <c r="IQE11" s="285"/>
      <c r="IQF11" s="285"/>
      <c r="IQG11" s="286"/>
      <c r="IQH11" s="287"/>
      <c r="IQI11" s="67"/>
      <c r="IQJ11" s="284"/>
      <c r="IQK11" s="285"/>
      <c r="IQL11" s="285"/>
      <c r="IQM11" s="286"/>
      <c r="IQN11" s="287"/>
      <c r="IQO11" s="67"/>
      <c r="IQP11" s="284"/>
      <c r="IQQ11" s="285"/>
      <c r="IQR11" s="285"/>
      <c r="IQS11" s="286"/>
      <c r="IQT11" s="287"/>
      <c r="IQU11" s="67"/>
      <c r="IQV11" s="284"/>
      <c r="IQW11" s="285"/>
      <c r="IQX11" s="285"/>
      <c r="IQY11" s="286"/>
      <c r="IQZ11" s="287"/>
      <c r="IRA11" s="67"/>
      <c r="IRB11" s="284"/>
      <c r="IRC11" s="285"/>
      <c r="IRD11" s="285"/>
      <c r="IRE11" s="286"/>
      <c r="IRF11" s="287"/>
      <c r="IRG11" s="67"/>
      <c r="IRH11" s="284"/>
      <c r="IRI11" s="285"/>
      <c r="IRJ11" s="285"/>
      <c r="IRK11" s="286"/>
      <c r="IRL11" s="287"/>
      <c r="IRM11" s="67"/>
      <c r="IRN11" s="284"/>
      <c r="IRO11" s="285"/>
      <c r="IRP11" s="285"/>
      <c r="IRQ11" s="286"/>
      <c r="IRR11" s="287"/>
      <c r="IRS11" s="67"/>
      <c r="IRT11" s="284"/>
      <c r="IRU11" s="285"/>
      <c r="IRV11" s="285"/>
      <c r="IRW11" s="286"/>
      <c r="IRX11" s="287"/>
      <c r="IRY11" s="67"/>
      <c r="IRZ11" s="284"/>
      <c r="ISA11" s="285"/>
      <c r="ISB11" s="285"/>
      <c r="ISC11" s="286"/>
      <c r="ISD11" s="287"/>
      <c r="ISE11" s="67"/>
      <c r="ISF11" s="284"/>
      <c r="ISG11" s="285"/>
      <c r="ISH11" s="285"/>
      <c r="ISI11" s="286"/>
      <c r="ISJ11" s="287"/>
      <c r="ISK11" s="67"/>
      <c r="ISL11" s="284"/>
      <c r="ISM11" s="285"/>
      <c r="ISN11" s="285"/>
      <c r="ISO11" s="286"/>
      <c r="ISP11" s="287"/>
      <c r="ISQ11" s="67"/>
      <c r="ISR11" s="284"/>
      <c r="ISS11" s="285"/>
      <c r="IST11" s="285"/>
      <c r="ISU11" s="286"/>
      <c r="ISV11" s="287"/>
      <c r="ISW11" s="67"/>
      <c r="ISX11" s="284"/>
      <c r="ISY11" s="285"/>
      <c r="ISZ11" s="285"/>
      <c r="ITA11" s="286"/>
      <c r="ITB11" s="287"/>
      <c r="ITC11" s="67"/>
      <c r="ITD11" s="284"/>
      <c r="ITE11" s="285"/>
      <c r="ITF11" s="285"/>
      <c r="ITG11" s="286"/>
      <c r="ITH11" s="287"/>
      <c r="ITI11" s="67"/>
      <c r="ITJ11" s="284"/>
      <c r="ITK11" s="285"/>
      <c r="ITL11" s="285"/>
      <c r="ITM11" s="286"/>
      <c r="ITN11" s="287"/>
      <c r="ITO11" s="67"/>
      <c r="ITP11" s="284"/>
      <c r="ITQ11" s="285"/>
      <c r="ITR11" s="285"/>
      <c r="ITS11" s="286"/>
      <c r="ITT11" s="287"/>
      <c r="ITU11" s="67"/>
      <c r="ITV11" s="284"/>
      <c r="ITW11" s="285"/>
      <c r="ITX11" s="285"/>
      <c r="ITY11" s="286"/>
      <c r="ITZ11" s="287"/>
      <c r="IUA11" s="67"/>
      <c r="IUB11" s="284"/>
      <c r="IUC11" s="285"/>
      <c r="IUD11" s="285"/>
      <c r="IUE11" s="286"/>
      <c r="IUF11" s="287"/>
      <c r="IUG11" s="67"/>
      <c r="IUH11" s="284"/>
      <c r="IUI11" s="285"/>
      <c r="IUJ11" s="285"/>
      <c r="IUK11" s="286"/>
      <c r="IUL11" s="287"/>
      <c r="IUM11" s="67"/>
      <c r="IUN11" s="284"/>
      <c r="IUO11" s="285"/>
      <c r="IUP11" s="285"/>
      <c r="IUQ11" s="286"/>
      <c r="IUR11" s="287"/>
      <c r="IUS11" s="67"/>
      <c r="IUT11" s="284"/>
      <c r="IUU11" s="285"/>
      <c r="IUV11" s="285"/>
      <c r="IUW11" s="286"/>
      <c r="IUX11" s="287"/>
      <c r="IUY11" s="67"/>
      <c r="IUZ11" s="284"/>
      <c r="IVA11" s="285"/>
      <c r="IVB11" s="285"/>
      <c r="IVC11" s="286"/>
      <c r="IVD11" s="287"/>
      <c r="IVE11" s="67"/>
      <c r="IVF11" s="284"/>
      <c r="IVG11" s="285"/>
      <c r="IVH11" s="285"/>
      <c r="IVI11" s="286"/>
      <c r="IVJ11" s="287"/>
      <c r="IVK11" s="67"/>
      <c r="IVL11" s="284"/>
      <c r="IVM11" s="285"/>
      <c r="IVN11" s="285"/>
      <c r="IVO11" s="286"/>
      <c r="IVP11" s="287"/>
      <c r="IVQ11" s="67"/>
      <c r="IVR11" s="284"/>
      <c r="IVS11" s="285"/>
      <c r="IVT11" s="285"/>
      <c r="IVU11" s="286"/>
      <c r="IVV11" s="287"/>
      <c r="IVW11" s="67"/>
      <c r="IVX11" s="284"/>
      <c r="IVY11" s="285"/>
      <c r="IVZ11" s="285"/>
      <c r="IWA11" s="286"/>
      <c r="IWB11" s="287"/>
      <c r="IWC11" s="67"/>
      <c r="IWD11" s="284"/>
      <c r="IWE11" s="285"/>
      <c r="IWF11" s="285"/>
      <c r="IWG11" s="286"/>
      <c r="IWH11" s="287"/>
      <c r="IWI11" s="67"/>
      <c r="IWJ11" s="284"/>
      <c r="IWK11" s="285"/>
      <c r="IWL11" s="285"/>
      <c r="IWM11" s="286"/>
      <c r="IWN11" s="287"/>
      <c r="IWO11" s="67"/>
      <c r="IWP11" s="284"/>
      <c r="IWQ11" s="285"/>
      <c r="IWR11" s="285"/>
      <c r="IWS11" s="286"/>
      <c r="IWT11" s="287"/>
      <c r="IWU11" s="67"/>
      <c r="IWV11" s="284"/>
      <c r="IWW11" s="285"/>
      <c r="IWX11" s="285"/>
      <c r="IWY11" s="286"/>
      <c r="IWZ11" s="287"/>
      <c r="IXA11" s="67"/>
      <c r="IXB11" s="284"/>
      <c r="IXC11" s="285"/>
      <c r="IXD11" s="285"/>
      <c r="IXE11" s="286"/>
      <c r="IXF11" s="287"/>
      <c r="IXG11" s="67"/>
      <c r="IXH11" s="284"/>
      <c r="IXI11" s="285"/>
      <c r="IXJ11" s="285"/>
      <c r="IXK11" s="286"/>
      <c r="IXL11" s="287"/>
      <c r="IXM11" s="67"/>
      <c r="IXN11" s="284"/>
      <c r="IXO11" s="285"/>
      <c r="IXP11" s="285"/>
      <c r="IXQ11" s="286"/>
      <c r="IXR11" s="287"/>
      <c r="IXS11" s="67"/>
      <c r="IXT11" s="284"/>
      <c r="IXU11" s="285"/>
      <c r="IXV11" s="285"/>
      <c r="IXW11" s="286"/>
      <c r="IXX11" s="287"/>
      <c r="IXY11" s="67"/>
      <c r="IXZ11" s="284"/>
      <c r="IYA11" s="285"/>
      <c r="IYB11" s="285"/>
      <c r="IYC11" s="286"/>
      <c r="IYD11" s="287"/>
      <c r="IYE11" s="67"/>
      <c r="IYF11" s="284"/>
      <c r="IYG11" s="285"/>
      <c r="IYH11" s="285"/>
      <c r="IYI11" s="286"/>
      <c r="IYJ11" s="287"/>
      <c r="IYK11" s="67"/>
      <c r="IYL11" s="284"/>
      <c r="IYM11" s="285"/>
      <c r="IYN11" s="285"/>
      <c r="IYO11" s="286"/>
      <c r="IYP11" s="287"/>
      <c r="IYQ11" s="67"/>
      <c r="IYR11" s="284"/>
      <c r="IYS11" s="285"/>
      <c r="IYT11" s="285"/>
      <c r="IYU11" s="286"/>
      <c r="IYV11" s="287"/>
      <c r="IYW11" s="67"/>
      <c r="IYX11" s="284"/>
      <c r="IYY11" s="285"/>
      <c r="IYZ11" s="285"/>
      <c r="IZA11" s="286"/>
      <c r="IZB11" s="287"/>
      <c r="IZC11" s="67"/>
      <c r="IZD11" s="284"/>
      <c r="IZE11" s="285"/>
      <c r="IZF11" s="285"/>
      <c r="IZG11" s="286"/>
      <c r="IZH11" s="287"/>
      <c r="IZI11" s="67"/>
      <c r="IZJ11" s="284"/>
      <c r="IZK11" s="285"/>
      <c r="IZL11" s="285"/>
      <c r="IZM11" s="286"/>
      <c r="IZN11" s="287"/>
      <c r="IZO11" s="67"/>
      <c r="IZP11" s="284"/>
      <c r="IZQ11" s="285"/>
      <c r="IZR11" s="285"/>
      <c r="IZS11" s="286"/>
      <c r="IZT11" s="287"/>
      <c r="IZU11" s="67"/>
      <c r="IZV11" s="284"/>
      <c r="IZW11" s="285"/>
      <c r="IZX11" s="285"/>
      <c r="IZY11" s="286"/>
      <c r="IZZ11" s="287"/>
      <c r="JAA11" s="67"/>
      <c r="JAB11" s="284"/>
      <c r="JAC11" s="285"/>
      <c r="JAD11" s="285"/>
      <c r="JAE11" s="286"/>
      <c r="JAF11" s="287"/>
      <c r="JAG11" s="67"/>
      <c r="JAH11" s="284"/>
      <c r="JAI11" s="285"/>
      <c r="JAJ11" s="285"/>
      <c r="JAK11" s="286"/>
      <c r="JAL11" s="287"/>
      <c r="JAM11" s="67"/>
      <c r="JAN11" s="284"/>
      <c r="JAO11" s="285"/>
      <c r="JAP11" s="285"/>
      <c r="JAQ11" s="286"/>
      <c r="JAR11" s="287"/>
      <c r="JAS11" s="67"/>
      <c r="JAT11" s="284"/>
      <c r="JAU11" s="285"/>
      <c r="JAV11" s="285"/>
      <c r="JAW11" s="286"/>
      <c r="JAX11" s="287"/>
      <c r="JAY11" s="67"/>
      <c r="JAZ11" s="284"/>
      <c r="JBA11" s="285"/>
      <c r="JBB11" s="285"/>
      <c r="JBC11" s="286"/>
      <c r="JBD11" s="287"/>
      <c r="JBE11" s="67"/>
      <c r="JBF11" s="284"/>
      <c r="JBG11" s="285"/>
      <c r="JBH11" s="285"/>
      <c r="JBI11" s="286"/>
      <c r="JBJ11" s="287"/>
      <c r="JBK11" s="67"/>
      <c r="JBL11" s="284"/>
      <c r="JBM11" s="285"/>
      <c r="JBN11" s="285"/>
      <c r="JBO11" s="286"/>
      <c r="JBP11" s="287"/>
      <c r="JBQ11" s="67"/>
      <c r="JBR11" s="284"/>
      <c r="JBS11" s="285"/>
      <c r="JBT11" s="285"/>
      <c r="JBU11" s="286"/>
      <c r="JBV11" s="287"/>
      <c r="JBW11" s="67"/>
      <c r="JBX11" s="284"/>
      <c r="JBY11" s="285"/>
      <c r="JBZ11" s="285"/>
      <c r="JCA11" s="286"/>
      <c r="JCB11" s="287"/>
      <c r="JCC11" s="67"/>
      <c r="JCD11" s="284"/>
      <c r="JCE11" s="285"/>
      <c r="JCF11" s="285"/>
      <c r="JCG11" s="286"/>
      <c r="JCH11" s="287"/>
      <c r="JCI11" s="67"/>
      <c r="JCJ11" s="284"/>
      <c r="JCK11" s="285"/>
      <c r="JCL11" s="285"/>
      <c r="JCM11" s="286"/>
      <c r="JCN11" s="287"/>
      <c r="JCO11" s="67"/>
      <c r="JCP11" s="284"/>
      <c r="JCQ11" s="285"/>
      <c r="JCR11" s="285"/>
      <c r="JCS11" s="286"/>
      <c r="JCT11" s="287"/>
      <c r="JCU11" s="67"/>
      <c r="JCV11" s="284"/>
      <c r="JCW11" s="285"/>
      <c r="JCX11" s="285"/>
      <c r="JCY11" s="286"/>
      <c r="JCZ11" s="287"/>
      <c r="JDA11" s="67"/>
      <c r="JDB11" s="284"/>
      <c r="JDC11" s="285"/>
      <c r="JDD11" s="285"/>
      <c r="JDE11" s="286"/>
      <c r="JDF11" s="287"/>
      <c r="JDG11" s="67"/>
      <c r="JDH11" s="284"/>
      <c r="JDI11" s="285"/>
      <c r="JDJ11" s="285"/>
      <c r="JDK11" s="286"/>
      <c r="JDL11" s="287"/>
      <c r="JDM11" s="67"/>
      <c r="JDN11" s="284"/>
      <c r="JDO11" s="285"/>
      <c r="JDP11" s="285"/>
      <c r="JDQ11" s="286"/>
      <c r="JDR11" s="287"/>
      <c r="JDS11" s="67"/>
      <c r="JDT11" s="284"/>
      <c r="JDU11" s="285"/>
      <c r="JDV11" s="285"/>
      <c r="JDW11" s="286"/>
      <c r="JDX11" s="287"/>
      <c r="JDY11" s="67"/>
      <c r="JDZ11" s="284"/>
      <c r="JEA11" s="285"/>
      <c r="JEB11" s="285"/>
      <c r="JEC11" s="286"/>
      <c r="JED11" s="287"/>
      <c r="JEE11" s="67"/>
      <c r="JEF11" s="284"/>
      <c r="JEG11" s="285"/>
      <c r="JEH11" s="285"/>
      <c r="JEI11" s="286"/>
      <c r="JEJ11" s="287"/>
      <c r="JEK11" s="67"/>
      <c r="JEL11" s="284"/>
      <c r="JEM11" s="285"/>
      <c r="JEN11" s="285"/>
      <c r="JEO11" s="286"/>
      <c r="JEP11" s="287"/>
      <c r="JEQ11" s="67"/>
      <c r="JER11" s="284"/>
      <c r="JES11" s="285"/>
      <c r="JET11" s="285"/>
      <c r="JEU11" s="286"/>
      <c r="JEV11" s="287"/>
      <c r="JEW11" s="67"/>
      <c r="JEX11" s="284"/>
      <c r="JEY11" s="285"/>
      <c r="JEZ11" s="285"/>
      <c r="JFA11" s="286"/>
      <c r="JFB11" s="287"/>
      <c r="JFC11" s="67"/>
      <c r="JFD11" s="284"/>
      <c r="JFE11" s="285"/>
      <c r="JFF11" s="285"/>
      <c r="JFG11" s="286"/>
      <c r="JFH11" s="287"/>
      <c r="JFI11" s="67"/>
      <c r="JFJ11" s="284"/>
      <c r="JFK11" s="285"/>
      <c r="JFL11" s="285"/>
      <c r="JFM11" s="286"/>
      <c r="JFN11" s="287"/>
      <c r="JFO11" s="67"/>
      <c r="JFP11" s="284"/>
      <c r="JFQ11" s="285"/>
      <c r="JFR11" s="285"/>
      <c r="JFS11" s="286"/>
      <c r="JFT11" s="287"/>
      <c r="JFU11" s="67"/>
      <c r="JFV11" s="284"/>
      <c r="JFW11" s="285"/>
      <c r="JFX11" s="285"/>
      <c r="JFY11" s="286"/>
      <c r="JFZ11" s="287"/>
      <c r="JGA11" s="67"/>
      <c r="JGB11" s="284"/>
      <c r="JGC11" s="285"/>
      <c r="JGD11" s="285"/>
      <c r="JGE11" s="286"/>
      <c r="JGF11" s="287"/>
      <c r="JGG11" s="67"/>
      <c r="JGH11" s="284"/>
      <c r="JGI11" s="285"/>
      <c r="JGJ11" s="285"/>
      <c r="JGK11" s="286"/>
      <c r="JGL11" s="287"/>
      <c r="JGM11" s="67"/>
      <c r="JGN11" s="284"/>
      <c r="JGO11" s="285"/>
      <c r="JGP11" s="285"/>
      <c r="JGQ11" s="286"/>
      <c r="JGR11" s="287"/>
      <c r="JGS11" s="67"/>
      <c r="JGT11" s="284"/>
      <c r="JGU11" s="285"/>
      <c r="JGV11" s="285"/>
      <c r="JGW11" s="286"/>
      <c r="JGX11" s="287"/>
      <c r="JGY11" s="67"/>
      <c r="JGZ11" s="284"/>
      <c r="JHA11" s="285"/>
      <c r="JHB11" s="285"/>
      <c r="JHC11" s="286"/>
      <c r="JHD11" s="287"/>
      <c r="JHE11" s="67"/>
      <c r="JHF11" s="284"/>
      <c r="JHG11" s="285"/>
      <c r="JHH11" s="285"/>
      <c r="JHI11" s="286"/>
      <c r="JHJ11" s="287"/>
      <c r="JHK11" s="67"/>
      <c r="JHL11" s="284"/>
      <c r="JHM11" s="285"/>
      <c r="JHN11" s="285"/>
      <c r="JHO11" s="286"/>
      <c r="JHP11" s="287"/>
      <c r="JHQ11" s="67"/>
      <c r="JHR11" s="284"/>
      <c r="JHS11" s="285"/>
      <c r="JHT11" s="285"/>
      <c r="JHU11" s="286"/>
      <c r="JHV11" s="287"/>
      <c r="JHW11" s="67"/>
      <c r="JHX11" s="284"/>
      <c r="JHY11" s="285"/>
      <c r="JHZ11" s="285"/>
      <c r="JIA11" s="286"/>
      <c r="JIB11" s="287"/>
      <c r="JIC11" s="67"/>
      <c r="JID11" s="284"/>
      <c r="JIE11" s="285"/>
      <c r="JIF11" s="285"/>
      <c r="JIG11" s="286"/>
      <c r="JIH11" s="287"/>
      <c r="JII11" s="67"/>
      <c r="JIJ11" s="284"/>
      <c r="JIK11" s="285"/>
      <c r="JIL11" s="285"/>
      <c r="JIM11" s="286"/>
      <c r="JIN11" s="287"/>
      <c r="JIO11" s="67"/>
      <c r="JIP11" s="284"/>
      <c r="JIQ11" s="285"/>
      <c r="JIR11" s="285"/>
      <c r="JIS11" s="286"/>
      <c r="JIT11" s="287"/>
      <c r="JIU11" s="67"/>
      <c r="JIV11" s="284"/>
      <c r="JIW11" s="285"/>
      <c r="JIX11" s="285"/>
      <c r="JIY11" s="286"/>
      <c r="JIZ11" s="287"/>
      <c r="JJA11" s="67"/>
      <c r="JJB11" s="284"/>
      <c r="JJC11" s="285"/>
      <c r="JJD11" s="285"/>
      <c r="JJE11" s="286"/>
      <c r="JJF11" s="287"/>
      <c r="JJG11" s="67"/>
      <c r="JJH11" s="284"/>
      <c r="JJI11" s="285"/>
      <c r="JJJ11" s="285"/>
      <c r="JJK11" s="286"/>
      <c r="JJL11" s="287"/>
      <c r="JJM11" s="67"/>
      <c r="JJN11" s="284"/>
      <c r="JJO11" s="285"/>
      <c r="JJP11" s="285"/>
      <c r="JJQ11" s="286"/>
      <c r="JJR11" s="287"/>
      <c r="JJS11" s="67"/>
      <c r="JJT11" s="284"/>
      <c r="JJU11" s="285"/>
      <c r="JJV11" s="285"/>
      <c r="JJW11" s="286"/>
      <c r="JJX11" s="287"/>
      <c r="JJY11" s="67"/>
      <c r="JJZ11" s="284"/>
      <c r="JKA11" s="285"/>
      <c r="JKB11" s="285"/>
      <c r="JKC11" s="286"/>
      <c r="JKD11" s="287"/>
      <c r="JKE11" s="67"/>
      <c r="JKF11" s="284"/>
      <c r="JKG11" s="285"/>
      <c r="JKH11" s="285"/>
      <c r="JKI11" s="286"/>
      <c r="JKJ11" s="287"/>
      <c r="JKK11" s="67"/>
      <c r="JKL11" s="284"/>
      <c r="JKM11" s="285"/>
      <c r="JKN11" s="285"/>
      <c r="JKO11" s="286"/>
      <c r="JKP11" s="287"/>
      <c r="JKQ11" s="67"/>
      <c r="JKR11" s="284"/>
      <c r="JKS11" s="285"/>
      <c r="JKT11" s="285"/>
      <c r="JKU11" s="286"/>
      <c r="JKV11" s="287"/>
      <c r="JKW11" s="67"/>
      <c r="JKX11" s="284"/>
      <c r="JKY11" s="285"/>
      <c r="JKZ11" s="285"/>
      <c r="JLA11" s="286"/>
      <c r="JLB11" s="287"/>
      <c r="JLC11" s="67"/>
      <c r="JLD11" s="284"/>
      <c r="JLE11" s="285"/>
      <c r="JLF11" s="285"/>
      <c r="JLG11" s="286"/>
      <c r="JLH11" s="287"/>
      <c r="JLI11" s="67"/>
      <c r="JLJ11" s="284"/>
      <c r="JLK11" s="285"/>
      <c r="JLL11" s="285"/>
      <c r="JLM11" s="286"/>
      <c r="JLN11" s="287"/>
      <c r="JLO11" s="67"/>
      <c r="JLP11" s="284"/>
      <c r="JLQ11" s="285"/>
      <c r="JLR11" s="285"/>
      <c r="JLS11" s="286"/>
      <c r="JLT11" s="287"/>
      <c r="JLU11" s="67"/>
      <c r="JLV11" s="284"/>
      <c r="JLW11" s="285"/>
      <c r="JLX11" s="285"/>
      <c r="JLY11" s="286"/>
      <c r="JLZ11" s="287"/>
      <c r="JMA11" s="67"/>
      <c r="JMB11" s="284"/>
      <c r="JMC11" s="285"/>
      <c r="JMD11" s="285"/>
      <c r="JME11" s="286"/>
      <c r="JMF11" s="287"/>
      <c r="JMG11" s="67"/>
      <c r="JMH11" s="284"/>
      <c r="JMI11" s="285"/>
      <c r="JMJ11" s="285"/>
      <c r="JMK11" s="286"/>
      <c r="JML11" s="287"/>
      <c r="JMM11" s="67"/>
      <c r="JMN11" s="284"/>
      <c r="JMO11" s="285"/>
      <c r="JMP11" s="285"/>
      <c r="JMQ11" s="286"/>
      <c r="JMR11" s="287"/>
      <c r="JMS11" s="67"/>
      <c r="JMT11" s="284"/>
      <c r="JMU11" s="285"/>
      <c r="JMV11" s="285"/>
      <c r="JMW11" s="286"/>
      <c r="JMX11" s="287"/>
      <c r="JMY11" s="67"/>
      <c r="JMZ11" s="284"/>
      <c r="JNA11" s="285"/>
      <c r="JNB11" s="285"/>
      <c r="JNC11" s="286"/>
      <c r="JND11" s="287"/>
      <c r="JNE11" s="67"/>
      <c r="JNF11" s="284"/>
      <c r="JNG11" s="285"/>
      <c r="JNH11" s="285"/>
      <c r="JNI11" s="286"/>
      <c r="JNJ11" s="287"/>
      <c r="JNK11" s="67"/>
      <c r="JNL11" s="284"/>
      <c r="JNM11" s="285"/>
      <c r="JNN11" s="285"/>
      <c r="JNO11" s="286"/>
      <c r="JNP11" s="287"/>
      <c r="JNQ11" s="67"/>
      <c r="JNR11" s="284"/>
      <c r="JNS11" s="285"/>
      <c r="JNT11" s="285"/>
      <c r="JNU11" s="286"/>
      <c r="JNV11" s="287"/>
      <c r="JNW11" s="67"/>
      <c r="JNX11" s="284"/>
      <c r="JNY11" s="285"/>
      <c r="JNZ11" s="285"/>
      <c r="JOA11" s="286"/>
      <c r="JOB11" s="287"/>
      <c r="JOC11" s="67"/>
      <c r="JOD11" s="284"/>
      <c r="JOE11" s="285"/>
      <c r="JOF11" s="285"/>
      <c r="JOG11" s="286"/>
      <c r="JOH11" s="287"/>
      <c r="JOI11" s="67"/>
      <c r="JOJ11" s="284"/>
      <c r="JOK11" s="285"/>
      <c r="JOL11" s="285"/>
      <c r="JOM11" s="286"/>
      <c r="JON11" s="287"/>
      <c r="JOO11" s="67"/>
      <c r="JOP11" s="284"/>
      <c r="JOQ11" s="285"/>
      <c r="JOR11" s="285"/>
      <c r="JOS11" s="286"/>
      <c r="JOT11" s="287"/>
      <c r="JOU11" s="67"/>
      <c r="JOV11" s="284"/>
      <c r="JOW11" s="285"/>
      <c r="JOX11" s="285"/>
      <c r="JOY11" s="286"/>
      <c r="JOZ11" s="287"/>
      <c r="JPA11" s="67"/>
      <c r="JPB11" s="284"/>
      <c r="JPC11" s="285"/>
      <c r="JPD11" s="285"/>
      <c r="JPE11" s="286"/>
      <c r="JPF11" s="287"/>
      <c r="JPG11" s="67"/>
      <c r="JPH11" s="284"/>
      <c r="JPI11" s="285"/>
      <c r="JPJ11" s="285"/>
      <c r="JPK11" s="286"/>
      <c r="JPL11" s="287"/>
      <c r="JPM11" s="67"/>
      <c r="JPN11" s="284"/>
      <c r="JPO11" s="285"/>
      <c r="JPP11" s="285"/>
      <c r="JPQ11" s="286"/>
      <c r="JPR11" s="287"/>
      <c r="JPS11" s="67"/>
      <c r="JPT11" s="284"/>
      <c r="JPU11" s="285"/>
      <c r="JPV11" s="285"/>
      <c r="JPW11" s="286"/>
      <c r="JPX11" s="287"/>
      <c r="JPY11" s="67"/>
      <c r="JPZ11" s="284"/>
      <c r="JQA11" s="285"/>
      <c r="JQB11" s="285"/>
      <c r="JQC11" s="286"/>
      <c r="JQD11" s="287"/>
      <c r="JQE11" s="67"/>
      <c r="JQF11" s="284"/>
      <c r="JQG11" s="285"/>
      <c r="JQH11" s="285"/>
      <c r="JQI11" s="286"/>
      <c r="JQJ11" s="287"/>
      <c r="JQK11" s="67"/>
      <c r="JQL11" s="284"/>
      <c r="JQM11" s="285"/>
      <c r="JQN11" s="285"/>
      <c r="JQO11" s="286"/>
      <c r="JQP11" s="287"/>
      <c r="JQQ11" s="67"/>
      <c r="JQR11" s="284"/>
      <c r="JQS11" s="285"/>
      <c r="JQT11" s="285"/>
      <c r="JQU11" s="286"/>
      <c r="JQV11" s="287"/>
      <c r="JQW11" s="67"/>
      <c r="JQX11" s="284"/>
      <c r="JQY11" s="285"/>
      <c r="JQZ11" s="285"/>
      <c r="JRA11" s="286"/>
      <c r="JRB11" s="287"/>
      <c r="JRC11" s="67"/>
      <c r="JRD11" s="284"/>
      <c r="JRE11" s="285"/>
      <c r="JRF11" s="285"/>
      <c r="JRG11" s="286"/>
      <c r="JRH11" s="287"/>
      <c r="JRI11" s="67"/>
      <c r="JRJ11" s="284"/>
      <c r="JRK11" s="285"/>
      <c r="JRL11" s="285"/>
      <c r="JRM11" s="286"/>
      <c r="JRN11" s="287"/>
      <c r="JRO11" s="67"/>
      <c r="JRP11" s="284"/>
      <c r="JRQ11" s="285"/>
      <c r="JRR11" s="285"/>
      <c r="JRS11" s="286"/>
      <c r="JRT11" s="287"/>
      <c r="JRU11" s="67"/>
      <c r="JRV11" s="284"/>
      <c r="JRW11" s="285"/>
      <c r="JRX11" s="285"/>
      <c r="JRY11" s="286"/>
      <c r="JRZ11" s="287"/>
      <c r="JSA11" s="67"/>
      <c r="JSB11" s="284"/>
      <c r="JSC11" s="285"/>
      <c r="JSD11" s="285"/>
      <c r="JSE11" s="286"/>
      <c r="JSF11" s="287"/>
      <c r="JSG11" s="67"/>
      <c r="JSH11" s="284"/>
      <c r="JSI11" s="285"/>
      <c r="JSJ11" s="285"/>
      <c r="JSK11" s="286"/>
      <c r="JSL11" s="287"/>
      <c r="JSM11" s="67"/>
      <c r="JSN11" s="284"/>
      <c r="JSO11" s="285"/>
      <c r="JSP11" s="285"/>
      <c r="JSQ11" s="286"/>
      <c r="JSR11" s="287"/>
      <c r="JSS11" s="67"/>
      <c r="JST11" s="284"/>
      <c r="JSU11" s="285"/>
      <c r="JSV11" s="285"/>
      <c r="JSW11" s="286"/>
      <c r="JSX11" s="287"/>
      <c r="JSY11" s="67"/>
      <c r="JSZ11" s="284"/>
      <c r="JTA11" s="285"/>
      <c r="JTB11" s="285"/>
      <c r="JTC11" s="286"/>
      <c r="JTD11" s="287"/>
      <c r="JTE11" s="67"/>
      <c r="JTF11" s="284"/>
      <c r="JTG11" s="285"/>
      <c r="JTH11" s="285"/>
      <c r="JTI11" s="286"/>
      <c r="JTJ11" s="287"/>
      <c r="JTK11" s="67"/>
      <c r="JTL11" s="284"/>
      <c r="JTM11" s="285"/>
      <c r="JTN11" s="285"/>
      <c r="JTO11" s="286"/>
      <c r="JTP11" s="287"/>
      <c r="JTQ11" s="67"/>
      <c r="JTR11" s="284"/>
      <c r="JTS11" s="285"/>
      <c r="JTT11" s="285"/>
      <c r="JTU11" s="286"/>
      <c r="JTV11" s="287"/>
      <c r="JTW11" s="67"/>
      <c r="JTX11" s="284"/>
      <c r="JTY11" s="285"/>
      <c r="JTZ11" s="285"/>
      <c r="JUA11" s="286"/>
      <c r="JUB11" s="287"/>
      <c r="JUC11" s="67"/>
      <c r="JUD11" s="284"/>
      <c r="JUE11" s="285"/>
      <c r="JUF11" s="285"/>
      <c r="JUG11" s="286"/>
      <c r="JUH11" s="287"/>
      <c r="JUI11" s="67"/>
      <c r="JUJ11" s="284"/>
      <c r="JUK11" s="285"/>
      <c r="JUL11" s="285"/>
      <c r="JUM11" s="286"/>
      <c r="JUN11" s="287"/>
      <c r="JUO11" s="67"/>
      <c r="JUP11" s="284"/>
      <c r="JUQ11" s="285"/>
      <c r="JUR11" s="285"/>
      <c r="JUS11" s="286"/>
      <c r="JUT11" s="287"/>
      <c r="JUU11" s="67"/>
      <c r="JUV11" s="284"/>
      <c r="JUW11" s="285"/>
      <c r="JUX11" s="285"/>
      <c r="JUY11" s="286"/>
      <c r="JUZ11" s="287"/>
      <c r="JVA11" s="67"/>
      <c r="JVB11" s="284"/>
      <c r="JVC11" s="285"/>
      <c r="JVD11" s="285"/>
      <c r="JVE11" s="286"/>
      <c r="JVF11" s="287"/>
      <c r="JVG11" s="67"/>
      <c r="JVH11" s="284"/>
      <c r="JVI11" s="285"/>
      <c r="JVJ11" s="285"/>
      <c r="JVK11" s="286"/>
      <c r="JVL11" s="287"/>
      <c r="JVM11" s="67"/>
      <c r="JVN11" s="284"/>
      <c r="JVO11" s="285"/>
      <c r="JVP11" s="285"/>
      <c r="JVQ11" s="286"/>
      <c r="JVR11" s="287"/>
      <c r="JVS11" s="67"/>
      <c r="JVT11" s="284"/>
      <c r="JVU11" s="285"/>
      <c r="JVV11" s="285"/>
      <c r="JVW11" s="286"/>
      <c r="JVX11" s="287"/>
      <c r="JVY11" s="67"/>
      <c r="JVZ11" s="284"/>
      <c r="JWA11" s="285"/>
      <c r="JWB11" s="285"/>
      <c r="JWC11" s="286"/>
      <c r="JWD11" s="287"/>
      <c r="JWE11" s="67"/>
      <c r="JWF11" s="284"/>
      <c r="JWG11" s="285"/>
      <c r="JWH11" s="285"/>
      <c r="JWI11" s="286"/>
      <c r="JWJ11" s="287"/>
      <c r="JWK11" s="67"/>
      <c r="JWL11" s="284"/>
      <c r="JWM11" s="285"/>
      <c r="JWN11" s="285"/>
      <c r="JWO11" s="286"/>
      <c r="JWP11" s="287"/>
      <c r="JWQ11" s="67"/>
      <c r="JWR11" s="284"/>
      <c r="JWS11" s="285"/>
      <c r="JWT11" s="285"/>
      <c r="JWU11" s="286"/>
      <c r="JWV11" s="287"/>
      <c r="JWW11" s="67"/>
      <c r="JWX11" s="284"/>
      <c r="JWY11" s="285"/>
      <c r="JWZ11" s="285"/>
      <c r="JXA11" s="286"/>
      <c r="JXB11" s="287"/>
      <c r="JXC11" s="67"/>
      <c r="JXD11" s="284"/>
      <c r="JXE11" s="285"/>
      <c r="JXF11" s="285"/>
      <c r="JXG11" s="286"/>
      <c r="JXH11" s="287"/>
      <c r="JXI11" s="67"/>
      <c r="JXJ11" s="284"/>
      <c r="JXK11" s="285"/>
      <c r="JXL11" s="285"/>
      <c r="JXM11" s="286"/>
      <c r="JXN11" s="287"/>
      <c r="JXO11" s="67"/>
      <c r="JXP11" s="284"/>
      <c r="JXQ11" s="285"/>
      <c r="JXR11" s="285"/>
      <c r="JXS11" s="286"/>
      <c r="JXT11" s="287"/>
      <c r="JXU11" s="67"/>
      <c r="JXV11" s="284"/>
      <c r="JXW11" s="285"/>
      <c r="JXX11" s="285"/>
      <c r="JXY11" s="286"/>
      <c r="JXZ11" s="287"/>
      <c r="JYA11" s="67"/>
      <c r="JYB11" s="284"/>
      <c r="JYC11" s="285"/>
      <c r="JYD11" s="285"/>
      <c r="JYE11" s="286"/>
      <c r="JYF11" s="287"/>
      <c r="JYG11" s="67"/>
      <c r="JYH11" s="284"/>
      <c r="JYI11" s="285"/>
      <c r="JYJ11" s="285"/>
      <c r="JYK11" s="286"/>
      <c r="JYL11" s="287"/>
      <c r="JYM11" s="67"/>
      <c r="JYN11" s="284"/>
      <c r="JYO11" s="285"/>
      <c r="JYP11" s="285"/>
      <c r="JYQ11" s="286"/>
      <c r="JYR11" s="287"/>
      <c r="JYS11" s="67"/>
      <c r="JYT11" s="284"/>
      <c r="JYU11" s="285"/>
      <c r="JYV11" s="285"/>
      <c r="JYW11" s="286"/>
      <c r="JYX11" s="287"/>
      <c r="JYY11" s="67"/>
      <c r="JYZ11" s="284"/>
      <c r="JZA11" s="285"/>
      <c r="JZB11" s="285"/>
      <c r="JZC11" s="286"/>
      <c r="JZD11" s="287"/>
      <c r="JZE11" s="67"/>
      <c r="JZF11" s="284"/>
      <c r="JZG11" s="285"/>
      <c r="JZH11" s="285"/>
      <c r="JZI11" s="286"/>
      <c r="JZJ11" s="287"/>
      <c r="JZK11" s="67"/>
      <c r="JZL11" s="284"/>
      <c r="JZM11" s="285"/>
      <c r="JZN11" s="285"/>
      <c r="JZO11" s="286"/>
      <c r="JZP11" s="287"/>
      <c r="JZQ11" s="67"/>
      <c r="JZR11" s="284"/>
      <c r="JZS11" s="285"/>
      <c r="JZT11" s="285"/>
      <c r="JZU11" s="286"/>
      <c r="JZV11" s="287"/>
      <c r="JZW11" s="67"/>
      <c r="JZX11" s="284"/>
      <c r="JZY11" s="285"/>
      <c r="JZZ11" s="285"/>
      <c r="KAA11" s="286"/>
      <c r="KAB11" s="287"/>
      <c r="KAC11" s="67"/>
      <c r="KAD11" s="284"/>
      <c r="KAE11" s="285"/>
      <c r="KAF11" s="285"/>
      <c r="KAG11" s="286"/>
      <c r="KAH11" s="287"/>
      <c r="KAI11" s="67"/>
      <c r="KAJ11" s="284"/>
      <c r="KAK11" s="285"/>
      <c r="KAL11" s="285"/>
      <c r="KAM11" s="286"/>
      <c r="KAN11" s="287"/>
      <c r="KAO11" s="67"/>
      <c r="KAP11" s="284"/>
      <c r="KAQ11" s="285"/>
      <c r="KAR11" s="285"/>
      <c r="KAS11" s="286"/>
      <c r="KAT11" s="287"/>
      <c r="KAU11" s="67"/>
      <c r="KAV11" s="284"/>
      <c r="KAW11" s="285"/>
      <c r="KAX11" s="285"/>
      <c r="KAY11" s="286"/>
      <c r="KAZ11" s="287"/>
      <c r="KBA11" s="67"/>
      <c r="KBB11" s="284"/>
      <c r="KBC11" s="285"/>
      <c r="KBD11" s="285"/>
      <c r="KBE11" s="286"/>
      <c r="KBF11" s="287"/>
      <c r="KBG11" s="67"/>
      <c r="KBH11" s="284"/>
      <c r="KBI11" s="285"/>
      <c r="KBJ11" s="285"/>
      <c r="KBK11" s="286"/>
      <c r="KBL11" s="287"/>
      <c r="KBM11" s="67"/>
      <c r="KBN11" s="284"/>
      <c r="KBO11" s="285"/>
      <c r="KBP11" s="285"/>
      <c r="KBQ11" s="286"/>
      <c r="KBR11" s="287"/>
      <c r="KBS11" s="67"/>
      <c r="KBT11" s="284"/>
      <c r="KBU11" s="285"/>
      <c r="KBV11" s="285"/>
      <c r="KBW11" s="286"/>
      <c r="KBX11" s="287"/>
      <c r="KBY11" s="67"/>
      <c r="KBZ11" s="284"/>
      <c r="KCA11" s="285"/>
      <c r="KCB11" s="285"/>
      <c r="KCC11" s="286"/>
      <c r="KCD11" s="287"/>
      <c r="KCE11" s="67"/>
      <c r="KCF11" s="284"/>
      <c r="KCG11" s="285"/>
      <c r="KCH11" s="285"/>
      <c r="KCI11" s="286"/>
      <c r="KCJ11" s="287"/>
      <c r="KCK11" s="67"/>
      <c r="KCL11" s="284"/>
      <c r="KCM11" s="285"/>
      <c r="KCN11" s="285"/>
      <c r="KCO11" s="286"/>
      <c r="KCP11" s="287"/>
      <c r="KCQ11" s="67"/>
      <c r="KCR11" s="284"/>
      <c r="KCS11" s="285"/>
      <c r="KCT11" s="285"/>
      <c r="KCU11" s="286"/>
      <c r="KCV11" s="287"/>
      <c r="KCW11" s="67"/>
      <c r="KCX11" s="284"/>
      <c r="KCY11" s="285"/>
      <c r="KCZ11" s="285"/>
      <c r="KDA11" s="286"/>
      <c r="KDB11" s="287"/>
      <c r="KDC11" s="67"/>
      <c r="KDD11" s="284"/>
      <c r="KDE11" s="285"/>
      <c r="KDF11" s="285"/>
      <c r="KDG11" s="286"/>
      <c r="KDH11" s="287"/>
      <c r="KDI11" s="67"/>
      <c r="KDJ11" s="284"/>
      <c r="KDK11" s="285"/>
      <c r="KDL11" s="285"/>
      <c r="KDM11" s="286"/>
      <c r="KDN11" s="287"/>
      <c r="KDO11" s="67"/>
      <c r="KDP11" s="284"/>
      <c r="KDQ11" s="285"/>
      <c r="KDR11" s="285"/>
      <c r="KDS11" s="286"/>
      <c r="KDT11" s="287"/>
      <c r="KDU11" s="67"/>
      <c r="KDV11" s="284"/>
      <c r="KDW11" s="285"/>
      <c r="KDX11" s="285"/>
      <c r="KDY11" s="286"/>
      <c r="KDZ11" s="287"/>
      <c r="KEA11" s="67"/>
      <c r="KEB11" s="284"/>
      <c r="KEC11" s="285"/>
      <c r="KED11" s="285"/>
      <c r="KEE11" s="286"/>
      <c r="KEF11" s="287"/>
      <c r="KEG11" s="67"/>
      <c r="KEH11" s="284"/>
      <c r="KEI11" s="285"/>
      <c r="KEJ11" s="285"/>
      <c r="KEK11" s="286"/>
      <c r="KEL11" s="287"/>
      <c r="KEM11" s="67"/>
      <c r="KEN11" s="284"/>
      <c r="KEO11" s="285"/>
      <c r="KEP11" s="285"/>
      <c r="KEQ11" s="286"/>
      <c r="KER11" s="287"/>
      <c r="KES11" s="67"/>
      <c r="KET11" s="284"/>
      <c r="KEU11" s="285"/>
      <c r="KEV11" s="285"/>
      <c r="KEW11" s="286"/>
      <c r="KEX11" s="287"/>
      <c r="KEY11" s="67"/>
      <c r="KEZ11" s="284"/>
      <c r="KFA11" s="285"/>
      <c r="KFB11" s="285"/>
      <c r="KFC11" s="286"/>
      <c r="KFD11" s="287"/>
      <c r="KFE11" s="67"/>
      <c r="KFF11" s="284"/>
      <c r="KFG11" s="285"/>
      <c r="KFH11" s="285"/>
      <c r="KFI11" s="286"/>
      <c r="KFJ11" s="287"/>
      <c r="KFK11" s="67"/>
      <c r="KFL11" s="284"/>
      <c r="KFM11" s="285"/>
      <c r="KFN11" s="285"/>
      <c r="KFO11" s="286"/>
      <c r="KFP11" s="287"/>
      <c r="KFQ11" s="67"/>
      <c r="KFR11" s="284"/>
      <c r="KFS11" s="285"/>
      <c r="KFT11" s="285"/>
      <c r="KFU11" s="286"/>
      <c r="KFV11" s="287"/>
      <c r="KFW11" s="67"/>
      <c r="KFX11" s="284"/>
      <c r="KFY11" s="285"/>
      <c r="KFZ11" s="285"/>
      <c r="KGA11" s="286"/>
      <c r="KGB11" s="287"/>
      <c r="KGC11" s="67"/>
      <c r="KGD11" s="284"/>
      <c r="KGE11" s="285"/>
      <c r="KGF11" s="285"/>
      <c r="KGG11" s="286"/>
      <c r="KGH11" s="287"/>
      <c r="KGI11" s="67"/>
      <c r="KGJ11" s="284"/>
      <c r="KGK11" s="285"/>
      <c r="KGL11" s="285"/>
      <c r="KGM11" s="286"/>
      <c r="KGN11" s="287"/>
      <c r="KGO11" s="67"/>
      <c r="KGP11" s="284"/>
      <c r="KGQ11" s="285"/>
      <c r="KGR11" s="285"/>
      <c r="KGS11" s="286"/>
      <c r="KGT11" s="287"/>
      <c r="KGU11" s="67"/>
      <c r="KGV11" s="284"/>
      <c r="KGW11" s="285"/>
      <c r="KGX11" s="285"/>
      <c r="KGY11" s="286"/>
      <c r="KGZ11" s="287"/>
      <c r="KHA11" s="67"/>
      <c r="KHB11" s="284"/>
      <c r="KHC11" s="285"/>
      <c r="KHD11" s="285"/>
      <c r="KHE11" s="286"/>
      <c r="KHF11" s="287"/>
      <c r="KHG11" s="67"/>
      <c r="KHH11" s="284"/>
      <c r="KHI11" s="285"/>
      <c r="KHJ11" s="285"/>
      <c r="KHK11" s="286"/>
      <c r="KHL11" s="287"/>
      <c r="KHM11" s="67"/>
      <c r="KHN11" s="284"/>
      <c r="KHO11" s="285"/>
      <c r="KHP11" s="285"/>
      <c r="KHQ11" s="286"/>
      <c r="KHR11" s="287"/>
      <c r="KHS11" s="67"/>
      <c r="KHT11" s="284"/>
      <c r="KHU11" s="285"/>
      <c r="KHV11" s="285"/>
      <c r="KHW11" s="286"/>
      <c r="KHX11" s="287"/>
      <c r="KHY11" s="67"/>
      <c r="KHZ11" s="284"/>
      <c r="KIA11" s="285"/>
      <c r="KIB11" s="285"/>
      <c r="KIC11" s="286"/>
      <c r="KID11" s="287"/>
      <c r="KIE11" s="67"/>
      <c r="KIF11" s="284"/>
      <c r="KIG11" s="285"/>
      <c r="KIH11" s="285"/>
      <c r="KII11" s="286"/>
      <c r="KIJ11" s="287"/>
      <c r="KIK11" s="67"/>
      <c r="KIL11" s="284"/>
      <c r="KIM11" s="285"/>
      <c r="KIN11" s="285"/>
      <c r="KIO11" s="286"/>
      <c r="KIP11" s="287"/>
      <c r="KIQ11" s="67"/>
      <c r="KIR11" s="284"/>
      <c r="KIS11" s="285"/>
      <c r="KIT11" s="285"/>
      <c r="KIU11" s="286"/>
      <c r="KIV11" s="287"/>
      <c r="KIW11" s="67"/>
      <c r="KIX11" s="284"/>
      <c r="KIY11" s="285"/>
      <c r="KIZ11" s="285"/>
      <c r="KJA11" s="286"/>
      <c r="KJB11" s="287"/>
      <c r="KJC11" s="67"/>
      <c r="KJD11" s="284"/>
      <c r="KJE11" s="285"/>
      <c r="KJF11" s="285"/>
      <c r="KJG11" s="286"/>
      <c r="KJH11" s="287"/>
      <c r="KJI11" s="67"/>
      <c r="KJJ11" s="284"/>
      <c r="KJK11" s="285"/>
      <c r="KJL11" s="285"/>
      <c r="KJM11" s="286"/>
      <c r="KJN11" s="287"/>
      <c r="KJO11" s="67"/>
      <c r="KJP11" s="284"/>
      <c r="KJQ11" s="285"/>
      <c r="KJR11" s="285"/>
      <c r="KJS11" s="286"/>
      <c r="KJT11" s="287"/>
      <c r="KJU11" s="67"/>
      <c r="KJV11" s="284"/>
      <c r="KJW11" s="285"/>
      <c r="KJX11" s="285"/>
      <c r="KJY11" s="286"/>
      <c r="KJZ11" s="287"/>
      <c r="KKA11" s="67"/>
      <c r="KKB11" s="284"/>
      <c r="KKC11" s="285"/>
      <c r="KKD11" s="285"/>
      <c r="KKE11" s="286"/>
      <c r="KKF11" s="287"/>
      <c r="KKG11" s="67"/>
      <c r="KKH11" s="284"/>
      <c r="KKI11" s="285"/>
      <c r="KKJ11" s="285"/>
      <c r="KKK11" s="286"/>
      <c r="KKL11" s="287"/>
      <c r="KKM11" s="67"/>
      <c r="KKN11" s="284"/>
      <c r="KKO11" s="285"/>
      <c r="KKP11" s="285"/>
      <c r="KKQ11" s="286"/>
      <c r="KKR11" s="287"/>
      <c r="KKS11" s="67"/>
      <c r="KKT11" s="284"/>
      <c r="KKU11" s="285"/>
      <c r="KKV11" s="285"/>
      <c r="KKW11" s="286"/>
      <c r="KKX11" s="287"/>
      <c r="KKY11" s="67"/>
      <c r="KKZ11" s="284"/>
      <c r="KLA11" s="285"/>
      <c r="KLB11" s="285"/>
      <c r="KLC11" s="286"/>
      <c r="KLD11" s="287"/>
      <c r="KLE11" s="67"/>
      <c r="KLF11" s="284"/>
      <c r="KLG11" s="285"/>
      <c r="KLH11" s="285"/>
      <c r="KLI11" s="286"/>
      <c r="KLJ11" s="287"/>
      <c r="KLK11" s="67"/>
      <c r="KLL11" s="284"/>
      <c r="KLM11" s="285"/>
      <c r="KLN11" s="285"/>
      <c r="KLO11" s="286"/>
      <c r="KLP11" s="287"/>
      <c r="KLQ11" s="67"/>
      <c r="KLR11" s="284"/>
      <c r="KLS11" s="285"/>
      <c r="KLT11" s="285"/>
      <c r="KLU11" s="286"/>
      <c r="KLV11" s="287"/>
      <c r="KLW11" s="67"/>
      <c r="KLX11" s="284"/>
      <c r="KLY11" s="285"/>
      <c r="KLZ11" s="285"/>
      <c r="KMA11" s="286"/>
      <c r="KMB11" s="287"/>
      <c r="KMC11" s="67"/>
      <c r="KMD11" s="284"/>
      <c r="KME11" s="285"/>
      <c r="KMF11" s="285"/>
      <c r="KMG11" s="286"/>
      <c r="KMH11" s="287"/>
      <c r="KMI11" s="67"/>
      <c r="KMJ11" s="284"/>
      <c r="KMK11" s="285"/>
      <c r="KML11" s="285"/>
      <c r="KMM11" s="286"/>
      <c r="KMN11" s="287"/>
      <c r="KMO11" s="67"/>
      <c r="KMP11" s="284"/>
      <c r="KMQ11" s="285"/>
      <c r="KMR11" s="285"/>
      <c r="KMS11" s="286"/>
      <c r="KMT11" s="287"/>
      <c r="KMU11" s="67"/>
      <c r="KMV11" s="284"/>
      <c r="KMW11" s="285"/>
      <c r="KMX11" s="285"/>
      <c r="KMY11" s="286"/>
      <c r="KMZ11" s="287"/>
      <c r="KNA11" s="67"/>
      <c r="KNB11" s="284"/>
      <c r="KNC11" s="285"/>
      <c r="KND11" s="285"/>
      <c r="KNE11" s="286"/>
      <c r="KNF11" s="287"/>
      <c r="KNG11" s="67"/>
      <c r="KNH11" s="284"/>
      <c r="KNI11" s="285"/>
      <c r="KNJ11" s="285"/>
      <c r="KNK11" s="286"/>
      <c r="KNL11" s="287"/>
      <c r="KNM11" s="67"/>
      <c r="KNN11" s="284"/>
      <c r="KNO11" s="285"/>
      <c r="KNP11" s="285"/>
      <c r="KNQ11" s="286"/>
      <c r="KNR11" s="287"/>
      <c r="KNS11" s="67"/>
      <c r="KNT11" s="284"/>
      <c r="KNU11" s="285"/>
      <c r="KNV11" s="285"/>
      <c r="KNW11" s="286"/>
      <c r="KNX11" s="287"/>
      <c r="KNY11" s="67"/>
      <c r="KNZ11" s="284"/>
      <c r="KOA11" s="285"/>
      <c r="KOB11" s="285"/>
      <c r="KOC11" s="286"/>
      <c r="KOD11" s="287"/>
      <c r="KOE11" s="67"/>
      <c r="KOF11" s="284"/>
      <c r="KOG11" s="285"/>
      <c r="KOH11" s="285"/>
      <c r="KOI11" s="286"/>
      <c r="KOJ11" s="287"/>
      <c r="KOK11" s="67"/>
      <c r="KOL11" s="284"/>
      <c r="KOM11" s="285"/>
      <c r="KON11" s="285"/>
      <c r="KOO11" s="286"/>
      <c r="KOP11" s="287"/>
      <c r="KOQ11" s="67"/>
      <c r="KOR11" s="284"/>
      <c r="KOS11" s="285"/>
      <c r="KOT11" s="285"/>
      <c r="KOU11" s="286"/>
      <c r="KOV11" s="287"/>
      <c r="KOW11" s="67"/>
      <c r="KOX11" s="284"/>
      <c r="KOY11" s="285"/>
      <c r="KOZ11" s="285"/>
      <c r="KPA11" s="286"/>
      <c r="KPB11" s="287"/>
      <c r="KPC11" s="67"/>
      <c r="KPD11" s="284"/>
      <c r="KPE11" s="285"/>
      <c r="KPF11" s="285"/>
      <c r="KPG11" s="286"/>
      <c r="KPH11" s="287"/>
      <c r="KPI11" s="67"/>
      <c r="KPJ11" s="284"/>
      <c r="KPK11" s="285"/>
      <c r="KPL11" s="285"/>
      <c r="KPM11" s="286"/>
      <c r="KPN11" s="287"/>
      <c r="KPO11" s="67"/>
      <c r="KPP11" s="284"/>
      <c r="KPQ11" s="285"/>
      <c r="KPR11" s="285"/>
      <c r="KPS11" s="286"/>
      <c r="KPT11" s="287"/>
      <c r="KPU11" s="67"/>
      <c r="KPV11" s="284"/>
      <c r="KPW11" s="285"/>
      <c r="KPX11" s="285"/>
      <c r="KPY11" s="286"/>
      <c r="KPZ11" s="287"/>
      <c r="KQA11" s="67"/>
      <c r="KQB11" s="284"/>
      <c r="KQC11" s="285"/>
      <c r="KQD11" s="285"/>
      <c r="KQE11" s="286"/>
      <c r="KQF11" s="287"/>
      <c r="KQG11" s="67"/>
      <c r="KQH11" s="284"/>
      <c r="KQI11" s="285"/>
      <c r="KQJ11" s="285"/>
      <c r="KQK11" s="286"/>
      <c r="KQL11" s="287"/>
      <c r="KQM11" s="67"/>
      <c r="KQN11" s="284"/>
      <c r="KQO11" s="285"/>
      <c r="KQP11" s="285"/>
      <c r="KQQ11" s="286"/>
      <c r="KQR11" s="287"/>
      <c r="KQS11" s="67"/>
      <c r="KQT11" s="284"/>
      <c r="KQU11" s="285"/>
      <c r="KQV11" s="285"/>
      <c r="KQW11" s="286"/>
      <c r="KQX11" s="287"/>
      <c r="KQY11" s="67"/>
      <c r="KQZ11" s="284"/>
      <c r="KRA11" s="285"/>
      <c r="KRB11" s="285"/>
      <c r="KRC11" s="286"/>
      <c r="KRD11" s="287"/>
      <c r="KRE11" s="67"/>
      <c r="KRF11" s="284"/>
      <c r="KRG11" s="285"/>
      <c r="KRH11" s="285"/>
      <c r="KRI11" s="286"/>
      <c r="KRJ11" s="287"/>
      <c r="KRK11" s="67"/>
      <c r="KRL11" s="284"/>
      <c r="KRM11" s="285"/>
      <c r="KRN11" s="285"/>
      <c r="KRO11" s="286"/>
      <c r="KRP11" s="287"/>
      <c r="KRQ11" s="67"/>
      <c r="KRR11" s="284"/>
      <c r="KRS11" s="285"/>
      <c r="KRT11" s="285"/>
      <c r="KRU11" s="286"/>
      <c r="KRV11" s="287"/>
      <c r="KRW11" s="67"/>
      <c r="KRX11" s="284"/>
      <c r="KRY11" s="285"/>
      <c r="KRZ11" s="285"/>
      <c r="KSA11" s="286"/>
      <c r="KSB11" s="287"/>
      <c r="KSC11" s="67"/>
      <c r="KSD11" s="284"/>
      <c r="KSE11" s="285"/>
      <c r="KSF11" s="285"/>
      <c r="KSG11" s="286"/>
      <c r="KSH11" s="287"/>
      <c r="KSI11" s="67"/>
      <c r="KSJ11" s="284"/>
      <c r="KSK11" s="285"/>
      <c r="KSL11" s="285"/>
      <c r="KSM11" s="286"/>
      <c r="KSN11" s="287"/>
      <c r="KSO11" s="67"/>
      <c r="KSP11" s="284"/>
      <c r="KSQ11" s="285"/>
      <c r="KSR11" s="285"/>
      <c r="KSS11" s="286"/>
      <c r="KST11" s="287"/>
      <c r="KSU11" s="67"/>
      <c r="KSV11" s="284"/>
      <c r="KSW11" s="285"/>
      <c r="KSX11" s="285"/>
      <c r="KSY11" s="286"/>
      <c r="KSZ11" s="287"/>
      <c r="KTA11" s="67"/>
      <c r="KTB11" s="284"/>
      <c r="KTC11" s="285"/>
      <c r="KTD11" s="285"/>
      <c r="KTE11" s="286"/>
      <c r="KTF11" s="287"/>
      <c r="KTG11" s="67"/>
      <c r="KTH11" s="284"/>
      <c r="KTI11" s="285"/>
      <c r="KTJ11" s="285"/>
      <c r="KTK11" s="286"/>
      <c r="KTL11" s="287"/>
      <c r="KTM11" s="67"/>
      <c r="KTN11" s="284"/>
      <c r="KTO11" s="285"/>
      <c r="KTP11" s="285"/>
      <c r="KTQ11" s="286"/>
      <c r="KTR11" s="287"/>
      <c r="KTS11" s="67"/>
      <c r="KTT11" s="284"/>
      <c r="KTU11" s="285"/>
      <c r="KTV11" s="285"/>
      <c r="KTW11" s="286"/>
      <c r="KTX11" s="287"/>
      <c r="KTY11" s="67"/>
      <c r="KTZ11" s="284"/>
      <c r="KUA11" s="285"/>
      <c r="KUB11" s="285"/>
      <c r="KUC11" s="286"/>
      <c r="KUD11" s="287"/>
      <c r="KUE11" s="67"/>
      <c r="KUF11" s="284"/>
      <c r="KUG11" s="285"/>
      <c r="KUH11" s="285"/>
      <c r="KUI11" s="286"/>
      <c r="KUJ11" s="287"/>
      <c r="KUK11" s="67"/>
      <c r="KUL11" s="284"/>
      <c r="KUM11" s="285"/>
      <c r="KUN11" s="285"/>
      <c r="KUO11" s="286"/>
      <c r="KUP11" s="287"/>
      <c r="KUQ11" s="67"/>
      <c r="KUR11" s="284"/>
      <c r="KUS11" s="285"/>
      <c r="KUT11" s="285"/>
      <c r="KUU11" s="286"/>
      <c r="KUV11" s="287"/>
      <c r="KUW11" s="67"/>
      <c r="KUX11" s="284"/>
      <c r="KUY11" s="285"/>
      <c r="KUZ11" s="285"/>
      <c r="KVA11" s="286"/>
      <c r="KVB11" s="287"/>
      <c r="KVC11" s="67"/>
      <c r="KVD11" s="284"/>
      <c r="KVE11" s="285"/>
      <c r="KVF11" s="285"/>
      <c r="KVG11" s="286"/>
      <c r="KVH11" s="287"/>
      <c r="KVI11" s="67"/>
      <c r="KVJ11" s="284"/>
      <c r="KVK11" s="285"/>
      <c r="KVL11" s="285"/>
      <c r="KVM11" s="286"/>
      <c r="KVN11" s="287"/>
      <c r="KVO11" s="67"/>
      <c r="KVP11" s="284"/>
      <c r="KVQ11" s="285"/>
      <c r="KVR11" s="285"/>
      <c r="KVS11" s="286"/>
      <c r="KVT11" s="287"/>
      <c r="KVU11" s="67"/>
      <c r="KVV11" s="284"/>
      <c r="KVW11" s="285"/>
      <c r="KVX11" s="285"/>
      <c r="KVY11" s="286"/>
      <c r="KVZ11" s="287"/>
      <c r="KWA11" s="67"/>
      <c r="KWB11" s="284"/>
      <c r="KWC11" s="285"/>
      <c r="KWD11" s="285"/>
      <c r="KWE11" s="286"/>
      <c r="KWF11" s="287"/>
      <c r="KWG11" s="67"/>
      <c r="KWH11" s="284"/>
      <c r="KWI11" s="285"/>
      <c r="KWJ11" s="285"/>
      <c r="KWK11" s="286"/>
      <c r="KWL11" s="287"/>
      <c r="KWM11" s="67"/>
      <c r="KWN11" s="284"/>
      <c r="KWO11" s="285"/>
      <c r="KWP11" s="285"/>
      <c r="KWQ11" s="286"/>
      <c r="KWR11" s="287"/>
      <c r="KWS11" s="67"/>
      <c r="KWT11" s="284"/>
      <c r="KWU11" s="285"/>
      <c r="KWV11" s="285"/>
      <c r="KWW11" s="286"/>
      <c r="KWX11" s="287"/>
      <c r="KWY11" s="67"/>
      <c r="KWZ11" s="284"/>
      <c r="KXA11" s="285"/>
      <c r="KXB11" s="285"/>
      <c r="KXC11" s="286"/>
      <c r="KXD11" s="287"/>
      <c r="KXE11" s="67"/>
      <c r="KXF11" s="284"/>
      <c r="KXG11" s="285"/>
      <c r="KXH11" s="285"/>
      <c r="KXI11" s="286"/>
      <c r="KXJ11" s="287"/>
      <c r="KXK11" s="67"/>
      <c r="KXL11" s="284"/>
      <c r="KXM11" s="285"/>
      <c r="KXN11" s="285"/>
      <c r="KXO11" s="286"/>
      <c r="KXP11" s="287"/>
      <c r="KXQ11" s="67"/>
      <c r="KXR11" s="284"/>
      <c r="KXS11" s="285"/>
      <c r="KXT11" s="285"/>
      <c r="KXU11" s="286"/>
      <c r="KXV11" s="287"/>
      <c r="KXW11" s="67"/>
      <c r="KXX11" s="284"/>
      <c r="KXY11" s="285"/>
      <c r="KXZ11" s="285"/>
      <c r="KYA11" s="286"/>
      <c r="KYB11" s="287"/>
      <c r="KYC11" s="67"/>
      <c r="KYD11" s="284"/>
      <c r="KYE11" s="285"/>
      <c r="KYF11" s="285"/>
      <c r="KYG11" s="286"/>
      <c r="KYH11" s="287"/>
      <c r="KYI11" s="67"/>
      <c r="KYJ11" s="284"/>
      <c r="KYK11" s="285"/>
      <c r="KYL11" s="285"/>
      <c r="KYM11" s="286"/>
      <c r="KYN11" s="287"/>
      <c r="KYO11" s="67"/>
      <c r="KYP11" s="284"/>
      <c r="KYQ11" s="285"/>
      <c r="KYR11" s="285"/>
      <c r="KYS11" s="286"/>
      <c r="KYT11" s="287"/>
      <c r="KYU11" s="67"/>
      <c r="KYV11" s="284"/>
      <c r="KYW11" s="285"/>
      <c r="KYX11" s="285"/>
      <c r="KYY11" s="286"/>
      <c r="KYZ11" s="287"/>
      <c r="KZA11" s="67"/>
      <c r="KZB11" s="284"/>
      <c r="KZC11" s="285"/>
      <c r="KZD11" s="285"/>
      <c r="KZE11" s="286"/>
      <c r="KZF11" s="287"/>
      <c r="KZG11" s="67"/>
      <c r="KZH11" s="284"/>
      <c r="KZI11" s="285"/>
      <c r="KZJ11" s="285"/>
      <c r="KZK11" s="286"/>
      <c r="KZL11" s="287"/>
      <c r="KZM11" s="67"/>
      <c r="KZN11" s="284"/>
      <c r="KZO11" s="285"/>
      <c r="KZP11" s="285"/>
      <c r="KZQ11" s="286"/>
      <c r="KZR11" s="287"/>
      <c r="KZS11" s="67"/>
      <c r="KZT11" s="284"/>
      <c r="KZU11" s="285"/>
      <c r="KZV11" s="285"/>
      <c r="KZW11" s="286"/>
      <c r="KZX11" s="287"/>
      <c r="KZY11" s="67"/>
      <c r="KZZ11" s="284"/>
      <c r="LAA11" s="285"/>
      <c r="LAB11" s="285"/>
      <c r="LAC11" s="286"/>
      <c r="LAD11" s="287"/>
      <c r="LAE11" s="67"/>
      <c r="LAF11" s="284"/>
      <c r="LAG11" s="285"/>
      <c r="LAH11" s="285"/>
      <c r="LAI11" s="286"/>
      <c r="LAJ11" s="287"/>
      <c r="LAK11" s="67"/>
      <c r="LAL11" s="284"/>
      <c r="LAM11" s="285"/>
      <c r="LAN11" s="285"/>
      <c r="LAO11" s="286"/>
      <c r="LAP11" s="287"/>
      <c r="LAQ11" s="67"/>
      <c r="LAR11" s="284"/>
      <c r="LAS11" s="285"/>
      <c r="LAT11" s="285"/>
      <c r="LAU11" s="286"/>
      <c r="LAV11" s="287"/>
      <c r="LAW11" s="67"/>
      <c r="LAX11" s="284"/>
      <c r="LAY11" s="285"/>
      <c r="LAZ11" s="285"/>
      <c r="LBA11" s="286"/>
      <c r="LBB11" s="287"/>
      <c r="LBC11" s="67"/>
      <c r="LBD11" s="284"/>
      <c r="LBE11" s="285"/>
      <c r="LBF11" s="285"/>
      <c r="LBG11" s="286"/>
      <c r="LBH11" s="287"/>
      <c r="LBI11" s="67"/>
      <c r="LBJ11" s="284"/>
      <c r="LBK11" s="285"/>
      <c r="LBL11" s="285"/>
      <c r="LBM11" s="286"/>
      <c r="LBN11" s="287"/>
      <c r="LBO11" s="67"/>
      <c r="LBP11" s="284"/>
      <c r="LBQ11" s="285"/>
      <c r="LBR11" s="285"/>
      <c r="LBS11" s="286"/>
      <c r="LBT11" s="287"/>
      <c r="LBU11" s="67"/>
      <c r="LBV11" s="284"/>
      <c r="LBW11" s="285"/>
      <c r="LBX11" s="285"/>
      <c r="LBY11" s="286"/>
      <c r="LBZ11" s="287"/>
      <c r="LCA11" s="67"/>
      <c r="LCB11" s="284"/>
      <c r="LCC11" s="285"/>
      <c r="LCD11" s="285"/>
      <c r="LCE11" s="286"/>
      <c r="LCF11" s="287"/>
      <c r="LCG11" s="67"/>
      <c r="LCH11" s="284"/>
      <c r="LCI11" s="285"/>
      <c r="LCJ11" s="285"/>
      <c r="LCK11" s="286"/>
      <c r="LCL11" s="287"/>
      <c r="LCM11" s="67"/>
      <c r="LCN11" s="284"/>
      <c r="LCO11" s="285"/>
      <c r="LCP11" s="285"/>
      <c r="LCQ11" s="286"/>
      <c r="LCR11" s="287"/>
      <c r="LCS11" s="67"/>
      <c r="LCT11" s="284"/>
      <c r="LCU11" s="285"/>
      <c r="LCV11" s="285"/>
      <c r="LCW11" s="286"/>
      <c r="LCX11" s="287"/>
      <c r="LCY11" s="67"/>
      <c r="LCZ11" s="284"/>
      <c r="LDA11" s="285"/>
      <c r="LDB11" s="285"/>
      <c r="LDC11" s="286"/>
      <c r="LDD11" s="287"/>
      <c r="LDE11" s="67"/>
      <c r="LDF11" s="284"/>
      <c r="LDG11" s="285"/>
      <c r="LDH11" s="285"/>
      <c r="LDI11" s="286"/>
      <c r="LDJ11" s="287"/>
      <c r="LDK11" s="67"/>
      <c r="LDL11" s="284"/>
      <c r="LDM11" s="285"/>
      <c r="LDN11" s="285"/>
      <c r="LDO11" s="286"/>
      <c r="LDP11" s="287"/>
      <c r="LDQ11" s="67"/>
      <c r="LDR11" s="284"/>
      <c r="LDS11" s="285"/>
      <c r="LDT11" s="285"/>
      <c r="LDU11" s="286"/>
      <c r="LDV11" s="287"/>
      <c r="LDW11" s="67"/>
      <c r="LDX11" s="284"/>
      <c r="LDY11" s="285"/>
      <c r="LDZ11" s="285"/>
      <c r="LEA11" s="286"/>
      <c r="LEB11" s="287"/>
      <c r="LEC11" s="67"/>
      <c r="LED11" s="284"/>
      <c r="LEE11" s="285"/>
      <c r="LEF11" s="285"/>
      <c r="LEG11" s="286"/>
      <c r="LEH11" s="287"/>
      <c r="LEI11" s="67"/>
      <c r="LEJ11" s="284"/>
      <c r="LEK11" s="285"/>
      <c r="LEL11" s="285"/>
      <c r="LEM11" s="286"/>
      <c r="LEN11" s="287"/>
      <c r="LEO11" s="67"/>
      <c r="LEP11" s="284"/>
      <c r="LEQ11" s="285"/>
      <c r="LER11" s="285"/>
      <c r="LES11" s="286"/>
      <c r="LET11" s="287"/>
      <c r="LEU11" s="67"/>
      <c r="LEV11" s="284"/>
      <c r="LEW11" s="285"/>
      <c r="LEX11" s="285"/>
      <c r="LEY11" s="286"/>
      <c r="LEZ11" s="287"/>
      <c r="LFA11" s="67"/>
      <c r="LFB11" s="284"/>
      <c r="LFC11" s="285"/>
      <c r="LFD11" s="285"/>
      <c r="LFE11" s="286"/>
      <c r="LFF11" s="287"/>
      <c r="LFG11" s="67"/>
      <c r="LFH11" s="284"/>
      <c r="LFI11" s="285"/>
      <c r="LFJ11" s="285"/>
      <c r="LFK11" s="286"/>
      <c r="LFL11" s="287"/>
      <c r="LFM11" s="67"/>
      <c r="LFN11" s="284"/>
      <c r="LFO11" s="285"/>
      <c r="LFP11" s="285"/>
      <c r="LFQ11" s="286"/>
      <c r="LFR11" s="287"/>
      <c r="LFS11" s="67"/>
      <c r="LFT11" s="284"/>
      <c r="LFU11" s="285"/>
      <c r="LFV11" s="285"/>
      <c r="LFW11" s="286"/>
      <c r="LFX11" s="287"/>
      <c r="LFY11" s="67"/>
      <c r="LFZ11" s="284"/>
      <c r="LGA11" s="285"/>
      <c r="LGB11" s="285"/>
      <c r="LGC11" s="286"/>
      <c r="LGD11" s="287"/>
      <c r="LGE11" s="67"/>
      <c r="LGF11" s="284"/>
      <c r="LGG11" s="285"/>
      <c r="LGH11" s="285"/>
      <c r="LGI11" s="286"/>
      <c r="LGJ11" s="287"/>
      <c r="LGK11" s="67"/>
      <c r="LGL11" s="284"/>
      <c r="LGM11" s="285"/>
      <c r="LGN11" s="285"/>
      <c r="LGO11" s="286"/>
      <c r="LGP11" s="287"/>
      <c r="LGQ11" s="67"/>
      <c r="LGR11" s="284"/>
      <c r="LGS11" s="285"/>
      <c r="LGT11" s="285"/>
      <c r="LGU11" s="286"/>
      <c r="LGV11" s="287"/>
      <c r="LGW11" s="67"/>
      <c r="LGX11" s="284"/>
      <c r="LGY11" s="285"/>
      <c r="LGZ11" s="285"/>
      <c r="LHA11" s="286"/>
      <c r="LHB11" s="287"/>
      <c r="LHC11" s="67"/>
      <c r="LHD11" s="284"/>
      <c r="LHE11" s="285"/>
      <c r="LHF11" s="285"/>
      <c r="LHG11" s="286"/>
      <c r="LHH11" s="287"/>
      <c r="LHI11" s="67"/>
      <c r="LHJ11" s="284"/>
      <c r="LHK11" s="285"/>
      <c r="LHL11" s="285"/>
      <c r="LHM11" s="286"/>
      <c r="LHN11" s="287"/>
      <c r="LHO11" s="67"/>
      <c r="LHP11" s="284"/>
      <c r="LHQ11" s="285"/>
      <c r="LHR11" s="285"/>
      <c r="LHS11" s="286"/>
      <c r="LHT11" s="287"/>
      <c r="LHU11" s="67"/>
      <c r="LHV11" s="284"/>
      <c r="LHW11" s="285"/>
      <c r="LHX11" s="285"/>
      <c r="LHY11" s="286"/>
      <c r="LHZ11" s="287"/>
      <c r="LIA11" s="67"/>
      <c r="LIB11" s="284"/>
      <c r="LIC11" s="285"/>
      <c r="LID11" s="285"/>
      <c r="LIE11" s="286"/>
      <c r="LIF11" s="287"/>
      <c r="LIG11" s="67"/>
      <c r="LIH11" s="284"/>
      <c r="LII11" s="285"/>
      <c r="LIJ11" s="285"/>
      <c r="LIK11" s="286"/>
      <c r="LIL11" s="287"/>
      <c r="LIM11" s="67"/>
      <c r="LIN11" s="284"/>
      <c r="LIO11" s="285"/>
      <c r="LIP11" s="285"/>
      <c r="LIQ11" s="286"/>
      <c r="LIR11" s="287"/>
      <c r="LIS11" s="67"/>
      <c r="LIT11" s="284"/>
      <c r="LIU11" s="285"/>
      <c r="LIV11" s="285"/>
      <c r="LIW11" s="286"/>
      <c r="LIX11" s="287"/>
      <c r="LIY11" s="67"/>
      <c r="LIZ11" s="284"/>
      <c r="LJA11" s="285"/>
      <c r="LJB11" s="285"/>
      <c r="LJC11" s="286"/>
      <c r="LJD11" s="287"/>
      <c r="LJE11" s="67"/>
      <c r="LJF11" s="284"/>
      <c r="LJG11" s="285"/>
      <c r="LJH11" s="285"/>
      <c r="LJI11" s="286"/>
      <c r="LJJ11" s="287"/>
      <c r="LJK11" s="67"/>
      <c r="LJL11" s="284"/>
      <c r="LJM11" s="285"/>
      <c r="LJN11" s="285"/>
      <c r="LJO11" s="286"/>
      <c r="LJP11" s="287"/>
      <c r="LJQ11" s="67"/>
      <c r="LJR11" s="284"/>
      <c r="LJS11" s="285"/>
      <c r="LJT11" s="285"/>
      <c r="LJU11" s="286"/>
      <c r="LJV11" s="287"/>
      <c r="LJW11" s="67"/>
      <c r="LJX11" s="284"/>
      <c r="LJY11" s="285"/>
      <c r="LJZ11" s="285"/>
      <c r="LKA11" s="286"/>
      <c r="LKB11" s="287"/>
      <c r="LKC11" s="67"/>
      <c r="LKD11" s="284"/>
      <c r="LKE11" s="285"/>
      <c r="LKF11" s="285"/>
      <c r="LKG11" s="286"/>
      <c r="LKH11" s="287"/>
      <c r="LKI11" s="67"/>
      <c r="LKJ11" s="284"/>
      <c r="LKK11" s="285"/>
      <c r="LKL11" s="285"/>
      <c r="LKM11" s="286"/>
      <c r="LKN11" s="287"/>
      <c r="LKO11" s="67"/>
      <c r="LKP11" s="284"/>
      <c r="LKQ11" s="285"/>
      <c r="LKR11" s="285"/>
      <c r="LKS11" s="286"/>
      <c r="LKT11" s="287"/>
      <c r="LKU11" s="67"/>
      <c r="LKV11" s="284"/>
      <c r="LKW11" s="285"/>
      <c r="LKX11" s="285"/>
      <c r="LKY11" s="286"/>
      <c r="LKZ11" s="287"/>
      <c r="LLA11" s="67"/>
      <c r="LLB11" s="284"/>
      <c r="LLC11" s="285"/>
      <c r="LLD11" s="285"/>
      <c r="LLE11" s="286"/>
      <c r="LLF11" s="287"/>
      <c r="LLG11" s="67"/>
      <c r="LLH11" s="284"/>
      <c r="LLI11" s="285"/>
      <c r="LLJ11" s="285"/>
      <c r="LLK11" s="286"/>
      <c r="LLL11" s="287"/>
      <c r="LLM11" s="67"/>
      <c r="LLN11" s="284"/>
      <c r="LLO11" s="285"/>
      <c r="LLP11" s="285"/>
      <c r="LLQ11" s="286"/>
      <c r="LLR11" s="287"/>
      <c r="LLS11" s="67"/>
      <c r="LLT11" s="284"/>
      <c r="LLU11" s="285"/>
      <c r="LLV11" s="285"/>
      <c r="LLW11" s="286"/>
      <c r="LLX11" s="287"/>
      <c r="LLY11" s="67"/>
      <c r="LLZ11" s="284"/>
      <c r="LMA11" s="285"/>
      <c r="LMB11" s="285"/>
      <c r="LMC11" s="286"/>
      <c r="LMD11" s="287"/>
      <c r="LME11" s="67"/>
      <c r="LMF11" s="284"/>
      <c r="LMG11" s="285"/>
      <c r="LMH11" s="285"/>
      <c r="LMI11" s="286"/>
      <c r="LMJ11" s="287"/>
      <c r="LMK11" s="67"/>
      <c r="LML11" s="284"/>
      <c r="LMM11" s="285"/>
      <c r="LMN11" s="285"/>
      <c r="LMO11" s="286"/>
      <c r="LMP11" s="287"/>
      <c r="LMQ11" s="67"/>
      <c r="LMR11" s="284"/>
      <c r="LMS11" s="285"/>
      <c r="LMT11" s="285"/>
      <c r="LMU11" s="286"/>
      <c r="LMV11" s="287"/>
      <c r="LMW11" s="67"/>
      <c r="LMX11" s="284"/>
      <c r="LMY11" s="285"/>
      <c r="LMZ11" s="285"/>
      <c r="LNA11" s="286"/>
      <c r="LNB11" s="287"/>
      <c r="LNC11" s="67"/>
      <c r="LND11" s="284"/>
      <c r="LNE11" s="285"/>
      <c r="LNF11" s="285"/>
      <c r="LNG11" s="286"/>
      <c r="LNH11" s="287"/>
      <c r="LNI11" s="67"/>
      <c r="LNJ11" s="284"/>
      <c r="LNK11" s="285"/>
      <c r="LNL11" s="285"/>
      <c r="LNM11" s="286"/>
      <c r="LNN11" s="287"/>
      <c r="LNO11" s="67"/>
      <c r="LNP11" s="284"/>
      <c r="LNQ11" s="285"/>
      <c r="LNR11" s="285"/>
      <c r="LNS11" s="286"/>
      <c r="LNT11" s="287"/>
      <c r="LNU11" s="67"/>
      <c r="LNV11" s="284"/>
      <c r="LNW11" s="285"/>
      <c r="LNX11" s="285"/>
      <c r="LNY11" s="286"/>
      <c r="LNZ11" s="287"/>
      <c r="LOA11" s="67"/>
      <c r="LOB11" s="284"/>
      <c r="LOC11" s="285"/>
      <c r="LOD11" s="285"/>
      <c r="LOE11" s="286"/>
      <c r="LOF11" s="287"/>
      <c r="LOG11" s="67"/>
      <c r="LOH11" s="284"/>
      <c r="LOI11" s="285"/>
      <c r="LOJ11" s="285"/>
      <c r="LOK11" s="286"/>
      <c r="LOL11" s="287"/>
      <c r="LOM11" s="67"/>
      <c r="LON11" s="284"/>
      <c r="LOO11" s="285"/>
      <c r="LOP11" s="285"/>
      <c r="LOQ11" s="286"/>
      <c r="LOR11" s="287"/>
      <c r="LOS11" s="67"/>
      <c r="LOT11" s="284"/>
      <c r="LOU11" s="285"/>
      <c r="LOV11" s="285"/>
      <c r="LOW11" s="286"/>
      <c r="LOX11" s="287"/>
      <c r="LOY11" s="67"/>
      <c r="LOZ11" s="284"/>
      <c r="LPA11" s="285"/>
      <c r="LPB11" s="285"/>
      <c r="LPC11" s="286"/>
      <c r="LPD11" s="287"/>
      <c r="LPE11" s="67"/>
      <c r="LPF11" s="284"/>
      <c r="LPG11" s="285"/>
      <c r="LPH11" s="285"/>
      <c r="LPI11" s="286"/>
      <c r="LPJ11" s="287"/>
      <c r="LPK11" s="67"/>
      <c r="LPL11" s="284"/>
      <c r="LPM11" s="285"/>
      <c r="LPN11" s="285"/>
      <c r="LPO11" s="286"/>
      <c r="LPP11" s="287"/>
      <c r="LPQ11" s="67"/>
      <c r="LPR11" s="284"/>
      <c r="LPS11" s="285"/>
      <c r="LPT11" s="285"/>
      <c r="LPU11" s="286"/>
      <c r="LPV11" s="287"/>
      <c r="LPW11" s="67"/>
      <c r="LPX11" s="284"/>
      <c r="LPY11" s="285"/>
      <c r="LPZ11" s="285"/>
      <c r="LQA11" s="286"/>
      <c r="LQB11" s="287"/>
      <c r="LQC11" s="67"/>
      <c r="LQD11" s="284"/>
      <c r="LQE11" s="285"/>
      <c r="LQF11" s="285"/>
      <c r="LQG11" s="286"/>
      <c r="LQH11" s="287"/>
      <c r="LQI11" s="67"/>
      <c r="LQJ11" s="284"/>
      <c r="LQK11" s="285"/>
      <c r="LQL11" s="285"/>
      <c r="LQM11" s="286"/>
      <c r="LQN11" s="287"/>
      <c r="LQO11" s="67"/>
      <c r="LQP11" s="284"/>
      <c r="LQQ11" s="285"/>
      <c r="LQR11" s="285"/>
      <c r="LQS11" s="286"/>
      <c r="LQT11" s="287"/>
      <c r="LQU11" s="67"/>
      <c r="LQV11" s="284"/>
      <c r="LQW11" s="285"/>
      <c r="LQX11" s="285"/>
      <c r="LQY11" s="286"/>
      <c r="LQZ11" s="287"/>
      <c r="LRA11" s="67"/>
      <c r="LRB11" s="284"/>
      <c r="LRC11" s="285"/>
      <c r="LRD11" s="285"/>
      <c r="LRE11" s="286"/>
      <c r="LRF11" s="287"/>
      <c r="LRG11" s="67"/>
      <c r="LRH11" s="284"/>
      <c r="LRI11" s="285"/>
      <c r="LRJ11" s="285"/>
      <c r="LRK11" s="286"/>
      <c r="LRL11" s="287"/>
      <c r="LRM11" s="67"/>
      <c r="LRN11" s="284"/>
      <c r="LRO11" s="285"/>
      <c r="LRP11" s="285"/>
      <c r="LRQ11" s="286"/>
      <c r="LRR11" s="287"/>
      <c r="LRS11" s="67"/>
      <c r="LRT11" s="284"/>
      <c r="LRU11" s="285"/>
      <c r="LRV11" s="285"/>
      <c r="LRW11" s="286"/>
      <c r="LRX11" s="287"/>
      <c r="LRY11" s="67"/>
      <c r="LRZ11" s="284"/>
      <c r="LSA11" s="285"/>
      <c r="LSB11" s="285"/>
      <c r="LSC11" s="286"/>
      <c r="LSD11" s="287"/>
      <c r="LSE11" s="67"/>
      <c r="LSF11" s="284"/>
      <c r="LSG11" s="285"/>
      <c r="LSH11" s="285"/>
      <c r="LSI11" s="286"/>
      <c r="LSJ11" s="287"/>
      <c r="LSK11" s="67"/>
      <c r="LSL11" s="284"/>
      <c r="LSM11" s="285"/>
      <c r="LSN11" s="285"/>
      <c r="LSO11" s="286"/>
      <c r="LSP11" s="287"/>
      <c r="LSQ11" s="67"/>
      <c r="LSR11" s="284"/>
      <c r="LSS11" s="285"/>
      <c r="LST11" s="285"/>
      <c r="LSU11" s="286"/>
      <c r="LSV11" s="287"/>
      <c r="LSW11" s="67"/>
      <c r="LSX11" s="284"/>
      <c r="LSY11" s="285"/>
      <c r="LSZ11" s="285"/>
      <c r="LTA11" s="286"/>
      <c r="LTB11" s="287"/>
      <c r="LTC11" s="67"/>
      <c r="LTD11" s="284"/>
      <c r="LTE11" s="285"/>
      <c r="LTF11" s="285"/>
      <c r="LTG11" s="286"/>
      <c r="LTH11" s="287"/>
      <c r="LTI11" s="67"/>
      <c r="LTJ11" s="284"/>
      <c r="LTK11" s="285"/>
      <c r="LTL11" s="285"/>
      <c r="LTM11" s="286"/>
      <c r="LTN11" s="287"/>
      <c r="LTO11" s="67"/>
      <c r="LTP11" s="284"/>
      <c r="LTQ11" s="285"/>
      <c r="LTR11" s="285"/>
      <c r="LTS11" s="286"/>
      <c r="LTT11" s="287"/>
      <c r="LTU11" s="67"/>
      <c r="LTV11" s="284"/>
      <c r="LTW11" s="285"/>
      <c r="LTX11" s="285"/>
      <c r="LTY11" s="286"/>
      <c r="LTZ11" s="287"/>
      <c r="LUA11" s="67"/>
      <c r="LUB11" s="284"/>
      <c r="LUC11" s="285"/>
      <c r="LUD11" s="285"/>
      <c r="LUE11" s="286"/>
      <c r="LUF11" s="287"/>
      <c r="LUG11" s="67"/>
      <c r="LUH11" s="284"/>
      <c r="LUI11" s="285"/>
      <c r="LUJ11" s="285"/>
      <c r="LUK11" s="286"/>
      <c r="LUL11" s="287"/>
      <c r="LUM11" s="67"/>
      <c r="LUN11" s="284"/>
      <c r="LUO11" s="285"/>
      <c r="LUP11" s="285"/>
      <c r="LUQ11" s="286"/>
      <c r="LUR11" s="287"/>
      <c r="LUS11" s="67"/>
      <c r="LUT11" s="284"/>
      <c r="LUU11" s="285"/>
      <c r="LUV11" s="285"/>
      <c r="LUW11" s="286"/>
      <c r="LUX11" s="287"/>
      <c r="LUY11" s="67"/>
      <c r="LUZ11" s="284"/>
      <c r="LVA11" s="285"/>
      <c r="LVB11" s="285"/>
      <c r="LVC11" s="286"/>
      <c r="LVD11" s="287"/>
      <c r="LVE11" s="67"/>
      <c r="LVF11" s="284"/>
      <c r="LVG11" s="285"/>
      <c r="LVH11" s="285"/>
      <c r="LVI11" s="286"/>
      <c r="LVJ11" s="287"/>
      <c r="LVK11" s="67"/>
      <c r="LVL11" s="284"/>
      <c r="LVM11" s="285"/>
      <c r="LVN11" s="285"/>
      <c r="LVO11" s="286"/>
      <c r="LVP11" s="287"/>
      <c r="LVQ11" s="67"/>
      <c r="LVR11" s="284"/>
      <c r="LVS11" s="285"/>
      <c r="LVT11" s="285"/>
      <c r="LVU11" s="286"/>
      <c r="LVV11" s="287"/>
      <c r="LVW11" s="67"/>
      <c r="LVX11" s="284"/>
      <c r="LVY11" s="285"/>
      <c r="LVZ11" s="285"/>
      <c r="LWA11" s="286"/>
      <c r="LWB11" s="287"/>
      <c r="LWC11" s="67"/>
      <c r="LWD11" s="284"/>
      <c r="LWE11" s="285"/>
      <c r="LWF11" s="285"/>
      <c r="LWG11" s="286"/>
      <c r="LWH11" s="287"/>
      <c r="LWI11" s="67"/>
      <c r="LWJ11" s="284"/>
      <c r="LWK11" s="285"/>
      <c r="LWL11" s="285"/>
      <c r="LWM11" s="286"/>
      <c r="LWN11" s="287"/>
      <c r="LWO11" s="67"/>
      <c r="LWP11" s="284"/>
      <c r="LWQ11" s="285"/>
      <c r="LWR11" s="285"/>
      <c r="LWS11" s="286"/>
      <c r="LWT11" s="287"/>
      <c r="LWU11" s="67"/>
      <c r="LWV11" s="284"/>
      <c r="LWW11" s="285"/>
      <c r="LWX11" s="285"/>
      <c r="LWY11" s="286"/>
      <c r="LWZ11" s="287"/>
      <c r="LXA11" s="67"/>
      <c r="LXB11" s="284"/>
      <c r="LXC11" s="285"/>
      <c r="LXD11" s="285"/>
      <c r="LXE11" s="286"/>
      <c r="LXF11" s="287"/>
      <c r="LXG11" s="67"/>
      <c r="LXH11" s="284"/>
      <c r="LXI11" s="285"/>
      <c r="LXJ11" s="285"/>
      <c r="LXK11" s="286"/>
      <c r="LXL11" s="287"/>
      <c r="LXM11" s="67"/>
      <c r="LXN11" s="284"/>
      <c r="LXO11" s="285"/>
      <c r="LXP11" s="285"/>
      <c r="LXQ11" s="286"/>
      <c r="LXR11" s="287"/>
      <c r="LXS11" s="67"/>
      <c r="LXT11" s="284"/>
      <c r="LXU11" s="285"/>
      <c r="LXV11" s="285"/>
      <c r="LXW11" s="286"/>
      <c r="LXX11" s="287"/>
      <c r="LXY11" s="67"/>
      <c r="LXZ11" s="284"/>
      <c r="LYA11" s="285"/>
      <c r="LYB11" s="285"/>
      <c r="LYC11" s="286"/>
      <c r="LYD11" s="287"/>
      <c r="LYE11" s="67"/>
      <c r="LYF11" s="284"/>
      <c r="LYG11" s="285"/>
      <c r="LYH11" s="285"/>
      <c r="LYI11" s="286"/>
      <c r="LYJ11" s="287"/>
      <c r="LYK11" s="67"/>
      <c r="LYL11" s="284"/>
      <c r="LYM11" s="285"/>
      <c r="LYN11" s="285"/>
      <c r="LYO11" s="286"/>
      <c r="LYP11" s="287"/>
      <c r="LYQ11" s="67"/>
      <c r="LYR11" s="284"/>
      <c r="LYS11" s="285"/>
      <c r="LYT11" s="285"/>
      <c r="LYU11" s="286"/>
      <c r="LYV11" s="287"/>
      <c r="LYW11" s="67"/>
      <c r="LYX11" s="284"/>
      <c r="LYY11" s="285"/>
      <c r="LYZ11" s="285"/>
      <c r="LZA11" s="286"/>
      <c r="LZB11" s="287"/>
      <c r="LZC11" s="67"/>
      <c r="LZD11" s="284"/>
      <c r="LZE11" s="285"/>
      <c r="LZF11" s="285"/>
      <c r="LZG11" s="286"/>
      <c r="LZH11" s="287"/>
      <c r="LZI11" s="67"/>
      <c r="LZJ11" s="284"/>
      <c r="LZK11" s="285"/>
      <c r="LZL11" s="285"/>
      <c r="LZM11" s="286"/>
      <c r="LZN11" s="287"/>
      <c r="LZO11" s="67"/>
      <c r="LZP11" s="284"/>
      <c r="LZQ11" s="285"/>
      <c r="LZR11" s="285"/>
      <c r="LZS11" s="286"/>
      <c r="LZT11" s="287"/>
      <c r="LZU11" s="67"/>
      <c r="LZV11" s="284"/>
      <c r="LZW11" s="285"/>
      <c r="LZX11" s="285"/>
      <c r="LZY11" s="286"/>
      <c r="LZZ11" s="287"/>
      <c r="MAA11" s="67"/>
      <c r="MAB11" s="284"/>
      <c r="MAC11" s="285"/>
      <c r="MAD11" s="285"/>
      <c r="MAE11" s="286"/>
      <c r="MAF11" s="287"/>
      <c r="MAG11" s="67"/>
      <c r="MAH11" s="284"/>
      <c r="MAI11" s="285"/>
      <c r="MAJ11" s="285"/>
      <c r="MAK11" s="286"/>
      <c r="MAL11" s="287"/>
      <c r="MAM11" s="67"/>
      <c r="MAN11" s="284"/>
      <c r="MAO11" s="285"/>
      <c r="MAP11" s="285"/>
      <c r="MAQ11" s="286"/>
      <c r="MAR11" s="287"/>
      <c r="MAS11" s="67"/>
      <c r="MAT11" s="284"/>
      <c r="MAU11" s="285"/>
      <c r="MAV11" s="285"/>
      <c r="MAW11" s="286"/>
      <c r="MAX11" s="287"/>
      <c r="MAY11" s="67"/>
      <c r="MAZ11" s="284"/>
      <c r="MBA11" s="285"/>
      <c r="MBB11" s="285"/>
      <c r="MBC11" s="286"/>
      <c r="MBD11" s="287"/>
      <c r="MBE11" s="67"/>
      <c r="MBF11" s="284"/>
      <c r="MBG11" s="285"/>
      <c r="MBH11" s="285"/>
      <c r="MBI11" s="286"/>
      <c r="MBJ11" s="287"/>
      <c r="MBK11" s="67"/>
      <c r="MBL11" s="284"/>
      <c r="MBM11" s="285"/>
      <c r="MBN11" s="285"/>
      <c r="MBO11" s="286"/>
      <c r="MBP11" s="287"/>
      <c r="MBQ11" s="67"/>
      <c r="MBR11" s="284"/>
      <c r="MBS11" s="285"/>
      <c r="MBT11" s="285"/>
      <c r="MBU11" s="286"/>
      <c r="MBV11" s="287"/>
      <c r="MBW11" s="67"/>
      <c r="MBX11" s="284"/>
      <c r="MBY11" s="285"/>
      <c r="MBZ11" s="285"/>
      <c r="MCA11" s="286"/>
      <c r="MCB11" s="287"/>
      <c r="MCC11" s="67"/>
      <c r="MCD11" s="284"/>
      <c r="MCE11" s="285"/>
      <c r="MCF11" s="285"/>
      <c r="MCG11" s="286"/>
      <c r="MCH11" s="287"/>
      <c r="MCI11" s="67"/>
      <c r="MCJ11" s="284"/>
      <c r="MCK11" s="285"/>
      <c r="MCL11" s="285"/>
      <c r="MCM11" s="286"/>
      <c r="MCN11" s="287"/>
      <c r="MCO11" s="67"/>
      <c r="MCP11" s="284"/>
      <c r="MCQ11" s="285"/>
      <c r="MCR11" s="285"/>
      <c r="MCS11" s="286"/>
      <c r="MCT11" s="287"/>
      <c r="MCU11" s="67"/>
      <c r="MCV11" s="284"/>
      <c r="MCW11" s="285"/>
      <c r="MCX11" s="285"/>
      <c r="MCY11" s="286"/>
      <c r="MCZ11" s="287"/>
      <c r="MDA11" s="67"/>
      <c r="MDB11" s="284"/>
      <c r="MDC11" s="285"/>
      <c r="MDD11" s="285"/>
      <c r="MDE11" s="286"/>
      <c r="MDF11" s="287"/>
      <c r="MDG11" s="67"/>
      <c r="MDH11" s="284"/>
      <c r="MDI11" s="285"/>
      <c r="MDJ11" s="285"/>
      <c r="MDK11" s="286"/>
      <c r="MDL11" s="287"/>
      <c r="MDM11" s="67"/>
      <c r="MDN11" s="284"/>
      <c r="MDO11" s="285"/>
      <c r="MDP11" s="285"/>
      <c r="MDQ11" s="286"/>
      <c r="MDR11" s="287"/>
      <c r="MDS11" s="67"/>
      <c r="MDT11" s="284"/>
      <c r="MDU11" s="285"/>
      <c r="MDV11" s="285"/>
      <c r="MDW11" s="286"/>
      <c r="MDX11" s="287"/>
      <c r="MDY11" s="67"/>
      <c r="MDZ11" s="284"/>
      <c r="MEA11" s="285"/>
      <c r="MEB11" s="285"/>
      <c r="MEC11" s="286"/>
      <c r="MED11" s="287"/>
      <c r="MEE11" s="67"/>
      <c r="MEF11" s="284"/>
      <c r="MEG11" s="285"/>
      <c r="MEH11" s="285"/>
      <c r="MEI11" s="286"/>
      <c r="MEJ11" s="287"/>
      <c r="MEK11" s="67"/>
      <c r="MEL11" s="284"/>
      <c r="MEM11" s="285"/>
      <c r="MEN11" s="285"/>
      <c r="MEO11" s="286"/>
      <c r="MEP11" s="287"/>
      <c r="MEQ11" s="67"/>
      <c r="MER11" s="284"/>
      <c r="MES11" s="285"/>
      <c r="MET11" s="285"/>
      <c r="MEU11" s="286"/>
      <c r="MEV11" s="287"/>
      <c r="MEW11" s="67"/>
      <c r="MEX11" s="284"/>
      <c r="MEY11" s="285"/>
      <c r="MEZ11" s="285"/>
      <c r="MFA11" s="286"/>
      <c r="MFB11" s="287"/>
      <c r="MFC11" s="67"/>
      <c r="MFD11" s="284"/>
      <c r="MFE11" s="285"/>
      <c r="MFF11" s="285"/>
      <c r="MFG11" s="286"/>
      <c r="MFH11" s="287"/>
      <c r="MFI11" s="67"/>
      <c r="MFJ11" s="284"/>
      <c r="MFK11" s="285"/>
      <c r="MFL11" s="285"/>
      <c r="MFM11" s="286"/>
      <c r="MFN11" s="287"/>
      <c r="MFO11" s="67"/>
      <c r="MFP11" s="284"/>
      <c r="MFQ11" s="285"/>
      <c r="MFR11" s="285"/>
      <c r="MFS11" s="286"/>
      <c r="MFT11" s="287"/>
      <c r="MFU11" s="67"/>
      <c r="MFV11" s="284"/>
      <c r="MFW11" s="285"/>
      <c r="MFX11" s="285"/>
      <c r="MFY11" s="286"/>
      <c r="MFZ11" s="287"/>
      <c r="MGA11" s="67"/>
      <c r="MGB11" s="284"/>
      <c r="MGC11" s="285"/>
      <c r="MGD11" s="285"/>
      <c r="MGE11" s="286"/>
      <c r="MGF11" s="287"/>
      <c r="MGG11" s="67"/>
      <c r="MGH11" s="284"/>
      <c r="MGI11" s="285"/>
      <c r="MGJ11" s="285"/>
      <c r="MGK11" s="286"/>
      <c r="MGL11" s="287"/>
      <c r="MGM11" s="67"/>
      <c r="MGN11" s="284"/>
      <c r="MGO11" s="285"/>
      <c r="MGP11" s="285"/>
      <c r="MGQ11" s="286"/>
      <c r="MGR11" s="287"/>
      <c r="MGS11" s="67"/>
      <c r="MGT11" s="284"/>
      <c r="MGU11" s="285"/>
      <c r="MGV11" s="285"/>
      <c r="MGW11" s="286"/>
      <c r="MGX11" s="287"/>
      <c r="MGY11" s="67"/>
      <c r="MGZ11" s="284"/>
      <c r="MHA11" s="285"/>
      <c r="MHB11" s="285"/>
      <c r="MHC11" s="286"/>
      <c r="MHD11" s="287"/>
      <c r="MHE11" s="67"/>
      <c r="MHF11" s="284"/>
      <c r="MHG11" s="285"/>
      <c r="MHH11" s="285"/>
      <c r="MHI11" s="286"/>
      <c r="MHJ11" s="287"/>
      <c r="MHK11" s="67"/>
      <c r="MHL11" s="284"/>
      <c r="MHM11" s="285"/>
      <c r="MHN11" s="285"/>
      <c r="MHO11" s="286"/>
      <c r="MHP11" s="287"/>
      <c r="MHQ11" s="67"/>
      <c r="MHR11" s="284"/>
      <c r="MHS11" s="285"/>
      <c r="MHT11" s="285"/>
      <c r="MHU11" s="286"/>
      <c r="MHV11" s="287"/>
      <c r="MHW11" s="67"/>
      <c r="MHX11" s="284"/>
      <c r="MHY11" s="285"/>
      <c r="MHZ11" s="285"/>
      <c r="MIA11" s="286"/>
      <c r="MIB11" s="287"/>
      <c r="MIC11" s="67"/>
      <c r="MID11" s="284"/>
      <c r="MIE11" s="285"/>
      <c r="MIF11" s="285"/>
      <c r="MIG11" s="286"/>
      <c r="MIH11" s="287"/>
      <c r="MII11" s="67"/>
      <c r="MIJ11" s="284"/>
      <c r="MIK11" s="285"/>
      <c r="MIL11" s="285"/>
      <c r="MIM11" s="286"/>
      <c r="MIN11" s="287"/>
      <c r="MIO11" s="67"/>
      <c r="MIP11" s="284"/>
      <c r="MIQ11" s="285"/>
      <c r="MIR11" s="285"/>
      <c r="MIS11" s="286"/>
      <c r="MIT11" s="287"/>
      <c r="MIU11" s="67"/>
      <c r="MIV11" s="284"/>
      <c r="MIW11" s="285"/>
      <c r="MIX11" s="285"/>
      <c r="MIY11" s="286"/>
      <c r="MIZ11" s="287"/>
      <c r="MJA11" s="67"/>
      <c r="MJB11" s="284"/>
      <c r="MJC11" s="285"/>
      <c r="MJD11" s="285"/>
      <c r="MJE11" s="286"/>
      <c r="MJF11" s="287"/>
      <c r="MJG11" s="67"/>
      <c r="MJH11" s="284"/>
      <c r="MJI11" s="285"/>
      <c r="MJJ11" s="285"/>
      <c r="MJK11" s="286"/>
      <c r="MJL11" s="287"/>
      <c r="MJM11" s="67"/>
      <c r="MJN11" s="284"/>
      <c r="MJO11" s="285"/>
      <c r="MJP11" s="285"/>
      <c r="MJQ11" s="286"/>
      <c r="MJR11" s="287"/>
      <c r="MJS11" s="67"/>
      <c r="MJT11" s="284"/>
      <c r="MJU11" s="285"/>
      <c r="MJV11" s="285"/>
      <c r="MJW11" s="286"/>
      <c r="MJX11" s="287"/>
      <c r="MJY11" s="67"/>
      <c r="MJZ11" s="284"/>
      <c r="MKA11" s="285"/>
      <c r="MKB11" s="285"/>
      <c r="MKC11" s="286"/>
      <c r="MKD11" s="287"/>
      <c r="MKE11" s="67"/>
      <c r="MKF11" s="284"/>
      <c r="MKG11" s="285"/>
      <c r="MKH11" s="285"/>
      <c r="MKI11" s="286"/>
      <c r="MKJ11" s="287"/>
      <c r="MKK11" s="67"/>
      <c r="MKL11" s="284"/>
      <c r="MKM11" s="285"/>
      <c r="MKN11" s="285"/>
      <c r="MKO11" s="286"/>
      <c r="MKP11" s="287"/>
      <c r="MKQ11" s="67"/>
      <c r="MKR11" s="284"/>
      <c r="MKS11" s="285"/>
      <c r="MKT11" s="285"/>
      <c r="MKU11" s="286"/>
      <c r="MKV11" s="287"/>
      <c r="MKW11" s="67"/>
      <c r="MKX11" s="284"/>
      <c r="MKY11" s="285"/>
      <c r="MKZ11" s="285"/>
      <c r="MLA11" s="286"/>
      <c r="MLB11" s="287"/>
      <c r="MLC11" s="67"/>
      <c r="MLD11" s="284"/>
      <c r="MLE11" s="285"/>
      <c r="MLF11" s="285"/>
      <c r="MLG11" s="286"/>
      <c r="MLH11" s="287"/>
      <c r="MLI11" s="67"/>
      <c r="MLJ11" s="284"/>
      <c r="MLK11" s="285"/>
      <c r="MLL11" s="285"/>
      <c r="MLM11" s="286"/>
      <c r="MLN11" s="287"/>
      <c r="MLO11" s="67"/>
      <c r="MLP11" s="284"/>
      <c r="MLQ11" s="285"/>
      <c r="MLR11" s="285"/>
      <c r="MLS11" s="286"/>
      <c r="MLT11" s="287"/>
      <c r="MLU11" s="67"/>
      <c r="MLV11" s="284"/>
      <c r="MLW11" s="285"/>
      <c r="MLX11" s="285"/>
      <c r="MLY11" s="286"/>
      <c r="MLZ11" s="287"/>
      <c r="MMA11" s="67"/>
      <c r="MMB11" s="284"/>
      <c r="MMC11" s="285"/>
      <c r="MMD11" s="285"/>
      <c r="MME11" s="286"/>
      <c r="MMF11" s="287"/>
      <c r="MMG11" s="67"/>
      <c r="MMH11" s="284"/>
      <c r="MMI11" s="285"/>
      <c r="MMJ11" s="285"/>
      <c r="MMK11" s="286"/>
      <c r="MML11" s="287"/>
      <c r="MMM11" s="67"/>
      <c r="MMN11" s="284"/>
      <c r="MMO11" s="285"/>
      <c r="MMP11" s="285"/>
      <c r="MMQ11" s="286"/>
      <c r="MMR11" s="287"/>
      <c r="MMS11" s="67"/>
      <c r="MMT11" s="284"/>
      <c r="MMU11" s="285"/>
      <c r="MMV11" s="285"/>
      <c r="MMW11" s="286"/>
      <c r="MMX11" s="287"/>
      <c r="MMY11" s="67"/>
      <c r="MMZ11" s="284"/>
      <c r="MNA11" s="285"/>
      <c r="MNB11" s="285"/>
      <c r="MNC11" s="286"/>
      <c r="MND11" s="287"/>
      <c r="MNE11" s="67"/>
      <c r="MNF11" s="284"/>
      <c r="MNG11" s="285"/>
      <c r="MNH11" s="285"/>
      <c r="MNI11" s="286"/>
      <c r="MNJ11" s="287"/>
      <c r="MNK11" s="67"/>
      <c r="MNL11" s="284"/>
      <c r="MNM11" s="285"/>
      <c r="MNN11" s="285"/>
      <c r="MNO11" s="286"/>
      <c r="MNP11" s="287"/>
      <c r="MNQ11" s="67"/>
      <c r="MNR11" s="284"/>
      <c r="MNS11" s="285"/>
      <c r="MNT11" s="285"/>
      <c r="MNU11" s="286"/>
      <c r="MNV11" s="287"/>
      <c r="MNW11" s="67"/>
      <c r="MNX11" s="284"/>
      <c r="MNY11" s="285"/>
      <c r="MNZ11" s="285"/>
      <c r="MOA11" s="286"/>
      <c r="MOB11" s="287"/>
      <c r="MOC11" s="67"/>
      <c r="MOD11" s="284"/>
      <c r="MOE11" s="285"/>
      <c r="MOF11" s="285"/>
      <c r="MOG11" s="286"/>
      <c r="MOH11" s="287"/>
      <c r="MOI11" s="67"/>
      <c r="MOJ11" s="284"/>
      <c r="MOK11" s="285"/>
      <c r="MOL11" s="285"/>
      <c r="MOM11" s="286"/>
      <c r="MON11" s="287"/>
      <c r="MOO11" s="67"/>
      <c r="MOP11" s="284"/>
      <c r="MOQ11" s="285"/>
      <c r="MOR11" s="285"/>
      <c r="MOS11" s="286"/>
      <c r="MOT11" s="287"/>
      <c r="MOU11" s="67"/>
      <c r="MOV11" s="284"/>
      <c r="MOW11" s="285"/>
      <c r="MOX11" s="285"/>
      <c r="MOY11" s="286"/>
      <c r="MOZ11" s="287"/>
      <c r="MPA11" s="67"/>
      <c r="MPB11" s="284"/>
      <c r="MPC11" s="285"/>
      <c r="MPD11" s="285"/>
      <c r="MPE11" s="286"/>
      <c r="MPF11" s="287"/>
      <c r="MPG11" s="67"/>
      <c r="MPH11" s="284"/>
      <c r="MPI11" s="285"/>
      <c r="MPJ11" s="285"/>
      <c r="MPK11" s="286"/>
      <c r="MPL11" s="287"/>
      <c r="MPM11" s="67"/>
      <c r="MPN11" s="284"/>
      <c r="MPO11" s="285"/>
      <c r="MPP11" s="285"/>
      <c r="MPQ11" s="286"/>
      <c r="MPR11" s="287"/>
      <c r="MPS11" s="67"/>
      <c r="MPT11" s="284"/>
      <c r="MPU11" s="285"/>
      <c r="MPV11" s="285"/>
      <c r="MPW11" s="286"/>
      <c r="MPX11" s="287"/>
      <c r="MPY11" s="67"/>
      <c r="MPZ11" s="284"/>
      <c r="MQA11" s="285"/>
      <c r="MQB11" s="285"/>
      <c r="MQC11" s="286"/>
      <c r="MQD11" s="287"/>
      <c r="MQE11" s="67"/>
      <c r="MQF11" s="284"/>
      <c r="MQG11" s="285"/>
      <c r="MQH11" s="285"/>
      <c r="MQI11" s="286"/>
      <c r="MQJ11" s="287"/>
      <c r="MQK11" s="67"/>
      <c r="MQL11" s="284"/>
      <c r="MQM11" s="285"/>
      <c r="MQN11" s="285"/>
      <c r="MQO11" s="286"/>
      <c r="MQP11" s="287"/>
      <c r="MQQ11" s="67"/>
      <c r="MQR11" s="284"/>
      <c r="MQS11" s="285"/>
      <c r="MQT11" s="285"/>
      <c r="MQU11" s="286"/>
      <c r="MQV11" s="287"/>
      <c r="MQW11" s="67"/>
      <c r="MQX11" s="284"/>
      <c r="MQY11" s="285"/>
      <c r="MQZ11" s="285"/>
      <c r="MRA11" s="286"/>
      <c r="MRB11" s="287"/>
      <c r="MRC11" s="67"/>
      <c r="MRD11" s="284"/>
      <c r="MRE11" s="285"/>
      <c r="MRF11" s="285"/>
      <c r="MRG11" s="286"/>
      <c r="MRH11" s="287"/>
      <c r="MRI11" s="67"/>
      <c r="MRJ11" s="284"/>
      <c r="MRK11" s="285"/>
      <c r="MRL11" s="285"/>
      <c r="MRM11" s="286"/>
      <c r="MRN11" s="287"/>
      <c r="MRO11" s="67"/>
      <c r="MRP11" s="284"/>
      <c r="MRQ11" s="285"/>
      <c r="MRR11" s="285"/>
      <c r="MRS11" s="286"/>
      <c r="MRT11" s="287"/>
      <c r="MRU11" s="67"/>
      <c r="MRV11" s="284"/>
      <c r="MRW11" s="285"/>
      <c r="MRX11" s="285"/>
      <c r="MRY11" s="286"/>
      <c r="MRZ11" s="287"/>
      <c r="MSA11" s="67"/>
      <c r="MSB11" s="284"/>
      <c r="MSC11" s="285"/>
      <c r="MSD11" s="285"/>
      <c r="MSE11" s="286"/>
      <c r="MSF11" s="287"/>
      <c r="MSG11" s="67"/>
      <c r="MSH11" s="284"/>
      <c r="MSI11" s="285"/>
      <c r="MSJ11" s="285"/>
      <c r="MSK11" s="286"/>
      <c r="MSL11" s="287"/>
      <c r="MSM11" s="67"/>
      <c r="MSN11" s="284"/>
      <c r="MSO11" s="285"/>
      <c r="MSP11" s="285"/>
      <c r="MSQ11" s="286"/>
      <c r="MSR11" s="287"/>
      <c r="MSS11" s="67"/>
      <c r="MST11" s="284"/>
      <c r="MSU11" s="285"/>
      <c r="MSV11" s="285"/>
      <c r="MSW11" s="286"/>
      <c r="MSX11" s="287"/>
      <c r="MSY11" s="67"/>
      <c r="MSZ11" s="284"/>
      <c r="MTA11" s="285"/>
      <c r="MTB11" s="285"/>
      <c r="MTC11" s="286"/>
      <c r="MTD11" s="287"/>
      <c r="MTE11" s="67"/>
      <c r="MTF11" s="284"/>
      <c r="MTG11" s="285"/>
      <c r="MTH11" s="285"/>
      <c r="MTI11" s="286"/>
      <c r="MTJ11" s="287"/>
      <c r="MTK11" s="67"/>
      <c r="MTL11" s="284"/>
      <c r="MTM11" s="285"/>
      <c r="MTN11" s="285"/>
      <c r="MTO11" s="286"/>
      <c r="MTP11" s="287"/>
      <c r="MTQ11" s="67"/>
      <c r="MTR11" s="284"/>
      <c r="MTS11" s="285"/>
      <c r="MTT11" s="285"/>
      <c r="MTU11" s="286"/>
      <c r="MTV11" s="287"/>
      <c r="MTW11" s="67"/>
      <c r="MTX11" s="284"/>
      <c r="MTY11" s="285"/>
      <c r="MTZ11" s="285"/>
      <c r="MUA11" s="286"/>
      <c r="MUB11" s="287"/>
      <c r="MUC11" s="67"/>
      <c r="MUD11" s="284"/>
      <c r="MUE11" s="285"/>
      <c r="MUF11" s="285"/>
      <c r="MUG11" s="286"/>
      <c r="MUH11" s="287"/>
      <c r="MUI11" s="67"/>
      <c r="MUJ11" s="284"/>
      <c r="MUK11" s="285"/>
      <c r="MUL11" s="285"/>
      <c r="MUM11" s="286"/>
      <c r="MUN11" s="287"/>
      <c r="MUO11" s="67"/>
      <c r="MUP11" s="284"/>
      <c r="MUQ11" s="285"/>
      <c r="MUR11" s="285"/>
      <c r="MUS11" s="286"/>
      <c r="MUT11" s="287"/>
      <c r="MUU11" s="67"/>
      <c r="MUV11" s="284"/>
      <c r="MUW11" s="285"/>
      <c r="MUX11" s="285"/>
      <c r="MUY11" s="286"/>
      <c r="MUZ11" s="287"/>
      <c r="MVA11" s="67"/>
      <c r="MVB11" s="284"/>
      <c r="MVC11" s="285"/>
      <c r="MVD11" s="285"/>
      <c r="MVE11" s="286"/>
      <c r="MVF11" s="287"/>
      <c r="MVG11" s="67"/>
      <c r="MVH11" s="284"/>
      <c r="MVI11" s="285"/>
      <c r="MVJ11" s="285"/>
      <c r="MVK11" s="286"/>
      <c r="MVL11" s="287"/>
      <c r="MVM11" s="67"/>
      <c r="MVN11" s="284"/>
      <c r="MVO11" s="285"/>
      <c r="MVP11" s="285"/>
      <c r="MVQ11" s="286"/>
      <c r="MVR11" s="287"/>
      <c r="MVS11" s="67"/>
      <c r="MVT11" s="284"/>
      <c r="MVU11" s="285"/>
      <c r="MVV11" s="285"/>
      <c r="MVW11" s="286"/>
      <c r="MVX11" s="287"/>
      <c r="MVY11" s="67"/>
      <c r="MVZ11" s="284"/>
      <c r="MWA11" s="285"/>
      <c r="MWB11" s="285"/>
      <c r="MWC11" s="286"/>
      <c r="MWD11" s="287"/>
      <c r="MWE11" s="67"/>
      <c r="MWF11" s="284"/>
      <c r="MWG11" s="285"/>
      <c r="MWH11" s="285"/>
      <c r="MWI11" s="286"/>
      <c r="MWJ11" s="287"/>
      <c r="MWK11" s="67"/>
      <c r="MWL11" s="284"/>
      <c r="MWM11" s="285"/>
      <c r="MWN11" s="285"/>
      <c r="MWO11" s="286"/>
      <c r="MWP11" s="287"/>
      <c r="MWQ11" s="67"/>
      <c r="MWR11" s="284"/>
      <c r="MWS11" s="285"/>
      <c r="MWT11" s="285"/>
      <c r="MWU11" s="286"/>
      <c r="MWV11" s="287"/>
      <c r="MWW11" s="67"/>
      <c r="MWX11" s="284"/>
      <c r="MWY11" s="285"/>
      <c r="MWZ11" s="285"/>
      <c r="MXA11" s="286"/>
      <c r="MXB11" s="287"/>
      <c r="MXC11" s="67"/>
      <c r="MXD11" s="284"/>
      <c r="MXE11" s="285"/>
      <c r="MXF11" s="285"/>
      <c r="MXG11" s="286"/>
      <c r="MXH11" s="287"/>
      <c r="MXI11" s="67"/>
      <c r="MXJ11" s="284"/>
      <c r="MXK11" s="285"/>
      <c r="MXL11" s="285"/>
      <c r="MXM11" s="286"/>
      <c r="MXN11" s="287"/>
      <c r="MXO11" s="67"/>
      <c r="MXP11" s="284"/>
      <c r="MXQ11" s="285"/>
      <c r="MXR11" s="285"/>
      <c r="MXS11" s="286"/>
      <c r="MXT11" s="287"/>
      <c r="MXU11" s="67"/>
      <c r="MXV11" s="284"/>
      <c r="MXW11" s="285"/>
      <c r="MXX11" s="285"/>
      <c r="MXY11" s="286"/>
      <c r="MXZ11" s="287"/>
      <c r="MYA11" s="67"/>
      <c r="MYB11" s="284"/>
      <c r="MYC11" s="285"/>
      <c r="MYD11" s="285"/>
      <c r="MYE11" s="286"/>
      <c r="MYF11" s="287"/>
      <c r="MYG11" s="67"/>
      <c r="MYH11" s="284"/>
      <c r="MYI11" s="285"/>
      <c r="MYJ11" s="285"/>
      <c r="MYK11" s="286"/>
      <c r="MYL11" s="287"/>
      <c r="MYM11" s="67"/>
      <c r="MYN11" s="284"/>
      <c r="MYO11" s="285"/>
      <c r="MYP11" s="285"/>
      <c r="MYQ11" s="286"/>
      <c r="MYR11" s="287"/>
      <c r="MYS11" s="67"/>
      <c r="MYT11" s="284"/>
      <c r="MYU11" s="285"/>
      <c r="MYV11" s="285"/>
      <c r="MYW11" s="286"/>
      <c r="MYX11" s="287"/>
      <c r="MYY11" s="67"/>
      <c r="MYZ11" s="284"/>
      <c r="MZA11" s="285"/>
      <c r="MZB11" s="285"/>
      <c r="MZC11" s="286"/>
      <c r="MZD11" s="287"/>
      <c r="MZE11" s="67"/>
      <c r="MZF11" s="284"/>
      <c r="MZG11" s="285"/>
      <c r="MZH11" s="285"/>
      <c r="MZI11" s="286"/>
      <c r="MZJ11" s="287"/>
      <c r="MZK11" s="67"/>
      <c r="MZL11" s="284"/>
      <c r="MZM11" s="285"/>
      <c r="MZN11" s="285"/>
      <c r="MZO11" s="286"/>
      <c r="MZP11" s="287"/>
      <c r="MZQ11" s="67"/>
      <c r="MZR11" s="284"/>
      <c r="MZS11" s="285"/>
      <c r="MZT11" s="285"/>
      <c r="MZU11" s="286"/>
      <c r="MZV11" s="287"/>
      <c r="MZW11" s="67"/>
      <c r="MZX11" s="284"/>
      <c r="MZY11" s="285"/>
      <c r="MZZ11" s="285"/>
      <c r="NAA11" s="286"/>
      <c r="NAB11" s="287"/>
      <c r="NAC11" s="67"/>
      <c r="NAD11" s="284"/>
      <c r="NAE11" s="285"/>
      <c r="NAF11" s="285"/>
      <c r="NAG11" s="286"/>
      <c r="NAH11" s="287"/>
      <c r="NAI11" s="67"/>
      <c r="NAJ11" s="284"/>
      <c r="NAK11" s="285"/>
      <c r="NAL11" s="285"/>
      <c r="NAM11" s="286"/>
      <c r="NAN11" s="287"/>
      <c r="NAO11" s="67"/>
      <c r="NAP11" s="284"/>
      <c r="NAQ11" s="285"/>
      <c r="NAR11" s="285"/>
      <c r="NAS11" s="286"/>
      <c r="NAT11" s="287"/>
      <c r="NAU11" s="67"/>
      <c r="NAV11" s="284"/>
      <c r="NAW11" s="285"/>
      <c r="NAX11" s="285"/>
      <c r="NAY11" s="286"/>
      <c r="NAZ11" s="287"/>
      <c r="NBA11" s="67"/>
      <c r="NBB11" s="284"/>
      <c r="NBC11" s="285"/>
      <c r="NBD11" s="285"/>
      <c r="NBE11" s="286"/>
      <c r="NBF11" s="287"/>
      <c r="NBG11" s="67"/>
      <c r="NBH11" s="284"/>
      <c r="NBI11" s="285"/>
      <c r="NBJ11" s="285"/>
      <c r="NBK11" s="286"/>
      <c r="NBL11" s="287"/>
      <c r="NBM11" s="67"/>
      <c r="NBN11" s="284"/>
      <c r="NBO11" s="285"/>
      <c r="NBP11" s="285"/>
      <c r="NBQ11" s="286"/>
      <c r="NBR11" s="287"/>
      <c r="NBS11" s="67"/>
      <c r="NBT11" s="284"/>
      <c r="NBU11" s="285"/>
      <c r="NBV11" s="285"/>
      <c r="NBW11" s="286"/>
      <c r="NBX11" s="287"/>
      <c r="NBY11" s="67"/>
      <c r="NBZ11" s="284"/>
      <c r="NCA11" s="285"/>
      <c r="NCB11" s="285"/>
      <c r="NCC11" s="286"/>
      <c r="NCD11" s="287"/>
      <c r="NCE11" s="67"/>
      <c r="NCF11" s="284"/>
      <c r="NCG11" s="285"/>
      <c r="NCH11" s="285"/>
      <c r="NCI11" s="286"/>
      <c r="NCJ11" s="287"/>
      <c r="NCK11" s="67"/>
      <c r="NCL11" s="284"/>
      <c r="NCM11" s="285"/>
      <c r="NCN11" s="285"/>
      <c r="NCO11" s="286"/>
      <c r="NCP11" s="287"/>
      <c r="NCQ11" s="67"/>
      <c r="NCR11" s="284"/>
      <c r="NCS11" s="285"/>
      <c r="NCT11" s="285"/>
      <c r="NCU11" s="286"/>
      <c r="NCV11" s="287"/>
      <c r="NCW11" s="67"/>
      <c r="NCX11" s="284"/>
      <c r="NCY11" s="285"/>
      <c r="NCZ11" s="285"/>
      <c r="NDA11" s="286"/>
      <c r="NDB11" s="287"/>
      <c r="NDC11" s="67"/>
      <c r="NDD11" s="284"/>
      <c r="NDE11" s="285"/>
      <c r="NDF11" s="285"/>
      <c r="NDG11" s="286"/>
      <c r="NDH11" s="287"/>
      <c r="NDI11" s="67"/>
      <c r="NDJ11" s="284"/>
      <c r="NDK11" s="285"/>
      <c r="NDL11" s="285"/>
      <c r="NDM11" s="286"/>
      <c r="NDN11" s="287"/>
      <c r="NDO11" s="67"/>
      <c r="NDP11" s="284"/>
      <c r="NDQ11" s="285"/>
      <c r="NDR11" s="285"/>
      <c r="NDS11" s="286"/>
      <c r="NDT11" s="287"/>
      <c r="NDU11" s="67"/>
      <c r="NDV11" s="284"/>
      <c r="NDW11" s="285"/>
      <c r="NDX11" s="285"/>
      <c r="NDY11" s="286"/>
      <c r="NDZ11" s="287"/>
      <c r="NEA11" s="67"/>
      <c r="NEB11" s="284"/>
      <c r="NEC11" s="285"/>
      <c r="NED11" s="285"/>
      <c r="NEE11" s="286"/>
      <c r="NEF11" s="287"/>
      <c r="NEG11" s="67"/>
      <c r="NEH11" s="284"/>
      <c r="NEI11" s="285"/>
      <c r="NEJ11" s="285"/>
      <c r="NEK11" s="286"/>
      <c r="NEL11" s="287"/>
      <c r="NEM11" s="67"/>
      <c r="NEN11" s="284"/>
      <c r="NEO11" s="285"/>
      <c r="NEP11" s="285"/>
      <c r="NEQ11" s="286"/>
      <c r="NER11" s="287"/>
      <c r="NES11" s="67"/>
      <c r="NET11" s="284"/>
      <c r="NEU11" s="285"/>
      <c r="NEV11" s="285"/>
      <c r="NEW11" s="286"/>
      <c r="NEX11" s="287"/>
      <c r="NEY11" s="67"/>
      <c r="NEZ11" s="284"/>
      <c r="NFA11" s="285"/>
      <c r="NFB11" s="285"/>
      <c r="NFC11" s="286"/>
      <c r="NFD11" s="287"/>
      <c r="NFE11" s="67"/>
      <c r="NFF11" s="284"/>
      <c r="NFG11" s="285"/>
      <c r="NFH11" s="285"/>
      <c r="NFI11" s="286"/>
      <c r="NFJ11" s="287"/>
      <c r="NFK11" s="67"/>
      <c r="NFL11" s="284"/>
      <c r="NFM11" s="285"/>
      <c r="NFN11" s="285"/>
      <c r="NFO11" s="286"/>
      <c r="NFP11" s="287"/>
      <c r="NFQ11" s="67"/>
      <c r="NFR11" s="284"/>
      <c r="NFS11" s="285"/>
      <c r="NFT11" s="285"/>
      <c r="NFU11" s="286"/>
      <c r="NFV11" s="287"/>
      <c r="NFW11" s="67"/>
      <c r="NFX11" s="284"/>
      <c r="NFY11" s="285"/>
      <c r="NFZ11" s="285"/>
      <c r="NGA11" s="286"/>
      <c r="NGB11" s="287"/>
      <c r="NGC11" s="67"/>
      <c r="NGD11" s="284"/>
      <c r="NGE11" s="285"/>
      <c r="NGF11" s="285"/>
      <c r="NGG11" s="286"/>
      <c r="NGH11" s="287"/>
      <c r="NGI11" s="67"/>
      <c r="NGJ11" s="284"/>
      <c r="NGK11" s="285"/>
      <c r="NGL11" s="285"/>
      <c r="NGM11" s="286"/>
      <c r="NGN11" s="287"/>
      <c r="NGO11" s="67"/>
      <c r="NGP11" s="284"/>
      <c r="NGQ11" s="285"/>
      <c r="NGR11" s="285"/>
      <c r="NGS11" s="286"/>
      <c r="NGT11" s="287"/>
      <c r="NGU11" s="67"/>
      <c r="NGV11" s="284"/>
      <c r="NGW11" s="285"/>
      <c r="NGX11" s="285"/>
      <c r="NGY11" s="286"/>
      <c r="NGZ11" s="287"/>
      <c r="NHA11" s="67"/>
      <c r="NHB11" s="284"/>
      <c r="NHC11" s="285"/>
      <c r="NHD11" s="285"/>
      <c r="NHE11" s="286"/>
      <c r="NHF11" s="287"/>
      <c r="NHG11" s="67"/>
      <c r="NHH11" s="284"/>
      <c r="NHI11" s="285"/>
      <c r="NHJ11" s="285"/>
      <c r="NHK11" s="286"/>
      <c r="NHL11" s="287"/>
      <c r="NHM11" s="67"/>
      <c r="NHN11" s="284"/>
      <c r="NHO11" s="285"/>
      <c r="NHP11" s="285"/>
      <c r="NHQ11" s="286"/>
      <c r="NHR11" s="287"/>
      <c r="NHS11" s="67"/>
      <c r="NHT11" s="284"/>
      <c r="NHU11" s="285"/>
      <c r="NHV11" s="285"/>
      <c r="NHW11" s="286"/>
      <c r="NHX11" s="287"/>
      <c r="NHY11" s="67"/>
      <c r="NHZ11" s="284"/>
      <c r="NIA11" s="285"/>
      <c r="NIB11" s="285"/>
      <c r="NIC11" s="286"/>
      <c r="NID11" s="287"/>
      <c r="NIE11" s="67"/>
      <c r="NIF11" s="284"/>
      <c r="NIG11" s="285"/>
      <c r="NIH11" s="285"/>
      <c r="NII11" s="286"/>
      <c r="NIJ11" s="287"/>
      <c r="NIK11" s="67"/>
      <c r="NIL11" s="284"/>
      <c r="NIM11" s="285"/>
      <c r="NIN11" s="285"/>
      <c r="NIO11" s="286"/>
      <c r="NIP11" s="287"/>
      <c r="NIQ11" s="67"/>
      <c r="NIR11" s="284"/>
      <c r="NIS11" s="285"/>
      <c r="NIT11" s="285"/>
      <c r="NIU11" s="286"/>
      <c r="NIV11" s="287"/>
      <c r="NIW11" s="67"/>
      <c r="NIX11" s="284"/>
      <c r="NIY11" s="285"/>
      <c r="NIZ11" s="285"/>
      <c r="NJA11" s="286"/>
      <c r="NJB11" s="287"/>
      <c r="NJC11" s="67"/>
      <c r="NJD11" s="284"/>
      <c r="NJE11" s="285"/>
      <c r="NJF11" s="285"/>
      <c r="NJG11" s="286"/>
      <c r="NJH11" s="287"/>
      <c r="NJI11" s="67"/>
      <c r="NJJ11" s="284"/>
      <c r="NJK11" s="285"/>
      <c r="NJL11" s="285"/>
      <c r="NJM11" s="286"/>
      <c r="NJN11" s="287"/>
      <c r="NJO11" s="67"/>
      <c r="NJP11" s="284"/>
      <c r="NJQ11" s="285"/>
      <c r="NJR11" s="285"/>
      <c r="NJS11" s="286"/>
      <c r="NJT11" s="287"/>
      <c r="NJU11" s="67"/>
      <c r="NJV11" s="284"/>
      <c r="NJW11" s="285"/>
      <c r="NJX11" s="285"/>
      <c r="NJY11" s="286"/>
      <c r="NJZ11" s="287"/>
      <c r="NKA11" s="67"/>
      <c r="NKB11" s="284"/>
      <c r="NKC11" s="285"/>
      <c r="NKD11" s="285"/>
      <c r="NKE11" s="286"/>
      <c r="NKF11" s="287"/>
      <c r="NKG11" s="67"/>
      <c r="NKH11" s="284"/>
      <c r="NKI11" s="285"/>
      <c r="NKJ11" s="285"/>
      <c r="NKK11" s="286"/>
      <c r="NKL11" s="287"/>
      <c r="NKM11" s="67"/>
      <c r="NKN11" s="284"/>
      <c r="NKO11" s="285"/>
      <c r="NKP11" s="285"/>
      <c r="NKQ11" s="286"/>
      <c r="NKR11" s="287"/>
      <c r="NKS11" s="67"/>
      <c r="NKT11" s="284"/>
      <c r="NKU11" s="285"/>
      <c r="NKV11" s="285"/>
      <c r="NKW11" s="286"/>
      <c r="NKX11" s="287"/>
      <c r="NKY11" s="67"/>
      <c r="NKZ11" s="284"/>
      <c r="NLA11" s="285"/>
      <c r="NLB11" s="285"/>
      <c r="NLC11" s="286"/>
      <c r="NLD11" s="287"/>
      <c r="NLE11" s="67"/>
      <c r="NLF11" s="284"/>
      <c r="NLG11" s="285"/>
      <c r="NLH11" s="285"/>
      <c r="NLI11" s="286"/>
      <c r="NLJ11" s="287"/>
      <c r="NLK11" s="67"/>
      <c r="NLL11" s="284"/>
      <c r="NLM11" s="285"/>
      <c r="NLN11" s="285"/>
      <c r="NLO11" s="286"/>
      <c r="NLP11" s="287"/>
      <c r="NLQ11" s="67"/>
      <c r="NLR11" s="284"/>
      <c r="NLS11" s="285"/>
      <c r="NLT11" s="285"/>
      <c r="NLU11" s="286"/>
      <c r="NLV11" s="287"/>
      <c r="NLW11" s="67"/>
      <c r="NLX11" s="284"/>
      <c r="NLY11" s="285"/>
      <c r="NLZ11" s="285"/>
      <c r="NMA11" s="286"/>
      <c r="NMB11" s="287"/>
      <c r="NMC11" s="67"/>
      <c r="NMD11" s="284"/>
      <c r="NME11" s="285"/>
      <c r="NMF11" s="285"/>
      <c r="NMG11" s="286"/>
      <c r="NMH11" s="287"/>
      <c r="NMI11" s="67"/>
      <c r="NMJ11" s="284"/>
      <c r="NMK11" s="285"/>
      <c r="NML11" s="285"/>
      <c r="NMM11" s="286"/>
      <c r="NMN11" s="287"/>
      <c r="NMO11" s="67"/>
      <c r="NMP11" s="284"/>
      <c r="NMQ11" s="285"/>
      <c r="NMR11" s="285"/>
      <c r="NMS11" s="286"/>
      <c r="NMT11" s="287"/>
      <c r="NMU11" s="67"/>
      <c r="NMV11" s="284"/>
      <c r="NMW11" s="285"/>
      <c r="NMX11" s="285"/>
      <c r="NMY11" s="286"/>
      <c r="NMZ11" s="287"/>
      <c r="NNA11" s="67"/>
      <c r="NNB11" s="284"/>
      <c r="NNC11" s="285"/>
      <c r="NND11" s="285"/>
      <c r="NNE11" s="286"/>
      <c r="NNF11" s="287"/>
      <c r="NNG11" s="67"/>
      <c r="NNH11" s="284"/>
      <c r="NNI11" s="285"/>
      <c r="NNJ11" s="285"/>
      <c r="NNK11" s="286"/>
      <c r="NNL11" s="287"/>
      <c r="NNM11" s="67"/>
      <c r="NNN11" s="284"/>
      <c r="NNO11" s="285"/>
      <c r="NNP11" s="285"/>
      <c r="NNQ11" s="286"/>
      <c r="NNR11" s="287"/>
      <c r="NNS11" s="67"/>
      <c r="NNT11" s="284"/>
      <c r="NNU11" s="285"/>
      <c r="NNV11" s="285"/>
      <c r="NNW11" s="286"/>
      <c r="NNX11" s="287"/>
      <c r="NNY11" s="67"/>
      <c r="NNZ11" s="284"/>
      <c r="NOA11" s="285"/>
      <c r="NOB11" s="285"/>
      <c r="NOC11" s="286"/>
      <c r="NOD11" s="287"/>
      <c r="NOE11" s="67"/>
      <c r="NOF11" s="284"/>
      <c r="NOG11" s="285"/>
      <c r="NOH11" s="285"/>
      <c r="NOI11" s="286"/>
      <c r="NOJ11" s="287"/>
      <c r="NOK11" s="67"/>
      <c r="NOL11" s="284"/>
      <c r="NOM11" s="285"/>
      <c r="NON11" s="285"/>
      <c r="NOO11" s="286"/>
      <c r="NOP11" s="287"/>
      <c r="NOQ11" s="67"/>
      <c r="NOR11" s="284"/>
      <c r="NOS11" s="285"/>
      <c r="NOT11" s="285"/>
      <c r="NOU11" s="286"/>
      <c r="NOV11" s="287"/>
      <c r="NOW11" s="67"/>
      <c r="NOX11" s="284"/>
      <c r="NOY11" s="285"/>
      <c r="NOZ11" s="285"/>
      <c r="NPA11" s="286"/>
      <c r="NPB11" s="287"/>
      <c r="NPC11" s="67"/>
      <c r="NPD11" s="284"/>
      <c r="NPE11" s="285"/>
      <c r="NPF11" s="285"/>
      <c r="NPG11" s="286"/>
      <c r="NPH11" s="287"/>
      <c r="NPI11" s="67"/>
      <c r="NPJ11" s="284"/>
      <c r="NPK11" s="285"/>
      <c r="NPL11" s="285"/>
      <c r="NPM11" s="286"/>
      <c r="NPN11" s="287"/>
      <c r="NPO11" s="67"/>
      <c r="NPP11" s="284"/>
      <c r="NPQ11" s="285"/>
      <c r="NPR11" s="285"/>
      <c r="NPS11" s="286"/>
      <c r="NPT11" s="287"/>
      <c r="NPU11" s="67"/>
      <c r="NPV11" s="284"/>
      <c r="NPW11" s="285"/>
      <c r="NPX11" s="285"/>
      <c r="NPY11" s="286"/>
      <c r="NPZ11" s="287"/>
      <c r="NQA11" s="67"/>
      <c r="NQB11" s="284"/>
      <c r="NQC11" s="285"/>
      <c r="NQD11" s="285"/>
      <c r="NQE11" s="286"/>
      <c r="NQF11" s="287"/>
      <c r="NQG11" s="67"/>
      <c r="NQH11" s="284"/>
      <c r="NQI11" s="285"/>
      <c r="NQJ11" s="285"/>
      <c r="NQK11" s="286"/>
      <c r="NQL11" s="287"/>
      <c r="NQM11" s="67"/>
      <c r="NQN11" s="284"/>
      <c r="NQO11" s="285"/>
      <c r="NQP11" s="285"/>
      <c r="NQQ11" s="286"/>
      <c r="NQR11" s="287"/>
      <c r="NQS11" s="67"/>
      <c r="NQT11" s="284"/>
      <c r="NQU11" s="285"/>
      <c r="NQV11" s="285"/>
      <c r="NQW11" s="286"/>
      <c r="NQX11" s="287"/>
      <c r="NQY11" s="67"/>
      <c r="NQZ11" s="284"/>
      <c r="NRA11" s="285"/>
      <c r="NRB11" s="285"/>
      <c r="NRC11" s="286"/>
      <c r="NRD11" s="287"/>
      <c r="NRE11" s="67"/>
      <c r="NRF11" s="284"/>
      <c r="NRG11" s="285"/>
      <c r="NRH11" s="285"/>
      <c r="NRI11" s="286"/>
      <c r="NRJ11" s="287"/>
      <c r="NRK11" s="67"/>
      <c r="NRL11" s="284"/>
      <c r="NRM11" s="285"/>
      <c r="NRN11" s="285"/>
      <c r="NRO11" s="286"/>
      <c r="NRP11" s="287"/>
      <c r="NRQ11" s="67"/>
      <c r="NRR11" s="284"/>
      <c r="NRS11" s="285"/>
      <c r="NRT11" s="285"/>
      <c r="NRU11" s="286"/>
      <c r="NRV11" s="287"/>
      <c r="NRW11" s="67"/>
      <c r="NRX11" s="284"/>
      <c r="NRY11" s="285"/>
      <c r="NRZ11" s="285"/>
      <c r="NSA11" s="286"/>
      <c r="NSB11" s="287"/>
      <c r="NSC11" s="67"/>
      <c r="NSD11" s="284"/>
      <c r="NSE11" s="285"/>
      <c r="NSF11" s="285"/>
      <c r="NSG11" s="286"/>
      <c r="NSH11" s="287"/>
      <c r="NSI11" s="67"/>
      <c r="NSJ11" s="284"/>
      <c r="NSK11" s="285"/>
      <c r="NSL11" s="285"/>
      <c r="NSM11" s="286"/>
      <c r="NSN11" s="287"/>
      <c r="NSO11" s="67"/>
      <c r="NSP11" s="284"/>
      <c r="NSQ11" s="285"/>
      <c r="NSR11" s="285"/>
      <c r="NSS11" s="286"/>
      <c r="NST11" s="287"/>
      <c r="NSU11" s="67"/>
      <c r="NSV11" s="284"/>
      <c r="NSW11" s="285"/>
      <c r="NSX11" s="285"/>
      <c r="NSY11" s="286"/>
      <c r="NSZ11" s="287"/>
      <c r="NTA11" s="67"/>
      <c r="NTB11" s="284"/>
      <c r="NTC11" s="285"/>
      <c r="NTD11" s="285"/>
      <c r="NTE11" s="286"/>
      <c r="NTF11" s="287"/>
      <c r="NTG11" s="67"/>
      <c r="NTH11" s="284"/>
      <c r="NTI11" s="285"/>
      <c r="NTJ11" s="285"/>
      <c r="NTK11" s="286"/>
      <c r="NTL11" s="287"/>
      <c r="NTM11" s="67"/>
      <c r="NTN11" s="284"/>
      <c r="NTO11" s="285"/>
      <c r="NTP11" s="285"/>
      <c r="NTQ11" s="286"/>
      <c r="NTR11" s="287"/>
      <c r="NTS11" s="67"/>
      <c r="NTT11" s="284"/>
      <c r="NTU11" s="285"/>
      <c r="NTV11" s="285"/>
      <c r="NTW11" s="286"/>
      <c r="NTX11" s="287"/>
      <c r="NTY11" s="67"/>
      <c r="NTZ11" s="284"/>
      <c r="NUA11" s="285"/>
      <c r="NUB11" s="285"/>
      <c r="NUC11" s="286"/>
      <c r="NUD11" s="287"/>
      <c r="NUE11" s="67"/>
      <c r="NUF11" s="284"/>
      <c r="NUG11" s="285"/>
      <c r="NUH11" s="285"/>
      <c r="NUI11" s="286"/>
      <c r="NUJ11" s="287"/>
      <c r="NUK11" s="67"/>
      <c r="NUL11" s="284"/>
      <c r="NUM11" s="285"/>
      <c r="NUN11" s="285"/>
      <c r="NUO11" s="286"/>
      <c r="NUP11" s="287"/>
      <c r="NUQ11" s="67"/>
      <c r="NUR11" s="284"/>
      <c r="NUS11" s="285"/>
      <c r="NUT11" s="285"/>
      <c r="NUU11" s="286"/>
      <c r="NUV11" s="287"/>
      <c r="NUW11" s="67"/>
      <c r="NUX11" s="284"/>
      <c r="NUY11" s="285"/>
      <c r="NUZ11" s="285"/>
      <c r="NVA11" s="286"/>
      <c r="NVB11" s="287"/>
      <c r="NVC11" s="67"/>
      <c r="NVD11" s="284"/>
      <c r="NVE11" s="285"/>
      <c r="NVF11" s="285"/>
      <c r="NVG11" s="286"/>
      <c r="NVH11" s="287"/>
      <c r="NVI11" s="67"/>
      <c r="NVJ11" s="284"/>
      <c r="NVK11" s="285"/>
      <c r="NVL11" s="285"/>
      <c r="NVM11" s="286"/>
      <c r="NVN11" s="287"/>
      <c r="NVO11" s="67"/>
      <c r="NVP11" s="284"/>
      <c r="NVQ11" s="285"/>
      <c r="NVR11" s="285"/>
      <c r="NVS11" s="286"/>
      <c r="NVT11" s="287"/>
      <c r="NVU11" s="67"/>
      <c r="NVV11" s="284"/>
      <c r="NVW11" s="285"/>
      <c r="NVX11" s="285"/>
      <c r="NVY11" s="286"/>
      <c r="NVZ11" s="287"/>
      <c r="NWA11" s="67"/>
      <c r="NWB11" s="284"/>
      <c r="NWC11" s="285"/>
      <c r="NWD11" s="285"/>
      <c r="NWE11" s="286"/>
      <c r="NWF11" s="287"/>
      <c r="NWG11" s="67"/>
      <c r="NWH11" s="284"/>
      <c r="NWI11" s="285"/>
      <c r="NWJ11" s="285"/>
      <c r="NWK11" s="286"/>
      <c r="NWL11" s="287"/>
      <c r="NWM11" s="67"/>
      <c r="NWN11" s="284"/>
      <c r="NWO11" s="285"/>
      <c r="NWP11" s="285"/>
      <c r="NWQ11" s="286"/>
      <c r="NWR11" s="287"/>
      <c r="NWS11" s="67"/>
      <c r="NWT11" s="284"/>
      <c r="NWU11" s="285"/>
      <c r="NWV11" s="285"/>
      <c r="NWW11" s="286"/>
      <c r="NWX11" s="287"/>
      <c r="NWY11" s="67"/>
      <c r="NWZ11" s="284"/>
      <c r="NXA11" s="285"/>
      <c r="NXB11" s="285"/>
      <c r="NXC11" s="286"/>
      <c r="NXD11" s="287"/>
      <c r="NXE11" s="67"/>
      <c r="NXF11" s="284"/>
      <c r="NXG11" s="285"/>
      <c r="NXH11" s="285"/>
      <c r="NXI11" s="286"/>
      <c r="NXJ11" s="287"/>
      <c r="NXK11" s="67"/>
      <c r="NXL11" s="284"/>
      <c r="NXM11" s="285"/>
      <c r="NXN11" s="285"/>
      <c r="NXO11" s="286"/>
      <c r="NXP11" s="287"/>
      <c r="NXQ11" s="67"/>
      <c r="NXR11" s="284"/>
      <c r="NXS11" s="285"/>
      <c r="NXT11" s="285"/>
      <c r="NXU11" s="286"/>
      <c r="NXV11" s="287"/>
      <c r="NXW11" s="67"/>
      <c r="NXX11" s="284"/>
      <c r="NXY11" s="285"/>
      <c r="NXZ11" s="285"/>
      <c r="NYA11" s="286"/>
      <c r="NYB11" s="287"/>
      <c r="NYC11" s="67"/>
      <c r="NYD11" s="284"/>
      <c r="NYE11" s="285"/>
      <c r="NYF11" s="285"/>
      <c r="NYG11" s="286"/>
      <c r="NYH11" s="287"/>
      <c r="NYI11" s="67"/>
      <c r="NYJ11" s="284"/>
      <c r="NYK11" s="285"/>
      <c r="NYL11" s="285"/>
      <c r="NYM11" s="286"/>
      <c r="NYN11" s="287"/>
      <c r="NYO11" s="67"/>
      <c r="NYP11" s="284"/>
      <c r="NYQ11" s="285"/>
      <c r="NYR11" s="285"/>
      <c r="NYS11" s="286"/>
      <c r="NYT11" s="287"/>
      <c r="NYU11" s="67"/>
      <c r="NYV11" s="284"/>
      <c r="NYW11" s="285"/>
      <c r="NYX11" s="285"/>
      <c r="NYY11" s="286"/>
      <c r="NYZ11" s="287"/>
      <c r="NZA11" s="67"/>
      <c r="NZB11" s="284"/>
      <c r="NZC11" s="285"/>
      <c r="NZD11" s="285"/>
      <c r="NZE11" s="286"/>
      <c r="NZF11" s="287"/>
      <c r="NZG11" s="67"/>
      <c r="NZH11" s="284"/>
      <c r="NZI11" s="285"/>
      <c r="NZJ11" s="285"/>
      <c r="NZK11" s="286"/>
      <c r="NZL11" s="287"/>
      <c r="NZM11" s="67"/>
      <c r="NZN11" s="284"/>
      <c r="NZO11" s="285"/>
      <c r="NZP11" s="285"/>
      <c r="NZQ11" s="286"/>
      <c r="NZR11" s="287"/>
      <c r="NZS11" s="67"/>
      <c r="NZT11" s="284"/>
      <c r="NZU11" s="285"/>
      <c r="NZV11" s="285"/>
      <c r="NZW11" s="286"/>
      <c r="NZX11" s="287"/>
      <c r="NZY11" s="67"/>
      <c r="NZZ11" s="284"/>
      <c r="OAA11" s="285"/>
      <c r="OAB11" s="285"/>
      <c r="OAC11" s="286"/>
      <c r="OAD11" s="287"/>
      <c r="OAE11" s="67"/>
      <c r="OAF11" s="284"/>
      <c r="OAG11" s="285"/>
      <c r="OAH11" s="285"/>
      <c r="OAI11" s="286"/>
      <c r="OAJ11" s="287"/>
      <c r="OAK11" s="67"/>
      <c r="OAL11" s="284"/>
      <c r="OAM11" s="285"/>
      <c r="OAN11" s="285"/>
      <c r="OAO11" s="286"/>
      <c r="OAP11" s="287"/>
      <c r="OAQ11" s="67"/>
      <c r="OAR11" s="284"/>
      <c r="OAS11" s="285"/>
      <c r="OAT11" s="285"/>
      <c r="OAU11" s="286"/>
      <c r="OAV11" s="287"/>
      <c r="OAW11" s="67"/>
      <c r="OAX11" s="284"/>
      <c r="OAY11" s="285"/>
      <c r="OAZ11" s="285"/>
      <c r="OBA11" s="286"/>
      <c r="OBB11" s="287"/>
      <c r="OBC11" s="67"/>
      <c r="OBD11" s="284"/>
      <c r="OBE11" s="285"/>
      <c r="OBF11" s="285"/>
      <c r="OBG11" s="286"/>
      <c r="OBH11" s="287"/>
      <c r="OBI11" s="67"/>
      <c r="OBJ11" s="284"/>
      <c r="OBK11" s="285"/>
      <c r="OBL11" s="285"/>
      <c r="OBM11" s="286"/>
      <c r="OBN11" s="287"/>
      <c r="OBO11" s="67"/>
      <c r="OBP11" s="284"/>
      <c r="OBQ11" s="285"/>
      <c r="OBR11" s="285"/>
      <c r="OBS11" s="286"/>
      <c r="OBT11" s="287"/>
      <c r="OBU11" s="67"/>
      <c r="OBV11" s="284"/>
      <c r="OBW11" s="285"/>
      <c r="OBX11" s="285"/>
      <c r="OBY11" s="286"/>
      <c r="OBZ11" s="287"/>
      <c r="OCA11" s="67"/>
      <c r="OCB11" s="284"/>
      <c r="OCC11" s="285"/>
      <c r="OCD11" s="285"/>
      <c r="OCE11" s="286"/>
      <c r="OCF11" s="287"/>
      <c r="OCG11" s="67"/>
      <c r="OCH11" s="284"/>
      <c r="OCI11" s="285"/>
      <c r="OCJ11" s="285"/>
      <c r="OCK11" s="286"/>
      <c r="OCL11" s="287"/>
      <c r="OCM11" s="67"/>
      <c r="OCN11" s="284"/>
      <c r="OCO11" s="285"/>
      <c r="OCP11" s="285"/>
      <c r="OCQ11" s="286"/>
      <c r="OCR11" s="287"/>
      <c r="OCS11" s="67"/>
      <c r="OCT11" s="284"/>
      <c r="OCU11" s="285"/>
      <c r="OCV11" s="285"/>
      <c r="OCW11" s="286"/>
      <c r="OCX11" s="287"/>
      <c r="OCY11" s="67"/>
      <c r="OCZ11" s="284"/>
      <c r="ODA11" s="285"/>
      <c r="ODB11" s="285"/>
      <c r="ODC11" s="286"/>
      <c r="ODD11" s="287"/>
      <c r="ODE11" s="67"/>
      <c r="ODF11" s="284"/>
      <c r="ODG11" s="285"/>
      <c r="ODH11" s="285"/>
      <c r="ODI11" s="286"/>
      <c r="ODJ11" s="287"/>
      <c r="ODK11" s="67"/>
      <c r="ODL11" s="284"/>
      <c r="ODM11" s="285"/>
      <c r="ODN11" s="285"/>
      <c r="ODO11" s="286"/>
      <c r="ODP11" s="287"/>
      <c r="ODQ11" s="67"/>
      <c r="ODR11" s="284"/>
      <c r="ODS11" s="285"/>
      <c r="ODT11" s="285"/>
      <c r="ODU11" s="286"/>
      <c r="ODV11" s="287"/>
      <c r="ODW11" s="67"/>
      <c r="ODX11" s="284"/>
      <c r="ODY11" s="285"/>
      <c r="ODZ11" s="285"/>
      <c r="OEA11" s="286"/>
      <c r="OEB11" s="287"/>
      <c r="OEC11" s="67"/>
      <c r="OED11" s="284"/>
      <c r="OEE11" s="285"/>
      <c r="OEF11" s="285"/>
      <c r="OEG11" s="286"/>
      <c r="OEH11" s="287"/>
      <c r="OEI11" s="67"/>
      <c r="OEJ11" s="284"/>
      <c r="OEK11" s="285"/>
      <c r="OEL11" s="285"/>
      <c r="OEM11" s="286"/>
      <c r="OEN11" s="287"/>
      <c r="OEO11" s="67"/>
      <c r="OEP11" s="284"/>
      <c r="OEQ11" s="285"/>
      <c r="OER11" s="285"/>
      <c r="OES11" s="286"/>
      <c r="OET11" s="287"/>
      <c r="OEU11" s="67"/>
      <c r="OEV11" s="284"/>
      <c r="OEW11" s="285"/>
      <c r="OEX11" s="285"/>
      <c r="OEY11" s="286"/>
      <c r="OEZ11" s="287"/>
      <c r="OFA11" s="67"/>
      <c r="OFB11" s="284"/>
      <c r="OFC11" s="285"/>
      <c r="OFD11" s="285"/>
      <c r="OFE11" s="286"/>
      <c r="OFF11" s="287"/>
      <c r="OFG11" s="67"/>
      <c r="OFH11" s="284"/>
      <c r="OFI11" s="285"/>
      <c r="OFJ11" s="285"/>
      <c r="OFK11" s="286"/>
      <c r="OFL11" s="287"/>
      <c r="OFM11" s="67"/>
      <c r="OFN11" s="284"/>
      <c r="OFO11" s="285"/>
      <c r="OFP11" s="285"/>
      <c r="OFQ11" s="286"/>
      <c r="OFR11" s="287"/>
      <c r="OFS11" s="67"/>
      <c r="OFT11" s="284"/>
      <c r="OFU11" s="285"/>
      <c r="OFV11" s="285"/>
      <c r="OFW11" s="286"/>
      <c r="OFX11" s="287"/>
      <c r="OFY11" s="67"/>
      <c r="OFZ11" s="284"/>
      <c r="OGA11" s="285"/>
      <c r="OGB11" s="285"/>
      <c r="OGC11" s="286"/>
      <c r="OGD11" s="287"/>
      <c r="OGE11" s="67"/>
      <c r="OGF11" s="284"/>
      <c r="OGG11" s="285"/>
      <c r="OGH11" s="285"/>
      <c r="OGI11" s="286"/>
      <c r="OGJ11" s="287"/>
      <c r="OGK11" s="67"/>
      <c r="OGL11" s="284"/>
      <c r="OGM11" s="285"/>
      <c r="OGN11" s="285"/>
      <c r="OGO11" s="286"/>
      <c r="OGP11" s="287"/>
      <c r="OGQ11" s="67"/>
      <c r="OGR11" s="284"/>
      <c r="OGS11" s="285"/>
      <c r="OGT11" s="285"/>
      <c r="OGU11" s="286"/>
      <c r="OGV11" s="287"/>
      <c r="OGW11" s="67"/>
      <c r="OGX11" s="284"/>
      <c r="OGY11" s="285"/>
      <c r="OGZ11" s="285"/>
      <c r="OHA11" s="286"/>
      <c r="OHB11" s="287"/>
      <c r="OHC11" s="67"/>
      <c r="OHD11" s="284"/>
      <c r="OHE11" s="285"/>
      <c r="OHF11" s="285"/>
      <c r="OHG11" s="286"/>
      <c r="OHH11" s="287"/>
      <c r="OHI11" s="67"/>
      <c r="OHJ11" s="284"/>
      <c r="OHK11" s="285"/>
      <c r="OHL11" s="285"/>
      <c r="OHM11" s="286"/>
      <c r="OHN11" s="287"/>
      <c r="OHO11" s="67"/>
      <c r="OHP11" s="284"/>
      <c r="OHQ11" s="285"/>
      <c r="OHR11" s="285"/>
      <c r="OHS11" s="286"/>
      <c r="OHT11" s="287"/>
      <c r="OHU11" s="67"/>
      <c r="OHV11" s="284"/>
      <c r="OHW11" s="285"/>
      <c r="OHX11" s="285"/>
      <c r="OHY11" s="286"/>
      <c r="OHZ11" s="287"/>
      <c r="OIA11" s="67"/>
      <c r="OIB11" s="284"/>
      <c r="OIC11" s="285"/>
      <c r="OID11" s="285"/>
      <c r="OIE11" s="286"/>
      <c r="OIF11" s="287"/>
      <c r="OIG11" s="67"/>
      <c r="OIH11" s="284"/>
      <c r="OII11" s="285"/>
      <c r="OIJ11" s="285"/>
      <c r="OIK11" s="286"/>
      <c r="OIL11" s="287"/>
      <c r="OIM11" s="67"/>
      <c r="OIN11" s="284"/>
      <c r="OIO11" s="285"/>
      <c r="OIP11" s="285"/>
      <c r="OIQ11" s="286"/>
      <c r="OIR11" s="287"/>
      <c r="OIS11" s="67"/>
      <c r="OIT11" s="284"/>
      <c r="OIU11" s="285"/>
      <c r="OIV11" s="285"/>
      <c r="OIW11" s="286"/>
      <c r="OIX11" s="287"/>
      <c r="OIY11" s="67"/>
      <c r="OIZ11" s="284"/>
      <c r="OJA11" s="285"/>
      <c r="OJB11" s="285"/>
      <c r="OJC11" s="286"/>
      <c r="OJD11" s="287"/>
      <c r="OJE11" s="67"/>
      <c r="OJF11" s="284"/>
      <c r="OJG11" s="285"/>
      <c r="OJH11" s="285"/>
      <c r="OJI11" s="286"/>
      <c r="OJJ11" s="287"/>
      <c r="OJK11" s="67"/>
      <c r="OJL11" s="284"/>
      <c r="OJM11" s="285"/>
      <c r="OJN11" s="285"/>
      <c r="OJO11" s="286"/>
      <c r="OJP11" s="287"/>
      <c r="OJQ11" s="67"/>
      <c r="OJR11" s="284"/>
      <c r="OJS11" s="285"/>
      <c r="OJT11" s="285"/>
      <c r="OJU11" s="286"/>
      <c r="OJV11" s="287"/>
      <c r="OJW11" s="67"/>
      <c r="OJX11" s="284"/>
      <c r="OJY11" s="285"/>
      <c r="OJZ11" s="285"/>
      <c r="OKA11" s="286"/>
      <c r="OKB11" s="287"/>
      <c r="OKC11" s="67"/>
      <c r="OKD11" s="284"/>
      <c r="OKE11" s="285"/>
      <c r="OKF11" s="285"/>
      <c r="OKG11" s="286"/>
      <c r="OKH11" s="287"/>
      <c r="OKI11" s="67"/>
      <c r="OKJ11" s="284"/>
      <c r="OKK11" s="285"/>
      <c r="OKL11" s="285"/>
      <c r="OKM11" s="286"/>
      <c r="OKN11" s="287"/>
      <c r="OKO11" s="67"/>
      <c r="OKP11" s="284"/>
      <c r="OKQ11" s="285"/>
      <c r="OKR11" s="285"/>
      <c r="OKS11" s="286"/>
      <c r="OKT11" s="287"/>
      <c r="OKU11" s="67"/>
      <c r="OKV11" s="284"/>
      <c r="OKW11" s="285"/>
      <c r="OKX11" s="285"/>
      <c r="OKY11" s="286"/>
      <c r="OKZ11" s="287"/>
      <c r="OLA11" s="67"/>
      <c r="OLB11" s="284"/>
      <c r="OLC11" s="285"/>
      <c r="OLD11" s="285"/>
      <c r="OLE11" s="286"/>
      <c r="OLF11" s="287"/>
      <c r="OLG11" s="67"/>
      <c r="OLH11" s="284"/>
      <c r="OLI11" s="285"/>
      <c r="OLJ11" s="285"/>
      <c r="OLK11" s="286"/>
      <c r="OLL11" s="287"/>
      <c r="OLM11" s="67"/>
      <c r="OLN11" s="284"/>
      <c r="OLO11" s="285"/>
      <c r="OLP11" s="285"/>
      <c r="OLQ11" s="286"/>
      <c r="OLR11" s="287"/>
      <c r="OLS11" s="67"/>
      <c r="OLT11" s="284"/>
      <c r="OLU11" s="285"/>
      <c r="OLV11" s="285"/>
      <c r="OLW11" s="286"/>
      <c r="OLX11" s="287"/>
      <c r="OLY11" s="67"/>
      <c r="OLZ11" s="284"/>
      <c r="OMA11" s="285"/>
      <c r="OMB11" s="285"/>
      <c r="OMC11" s="286"/>
      <c r="OMD11" s="287"/>
      <c r="OME11" s="67"/>
      <c r="OMF11" s="284"/>
      <c r="OMG11" s="285"/>
      <c r="OMH11" s="285"/>
      <c r="OMI11" s="286"/>
      <c r="OMJ11" s="287"/>
      <c r="OMK11" s="67"/>
      <c r="OML11" s="284"/>
      <c r="OMM11" s="285"/>
      <c r="OMN11" s="285"/>
      <c r="OMO11" s="286"/>
      <c r="OMP11" s="287"/>
      <c r="OMQ11" s="67"/>
      <c r="OMR11" s="284"/>
      <c r="OMS11" s="285"/>
      <c r="OMT11" s="285"/>
      <c r="OMU11" s="286"/>
      <c r="OMV11" s="287"/>
      <c r="OMW11" s="67"/>
      <c r="OMX11" s="284"/>
      <c r="OMY11" s="285"/>
      <c r="OMZ11" s="285"/>
      <c r="ONA11" s="286"/>
      <c r="ONB11" s="287"/>
      <c r="ONC11" s="67"/>
      <c r="OND11" s="284"/>
      <c r="ONE11" s="285"/>
      <c r="ONF11" s="285"/>
      <c r="ONG11" s="286"/>
      <c r="ONH11" s="287"/>
      <c r="ONI11" s="67"/>
      <c r="ONJ11" s="284"/>
      <c r="ONK11" s="285"/>
      <c r="ONL11" s="285"/>
      <c r="ONM11" s="286"/>
      <c r="ONN11" s="287"/>
      <c r="ONO11" s="67"/>
      <c r="ONP11" s="284"/>
      <c r="ONQ11" s="285"/>
      <c r="ONR11" s="285"/>
      <c r="ONS11" s="286"/>
      <c r="ONT11" s="287"/>
      <c r="ONU11" s="67"/>
      <c r="ONV11" s="284"/>
      <c r="ONW11" s="285"/>
      <c r="ONX11" s="285"/>
      <c r="ONY11" s="286"/>
      <c r="ONZ11" s="287"/>
      <c r="OOA11" s="67"/>
      <c r="OOB11" s="284"/>
      <c r="OOC11" s="285"/>
      <c r="OOD11" s="285"/>
      <c r="OOE11" s="286"/>
      <c r="OOF11" s="287"/>
      <c r="OOG11" s="67"/>
      <c r="OOH11" s="284"/>
      <c r="OOI11" s="285"/>
      <c r="OOJ11" s="285"/>
      <c r="OOK11" s="286"/>
      <c r="OOL11" s="287"/>
      <c r="OOM11" s="67"/>
      <c r="OON11" s="284"/>
      <c r="OOO11" s="285"/>
      <c r="OOP11" s="285"/>
      <c r="OOQ11" s="286"/>
      <c r="OOR11" s="287"/>
      <c r="OOS11" s="67"/>
      <c r="OOT11" s="284"/>
      <c r="OOU11" s="285"/>
      <c r="OOV11" s="285"/>
      <c r="OOW11" s="286"/>
      <c r="OOX11" s="287"/>
      <c r="OOY11" s="67"/>
      <c r="OOZ11" s="284"/>
      <c r="OPA11" s="285"/>
      <c r="OPB11" s="285"/>
      <c r="OPC11" s="286"/>
      <c r="OPD11" s="287"/>
      <c r="OPE11" s="67"/>
      <c r="OPF11" s="284"/>
      <c r="OPG11" s="285"/>
      <c r="OPH11" s="285"/>
      <c r="OPI11" s="286"/>
      <c r="OPJ11" s="287"/>
      <c r="OPK11" s="67"/>
      <c r="OPL11" s="284"/>
      <c r="OPM11" s="285"/>
      <c r="OPN11" s="285"/>
      <c r="OPO11" s="286"/>
      <c r="OPP11" s="287"/>
      <c r="OPQ11" s="67"/>
      <c r="OPR11" s="284"/>
      <c r="OPS11" s="285"/>
      <c r="OPT11" s="285"/>
      <c r="OPU11" s="286"/>
      <c r="OPV11" s="287"/>
      <c r="OPW11" s="67"/>
      <c r="OPX11" s="284"/>
      <c r="OPY11" s="285"/>
      <c r="OPZ11" s="285"/>
      <c r="OQA11" s="286"/>
      <c r="OQB11" s="287"/>
      <c r="OQC11" s="67"/>
      <c r="OQD11" s="284"/>
      <c r="OQE11" s="285"/>
      <c r="OQF11" s="285"/>
      <c r="OQG11" s="286"/>
      <c r="OQH11" s="287"/>
      <c r="OQI11" s="67"/>
      <c r="OQJ11" s="284"/>
      <c r="OQK11" s="285"/>
      <c r="OQL11" s="285"/>
      <c r="OQM11" s="286"/>
      <c r="OQN11" s="287"/>
      <c r="OQO11" s="67"/>
      <c r="OQP11" s="284"/>
      <c r="OQQ11" s="285"/>
      <c r="OQR11" s="285"/>
      <c r="OQS11" s="286"/>
      <c r="OQT11" s="287"/>
      <c r="OQU11" s="67"/>
      <c r="OQV11" s="284"/>
      <c r="OQW11" s="285"/>
      <c r="OQX11" s="285"/>
      <c r="OQY11" s="286"/>
      <c r="OQZ11" s="287"/>
      <c r="ORA11" s="67"/>
      <c r="ORB11" s="284"/>
      <c r="ORC11" s="285"/>
      <c r="ORD11" s="285"/>
      <c r="ORE11" s="286"/>
      <c r="ORF11" s="287"/>
      <c r="ORG11" s="67"/>
      <c r="ORH11" s="284"/>
      <c r="ORI11" s="285"/>
      <c r="ORJ11" s="285"/>
      <c r="ORK11" s="286"/>
      <c r="ORL11" s="287"/>
      <c r="ORM11" s="67"/>
      <c r="ORN11" s="284"/>
      <c r="ORO11" s="285"/>
      <c r="ORP11" s="285"/>
      <c r="ORQ11" s="286"/>
      <c r="ORR11" s="287"/>
      <c r="ORS11" s="67"/>
      <c r="ORT11" s="284"/>
      <c r="ORU11" s="285"/>
      <c r="ORV11" s="285"/>
      <c r="ORW11" s="286"/>
      <c r="ORX11" s="287"/>
      <c r="ORY11" s="67"/>
      <c r="ORZ11" s="284"/>
      <c r="OSA11" s="285"/>
      <c r="OSB11" s="285"/>
      <c r="OSC11" s="286"/>
      <c r="OSD11" s="287"/>
      <c r="OSE11" s="67"/>
      <c r="OSF11" s="284"/>
      <c r="OSG11" s="285"/>
      <c r="OSH11" s="285"/>
      <c r="OSI11" s="286"/>
      <c r="OSJ11" s="287"/>
      <c r="OSK11" s="67"/>
      <c r="OSL11" s="284"/>
      <c r="OSM11" s="285"/>
      <c r="OSN11" s="285"/>
      <c r="OSO11" s="286"/>
      <c r="OSP11" s="287"/>
      <c r="OSQ11" s="67"/>
      <c r="OSR11" s="284"/>
      <c r="OSS11" s="285"/>
      <c r="OST11" s="285"/>
      <c r="OSU11" s="286"/>
      <c r="OSV11" s="287"/>
      <c r="OSW11" s="67"/>
      <c r="OSX11" s="284"/>
      <c r="OSY11" s="285"/>
      <c r="OSZ11" s="285"/>
      <c r="OTA11" s="286"/>
      <c r="OTB11" s="287"/>
      <c r="OTC11" s="67"/>
      <c r="OTD11" s="284"/>
      <c r="OTE11" s="285"/>
      <c r="OTF11" s="285"/>
      <c r="OTG11" s="286"/>
      <c r="OTH11" s="287"/>
      <c r="OTI11" s="67"/>
      <c r="OTJ11" s="284"/>
      <c r="OTK11" s="285"/>
      <c r="OTL11" s="285"/>
      <c r="OTM11" s="286"/>
      <c r="OTN11" s="287"/>
      <c r="OTO11" s="67"/>
      <c r="OTP11" s="284"/>
      <c r="OTQ11" s="285"/>
      <c r="OTR11" s="285"/>
      <c r="OTS11" s="286"/>
      <c r="OTT11" s="287"/>
      <c r="OTU11" s="67"/>
      <c r="OTV11" s="284"/>
      <c r="OTW11" s="285"/>
      <c r="OTX11" s="285"/>
      <c r="OTY11" s="286"/>
      <c r="OTZ11" s="287"/>
      <c r="OUA11" s="67"/>
      <c r="OUB11" s="284"/>
      <c r="OUC11" s="285"/>
      <c r="OUD11" s="285"/>
      <c r="OUE11" s="286"/>
      <c r="OUF11" s="287"/>
      <c r="OUG11" s="67"/>
      <c r="OUH11" s="284"/>
      <c r="OUI11" s="285"/>
      <c r="OUJ11" s="285"/>
      <c r="OUK11" s="286"/>
      <c r="OUL11" s="287"/>
      <c r="OUM11" s="67"/>
      <c r="OUN11" s="284"/>
      <c r="OUO11" s="285"/>
      <c r="OUP11" s="285"/>
      <c r="OUQ11" s="286"/>
      <c r="OUR11" s="287"/>
      <c r="OUS11" s="67"/>
      <c r="OUT11" s="284"/>
      <c r="OUU11" s="285"/>
      <c r="OUV11" s="285"/>
      <c r="OUW11" s="286"/>
      <c r="OUX11" s="287"/>
      <c r="OUY11" s="67"/>
      <c r="OUZ11" s="284"/>
      <c r="OVA11" s="285"/>
      <c r="OVB11" s="285"/>
      <c r="OVC11" s="286"/>
      <c r="OVD11" s="287"/>
      <c r="OVE11" s="67"/>
      <c r="OVF11" s="284"/>
      <c r="OVG11" s="285"/>
      <c r="OVH11" s="285"/>
      <c r="OVI11" s="286"/>
      <c r="OVJ11" s="287"/>
      <c r="OVK11" s="67"/>
      <c r="OVL11" s="284"/>
      <c r="OVM11" s="285"/>
      <c r="OVN11" s="285"/>
      <c r="OVO11" s="286"/>
      <c r="OVP11" s="287"/>
      <c r="OVQ11" s="67"/>
      <c r="OVR11" s="284"/>
      <c r="OVS11" s="285"/>
      <c r="OVT11" s="285"/>
      <c r="OVU11" s="286"/>
      <c r="OVV11" s="287"/>
      <c r="OVW11" s="67"/>
      <c r="OVX11" s="284"/>
      <c r="OVY11" s="285"/>
      <c r="OVZ11" s="285"/>
      <c r="OWA11" s="286"/>
      <c r="OWB11" s="287"/>
      <c r="OWC11" s="67"/>
      <c r="OWD11" s="284"/>
      <c r="OWE11" s="285"/>
      <c r="OWF11" s="285"/>
      <c r="OWG11" s="286"/>
      <c r="OWH11" s="287"/>
      <c r="OWI11" s="67"/>
      <c r="OWJ11" s="284"/>
      <c r="OWK11" s="285"/>
      <c r="OWL11" s="285"/>
      <c r="OWM11" s="286"/>
      <c r="OWN11" s="287"/>
      <c r="OWO11" s="67"/>
      <c r="OWP11" s="284"/>
      <c r="OWQ11" s="285"/>
      <c r="OWR11" s="285"/>
      <c r="OWS11" s="286"/>
      <c r="OWT11" s="287"/>
      <c r="OWU11" s="67"/>
      <c r="OWV11" s="284"/>
      <c r="OWW11" s="285"/>
      <c r="OWX11" s="285"/>
      <c r="OWY11" s="286"/>
      <c r="OWZ11" s="287"/>
      <c r="OXA11" s="67"/>
      <c r="OXB11" s="284"/>
      <c r="OXC11" s="285"/>
      <c r="OXD11" s="285"/>
      <c r="OXE11" s="286"/>
      <c r="OXF11" s="287"/>
      <c r="OXG11" s="67"/>
      <c r="OXH11" s="284"/>
      <c r="OXI11" s="285"/>
      <c r="OXJ11" s="285"/>
      <c r="OXK11" s="286"/>
      <c r="OXL11" s="287"/>
      <c r="OXM11" s="67"/>
      <c r="OXN11" s="284"/>
      <c r="OXO11" s="285"/>
      <c r="OXP11" s="285"/>
      <c r="OXQ11" s="286"/>
      <c r="OXR11" s="287"/>
      <c r="OXS11" s="67"/>
      <c r="OXT11" s="284"/>
      <c r="OXU11" s="285"/>
      <c r="OXV11" s="285"/>
      <c r="OXW11" s="286"/>
      <c r="OXX11" s="287"/>
      <c r="OXY11" s="67"/>
      <c r="OXZ11" s="284"/>
      <c r="OYA11" s="285"/>
      <c r="OYB11" s="285"/>
      <c r="OYC11" s="286"/>
      <c r="OYD11" s="287"/>
      <c r="OYE11" s="67"/>
      <c r="OYF11" s="284"/>
      <c r="OYG11" s="285"/>
      <c r="OYH11" s="285"/>
      <c r="OYI11" s="286"/>
      <c r="OYJ11" s="287"/>
      <c r="OYK11" s="67"/>
      <c r="OYL11" s="284"/>
      <c r="OYM11" s="285"/>
      <c r="OYN11" s="285"/>
      <c r="OYO11" s="286"/>
      <c r="OYP11" s="287"/>
      <c r="OYQ11" s="67"/>
      <c r="OYR11" s="284"/>
      <c r="OYS11" s="285"/>
      <c r="OYT11" s="285"/>
      <c r="OYU11" s="286"/>
      <c r="OYV11" s="287"/>
      <c r="OYW11" s="67"/>
      <c r="OYX11" s="284"/>
      <c r="OYY11" s="285"/>
      <c r="OYZ11" s="285"/>
      <c r="OZA11" s="286"/>
      <c r="OZB11" s="287"/>
      <c r="OZC11" s="67"/>
      <c r="OZD11" s="284"/>
      <c r="OZE11" s="285"/>
      <c r="OZF11" s="285"/>
      <c r="OZG11" s="286"/>
      <c r="OZH11" s="287"/>
      <c r="OZI11" s="67"/>
      <c r="OZJ11" s="284"/>
      <c r="OZK11" s="285"/>
      <c r="OZL11" s="285"/>
      <c r="OZM11" s="286"/>
      <c r="OZN11" s="287"/>
      <c r="OZO11" s="67"/>
      <c r="OZP11" s="284"/>
      <c r="OZQ11" s="285"/>
      <c r="OZR11" s="285"/>
      <c r="OZS11" s="286"/>
      <c r="OZT11" s="287"/>
      <c r="OZU11" s="67"/>
      <c r="OZV11" s="284"/>
      <c r="OZW11" s="285"/>
      <c r="OZX11" s="285"/>
      <c r="OZY11" s="286"/>
      <c r="OZZ11" s="287"/>
      <c r="PAA11" s="67"/>
      <c r="PAB11" s="284"/>
      <c r="PAC11" s="285"/>
      <c r="PAD11" s="285"/>
      <c r="PAE11" s="286"/>
      <c r="PAF11" s="287"/>
      <c r="PAG11" s="67"/>
      <c r="PAH11" s="284"/>
      <c r="PAI11" s="285"/>
      <c r="PAJ11" s="285"/>
      <c r="PAK11" s="286"/>
      <c r="PAL11" s="287"/>
      <c r="PAM11" s="67"/>
      <c r="PAN11" s="284"/>
      <c r="PAO11" s="285"/>
      <c r="PAP11" s="285"/>
      <c r="PAQ11" s="286"/>
      <c r="PAR11" s="287"/>
      <c r="PAS11" s="67"/>
      <c r="PAT11" s="284"/>
      <c r="PAU11" s="285"/>
      <c r="PAV11" s="285"/>
      <c r="PAW11" s="286"/>
      <c r="PAX11" s="287"/>
      <c r="PAY11" s="67"/>
      <c r="PAZ11" s="284"/>
      <c r="PBA11" s="285"/>
      <c r="PBB11" s="285"/>
      <c r="PBC11" s="286"/>
      <c r="PBD11" s="287"/>
      <c r="PBE11" s="67"/>
      <c r="PBF11" s="284"/>
      <c r="PBG11" s="285"/>
      <c r="PBH11" s="285"/>
      <c r="PBI11" s="286"/>
      <c r="PBJ11" s="287"/>
      <c r="PBK11" s="67"/>
      <c r="PBL11" s="284"/>
      <c r="PBM11" s="285"/>
      <c r="PBN11" s="285"/>
      <c r="PBO11" s="286"/>
      <c r="PBP11" s="287"/>
      <c r="PBQ11" s="67"/>
      <c r="PBR11" s="284"/>
      <c r="PBS11" s="285"/>
      <c r="PBT11" s="285"/>
      <c r="PBU11" s="286"/>
      <c r="PBV11" s="287"/>
      <c r="PBW11" s="67"/>
      <c r="PBX11" s="284"/>
      <c r="PBY11" s="285"/>
      <c r="PBZ11" s="285"/>
      <c r="PCA11" s="286"/>
      <c r="PCB11" s="287"/>
      <c r="PCC11" s="67"/>
      <c r="PCD11" s="284"/>
      <c r="PCE11" s="285"/>
      <c r="PCF11" s="285"/>
      <c r="PCG11" s="286"/>
      <c r="PCH11" s="287"/>
      <c r="PCI11" s="67"/>
      <c r="PCJ11" s="284"/>
      <c r="PCK11" s="285"/>
      <c r="PCL11" s="285"/>
      <c r="PCM11" s="286"/>
      <c r="PCN11" s="287"/>
      <c r="PCO11" s="67"/>
      <c r="PCP11" s="284"/>
      <c r="PCQ11" s="285"/>
      <c r="PCR11" s="285"/>
      <c r="PCS11" s="286"/>
      <c r="PCT11" s="287"/>
      <c r="PCU11" s="67"/>
      <c r="PCV11" s="284"/>
      <c r="PCW11" s="285"/>
      <c r="PCX11" s="285"/>
      <c r="PCY11" s="286"/>
      <c r="PCZ11" s="287"/>
      <c r="PDA11" s="67"/>
      <c r="PDB11" s="284"/>
      <c r="PDC11" s="285"/>
      <c r="PDD11" s="285"/>
      <c r="PDE11" s="286"/>
      <c r="PDF11" s="287"/>
      <c r="PDG11" s="67"/>
      <c r="PDH11" s="284"/>
      <c r="PDI11" s="285"/>
      <c r="PDJ11" s="285"/>
      <c r="PDK11" s="286"/>
      <c r="PDL11" s="287"/>
      <c r="PDM11" s="67"/>
      <c r="PDN11" s="284"/>
      <c r="PDO11" s="285"/>
      <c r="PDP11" s="285"/>
      <c r="PDQ11" s="286"/>
      <c r="PDR11" s="287"/>
      <c r="PDS11" s="67"/>
      <c r="PDT11" s="284"/>
      <c r="PDU11" s="285"/>
      <c r="PDV11" s="285"/>
      <c r="PDW11" s="286"/>
      <c r="PDX11" s="287"/>
      <c r="PDY11" s="67"/>
      <c r="PDZ11" s="284"/>
      <c r="PEA11" s="285"/>
      <c r="PEB11" s="285"/>
      <c r="PEC11" s="286"/>
      <c r="PED11" s="287"/>
      <c r="PEE11" s="67"/>
      <c r="PEF11" s="284"/>
      <c r="PEG11" s="285"/>
      <c r="PEH11" s="285"/>
      <c r="PEI11" s="286"/>
      <c r="PEJ11" s="287"/>
      <c r="PEK11" s="67"/>
      <c r="PEL11" s="284"/>
      <c r="PEM11" s="285"/>
      <c r="PEN11" s="285"/>
      <c r="PEO11" s="286"/>
      <c r="PEP11" s="287"/>
      <c r="PEQ11" s="67"/>
      <c r="PER11" s="284"/>
      <c r="PES11" s="285"/>
      <c r="PET11" s="285"/>
      <c r="PEU11" s="286"/>
      <c r="PEV11" s="287"/>
      <c r="PEW11" s="67"/>
      <c r="PEX11" s="284"/>
      <c r="PEY11" s="285"/>
      <c r="PEZ11" s="285"/>
      <c r="PFA11" s="286"/>
      <c r="PFB11" s="287"/>
      <c r="PFC11" s="67"/>
      <c r="PFD11" s="284"/>
      <c r="PFE11" s="285"/>
      <c r="PFF11" s="285"/>
      <c r="PFG11" s="286"/>
      <c r="PFH11" s="287"/>
      <c r="PFI11" s="67"/>
      <c r="PFJ11" s="284"/>
      <c r="PFK11" s="285"/>
      <c r="PFL11" s="285"/>
      <c r="PFM11" s="286"/>
      <c r="PFN11" s="287"/>
      <c r="PFO11" s="67"/>
      <c r="PFP11" s="284"/>
      <c r="PFQ11" s="285"/>
      <c r="PFR11" s="285"/>
      <c r="PFS11" s="286"/>
      <c r="PFT11" s="287"/>
      <c r="PFU11" s="67"/>
      <c r="PFV11" s="284"/>
      <c r="PFW11" s="285"/>
      <c r="PFX11" s="285"/>
      <c r="PFY11" s="286"/>
      <c r="PFZ11" s="287"/>
      <c r="PGA11" s="67"/>
      <c r="PGB11" s="284"/>
      <c r="PGC11" s="285"/>
      <c r="PGD11" s="285"/>
      <c r="PGE11" s="286"/>
      <c r="PGF11" s="287"/>
      <c r="PGG11" s="67"/>
      <c r="PGH11" s="284"/>
      <c r="PGI11" s="285"/>
      <c r="PGJ11" s="285"/>
      <c r="PGK11" s="286"/>
      <c r="PGL11" s="287"/>
      <c r="PGM11" s="67"/>
      <c r="PGN11" s="284"/>
      <c r="PGO11" s="285"/>
      <c r="PGP11" s="285"/>
      <c r="PGQ11" s="286"/>
      <c r="PGR11" s="287"/>
      <c r="PGS11" s="67"/>
      <c r="PGT11" s="284"/>
      <c r="PGU11" s="285"/>
      <c r="PGV11" s="285"/>
      <c r="PGW11" s="286"/>
      <c r="PGX11" s="287"/>
      <c r="PGY11" s="67"/>
      <c r="PGZ11" s="284"/>
      <c r="PHA11" s="285"/>
      <c r="PHB11" s="285"/>
      <c r="PHC11" s="286"/>
      <c r="PHD11" s="287"/>
      <c r="PHE11" s="67"/>
      <c r="PHF11" s="284"/>
      <c r="PHG11" s="285"/>
      <c r="PHH11" s="285"/>
      <c r="PHI11" s="286"/>
      <c r="PHJ11" s="287"/>
      <c r="PHK11" s="67"/>
      <c r="PHL11" s="284"/>
      <c r="PHM11" s="285"/>
      <c r="PHN11" s="285"/>
      <c r="PHO11" s="286"/>
      <c r="PHP11" s="287"/>
      <c r="PHQ11" s="67"/>
      <c r="PHR11" s="284"/>
      <c r="PHS11" s="285"/>
      <c r="PHT11" s="285"/>
      <c r="PHU11" s="286"/>
      <c r="PHV11" s="287"/>
      <c r="PHW11" s="67"/>
      <c r="PHX11" s="284"/>
      <c r="PHY11" s="285"/>
      <c r="PHZ11" s="285"/>
      <c r="PIA11" s="286"/>
      <c r="PIB11" s="287"/>
      <c r="PIC11" s="67"/>
      <c r="PID11" s="284"/>
      <c r="PIE11" s="285"/>
      <c r="PIF11" s="285"/>
      <c r="PIG11" s="286"/>
      <c r="PIH11" s="287"/>
      <c r="PII11" s="67"/>
      <c r="PIJ11" s="284"/>
      <c r="PIK11" s="285"/>
      <c r="PIL11" s="285"/>
      <c r="PIM11" s="286"/>
      <c r="PIN11" s="287"/>
      <c r="PIO11" s="67"/>
      <c r="PIP11" s="284"/>
      <c r="PIQ11" s="285"/>
      <c r="PIR11" s="285"/>
      <c r="PIS11" s="286"/>
      <c r="PIT11" s="287"/>
      <c r="PIU11" s="67"/>
      <c r="PIV11" s="284"/>
      <c r="PIW11" s="285"/>
      <c r="PIX11" s="285"/>
      <c r="PIY11" s="286"/>
      <c r="PIZ11" s="287"/>
      <c r="PJA11" s="67"/>
      <c r="PJB11" s="284"/>
      <c r="PJC11" s="285"/>
      <c r="PJD11" s="285"/>
      <c r="PJE11" s="286"/>
      <c r="PJF11" s="287"/>
      <c r="PJG11" s="67"/>
      <c r="PJH11" s="284"/>
      <c r="PJI11" s="285"/>
      <c r="PJJ11" s="285"/>
      <c r="PJK11" s="286"/>
      <c r="PJL11" s="287"/>
      <c r="PJM11" s="67"/>
      <c r="PJN11" s="284"/>
      <c r="PJO11" s="285"/>
      <c r="PJP11" s="285"/>
      <c r="PJQ11" s="286"/>
      <c r="PJR11" s="287"/>
      <c r="PJS11" s="67"/>
      <c r="PJT11" s="284"/>
      <c r="PJU11" s="285"/>
      <c r="PJV11" s="285"/>
      <c r="PJW11" s="286"/>
      <c r="PJX11" s="287"/>
      <c r="PJY11" s="67"/>
      <c r="PJZ11" s="284"/>
      <c r="PKA11" s="285"/>
      <c r="PKB11" s="285"/>
      <c r="PKC11" s="286"/>
      <c r="PKD11" s="287"/>
      <c r="PKE11" s="67"/>
      <c r="PKF11" s="284"/>
      <c r="PKG11" s="285"/>
      <c r="PKH11" s="285"/>
      <c r="PKI11" s="286"/>
      <c r="PKJ11" s="287"/>
      <c r="PKK11" s="67"/>
      <c r="PKL11" s="284"/>
      <c r="PKM11" s="285"/>
      <c r="PKN11" s="285"/>
      <c r="PKO11" s="286"/>
      <c r="PKP11" s="287"/>
      <c r="PKQ11" s="67"/>
      <c r="PKR11" s="284"/>
      <c r="PKS11" s="285"/>
      <c r="PKT11" s="285"/>
      <c r="PKU11" s="286"/>
      <c r="PKV11" s="287"/>
      <c r="PKW11" s="67"/>
      <c r="PKX11" s="284"/>
      <c r="PKY11" s="285"/>
      <c r="PKZ11" s="285"/>
      <c r="PLA11" s="286"/>
      <c r="PLB11" s="287"/>
      <c r="PLC11" s="67"/>
      <c r="PLD11" s="284"/>
      <c r="PLE11" s="285"/>
      <c r="PLF11" s="285"/>
      <c r="PLG11" s="286"/>
      <c r="PLH11" s="287"/>
      <c r="PLI11" s="67"/>
      <c r="PLJ11" s="284"/>
      <c r="PLK11" s="285"/>
      <c r="PLL11" s="285"/>
      <c r="PLM11" s="286"/>
      <c r="PLN11" s="287"/>
      <c r="PLO11" s="67"/>
      <c r="PLP11" s="284"/>
      <c r="PLQ11" s="285"/>
      <c r="PLR11" s="285"/>
      <c r="PLS11" s="286"/>
      <c r="PLT11" s="287"/>
      <c r="PLU11" s="67"/>
      <c r="PLV11" s="284"/>
      <c r="PLW11" s="285"/>
      <c r="PLX11" s="285"/>
      <c r="PLY11" s="286"/>
      <c r="PLZ11" s="287"/>
      <c r="PMA11" s="67"/>
      <c r="PMB11" s="284"/>
      <c r="PMC11" s="285"/>
      <c r="PMD11" s="285"/>
      <c r="PME11" s="286"/>
      <c r="PMF11" s="287"/>
      <c r="PMG11" s="67"/>
      <c r="PMH11" s="284"/>
      <c r="PMI11" s="285"/>
      <c r="PMJ11" s="285"/>
      <c r="PMK11" s="286"/>
      <c r="PML11" s="287"/>
      <c r="PMM11" s="67"/>
      <c r="PMN11" s="284"/>
      <c r="PMO11" s="285"/>
      <c r="PMP11" s="285"/>
      <c r="PMQ11" s="286"/>
      <c r="PMR11" s="287"/>
      <c r="PMS11" s="67"/>
      <c r="PMT11" s="284"/>
      <c r="PMU11" s="285"/>
      <c r="PMV11" s="285"/>
      <c r="PMW11" s="286"/>
      <c r="PMX11" s="287"/>
      <c r="PMY11" s="67"/>
      <c r="PMZ11" s="284"/>
      <c r="PNA11" s="285"/>
      <c r="PNB11" s="285"/>
      <c r="PNC11" s="286"/>
      <c r="PND11" s="287"/>
      <c r="PNE11" s="67"/>
      <c r="PNF11" s="284"/>
      <c r="PNG11" s="285"/>
      <c r="PNH11" s="285"/>
      <c r="PNI11" s="286"/>
      <c r="PNJ11" s="287"/>
      <c r="PNK11" s="67"/>
      <c r="PNL11" s="284"/>
      <c r="PNM11" s="285"/>
      <c r="PNN11" s="285"/>
      <c r="PNO11" s="286"/>
      <c r="PNP11" s="287"/>
      <c r="PNQ11" s="67"/>
      <c r="PNR11" s="284"/>
      <c r="PNS11" s="285"/>
      <c r="PNT11" s="285"/>
      <c r="PNU11" s="286"/>
      <c r="PNV11" s="287"/>
      <c r="PNW11" s="67"/>
      <c r="PNX11" s="284"/>
      <c r="PNY11" s="285"/>
      <c r="PNZ11" s="285"/>
      <c r="POA11" s="286"/>
      <c r="POB11" s="287"/>
      <c r="POC11" s="67"/>
      <c r="POD11" s="284"/>
      <c r="POE11" s="285"/>
      <c r="POF11" s="285"/>
      <c r="POG11" s="286"/>
      <c r="POH11" s="287"/>
      <c r="POI11" s="67"/>
      <c r="POJ11" s="284"/>
      <c r="POK11" s="285"/>
      <c r="POL11" s="285"/>
      <c r="POM11" s="286"/>
      <c r="PON11" s="287"/>
      <c r="POO11" s="67"/>
      <c r="POP11" s="284"/>
      <c r="POQ11" s="285"/>
      <c r="POR11" s="285"/>
      <c r="POS11" s="286"/>
      <c r="POT11" s="287"/>
      <c r="POU11" s="67"/>
      <c r="POV11" s="284"/>
      <c r="POW11" s="285"/>
      <c r="POX11" s="285"/>
      <c r="POY11" s="286"/>
      <c r="POZ11" s="287"/>
      <c r="PPA11" s="67"/>
      <c r="PPB11" s="284"/>
      <c r="PPC11" s="285"/>
      <c r="PPD11" s="285"/>
      <c r="PPE11" s="286"/>
      <c r="PPF11" s="287"/>
      <c r="PPG11" s="67"/>
      <c r="PPH11" s="284"/>
      <c r="PPI11" s="285"/>
      <c r="PPJ11" s="285"/>
      <c r="PPK11" s="286"/>
      <c r="PPL11" s="287"/>
      <c r="PPM11" s="67"/>
      <c r="PPN11" s="284"/>
      <c r="PPO11" s="285"/>
      <c r="PPP11" s="285"/>
      <c r="PPQ11" s="286"/>
      <c r="PPR11" s="287"/>
      <c r="PPS11" s="67"/>
      <c r="PPT11" s="284"/>
      <c r="PPU11" s="285"/>
      <c r="PPV11" s="285"/>
      <c r="PPW11" s="286"/>
      <c r="PPX11" s="287"/>
      <c r="PPY11" s="67"/>
      <c r="PPZ11" s="284"/>
      <c r="PQA11" s="285"/>
      <c r="PQB11" s="285"/>
      <c r="PQC11" s="286"/>
      <c r="PQD11" s="287"/>
      <c r="PQE11" s="67"/>
      <c r="PQF11" s="284"/>
      <c r="PQG11" s="285"/>
      <c r="PQH11" s="285"/>
      <c r="PQI11" s="286"/>
      <c r="PQJ11" s="287"/>
      <c r="PQK11" s="67"/>
      <c r="PQL11" s="284"/>
      <c r="PQM11" s="285"/>
      <c r="PQN11" s="285"/>
      <c r="PQO11" s="286"/>
      <c r="PQP11" s="287"/>
      <c r="PQQ11" s="67"/>
      <c r="PQR11" s="284"/>
      <c r="PQS11" s="285"/>
      <c r="PQT11" s="285"/>
      <c r="PQU11" s="286"/>
      <c r="PQV11" s="287"/>
      <c r="PQW11" s="67"/>
      <c r="PQX11" s="284"/>
      <c r="PQY11" s="285"/>
      <c r="PQZ11" s="285"/>
      <c r="PRA11" s="286"/>
      <c r="PRB11" s="287"/>
      <c r="PRC11" s="67"/>
      <c r="PRD11" s="284"/>
      <c r="PRE11" s="285"/>
      <c r="PRF11" s="285"/>
      <c r="PRG11" s="286"/>
      <c r="PRH11" s="287"/>
      <c r="PRI11" s="67"/>
      <c r="PRJ11" s="284"/>
      <c r="PRK11" s="285"/>
      <c r="PRL11" s="285"/>
      <c r="PRM11" s="286"/>
      <c r="PRN11" s="287"/>
      <c r="PRO11" s="67"/>
      <c r="PRP11" s="284"/>
      <c r="PRQ11" s="285"/>
      <c r="PRR11" s="285"/>
      <c r="PRS11" s="286"/>
      <c r="PRT11" s="287"/>
      <c r="PRU11" s="67"/>
      <c r="PRV11" s="284"/>
      <c r="PRW11" s="285"/>
      <c r="PRX11" s="285"/>
      <c r="PRY11" s="286"/>
      <c r="PRZ11" s="287"/>
      <c r="PSA11" s="67"/>
      <c r="PSB11" s="284"/>
      <c r="PSC11" s="285"/>
      <c r="PSD11" s="285"/>
      <c r="PSE11" s="286"/>
      <c r="PSF11" s="287"/>
      <c r="PSG11" s="67"/>
      <c r="PSH11" s="284"/>
      <c r="PSI11" s="285"/>
      <c r="PSJ11" s="285"/>
      <c r="PSK11" s="286"/>
      <c r="PSL11" s="287"/>
      <c r="PSM11" s="67"/>
      <c r="PSN11" s="284"/>
      <c r="PSO11" s="285"/>
      <c r="PSP11" s="285"/>
      <c r="PSQ11" s="286"/>
      <c r="PSR11" s="287"/>
      <c r="PSS11" s="67"/>
      <c r="PST11" s="284"/>
      <c r="PSU11" s="285"/>
      <c r="PSV11" s="285"/>
      <c r="PSW11" s="286"/>
      <c r="PSX11" s="287"/>
      <c r="PSY11" s="67"/>
      <c r="PSZ11" s="284"/>
      <c r="PTA11" s="285"/>
      <c r="PTB11" s="285"/>
      <c r="PTC11" s="286"/>
      <c r="PTD11" s="287"/>
      <c r="PTE11" s="67"/>
      <c r="PTF11" s="284"/>
      <c r="PTG11" s="285"/>
      <c r="PTH11" s="285"/>
      <c r="PTI11" s="286"/>
      <c r="PTJ11" s="287"/>
      <c r="PTK11" s="67"/>
      <c r="PTL11" s="284"/>
      <c r="PTM11" s="285"/>
      <c r="PTN11" s="285"/>
      <c r="PTO11" s="286"/>
      <c r="PTP11" s="287"/>
      <c r="PTQ11" s="67"/>
      <c r="PTR11" s="284"/>
      <c r="PTS11" s="285"/>
      <c r="PTT11" s="285"/>
      <c r="PTU11" s="286"/>
      <c r="PTV11" s="287"/>
      <c r="PTW11" s="67"/>
      <c r="PTX11" s="284"/>
      <c r="PTY11" s="285"/>
      <c r="PTZ11" s="285"/>
      <c r="PUA11" s="286"/>
      <c r="PUB11" s="287"/>
      <c r="PUC11" s="67"/>
      <c r="PUD11" s="284"/>
      <c r="PUE11" s="285"/>
      <c r="PUF11" s="285"/>
      <c r="PUG11" s="286"/>
      <c r="PUH11" s="287"/>
      <c r="PUI11" s="67"/>
      <c r="PUJ11" s="284"/>
      <c r="PUK11" s="285"/>
      <c r="PUL11" s="285"/>
      <c r="PUM11" s="286"/>
      <c r="PUN11" s="287"/>
      <c r="PUO11" s="67"/>
      <c r="PUP11" s="284"/>
      <c r="PUQ11" s="285"/>
      <c r="PUR11" s="285"/>
      <c r="PUS11" s="286"/>
      <c r="PUT11" s="287"/>
      <c r="PUU11" s="67"/>
      <c r="PUV11" s="284"/>
      <c r="PUW11" s="285"/>
      <c r="PUX11" s="285"/>
      <c r="PUY11" s="286"/>
      <c r="PUZ11" s="287"/>
      <c r="PVA11" s="67"/>
      <c r="PVB11" s="284"/>
      <c r="PVC11" s="285"/>
      <c r="PVD11" s="285"/>
      <c r="PVE11" s="286"/>
      <c r="PVF11" s="287"/>
      <c r="PVG11" s="67"/>
      <c r="PVH11" s="284"/>
      <c r="PVI11" s="285"/>
      <c r="PVJ11" s="285"/>
      <c r="PVK11" s="286"/>
      <c r="PVL11" s="287"/>
      <c r="PVM11" s="67"/>
      <c r="PVN11" s="284"/>
      <c r="PVO11" s="285"/>
      <c r="PVP11" s="285"/>
      <c r="PVQ11" s="286"/>
      <c r="PVR11" s="287"/>
      <c r="PVS11" s="67"/>
      <c r="PVT11" s="284"/>
      <c r="PVU11" s="285"/>
      <c r="PVV11" s="285"/>
      <c r="PVW11" s="286"/>
      <c r="PVX11" s="287"/>
      <c r="PVY11" s="67"/>
      <c r="PVZ11" s="284"/>
      <c r="PWA11" s="285"/>
      <c r="PWB11" s="285"/>
      <c r="PWC11" s="286"/>
      <c r="PWD11" s="287"/>
      <c r="PWE11" s="67"/>
      <c r="PWF11" s="284"/>
      <c r="PWG11" s="285"/>
      <c r="PWH11" s="285"/>
      <c r="PWI11" s="286"/>
      <c r="PWJ11" s="287"/>
      <c r="PWK11" s="67"/>
      <c r="PWL11" s="284"/>
      <c r="PWM11" s="285"/>
      <c r="PWN11" s="285"/>
      <c r="PWO11" s="286"/>
      <c r="PWP11" s="287"/>
      <c r="PWQ11" s="67"/>
      <c r="PWR11" s="284"/>
      <c r="PWS11" s="285"/>
      <c r="PWT11" s="285"/>
      <c r="PWU11" s="286"/>
      <c r="PWV11" s="287"/>
      <c r="PWW11" s="67"/>
      <c r="PWX11" s="284"/>
      <c r="PWY11" s="285"/>
      <c r="PWZ11" s="285"/>
      <c r="PXA11" s="286"/>
      <c r="PXB11" s="287"/>
      <c r="PXC11" s="67"/>
      <c r="PXD11" s="284"/>
      <c r="PXE11" s="285"/>
      <c r="PXF11" s="285"/>
      <c r="PXG11" s="286"/>
      <c r="PXH11" s="287"/>
      <c r="PXI11" s="67"/>
      <c r="PXJ11" s="284"/>
      <c r="PXK11" s="285"/>
      <c r="PXL11" s="285"/>
      <c r="PXM11" s="286"/>
      <c r="PXN11" s="287"/>
      <c r="PXO11" s="67"/>
      <c r="PXP11" s="284"/>
      <c r="PXQ11" s="285"/>
      <c r="PXR11" s="285"/>
      <c r="PXS11" s="286"/>
      <c r="PXT11" s="287"/>
      <c r="PXU11" s="67"/>
      <c r="PXV11" s="284"/>
      <c r="PXW11" s="285"/>
      <c r="PXX11" s="285"/>
      <c r="PXY11" s="286"/>
      <c r="PXZ11" s="287"/>
      <c r="PYA11" s="67"/>
      <c r="PYB11" s="284"/>
      <c r="PYC11" s="285"/>
      <c r="PYD11" s="285"/>
      <c r="PYE11" s="286"/>
      <c r="PYF11" s="287"/>
      <c r="PYG11" s="67"/>
      <c r="PYH11" s="284"/>
      <c r="PYI11" s="285"/>
      <c r="PYJ11" s="285"/>
      <c r="PYK11" s="286"/>
      <c r="PYL11" s="287"/>
      <c r="PYM11" s="67"/>
      <c r="PYN11" s="284"/>
      <c r="PYO11" s="285"/>
      <c r="PYP11" s="285"/>
      <c r="PYQ11" s="286"/>
      <c r="PYR11" s="287"/>
      <c r="PYS11" s="67"/>
      <c r="PYT11" s="284"/>
      <c r="PYU11" s="285"/>
      <c r="PYV11" s="285"/>
      <c r="PYW11" s="286"/>
      <c r="PYX11" s="287"/>
      <c r="PYY11" s="67"/>
      <c r="PYZ11" s="284"/>
      <c r="PZA11" s="285"/>
      <c r="PZB11" s="285"/>
      <c r="PZC11" s="286"/>
      <c r="PZD11" s="287"/>
      <c r="PZE11" s="67"/>
      <c r="PZF11" s="284"/>
      <c r="PZG11" s="285"/>
      <c r="PZH11" s="285"/>
      <c r="PZI11" s="286"/>
      <c r="PZJ11" s="287"/>
      <c r="PZK11" s="67"/>
      <c r="PZL11" s="284"/>
      <c r="PZM11" s="285"/>
      <c r="PZN11" s="285"/>
      <c r="PZO11" s="286"/>
      <c r="PZP11" s="287"/>
      <c r="PZQ11" s="67"/>
      <c r="PZR11" s="284"/>
      <c r="PZS11" s="285"/>
      <c r="PZT11" s="285"/>
      <c r="PZU11" s="286"/>
      <c r="PZV11" s="287"/>
      <c r="PZW11" s="67"/>
      <c r="PZX11" s="284"/>
      <c r="PZY11" s="285"/>
      <c r="PZZ11" s="285"/>
      <c r="QAA11" s="286"/>
      <c r="QAB11" s="287"/>
      <c r="QAC11" s="67"/>
      <c r="QAD11" s="284"/>
      <c r="QAE11" s="285"/>
      <c r="QAF11" s="285"/>
      <c r="QAG11" s="286"/>
      <c r="QAH11" s="287"/>
      <c r="QAI11" s="67"/>
      <c r="QAJ11" s="284"/>
      <c r="QAK11" s="285"/>
      <c r="QAL11" s="285"/>
      <c r="QAM11" s="286"/>
      <c r="QAN11" s="287"/>
      <c r="QAO11" s="67"/>
      <c r="QAP11" s="284"/>
      <c r="QAQ11" s="285"/>
      <c r="QAR11" s="285"/>
      <c r="QAS11" s="286"/>
      <c r="QAT11" s="287"/>
      <c r="QAU11" s="67"/>
      <c r="QAV11" s="284"/>
      <c r="QAW11" s="285"/>
      <c r="QAX11" s="285"/>
      <c r="QAY11" s="286"/>
      <c r="QAZ11" s="287"/>
      <c r="QBA11" s="67"/>
      <c r="QBB11" s="284"/>
      <c r="QBC11" s="285"/>
      <c r="QBD11" s="285"/>
      <c r="QBE11" s="286"/>
      <c r="QBF11" s="287"/>
      <c r="QBG11" s="67"/>
      <c r="QBH11" s="284"/>
      <c r="QBI11" s="285"/>
      <c r="QBJ11" s="285"/>
      <c r="QBK11" s="286"/>
      <c r="QBL11" s="287"/>
      <c r="QBM11" s="67"/>
      <c r="QBN11" s="284"/>
      <c r="QBO11" s="285"/>
      <c r="QBP11" s="285"/>
      <c r="QBQ11" s="286"/>
      <c r="QBR11" s="287"/>
      <c r="QBS11" s="67"/>
      <c r="QBT11" s="284"/>
      <c r="QBU11" s="285"/>
      <c r="QBV11" s="285"/>
      <c r="QBW11" s="286"/>
      <c r="QBX11" s="287"/>
      <c r="QBY11" s="67"/>
      <c r="QBZ11" s="284"/>
      <c r="QCA11" s="285"/>
      <c r="QCB11" s="285"/>
      <c r="QCC11" s="286"/>
      <c r="QCD11" s="287"/>
      <c r="QCE11" s="67"/>
      <c r="QCF11" s="284"/>
      <c r="QCG11" s="285"/>
      <c r="QCH11" s="285"/>
      <c r="QCI11" s="286"/>
      <c r="QCJ11" s="287"/>
      <c r="QCK11" s="67"/>
      <c r="QCL11" s="284"/>
      <c r="QCM11" s="285"/>
      <c r="QCN11" s="285"/>
      <c r="QCO11" s="286"/>
      <c r="QCP11" s="287"/>
      <c r="QCQ11" s="67"/>
      <c r="QCR11" s="284"/>
      <c r="QCS11" s="285"/>
      <c r="QCT11" s="285"/>
      <c r="QCU11" s="286"/>
      <c r="QCV11" s="287"/>
      <c r="QCW11" s="67"/>
      <c r="QCX11" s="284"/>
      <c r="QCY11" s="285"/>
      <c r="QCZ11" s="285"/>
      <c r="QDA11" s="286"/>
      <c r="QDB11" s="287"/>
      <c r="QDC11" s="67"/>
      <c r="QDD11" s="284"/>
      <c r="QDE11" s="285"/>
      <c r="QDF11" s="285"/>
      <c r="QDG11" s="286"/>
      <c r="QDH11" s="287"/>
      <c r="QDI11" s="67"/>
      <c r="QDJ11" s="284"/>
      <c r="QDK11" s="285"/>
      <c r="QDL11" s="285"/>
      <c r="QDM11" s="286"/>
      <c r="QDN11" s="287"/>
      <c r="QDO11" s="67"/>
      <c r="QDP11" s="284"/>
      <c r="QDQ11" s="285"/>
      <c r="QDR11" s="285"/>
      <c r="QDS11" s="286"/>
      <c r="QDT11" s="287"/>
      <c r="QDU11" s="67"/>
      <c r="QDV11" s="284"/>
      <c r="QDW11" s="285"/>
      <c r="QDX11" s="285"/>
      <c r="QDY11" s="286"/>
      <c r="QDZ11" s="287"/>
      <c r="QEA11" s="67"/>
      <c r="QEB11" s="284"/>
      <c r="QEC11" s="285"/>
      <c r="QED11" s="285"/>
      <c r="QEE11" s="286"/>
      <c r="QEF11" s="287"/>
      <c r="QEG11" s="67"/>
      <c r="QEH11" s="284"/>
      <c r="QEI11" s="285"/>
      <c r="QEJ11" s="285"/>
      <c r="QEK11" s="286"/>
      <c r="QEL11" s="287"/>
      <c r="QEM11" s="67"/>
      <c r="QEN11" s="284"/>
      <c r="QEO11" s="285"/>
      <c r="QEP11" s="285"/>
      <c r="QEQ11" s="286"/>
      <c r="QER11" s="287"/>
      <c r="QES11" s="67"/>
      <c r="QET11" s="284"/>
      <c r="QEU11" s="285"/>
      <c r="QEV11" s="285"/>
      <c r="QEW11" s="286"/>
      <c r="QEX11" s="287"/>
      <c r="QEY11" s="67"/>
      <c r="QEZ11" s="284"/>
      <c r="QFA11" s="285"/>
      <c r="QFB11" s="285"/>
      <c r="QFC11" s="286"/>
      <c r="QFD11" s="287"/>
      <c r="QFE11" s="67"/>
      <c r="QFF11" s="284"/>
      <c r="QFG11" s="285"/>
      <c r="QFH11" s="285"/>
      <c r="QFI11" s="286"/>
      <c r="QFJ11" s="287"/>
      <c r="QFK11" s="67"/>
      <c r="QFL11" s="284"/>
      <c r="QFM11" s="285"/>
      <c r="QFN11" s="285"/>
      <c r="QFO11" s="286"/>
      <c r="QFP11" s="287"/>
      <c r="QFQ11" s="67"/>
      <c r="QFR11" s="284"/>
      <c r="QFS11" s="285"/>
      <c r="QFT11" s="285"/>
      <c r="QFU11" s="286"/>
      <c r="QFV11" s="287"/>
      <c r="QFW11" s="67"/>
      <c r="QFX11" s="284"/>
      <c r="QFY11" s="285"/>
      <c r="QFZ11" s="285"/>
      <c r="QGA11" s="286"/>
      <c r="QGB11" s="287"/>
      <c r="QGC11" s="67"/>
      <c r="QGD11" s="284"/>
      <c r="QGE11" s="285"/>
      <c r="QGF11" s="285"/>
      <c r="QGG11" s="286"/>
      <c r="QGH11" s="287"/>
      <c r="QGI11" s="67"/>
      <c r="QGJ11" s="284"/>
      <c r="QGK11" s="285"/>
      <c r="QGL11" s="285"/>
      <c r="QGM11" s="286"/>
      <c r="QGN11" s="287"/>
      <c r="QGO11" s="67"/>
      <c r="QGP11" s="284"/>
      <c r="QGQ11" s="285"/>
      <c r="QGR11" s="285"/>
      <c r="QGS11" s="286"/>
      <c r="QGT11" s="287"/>
      <c r="QGU11" s="67"/>
      <c r="QGV11" s="284"/>
      <c r="QGW11" s="285"/>
      <c r="QGX11" s="285"/>
      <c r="QGY11" s="286"/>
      <c r="QGZ11" s="287"/>
      <c r="QHA11" s="67"/>
      <c r="QHB11" s="284"/>
      <c r="QHC11" s="285"/>
      <c r="QHD11" s="285"/>
      <c r="QHE11" s="286"/>
      <c r="QHF11" s="287"/>
      <c r="QHG11" s="67"/>
      <c r="QHH11" s="284"/>
      <c r="QHI11" s="285"/>
      <c r="QHJ11" s="285"/>
      <c r="QHK11" s="286"/>
      <c r="QHL11" s="287"/>
      <c r="QHM11" s="67"/>
      <c r="QHN11" s="284"/>
      <c r="QHO11" s="285"/>
      <c r="QHP11" s="285"/>
      <c r="QHQ11" s="286"/>
      <c r="QHR11" s="287"/>
      <c r="QHS11" s="67"/>
      <c r="QHT11" s="284"/>
      <c r="QHU11" s="285"/>
      <c r="QHV11" s="285"/>
      <c r="QHW11" s="286"/>
      <c r="QHX11" s="287"/>
      <c r="QHY11" s="67"/>
      <c r="QHZ11" s="284"/>
      <c r="QIA11" s="285"/>
      <c r="QIB11" s="285"/>
      <c r="QIC11" s="286"/>
      <c r="QID11" s="287"/>
      <c r="QIE11" s="67"/>
      <c r="QIF11" s="284"/>
      <c r="QIG11" s="285"/>
      <c r="QIH11" s="285"/>
      <c r="QII11" s="286"/>
      <c r="QIJ11" s="287"/>
      <c r="QIK11" s="67"/>
      <c r="QIL11" s="284"/>
      <c r="QIM11" s="285"/>
      <c r="QIN11" s="285"/>
      <c r="QIO11" s="286"/>
      <c r="QIP11" s="287"/>
      <c r="QIQ11" s="67"/>
      <c r="QIR11" s="284"/>
      <c r="QIS11" s="285"/>
      <c r="QIT11" s="285"/>
      <c r="QIU11" s="286"/>
      <c r="QIV11" s="287"/>
      <c r="QIW11" s="67"/>
      <c r="QIX11" s="284"/>
      <c r="QIY11" s="285"/>
      <c r="QIZ11" s="285"/>
      <c r="QJA11" s="286"/>
      <c r="QJB11" s="287"/>
      <c r="QJC11" s="67"/>
      <c r="QJD11" s="284"/>
      <c r="QJE11" s="285"/>
      <c r="QJF11" s="285"/>
      <c r="QJG11" s="286"/>
      <c r="QJH11" s="287"/>
      <c r="QJI11" s="67"/>
      <c r="QJJ11" s="284"/>
      <c r="QJK11" s="285"/>
      <c r="QJL11" s="285"/>
      <c r="QJM11" s="286"/>
      <c r="QJN11" s="287"/>
      <c r="QJO11" s="67"/>
      <c r="QJP11" s="284"/>
      <c r="QJQ11" s="285"/>
      <c r="QJR11" s="285"/>
      <c r="QJS11" s="286"/>
      <c r="QJT11" s="287"/>
      <c r="QJU11" s="67"/>
      <c r="QJV11" s="284"/>
      <c r="QJW11" s="285"/>
      <c r="QJX11" s="285"/>
      <c r="QJY11" s="286"/>
      <c r="QJZ11" s="287"/>
      <c r="QKA11" s="67"/>
      <c r="QKB11" s="284"/>
      <c r="QKC11" s="285"/>
      <c r="QKD11" s="285"/>
      <c r="QKE11" s="286"/>
      <c r="QKF11" s="287"/>
      <c r="QKG11" s="67"/>
      <c r="QKH11" s="284"/>
      <c r="QKI11" s="285"/>
      <c r="QKJ11" s="285"/>
      <c r="QKK11" s="286"/>
      <c r="QKL11" s="287"/>
      <c r="QKM11" s="67"/>
      <c r="QKN11" s="284"/>
      <c r="QKO11" s="285"/>
      <c r="QKP11" s="285"/>
      <c r="QKQ11" s="286"/>
      <c r="QKR11" s="287"/>
      <c r="QKS11" s="67"/>
      <c r="QKT11" s="284"/>
      <c r="QKU11" s="285"/>
      <c r="QKV11" s="285"/>
      <c r="QKW11" s="286"/>
      <c r="QKX11" s="287"/>
      <c r="QKY11" s="67"/>
      <c r="QKZ11" s="284"/>
      <c r="QLA11" s="285"/>
      <c r="QLB11" s="285"/>
      <c r="QLC11" s="286"/>
      <c r="QLD11" s="287"/>
      <c r="QLE11" s="67"/>
      <c r="QLF11" s="284"/>
      <c r="QLG11" s="285"/>
      <c r="QLH11" s="285"/>
      <c r="QLI11" s="286"/>
      <c r="QLJ11" s="287"/>
      <c r="QLK11" s="67"/>
      <c r="QLL11" s="284"/>
      <c r="QLM11" s="285"/>
      <c r="QLN11" s="285"/>
      <c r="QLO11" s="286"/>
      <c r="QLP11" s="287"/>
      <c r="QLQ11" s="67"/>
      <c r="QLR11" s="284"/>
      <c r="QLS11" s="285"/>
      <c r="QLT11" s="285"/>
      <c r="QLU11" s="286"/>
      <c r="QLV11" s="287"/>
      <c r="QLW11" s="67"/>
      <c r="QLX11" s="284"/>
      <c r="QLY11" s="285"/>
      <c r="QLZ11" s="285"/>
      <c r="QMA11" s="286"/>
      <c r="QMB11" s="287"/>
      <c r="QMC11" s="67"/>
      <c r="QMD11" s="284"/>
      <c r="QME11" s="285"/>
      <c r="QMF11" s="285"/>
      <c r="QMG11" s="286"/>
      <c r="QMH11" s="287"/>
      <c r="QMI11" s="67"/>
      <c r="QMJ11" s="284"/>
      <c r="QMK11" s="285"/>
      <c r="QML11" s="285"/>
      <c r="QMM11" s="286"/>
      <c r="QMN11" s="287"/>
      <c r="QMO11" s="67"/>
      <c r="QMP11" s="284"/>
      <c r="QMQ11" s="285"/>
      <c r="QMR11" s="285"/>
      <c r="QMS11" s="286"/>
      <c r="QMT11" s="287"/>
      <c r="QMU11" s="67"/>
      <c r="QMV11" s="284"/>
      <c r="QMW11" s="285"/>
      <c r="QMX11" s="285"/>
      <c r="QMY11" s="286"/>
      <c r="QMZ11" s="287"/>
      <c r="QNA11" s="67"/>
      <c r="QNB11" s="284"/>
      <c r="QNC11" s="285"/>
      <c r="QND11" s="285"/>
      <c r="QNE11" s="286"/>
      <c r="QNF11" s="287"/>
      <c r="QNG11" s="67"/>
      <c r="QNH11" s="284"/>
      <c r="QNI11" s="285"/>
      <c r="QNJ11" s="285"/>
      <c r="QNK11" s="286"/>
      <c r="QNL11" s="287"/>
      <c r="QNM11" s="67"/>
      <c r="QNN11" s="284"/>
      <c r="QNO11" s="285"/>
      <c r="QNP11" s="285"/>
      <c r="QNQ11" s="286"/>
      <c r="QNR11" s="287"/>
      <c r="QNS11" s="67"/>
      <c r="QNT11" s="284"/>
      <c r="QNU11" s="285"/>
      <c r="QNV11" s="285"/>
      <c r="QNW11" s="286"/>
      <c r="QNX11" s="287"/>
      <c r="QNY11" s="67"/>
      <c r="QNZ11" s="284"/>
      <c r="QOA11" s="285"/>
      <c r="QOB11" s="285"/>
      <c r="QOC11" s="286"/>
      <c r="QOD11" s="287"/>
      <c r="QOE11" s="67"/>
      <c r="QOF11" s="284"/>
      <c r="QOG11" s="285"/>
      <c r="QOH11" s="285"/>
      <c r="QOI11" s="286"/>
      <c r="QOJ11" s="287"/>
      <c r="QOK11" s="67"/>
      <c r="QOL11" s="284"/>
      <c r="QOM11" s="285"/>
      <c r="QON11" s="285"/>
      <c r="QOO11" s="286"/>
      <c r="QOP11" s="287"/>
      <c r="QOQ11" s="67"/>
      <c r="QOR11" s="284"/>
      <c r="QOS11" s="285"/>
      <c r="QOT11" s="285"/>
      <c r="QOU11" s="286"/>
      <c r="QOV11" s="287"/>
      <c r="QOW11" s="67"/>
      <c r="QOX11" s="284"/>
      <c r="QOY11" s="285"/>
      <c r="QOZ11" s="285"/>
      <c r="QPA11" s="286"/>
      <c r="QPB11" s="287"/>
      <c r="QPC11" s="67"/>
      <c r="QPD11" s="284"/>
      <c r="QPE11" s="285"/>
      <c r="QPF11" s="285"/>
      <c r="QPG11" s="286"/>
      <c r="QPH11" s="287"/>
      <c r="QPI11" s="67"/>
      <c r="QPJ11" s="284"/>
      <c r="QPK11" s="285"/>
      <c r="QPL11" s="285"/>
      <c r="QPM11" s="286"/>
      <c r="QPN11" s="287"/>
      <c r="QPO11" s="67"/>
      <c r="QPP11" s="284"/>
      <c r="QPQ11" s="285"/>
      <c r="QPR11" s="285"/>
      <c r="QPS11" s="286"/>
      <c r="QPT11" s="287"/>
      <c r="QPU11" s="67"/>
      <c r="QPV11" s="284"/>
      <c r="QPW11" s="285"/>
      <c r="QPX11" s="285"/>
      <c r="QPY11" s="286"/>
      <c r="QPZ11" s="287"/>
      <c r="QQA11" s="67"/>
      <c r="QQB11" s="284"/>
      <c r="QQC11" s="285"/>
      <c r="QQD11" s="285"/>
      <c r="QQE11" s="286"/>
      <c r="QQF11" s="287"/>
      <c r="QQG11" s="67"/>
      <c r="QQH11" s="284"/>
      <c r="QQI11" s="285"/>
      <c r="QQJ11" s="285"/>
      <c r="QQK11" s="286"/>
      <c r="QQL11" s="287"/>
      <c r="QQM11" s="67"/>
      <c r="QQN11" s="284"/>
      <c r="QQO11" s="285"/>
      <c r="QQP11" s="285"/>
      <c r="QQQ11" s="286"/>
      <c r="QQR11" s="287"/>
      <c r="QQS11" s="67"/>
      <c r="QQT11" s="284"/>
      <c r="QQU11" s="285"/>
      <c r="QQV11" s="285"/>
      <c r="QQW11" s="286"/>
      <c r="QQX11" s="287"/>
      <c r="QQY11" s="67"/>
      <c r="QQZ11" s="284"/>
      <c r="QRA11" s="285"/>
      <c r="QRB11" s="285"/>
      <c r="QRC11" s="286"/>
      <c r="QRD11" s="287"/>
      <c r="QRE11" s="67"/>
      <c r="QRF11" s="284"/>
      <c r="QRG11" s="285"/>
      <c r="QRH11" s="285"/>
      <c r="QRI11" s="286"/>
      <c r="QRJ11" s="287"/>
      <c r="QRK11" s="67"/>
      <c r="QRL11" s="284"/>
      <c r="QRM11" s="285"/>
      <c r="QRN11" s="285"/>
      <c r="QRO11" s="286"/>
      <c r="QRP11" s="287"/>
      <c r="QRQ11" s="67"/>
      <c r="QRR11" s="284"/>
      <c r="QRS11" s="285"/>
      <c r="QRT11" s="285"/>
      <c r="QRU11" s="286"/>
      <c r="QRV11" s="287"/>
      <c r="QRW11" s="67"/>
      <c r="QRX11" s="284"/>
      <c r="QRY11" s="285"/>
      <c r="QRZ11" s="285"/>
      <c r="QSA11" s="286"/>
      <c r="QSB11" s="287"/>
      <c r="QSC11" s="67"/>
      <c r="QSD11" s="284"/>
      <c r="QSE11" s="285"/>
      <c r="QSF11" s="285"/>
      <c r="QSG11" s="286"/>
      <c r="QSH11" s="287"/>
      <c r="QSI11" s="67"/>
      <c r="QSJ11" s="284"/>
      <c r="QSK11" s="285"/>
      <c r="QSL11" s="285"/>
      <c r="QSM11" s="286"/>
      <c r="QSN11" s="287"/>
      <c r="QSO11" s="67"/>
      <c r="QSP11" s="284"/>
      <c r="QSQ11" s="285"/>
      <c r="QSR11" s="285"/>
      <c r="QSS11" s="286"/>
      <c r="QST11" s="287"/>
      <c r="QSU11" s="67"/>
      <c r="QSV11" s="284"/>
      <c r="QSW11" s="285"/>
      <c r="QSX11" s="285"/>
      <c r="QSY11" s="286"/>
      <c r="QSZ11" s="287"/>
      <c r="QTA11" s="67"/>
      <c r="QTB11" s="284"/>
      <c r="QTC11" s="285"/>
      <c r="QTD11" s="285"/>
      <c r="QTE11" s="286"/>
      <c r="QTF11" s="287"/>
      <c r="QTG11" s="67"/>
      <c r="QTH11" s="284"/>
      <c r="QTI11" s="285"/>
      <c r="QTJ11" s="285"/>
      <c r="QTK11" s="286"/>
      <c r="QTL11" s="287"/>
      <c r="QTM11" s="67"/>
      <c r="QTN11" s="284"/>
      <c r="QTO11" s="285"/>
      <c r="QTP11" s="285"/>
      <c r="QTQ11" s="286"/>
      <c r="QTR11" s="287"/>
      <c r="QTS11" s="67"/>
      <c r="QTT11" s="284"/>
      <c r="QTU11" s="285"/>
      <c r="QTV11" s="285"/>
      <c r="QTW11" s="286"/>
      <c r="QTX11" s="287"/>
      <c r="QTY11" s="67"/>
      <c r="QTZ11" s="284"/>
      <c r="QUA11" s="285"/>
      <c r="QUB11" s="285"/>
      <c r="QUC11" s="286"/>
      <c r="QUD11" s="287"/>
      <c r="QUE11" s="67"/>
      <c r="QUF11" s="284"/>
      <c r="QUG11" s="285"/>
      <c r="QUH11" s="285"/>
      <c r="QUI11" s="286"/>
      <c r="QUJ11" s="287"/>
      <c r="QUK11" s="67"/>
      <c r="QUL11" s="284"/>
      <c r="QUM11" s="285"/>
      <c r="QUN11" s="285"/>
      <c r="QUO11" s="286"/>
      <c r="QUP11" s="287"/>
      <c r="QUQ11" s="67"/>
      <c r="QUR11" s="284"/>
      <c r="QUS11" s="285"/>
      <c r="QUT11" s="285"/>
      <c r="QUU11" s="286"/>
      <c r="QUV11" s="287"/>
      <c r="QUW11" s="67"/>
      <c r="QUX11" s="284"/>
      <c r="QUY11" s="285"/>
      <c r="QUZ11" s="285"/>
      <c r="QVA11" s="286"/>
      <c r="QVB11" s="287"/>
      <c r="QVC11" s="67"/>
      <c r="QVD11" s="284"/>
      <c r="QVE11" s="285"/>
      <c r="QVF11" s="285"/>
      <c r="QVG11" s="286"/>
      <c r="QVH11" s="287"/>
      <c r="QVI11" s="67"/>
      <c r="QVJ11" s="284"/>
      <c r="QVK11" s="285"/>
      <c r="QVL11" s="285"/>
      <c r="QVM11" s="286"/>
      <c r="QVN11" s="287"/>
      <c r="QVO11" s="67"/>
      <c r="QVP11" s="284"/>
      <c r="QVQ11" s="285"/>
      <c r="QVR11" s="285"/>
      <c r="QVS11" s="286"/>
      <c r="QVT11" s="287"/>
      <c r="QVU11" s="67"/>
      <c r="QVV11" s="284"/>
      <c r="QVW11" s="285"/>
      <c r="QVX11" s="285"/>
      <c r="QVY11" s="286"/>
      <c r="QVZ11" s="287"/>
      <c r="QWA11" s="67"/>
      <c r="QWB11" s="284"/>
      <c r="QWC11" s="285"/>
      <c r="QWD11" s="285"/>
      <c r="QWE11" s="286"/>
      <c r="QWF11" s="287"/>
      <c r="QWG11" s="67"/>
      <c r="QWH11" s="284"/>
      <c r="QWI11" s="285"/>
      <c r="QWJ11" s="285"/>
      <c r="QWK11" s="286"/>
      <c r="QWL11" s="287"/>
      <c r="QWM11" s="67"/>
      <c r="QWN11" s="284"/>
      <c r="QWO11" s="285"/>
      <c r="QWP11" s="285"/>
      <c r="QWQ11" s="286"/>
      <c r="QWR11" s="287"/>
      <c r="QWS11" s="67"/>
      <c r="QWT11" s="284"/>
      <c r="QWU11" s="285"/>
      <c r="QWV11" s="285"/>
      <c r="QWW11" s="286"/>
      <c r="QWX11" s="287"/>
      <c r="QWY11" s="67"/>
      <c r="QWZ11" s="284"/>
      <c r="QXA11" s="285"/>
      <c r="QXB11" s="285"/>
      <c r="QXC11" s="286"/>
      <c r="QXD11" s="287"/>
      <c r="QXE11" s="67"/>
      <c r="QXF11" s="284"/>
      <c r="QXG11" s="285"/>
      <c r="QXH11" s="285"/>
      <c r="QXI11" s="286"/>
      <c r="QXJ11" s="287"/>
      <c r="QXK11" s="67"/>
      <c r="QXL11" s="284"/>
      <c r="QXM11" s="285"/>
      <c r="QXN11" s="285"/>
      <c r="QXO11" s="286"/>
      <c r="QXP11" s="287"/>
      <c r="QXQ11" s="67"/>
      <c r="QXR11" s="284"/>
      <c r="QXS11" s="285"/>
      <c r="QXT11" s="285"/>
      <c r="QXU11" s="286"/>
      <c r="QXV11" s="287"/>
      <c r="QXW11" s="67"/>
      <c r="QXX11" s="284"/>
      <c r="QXY11" s="285"/>
      <c r="QXZ11" s="285"/>
      <c r="QYA11" s="286"/>
      <c r="QYB11" s="287"/>
      <c r="QYC11" s="67"/>
      <c r="QYD11" s="284"/>
      <c r="QYE11" s="285"/>
      <c r="QYF11" s="285"/>
      <c r="QYG11" s="286"/>
      <c r="QYH11" s="287"/>
      <c r="QYI11" s="67"/>
      <c r="QYJ11" s="284"/>
      <c r="QYK11" s="285"/>
      <c r="QYL11" s="285"/>
      <c r="QYM11" s="286"/>
      <c r="QYN11" s="287"/>
      <c r="QYO11" s="67"/>
      <c r="QYP11" s="284"/>
      <c r="QYQ11" s="285"/>
      <c r="QYR11" s="285"/>
      <c r="QYS11" s="286"/>
      <c r="QYT11" s="287"/>
      <c r="QYU11" s="67"/>
      <c r="QYV11" s="284"/>
      <c r="QYW11" s="285"/>
      <c r="QYX11" s="285"/>
      <c r="QYY11" s="286"/>
      <c r="QYZ11" s="287"/>
      <c r="QZA11" s="67"/>
      <c r="QZB11" s="284"/>
      <c r="QZC11" s="285"/>
      <c r="QZD11" s="285"/>
      <c r="QZE11" s="286"/>
      <c r="QZF11" s="287"/>
      <c r="QZG11" s="67"/>
      <c r="QZH11" s="284"/>
      <c r="QZI11" s="285"/>
      <c r="QZJ11" s="285"/>
      <c r="QZK11" s="286"/>
      <c r="QZL11" s="287"/>
      <c r="QZM11" s="67"/>
      <c r="QZN11" s="284"/>
      <c r="QZO11" s="285"/>
      <c r="QZP11" s="285"/>
      <c r="QZQ11" s="286"/>
      <c r="QZR11" s="287"/>
      <c r="QZS11" s="67"/>
      <c r="QZT11" s="284"/>
      <c r="QZU11" s="285"/>
      <c r="QZV11" s="285"/>
      <c r="QZW11" s="286"/>
      <c r="QZX11" s="287"/>
      <c r="QZY11" s="67"/>
      <c r="QZZ11" s="284"/>
      <c r="RAA11" s="285"/>
      <c r="RAB11" s="285"/>
      <c r="RAC11" s="286"/>
      <c r="RAD11" s="287"/>
      <c r="RAE11" s="67"/>
      <c r="RAF11" s="284"/>
      <c r="RAG11" s="285"/>
      <c r="RAH11" s="285"/>
      <c r="RAI11" s="286"/>
      <c r="RAJ11" s="287"/>
      <c r="RAK11" s="67"/>
      <c r="RAL11" s="284"/>
      <c r="RAM11" s="285"/>
      <c r="RAN11" s="285"/>
      <c r="RAO11" s="286"/>
      <c r="RAP11" s="287"/>
      <c r="RAQ11" s="67"/>
      <c r="RAR11" s="284"/>
      <c r="RAS11" s="285"/>
      <c r="RAT11" s="285"/>
      <c r="RAU11" s="286"/>
      <c r="RAV11" s="287"/>
      <c r="RAW11" s="67"/>
      <c r="RAX11" s="284"/>
      <c r="RAY11" s="285"/>
      <c r="RAZ11" s="285"/>
      <c r="RBA11" s="286"/>
      <c r="RBB11" s="287"/>
      <c r="RBC11" s="67"/>
      <c r="RBD11" s="284"/>
      <c r="RBE11" s="285"/>
      <c r="RBF11" s="285"/>
      <c r="RBG11" s="286"/>
      <c r="RBH11" s="287"/>
      <c r="RBI11" s="67"/>
      <c r="RBJ11" s="284"/>
      <c r="RBK11" s="285"/>
      <c r="RBL11" s="285"/>
      <c r="RBM11" s="286"/>
      <c r="RBN11" s="287"/>
      <c r="RBO11" s="67"/>
      <c r="RBP11" s="284"/>
      <c r="RBQ11" s="285"/>
      <c r="RBR11" s="285"/>
      <c r="RBS11" s="286"/>
      <c r="RBT11" s="287"/>
      <c r="RBU11" s="67"/>
      <c r="RBV11" s="284"/>
      <c r="RBW11" s="285"/>
      <c r="RBX11" s="285"/>
      <c r="RBY11" s="286"/>
      <c r="RBZ11" s="287"/>
      <c r="RCA11" s="67"/>
      <c r="RCB11" s="284"/>
      <c r="RCC11" s="285"/>
      <c r="RCD11" s="285"/>
      <c r="RCE11" s="286"/>
      <c r="RCF11" s="287"/>
      <c r="RCG11" s="67"/>
      <c r="RCH11" s="284"/>
      <c r="RCI11" s="285"/>
      <c r="RCJ11" s="285"/>
      <c r="RCK11" s="286"/>
      <c r="RCL11" s="287"/>
      <c r="RCM11" s="67"/>
      <c r="RCN11" s="284"/>
      <c r="RCO11" s="285"/>
      <c r="RCP11" s="285"/>
      <c r="RCQ11" s="286"/>
      <c r="RCR11" s="287"/>
      <c r="RCS11" s="67"/>
      <c r="RCT11" s="284"/>
      <c r="RCU11" s="285"/>
      <c r="RCV11" s="285"/>
      <c r="RCW11" s="286"/>
      <c r="RCX11" s="287"/>
      <c r="RCY11" s="67"/>
      <c r="RCZ11" s="284"/>
      <c r="RDA11" s="285"/>
      <c r="RDB11" s="285"/>
      <c r="RDC11" s="286"/>
      <c r="RDD11" s="287"/>
      <c r="RDE11" s="67"/>
      <c r="RDF11" s="284"/>
      <c r="RDG11" s="285"/>
      <c r="RDH11" s="285"/>
      <c r="RDI11" s="286"/>
      <c r="RDJ11" s="287"/>
      <c r="RDK11" s="67"/>
      <c r="RDL11" s="284"/>
      <c r="RDM11" s="285"/>
      <c r="RDN11" s="285"/>
      <c r="RDO11" s="286"/>
      <c r="RDP11" s="287"/>
      <c r="RDQ11" s="67"/>
      <c r="RDR11" s="284"/>
      <c r="RDS11" s="285"/>
      <c r="RDT11" s="285"/>
      <c r="RDU11" s="286"/>
      <c r="RDV11" s="287"/>
      <c r="RDW11" s="67"/>
      <c r="RDX11" s="284"/>
      <c r="RDY11" s="285"/>
      <c r="RDZ11" s="285"/>
      <c r="REA11" s="286"/>
      <c r="REB11" s="287"/>
      <c r="REC11" s="67"/>
      <c r="RED11" s="284"/>
      <c r="REE11" s="285"/>
      <c r="REF11" s="285"/>
      <c r="REG11" s="286"/>
      <c r="REH11" s="287"/>
      <c r="REI11" s="67"/>
      <c r="REJ11" s="284"/>
      <c r="REK11" s="285"/>
      <c r="REL11" s="285"/>
      <c r="REM11" s="286"/>
      <c r="REN11" s="287"/>
      <c r="REO11" s="67"/>
      <c r="REP11" s="284"/>
      <c r="REQ11" s="285"/>
      <c r="RER11" s="285"/>
      <c r="RES11" s="286"/>
      <c r="RET11" s="287"/>
      <c r="REU11" s="67"/>
      <c r="REV11" s="284"/>
      <c r="REW11" s="285"/>
      <c r="REX11" s="285"/>
      <c r="REY11" s="286"/>
      <c r="REZ11" s="287"/>
      <c r="RFA11" s="67"/>
      <c r="RFB11" s="284"/>
      <c r="RFC11" s="285"/>
      <c r="RFD11" s="285"/>
      <c r="RFE11" s="286"/>
      <c r="RFF11" s="287"/>
      <c r="RFG11" s="67"/>
      <c r="RFH11" s="284"/>
      <c r="RFI11" s="285"/>
      <c r="RFJ11" s="285"/>
      <c r="RFK11" s="286"/>
      <c r="RFL11" s="287"/>
      <c r="RFM11" s="67"/>
      <c r="RFN11" s="284"/>
      <c r="RFO11" s="285"/>
      <c r="RFP11" s="285"/>
      <c r="RFQ11" s="286"/>
      <c r="RFR11" s="287"/>
      <c r="RFS11" s="67"/>
      <c r="RFT11" s="284"/>
      <c r="RFU11" s="285"/>
      <c r="RFV11" s="285"/>
      <c r="RFW11" s="286"/>
      <c r="RFX11" s="287"/>
      <c r="RFY11" s="67"/>
      <c r="RFZ11" s="284"/>
      <c r="RGA11" s="285"/>
      <c r="RGB11" s="285"/>
      <c r="RGC11" s="286"/>
      <c r="RGD11" s="287"/>
      <c r="RGE11" s="67"/>
      <c r="RGF11" s="284"/>
      <c r="RGG11" s="285"/>
      <c r="RGH11" s="285"/>
      <c r="RGI11" s="286"/>
      <c r="RGJ11" s="287"/>
      <c r="RGK11" s="67"/>
      <c r="RGL11" s="284"/>
      <c r="RGM11" s="285"/>
      <c r="RGN11" s="285"/>
      <c r="RGO11" s="286"/>
      <c r="RGP11" s="287"/>
      <c r="RGQ11" s="67"/>
      <c r="RGR11" s="284"/>
      <c r="RGS11" s="285"/>
      <c r="RGT11" s="285"/>
      <c r="RGU11" s="286"/>
      <c r="RGV11" s="287"/>
      <c r="RGW11" s="67"/>
      <c r="RGX11" s="284"/>
      <c r="RGY11" s="285"/>
      <c r="RGZ11" s="285"/>
      <c r="RHA11" s="286"/>
      <c r="RHB11" s="287"/>
      <c r="RHC11" s="67"/>
      <c r="RHD11" s="284"/>
      <c r="RHE11" s="285"/>
      <c r="RHF11" s="285"/>
      <c r="RHG11" s="286"/>
      <c r="RHH11" s="287"/>
      <c r="RHI11" s="67"/>
      <c r="RHJ11" s="284"/>
      <c r="RHK11" s="285"/>
      <c r="RHL11" s="285"/>
      <c r="RHM11" s="286"/>
      <c r="RHN11" s="287"/>
      <c r="RHO11" s="67"/>
      <c r="RHP11" s="284"/>
      <c r="RHQ11" s="285"/>
      <c r="RHR11" s="285"/>
      <c r="RHS11" s="286"/>
      <c r="RHT11" s="287"/>
      <c r="RHU11" s="67"/>
      <c r="RHV11" s="284"/>
      <c r="RHW11" s="285"/>
      <c r="RHX11" s="285"/>
      <c r="RHY11" s="286"/>
      <c r="RHZ11" s="287"/>
      <c r="RIA11" s="67"/>
      <c r="RIB11" s="284"/>
      <c r="RIC11" s="285"/>
      <c r="RID11" s="285"/>
      <c r="RIE11" s="286"/>
      <c r="RIF11" s="287"/>
      <c r="RIG11" s="67"/>
      <c r="RIH11" s="284"/>
      <c r="RII11" s="285"/>
      <c r="RIJ11" s="285"/>
      <c r="RIK11" s="286"/>
      <c r="RIL11" s="287"/>
      <c r="RIM11" s="67"/>
      <c r="RIN11" s="284"/>
      <c r="RIO11" s="285"/>
      <c r="RIP11" s="285"/>
      <c r="RIQ11" s="286"/>
      <c r="RIR11" s="287"/>
      <c r="RIS11" s="67"/>
      <c r="RIT11" s="284"/>
      <c r="RIU11" s="285"/>
      <c r="RIV11" s="285"/>
      <c r="RIW11" s="286"/>
      <c r="RIX11" s="287"/>
      <c r="RIY11" s="67"/>
      <c r="RIZ11" s="284"/>
      <c r="RJA11" s="285"/>
      <c r="RJB11" s="285"/>
      <c r="RJC11" s="286"/>
      <c r="RJD11" s="287"/>
      <c r="RJE11" s="67"/>
      <c r="RJF11" s="284"/>
      <c r="RJG11" s="285"/>
      <c r="RJH11" s="285"/>
      <c r="RJI11" s="286"/>
      <c r="RJJ11" s="287"/>
      <c r="RJK11" s="67"/>
      <c r="RJL11" s="284"/>
      <c r="RJM11" s="285"/>
      <c r="RJN11" s="285"/>
      <c r="RJO11" s="286"/>
      <c r="RJP11" s="287"/>
      <c r="RJQ11" s="67"/>
      <c r="RJR11" s="284"/>
      <c r="RJS11" s="285"/>
      <c r="RJT11" s="285"/>
      <c r="RJU11" s="286"/>
      <c r="RJV11" s="287"/>
      <c r="RJW11" s="67"/>
      <c r="RJX11" s="284"/>
      <c r="RJY11" s="285"/>
      <c r="RJZ11" s="285"/>
      <c r="RKA11" s="286"/>
      <c r="RKB11" s="287"/>
      <c r="RKC11" s="67"/>
      <c r="RKD11" s="284"/>
      <c r="RKE11" s="285"/>
      <c r="RKF11" s="285"/>
      <c r="RKG11" s="286"/>
      <c r="RKH11" s="287"/>
      <c r="RKI11" s="67"/>
      <c r="RKJ11" s="284"/>
      <c r="RKK11" s="285"/>
      <c r="RKL11" s="285"/>
      <c r="RKM11" s="286"/>
      <c r="RKN11" s="287"/>
      <c r="RKO11" s="67"/>
      <c r="RKP11" s="284"/>
      <c r="RKQ11" s="285"/>
      <c r="RKR11" s="285"/>
      <c r="RKS11" s="286"/>
      <c r="RKT11" s="287"/>
      <c r="RKU11" s="67"/>
      <c r="RKV11" s="284"/>
      <c r="RKW11" s="285"/>
      <c r="RKX11" s="285"/>
      <c r="RKY11" s="286"/>
      <c r="RKZ11" s="287"/>
      <c r="RLA11" s="67"/>
      <c r="RLB11" s="284"/>
      <c r="RLC11" s="285"/>
      <c r="RLD11" s="285"/>
      <c r="RLE11" s="286"/>
      <c r="RLF11" s="287"/>
      <c r="RLG11" s="67"/>
      <c r="RLH11" s="284"/>
      <c r="RLI11" s="285"/>
      <c r="RLJ11" s="285"/>
      <c r="RLK11" s="286"/>
      <c r="RLL11" s="287"/>
      <c r="RLM11" s="67"/>
      <c r="RLN11" s="284"/>
      <c r="RLO11" s="285"/>
      <c r="RLP11" s="285"/>
      <c r="RLQ11" s="286"/>
      <c r="RLR11" s="287"/>
      <c r="RLS11" s="67"/>
      <c r="RLT11" s="284"/>
      <c r="RLU11" s="285"/>
      <c r="RLV11" s="285"/>
      <c r="RLW11" s="286"/>
      <c r="RLX11" s="287"/>
      <c r="RLY11" s="67"/>
      <c r="RLZ11" s="284"/>
      <c r="RMA11" s="285"/>
      <c r="RMB11" s="285"/>
      <c r="RMC11" s="286"/>
      <c r="RMD11" s="287"/>
      <c r="RME11" s="67"/>
      <c r="RMF11" s="284"/>
      <c r="RMG11" s="285"/>
      <c r="RMH11" s="285"/>
      <c r="RMI11" s="286"/>
      <c r="RMJ11" s="287"/>
      <c r="RMK11" s="67"/>
      <c r="RML11" s="284"/>
      <c r="RMM11" s="285"/>
      <c r="RMN11" s="285"/>
      <c r="RMO11" s="286"/>
      <c r="RMP11" s="287"/>
      <c r="RMQ11" s="67"/>
      <c r="RMR11" s="284"/>
      <c r="RMS11" s="285"/>
      <c r="RMT11" s="285"/>
      <c r="RMU11" s="286"/>
      <c r="RMV11" s="287"/>
      <c r="RMW11" s="67"/>
      <c r="RMX11" s="284"/>
      <c r="RMY11" s="285"/>
      <c r="RMZ11" s="285"/>
      <c r="RNA11" s="286"/>
      <c r="RNB11" s="287"/>
      <c r="RNC11" s="67"/>
      <c r="RND11" s="284"/>
      <c r="RNE11" s="285"/>
      <c r="RNF11" s="285"/>
      <c r="RNG11" s="286"/>
      <c r="RNH11" s="287"/>
      <c r="RNI11" s="67"/>
      <c r="RNJ11" s="284"/>
      <c r="RNK11" s="285"/>
      <c r="RNL11" s="285"/>
      <c r="RNM11" s="286"/>
      <c r="RNN11" s="287"/>
      <c r="RNO11" s="67"/>
      <c r="RNP11" s="284"/>
      <c r="RNQ11" s="285"/>
      <c r="RNR11" s="285"/>
      <c r="RNS11" s="286"/>
      <c r="RNT11" s="287"/>
      <c r="RNU11" s="67"/>
      <c r="RNV11" s="284"/>
      <c r="RNW11" s="285"/>
      <c r="RNX11" s="285"/>
      <c r="RNY11" s="286"/>
      <c r="RNZ11" s="287"/>
      <c r="ROA11" s="67"/>
      <c r="ROB11" s="284"/>
      <c r="ROC11" s="285"/>
      <c r="ROD11" s="285"/>
      <c r="ROE11" s="286"/>
      <c r="ROF11" s="287"/>
      <c r="ROG11" s="67"/>
      <c r="ROH11" s="284"/>
      <c r="ROI11" s="285"/>
      <c r="ROJ11" s="285"/>
      <c r="ROK11" s="286"/>
      <c r="ROL11" s="287"/>
      <c r="ROM11" s="67"/>
      <c r="RON11" s="284"/>
      <c r="ROO11" s="285"/>
      <c r="ROP11" s="285"/>
      <c r="ROQ11" s="286"/>
      <c r="ROR11" s="287"/>
      <c r="ROS11" s="67"/>
      <c r="ROT11" s="284"/>
      <c r="ROU11" s="285"/>
      <c r="ROV11" s="285"/>
      <c r="ROW11" s="286"/>
      <c r="ROX11" s="287"/>
      <c r="ROY11" s="67"/>
      <c r="ROZ11" s="284"/>
      <c r="RPA11" s="285"/>
      <c r="RPB11" s="285"/>
      <c r="RPC11" s="286"/>
      <c r="RPD11" s="287"/>
      <c r="RPE11" s="67"/>
      <c r="RPF11" s="284"/>
      <c r="RPG11" s="285"/>
      <c r="RPH11" s="285"/>
      <c r="RPI11" s="286"/>
      <c r="RPJ11" s="287"/>
      <c r="RPK11" s="67"/>
      <c r="RPL11" s="284"/>
      <c r="RPM11" s="285"/>
      <c r="RPN11" s="285"/>
      <c r="RPO11" s="286"/>
      <c r="RPP11" s="287"/>
      <c r="RPQ11" s="67"/>
      <c r="RPR11" s="284"/>
      <c r="RPS11" s="285"/>
      <c r="RPT11" s="285"/>
      <c r="RPU11" s="286"/>
      <c r="RPV11" s="287"/>
      <c r="RPW11" s="67"/>
      <c r="RPX11" s="284"/>
      <c r="RPY11" s="285"/>
      <c r="RPZ11" s="285"/>
      <c r="RQA11" s="286"/>
      <c r="RQB11" s="287"/>
      <c r="RQC11" s="67"/>
      <c r="RQD11" s="284"/>
      <c r="RQE11" s="285"/>
      <c r="RQF11" s="285"/>
      <c r="RQG11" s="286"/>
      <c r="RQH11" s="287"/>
      <c r="RQI11" s="67"/>
      <c r="RQJ11" s="284"/>
      <c r="RQK11" s="285"/>
      <c r="RQL11" s="285"/>
      <c r="RQM11" s="286"/>
      <c r="RQN11" s="287"/>
      <c r="RQO11" s="67"/>
      <c r="RQP11" s="284"/>
      <c r="RQQ11" s="285"/>
      <c r="RQR11" s="285"/>
      <c r="RQS11" s="286"/>
      <c r="RQT11" s="287"/>
      <c r="RQU11" s="67"/>
      <c r="RQV11" s="284"/>
      <c r="RQW11" s="285"/>
      <c r="RQX11" s="285"/>
      <c r="RQY11" s="286"/>
      <c r="RQZ11" s="287"/>
      <c r="RRA11" s="67"/>
      <c r="RRB11" s="284"/>
      <c r="RRC11" s="285"/>
      <c r="RRD11" s="285"/>
      <c r="RRE11" s="286"/>
      <c r="RRF11" s="287"/>
      <c r="RRG11" s="67"/>
      <c r="RRH11" s="284"/>
      <c r="RRI11" s="285"/>
      <c r="RRJ11" s="285"/>
      <c r="RRK11" s="286"/>
      <c r="RRL11" s="287"/>
      <c r="RRM11" s="67"/>
      <c r="RRN11" s="284"/>
      <c r="RRO11" s="285"/>
      <c r="RRP11" s="285"/>
      <c r="RRQ11" s="286"/>
      <c r="RRR11" s="287"/>
      <c r="RRS11" s="67"/>
      <c r="RRT11" s="284"/>
      <c r="RRU11" s="285"/>
      <c r="RRV11" s="285"/>
      <c r="RRW11" s="286"/>
      <c r="RRX11" s="287"/>
      <c r="RRY11" s="67"/>
      <c r="RRZ11" s="284"/>
      <c r="RSA11" s="285"/>
      <c r="RSB11" s="285"/>
      <c r="RSC11" s="286"/>
      <c r="RSD11" s="287"/>
      <c r="RSE11" s="67"/>
      <c r="RSF11" s="284"/>
      <c r="RSG11" s="285"/>
      <c r="RSH11" s="285"/>
      <c r="RSI11" s="286"/>
      <c r="RSJ11" s="287"/>
      <c r="RSK11" s="67"/>
      <c r="RSL11" s="284"/>
      <c r="RSM11" s="285"/>
      <c r="RSN11" s="285"/>
      <c r="RSO11" s="286"/>
      <c r="RSP11" s="287"/>
      <c r="RSQ11" s="67"/>
      <c r="RSR11" s="284"/>
      <c r="RSS11" s="285"/>
      <c r="RST11" s="285"/>
      <c r="RSU11" s="286"/>
      <c r="RSV11" s="287"/>
      <c r="RSW11" s="67"/>
      <c r="RSX11" s="284"/>
      <c r="RSY11" s="285"/>
      <c r="RSZ11" s="285"/>
      <c r="RTA11" s="286"/>
      <c r="RTB11" s="287"/>
      <c r="RTC11" s="67"/>
      <c r="RTD11" s="284"/>
      <c r="RTE11" s="285"/>
      <c r="RTF11" s="285"/>
      <c r="RTG11" s="286"/>
      <c r="RTH11" s="287"/>
      <c r="RTI11" s="67"/>
      <c r="RTJ11" s="284"/>
      <c r="RTK11" s="285"/>
      <c r="RTL11" s="285"/>
      <c r="RTM11" s="286"/>
      <c r="RTN11" s="287"/>
      <c r="RTO11" s="67"/>
      <c r="RTP11" s="284"/>
      <c r="RTQ11" s="285"/>
      <c r="RTR11" s="285"/>
      <c r="RTS11" s="286"/>
      <c r="RTT11" s="287"/>
      <c r="RTU11" s="67"/>
      <c r="RTV11" s="284"/>
      <c r="RTW11" s="285"/>
      <c r="RTX11" s="285"/>
      <c r="RTY11" s="286"/>
      <c r="RTZ11" s="287"/>
      <c r="RUA11" s="67"/>
      <c r="RUB11" s="284"/>
      <c r="RUC11" s="285"/>
      <c r="RUD11" s="285"/>
      <c r="RUE11" s="286"/>
      <c r="RUF11" s="287"/>
      <c r="RUG11" s="67"/>
      <c r="RUH11" s="284"/>
      <c r="RUI11" s="285"/>
      <c r="RUJ11" s="285"/>
      <c r="RUK11" s="286"/>
      <c r="RUL11" s="287"/>
      <c r="RUM11" s="67"/>
      <c r="RUN11" s="284"/>
      <c r="RUO11" s="285"/>
      <c r="RUP11" s="285"/>
      <c r="RUQ11" s="286"/>
      <c r="RUR11" s="287"/>
      <c r="RUS11" s="67"/>
      <c r="RUT11" s="284"/>
      <c r="RUU11" s="285"/>
      <c r="RUV11" s="285"/>
      <c r="RUW11" s="286"/>
      <c r="RUX11" s="287"/>
      <c r="RUY11" s="67"/>
      <c r="RUZ11" s="284"/>
      <c r="RVA11" s="285"/>
      <c r="RVB11" s="285"/>
      <c r="RVC11" s="286"/>
      <c r="RVD11" s="287"/>
      <c r="RVE11" s="67"/>
      <c r="RVF11" s="284"/>
      <c r="RVG11" s="285"/>
      <c r="RVH11" s="285"/>
      <c r="RVI11" s="286"/>
      <c r="RVJ11" s="287"/>
      <c r="RVK11" s="67"/>
      <c r="RVL11" s="284"/>
      <c r="RVM11" s="285"/>
      <c r="RVN11" s="285"/>
      <c r="RVO11" s="286"/>
      <c r="RVP11" s="287"/>
      <c r="RVQ11" s="67"/>
      <c r="RVR11" s="284"/>
      <c r="RVS11" s="285"/>
      <c r="RVT11" s="285"/>
      <c r="RVU11" s="286"/>
      <c r="RVV11" s="287"/>
      <c r="RVW11" s="67"/>
      <c r="RVX11" s="284"/>
      <c r="RVY11" s="285"/>
      <c r="RVZ11" s="285"/>
      <c r="RWA11" s="286"/>
      <c r="RWB11" s="287"/>
      <c r="RWC11" s="67"/>
      <c r="RWD11" s="284"/>
      <c r="RWE11" s="285"/>
      <c r="RWF11" s="285"/>
      <c r="RWG11" s="286"/>
      <c r="RWH11" s="287"/>
      <c r="RWI11" s="67"/>
      <c r="RWJ11" s="284"/>
      <c r="RWK11" s="285"/>
      <c r="RWL11" s="285"/>
      <c r="RWM11" s="286"/>
      <c r="RWN11" s="287"/>
      <c r="RWO11" s="67"/>
      <c r="RWP11" s="284"/>
      <c r="RWQ11" s="285"/>
      <c r="RWR11" s="285"/>
      <c r="RWS11" s="286"/>
      <c r="RWT11" s="287"/>
      <c r="RWU11" s="67"/>
      <c r="RWV11" s="284"/>
      <c r="RWW11" s="285"/>
      <c r="RWX11" s="285"/>
      <c r="RWY11" s="286"/>
      <c r="RWZ11" s="287"/>
      <c r="RXA11" s="67"/>
      <c r="RXB11" s="284"/>
      <c r="RXC11" s="285"/>
      <c r="RXD11" s="285"/>
      <c r="RXE11" s="286"/>
      <c r="RXF11" s="287"/>
      <c r="RXG11" s="67"/>
      <c r="RXH11" s="284"/>
      <c r="RXI11" s="285"/>
      <c r="RXJ11" s="285"/>
      <c r="RXK11" s="286"/>
      <c r="RXL11" s="287"/>
      <c r="RXM11" s="67"/>
      <c r="RXN11" s="284"/>
      <c r="RXO11" s="285"/>
      <c r="RXP11" s="285"/>
      <c r="RXQ11" s="286"/>
      <c r="RXR11" s="287"/>
      <c r="RXS11" s="67"/>
      <c r="RXT11" s="284"/>
      <c r="RXU11" s="285"/>
      <c r="RXV11" s="285"/>
      <c r="RXW11" s="286"/>
      <c r="RXX11" s="287"/>
      <c r="RXY11" s="67"/>
      <c r="RXZ11" s="284"/>
      <c r="RYA11" s="285"/>
      <c r="RYB11" s="285"/>
      <c r="RYC11" s="286"/>
      <c r="RYD11" s="287"/>
      <c r="RYE11" s="67"/>
      <c r="RYF11" s="284"/>
      <c r="RYG11" s="285"/>
      <c r="RYH11" s="285"/>
      <c r="RYI11" s="286"/>
      <c r="RYJ11" s="287"/>
      <c r="RYK11" s="67"/>
      <c r="RYL11" s="284"/>
      <c r="RYM11" s="285"/>
      <c r="RYN11" s="285"/>
      <c r="RYO11" s="286"/>
      <c r="RYP11" s="287"/>
      <c r="RYQ11" s="67"/>
      <c r="RYR11" s="284"/>
      <c r="RYS11" s="285"/>
      <c r="RYT11" s="285"/>
      <c r="RYU11" s="286"/>
      <c r="RYV11" s="287"/>
      <c r="RYW11" s="67"/>
      <c r="RYX11" s="284"/>
      <c r="RYY11" s="285"/>
      <c r="RYZ11" s="285"/>
      <c r="RZA11" s="286"/>
      <c r="RZB11" s="287"/>
      <c r="RZC11" s="67"/>
      <c r="RZD11" s="284"/>
      <c r="RZE11" s="285"/>
      <c r="RZF11" s="285"/>
      <c r="RZG11" s="286"/>
      <c r="RZH11" s="287"/>
      <c r="RZI11" s="67"/>
      <c r="RZJ11" s="284"/>
      <c r="RZK11" s="285"/>
      <c r="RZL11" s="285"/>
      <c r="RZM11" s="286"/>
      <c r="RZN11" s="287"/>
      <c r="RZO11" s="67"/>
      <c r="RZP11" s="284"/>
      <c r="RZQ11" s="285"/>
      <c r="RZR11" s="285"/>
      <c r="RZS11" s="286"/>
      <c r="RZT11" s="287"/>
      <c r="RZU11" s="67"/>
      <c r="RZV11" s="284"/>
      <c r="RZW11" s="285"/>
      <c r="RZX11" s="285"/>
      <c r="RZY11" s="286"/>
      <c r="RZZ11" s="287"/>
      <c r="SAA11" s="67"/>
      <c r="SAB11" s="284"/>
      <c r="SAC11" s="285"/>
      <c r="SAD11" s="285"/>
      <c r="SAE11" s="286"/>
      <c r="SAF11" s="287"/>
      <c r="SAG11" s="67"/>
      <c r="SAH11" s="284"/>
      <c r="SAI11" s="285"/>
      <c r="SAJ11" s="285"/>
      <c r="SAK11" s="286"/>
      <c r="SAL11" s="287"/>
      <c r="SAM11" s="67"/>
      <c r="SAN11" s="284"/>
      <c r="SAO11" s="285"/>
      <c r="SAP11" s="285"/>
      <c r="SAQ11" s="286"/>
      <c r="SAR11" s="287"/>
      <c r="SAS11" s="67"/>
      <c r="SAT11" s="284"/>
      <c r="SAU11" s="285"/>
      <c r="SAV11" s="285"/>
      <c r="SAW11" s="286"/>
      <c r="SAX11" s="287"/>
      <c r="SAY11" s="67"/>
      <c r="SAZ11" s="284"/>
      <c r="SBA11" s="285"/>
      <c r="SBB11" s="285"/>
      <c r="SBC11" s="286"/>
      <c r="SBD11" s="287"/>
      <c r="SBE11" s="67"/>
      <c r="SBF11" s="284"/>
      <c r="SBG11" s="285"/>
      <c r="SBH11" s="285"/>
      <c r="SBI11" s="286"/>
      <c r="SBJ11" s="287"/>
      <c r="SBK11" s="67"/>
      <c r="SBL11" s="284"/>
      <c r="SBM11" s="285"/>
      <c r="SBN11" s="285"/>
      <c r="SBO11" s="286"/>
      <c r="SBP11" s="287"/>
      <c r="SBQ11" s="67"/>
      <c r="SBR11" s="284"/>
      <c r="SBS11" s="285"/>
      <c r="SBT11" s="285"/>
      <c r="SBU11" s="286"/>
      <c r="SBV11" s="287"/>
      <c r="SBW11" s="67"/>
      <c r="SBX11" s="284"/>
      <c r="SBY11" s="285"/>
      <c r="SBZ11" s="285"/>
      <c r="SCA11" s="286"/>
      <c r="SCB11" s="287"/>
      <c r="SCC11" s="67"/>
      <c r="SCD11" s="284"/>
      <c r="SCE11" s="285"/>
      <c r="SCF11" s="285"/>
      <c r="SCG11" s="286"/>
      <c r="SCH11" s="287"/>
      <c r="SCI11" s="67"/>
      <c r="SCJ11" s="284"/>
      <c r="SCK11" s="285"/>
      <c r="SCL11" s="285"/>
      <c r="SCM11" s="286"/>
      <c r="SCN11" s="287"/>
      <c r="SCO11" s="67"/>
      <c r="SCP11" s="284"/>
      <c r="SCQ11" s="285"/>
      <c r="SCR11" s="285"/>
      <c r="SCS11" s="286"/>
      <c r="SCT11" s="287"/>
      <c r="SCU11" s="67"/>
      <c r="SCV11" s="284"/>
      <c r="SCW11" s="285"/>
      <c r="SCX11" s="285"/>
      <c r="SCY11" s="286"/>
      <c r="SCZ11" s="287"/>
      <c r="SDA11" s="67"/>
      <c r="SDB11" s="284"/>
      <c r="SDC11" s="285"/>
      <c r="SDD11" s="285"/>
      <c r="SDE11" s="286"/>
      <c r="SDF11" s="287"/>
      <c r="SDG11" s="67"/>
      <c r="SDH11" s="284"/>
      <c r="SDI11" s="285"/>
      <c r="SDJ11" s="285"/>
      <c r="SDK11" s="286"/>
      <c r="SDL11" s="287"/>
      <c r="SDM11" s="67"/>
      <c r="SDN11" s="284"/>
      <c r="SDO11" s="285"/>
      <c r="SDP11" s="285"/>
      <c r="SDQ11" s="286"/>
      <c r="SDR11" s="287"/>
      <c r="SDS11" s="67"/>
      <c r="SDT11" s="284"/>
      <c r="SDU11" s="285"/>
      <c r="SDV11" s="285"/>
      <c r="SDW11" s="286"/>
      <c r="SDX11" s="287"/>
      <c r="SDY11" s="67"/>
      <c r="SDZ11" s="284"/>
      <c r="SEA11" s="285"/>
      <c r="SEB11" s="285"/>
      <c r="SEC11" s="286"/>
      <c r="SED11" s="287"/>
      <c r="SEE11" s="67"/>
      <c r="SEF11" s="284"/>
      <c r="SEG11" s="285"/>
      <c r="SEH11" s="285"/>
      <c r="SEI11" s="286"/>
      <c r="SEJ11" s="287"/>
      <c r="SEK11" s="67"/>
      <c r="SEL11" s="284"/>
      <c r="SEM11" s="285"/>
      <c r="SEN11" s="285"/>
      <c r="SEO11" s="286"/>
      <c r="SEP11" s="287"/>
      <c r="SEQ11" s="67"/>
      <c r="SER11" s="284"/>
      <c r="SES11" s="285"/>
      <c r="SET11" s="285"/>
      <c r="SEU11" s="286"/>
      <c r="SEV11" s="287"/>
      <c r="SEW11" s="67"/>
      <c r="SEX11" s="284"/>
      <c r="SEY11" s="285"/>
      <c r="SEZ11" s="285"/>
      <c r="SFA11" s="286"/>
      <c r="SFB11" s="287"/>
      <c r="SFC11" s="67"/>
      <c r="SFD11" s="284"/>
      <c r="SFE11" s="285"/>
      <c r="SFF11" s="285"/>
      <c r="SFG11" s="286"/>
      <c r="SFH11" s="287"/>
      <c r="SFI11" s="67"/>
      <c r="SFJ11" s="284"/>
      <c r="SFK11" s="285"/>
      <c r="SFL11" s="285"/>
      <c r="SFM11" s="286"/>
      <c r="SFN11" s="287"/>
      <c r="SFO11" s="67"/>
      <c r="SFP11" s="284"/>
      <c r="SFQ11" s="285"/>
      <c r="SFR11" s="285"/>
      <c r="SFS11" s="286"/>
      <c r="SFT11" s="287"/>
      <c r="SFU11" s="67"/>
      <c r="SFV11" s="284"/>
      <c r="SFW11" s="285"/>
      <c r="SFX11" s="285"/>
      <c r="SFY11" s="286"/>
      <c r="SFZ11" s="287"/>
      <c r="SGA11" s="67"/>
      <c r="SGB11" s="284"/>
      <c r="SGC11" s="285"/>
      <c r="SGD11" s="285"/>
      <c r="SGE11" s="286"/>
      <c r="SGF11" s="287"/>
      <c r="SGG11" s="67"/>
      <c r="SGH11" s="284"/>
      <c r="SGI11" s="285"/>
      <c r="SGJ11" s="285"/>
      <c r="SGK11" s="286"/>
      <c r="SGL11" s="287"/>
      <c r="SGM11" s="67"/>
      <c r="SGN11" s="284"/>
      <c r="SGO11" s="285"/>
      <c r="SGP11" s="285"/>
      <c r="SGQ11" s="286"/>
      <c r="SGR11" s="287"/>
      <c r="SGS11" s="67"/>
      <c r="SGT11" s="284"/>
      <c r="SGU11" s="285"/>
      <c r="SGV11" s="285"/>
      <c r="SGW11" s="286"/>
      <c r="SGX11" s="287"/>
      <c r="SGY11" s="67"/>
      <c r="SGZ11" s="284"/>
      <c r="SHA11" s="285"/>
      <c r="SHB11" s="285"/>
      <c r="SHC11" s="286"/>
      <c r="SHD11" s="287"/>
      <c r="SHE11" s="67"/>
      <c r="SHF11" s="284"/>
      <c r="SHG11" s="285"/>
      <c r="SHH11" s="285"/>
      <c r="SHI11" s="286"/>
      <c r="SHJ11" s="287"/>
      <c r="SHK11" s="67"/>
      <c r="SHL11" s="284"/>
      <c r="SHM11" s="285"/>
      <c r="SHN11" s="285"/>
      <c r="SHO11" s="286"/>
      <c r="SHP11" s="287"/>
      <c r="SHQ11" s="67"/>
      <c r="SHR11" s="284"/>
      <c r="SHS11" s="285"/>
      <c r="SHT11" s="285"/>
      <c r="SHU11" s="286"/>
      <c r="SHV11" s="287"/>
      <c r="SHW11" s="67"/>
      <c r="SHX11" s="284"/>
      <c r="SHY11" s="285"/>
      <c r="SHZ11" s="285"/>
      <c r="SIA11" s="286"/>
      <c r="SIB11" s="287"/>
      <c r="SIC11" s="67"/>
      <c r="SID11" s="284"/>
      <c r="SIE11" s="285"/>
      <c r="SIF11" s="285"/>
      <c r="SIG11" s="286"/>
      <c r="SIH11" s="287"/>
      <c r="SII11" s="67"/>
      <c r="SIJ11" s="284"/>
      <c r="SIK11" s="285"/>
      <c r="SIL11" s="285"/>
      <c r="SIM11" s="286"/>
      <c r="SIN11" s="287"/>
      <c r="SIO11" s="67"/>
      <c r="SIP11" s="284"/>
      <c r="SIQ11" s="285"/>
      <c r="SIR11" s="285"/>
      <c r="SIS11" s="286"/>
      <c r="SIT11" s="287"/>
      <c r="SIU11" s="67"/>
      <c r="SIV11" s="284"/>
      <c r="SIW11" s="285"/>
      <c r="SIX11" s="285"/>
      <c r="SIY11" s="286"/>
      <c r="SIZ11" s="287"/>
      <c r="SJA11" s="67"/>
      <c r="SJB11" s="284"/>
      <c r="SJC11" s="285"/>
      <c r="SJD11" s="285"/>
      <c r="SJE11" s="286"/>
      <c r="SJF11" s="287"/>
      <c r="SJG11" s="67"/>
      <c r="SJH11" s="284"/>
      <c r="SJI11" s="285"/>
      <c r="SJJ11" s="285"/>
      <c r="SJK11" s="286"/>
      <c r="SJL11" s="287"/>
      <c r="SJM11" s="67"/>
      <c r="SJN11" s="284"/>
      <c r="SJO11" s="285"/>
      <c r="SJP11" s="285"/>
      <c r="SJQ11" s="286"/>
      <c r="SJR11" s="287"/>
      <c r="SJS11" s="67"/>
      <c r="SJT11" s="284"/>
      <c r="SJU11" s="285"/>
      <c r="SJV11" s="285"/>
      <c r="SJW11" s="286"/>
      <c r="SJX11" s="287"/>
      <c r="SJY11" s="67"/>
      <c r="SJZ11" s="284"/>
      <c r="SKA11" s="285"/>
      <c r="SKB11" s="285"/>
      <c r="SKC11" s="286"/>
      <c r="SKD11" s="287"/>
      <c r="SKE11" s="67"/>
      <c r="SKF11" s="284"/>
      <c r="SKG11" s="285"/>
      <c r="SKH11" s="285"/>
      <c r="SKI11" s="286"/>
      <c r="SKJ11" s="287"/>
      <c r="SKK11" s="67"/>
      <c r="SKL11" s="284"/>
      <c r="SKM11" s="285"/>
      <c r="SKN11" s="285"/>
      <c r="SKO11" s="286"/>
      <c r="SKP11" s="287"/>
      <c r="SKQ11" s="67"/>
      <c r="SKR11" s="284"/>
      <c r="SKS11" s="285"/>
      <c r="SKT11" s="285"/>
      <c r="SKU11" s="286"/>
      <c r="SKV11" s="287"/>
      <c r="SKW11" s="67"/>
      <c r="SKX11" s="284"/>
      <c r="SKY11" s="285"/>
      <c r="SKZ11" s="285"/>
      <c r="SLA11" s="286"/>
      <c r="SLB11" s="287"/>
      <c r="SLC11" s="67"/>
      <c r="SLD11" s="284"/>
      <c r="SLE11" s="285"/>
      <c r="SLF11" s="285"/>
      <c r="SLG11" s="286"/>
      <c r="SLH11" s="287"/>
      <c r="SLI11" s="67"/>
      <c r="SLJ11" s="284"/>
      <c r="SLK11" s="285"/>
      <c r="SLL11" s="285"/>
      <c r="SLM11" s="286"/>
      <c r="SLN11" s="287"/>
      <c r="SLO11" s="67"/>
      <c r="SLP11" s="284"/>
      <c r="SLQ11" s="285"/>
      <c r="SLR11" s="285"/>
      <c r="SLS11" s="286"/>
      <c r="SLT11" s="287"/>
      <c r="SLU11" s="67"/>
      <c r="SLV11" s="284"/>
      <c r="SLW11" s="285"/>
      <c r="SLX11" s="285"/>
      <c r="SLY11" s="286"/>
      <c r="SLZ11" s="287"/>
      <c r="SMA11" s="67"/>
      <c r="SMB11" s="284"/>
      <c r="SMC11" s="285"/>
      <c r="SMD11" s="285"/>
      <c r="SME11" s="286"/>
      <c r="SMF11" s="287"/>
      <c r="SMG11" s="67"/>
      <c r="SMH11" s="284"/>
      <c r="SMI11" s="285"/>
      <c r="SMJ11" s="285"/>
      <c r="SMK11" s="286"/>
      <c r="SML11" s="287"/>
      <c r="SMM11" s="67"/>
      <c r="SMN11" s="284"/>
      <c r="SMO11" s="285"/>
      <c r="SMP11" s="285"/>
      <c r="SMQ11" s="286"/>
      <c r="SMR11" s="287"/>
      <c r="SMS11" s="67"/>
      <c r="SMT11" s="284"/>
      <c r="SMU11" s="285"/>
      <c r="SMV11" s="285"/>
      <c r="SMW11" s="286"/>
      <c r="SMX11" s="287"/>
      <c r="SMY11" s="67"/>
      <c r="SMZ11" s="284"/>
      <c r="SNA11" s="285"/>
      <c r="SNB11" s="285"/>
      <c r="SNC11" s="286"/>
      <c r="SND11" s="287"/>
      <c r="SNE11" s="67"/>
      <c r="SNF11" s="284"/>
      <c r="SNG11" s="285"/>
      <c r="SNH11" s="285"/>
      <c r="SNI11" s="286"/>
      <c r="SNJ11" s="287"/>
      <c r="SNK11" s="67"/>
      <c r="SNL11" s="284"/>
      <c r="SNM11" s="285"/>
      <c r="SNN11" s="285"/>
      <c r="SNO11" s="286"/>
      <c r="SNP11" s="287"/>
      <c r="SNQ11" s="67"/>
      <c r="SNR11" s="284"/>
      <c r="SNS11" s="285"/>
      <c r="SNT11" s="285"/>
      <c r="SNU11" s="286"/>
      <c r="SNV11" s="287"/>
      <c r="SNW11" s="67"/>
      <c r="SNX11" s="284"/>
      <c r="SNY11" s="285"/>
      <c r="SNZ11" s="285"/>
      <c r="SOA11" s="286"/>
      <c r="SOB11" s="287"/>
      <c r="SOC11" s="67"/>
      <c r="SOD11" s="284"/>
      <c r="SOE11" s="285"/>
      <c r="SOF11" s="285"/>
      <c r="SOG11" s="286"/>
      <c r="SOH11" s="287"/>
      <c r="SOI11" s="67"/>
      <c r="SOJ11" s="284"/>
      <c r="SOK11" s="285"/>
      <c r="SOL11" s="285"/>
      <c r="SOM11" s="286"/>
      <c r="SON11" s="287"/>
      <c r="SOO11" s="67"/>
      <c r="SOP11" s="284"/>
      <c r="SOQ11" s="285"/>
      <c r="SOR11" s="285"/>
      <c r="SOS11" s="286"/>
      <c r="SOT11" s="287"/>
      <c r="SOU11" s="67"/>
      <c r="SOV11" s="284"/>
      <c r="SOW11" s="285"/>
      <c r="SOX11" s="285"/>
      <c r="SOY11" s="286"/>
      <c r="SOZ11" s="287"/>
      <c r="SPA11" s="67"/>
      <c r="SPB11" s="284"/>
      <c r="SPC11" s="285"/>
      <c r="SPD11" s="285"/>
      <c r="SPE11" s="286"/>
      <c r="SPF11" s="287"/>
      <c r="SPG11" s="67"/>
      <c r="SPH11" s="284"/>
      <c r="SPI11" s="285"/>
      <c r="SPJ11" s="285"/>
      <c r="SPK11" s="286"/>
      <c r="SPL11" s="287"/>
      <c r="SPM11" s="67"/>
      <c r="SPN11" s="284"/>
      <c r="SPO11" s="285"/>
      <c r="SPP11" s="285"/>
      <c r="SPQ11" s="286"/>
      <c r="SPR11" s="287"/>
      <c r="SPS11" s="67"/>
      <c r="SPT11" s="284"/>
      <c r="SPU11" s="285"/>
      <c r="SPV11" s="285"/>
      <c r="SPW11" s="286"/>
      <c r="SPX11" s="287"/>
      <c r="SPY11" s="67"/>
      <c r="SPZ11" s="284"/>
      <c r="SQA11" s="285"/>
      <c r="SQB11" s="285"/>
      <c r="SQC11" s="286"/>
      <c r="SQD11" s="287"/>
      <c r="SQE11" s="67"/>
      <c r="SQF11" s="284"/>
      <c r="SQG11" s="285"/>
      <c r="SQH11" s="285"/>
      <c r="SQI11" s="286"/>
      <c r="SQJ11" s="287"/>
      <c r="SQK11" s="67"/>
      <c r="SQL11" s="284"/>
      <c r="SQM11" s="285"/>
      <c r="SQN11" s="285"/>
      <c r="SQO11" s="286"/>
      <c r="SQP11" s="287"/>
      <c r="SQQ11" s="67"/>
      <c r="SQR11" s="284"/>
      <c r="SQS11" s="285"/>
      <c r="SQT11" s="285"/>
      <c r="SQU11" s="286"/>
      <c r="SQV11" s="287"/>
      <c r="SQW11" s="67"/>
      <c r="SQX11" s="284"/>
      <c r="SQY11" s="285"/>
      <c r="SQZ11" s="285"/>
      <c r="SRA11" s="286"/>
      <c r="SRB11" s="287"/>
      <c r="SRC11" s="67"/>
      <c r="SRD11" s="284"/>
      <c r="SRE11" s="285"/>
      <c r="SRF11" s="285"/>
      <c r="SRG11" s="286"/>
      <c r="SRH11" s="287"/>
      <c r="SRI11" s="67"/>
      <c r="SRJ11" s="284"/>
      <c r="SRK11" s="285"/>
      <c r="SRL11" s="285"/>
      <c r="SRM11" s="286"/>
      <c r="SRN11" s="287"/>
      <c r="SRO11" s="67"/>
      <c r="SRP11" s="284"/>
      <c r="SRQ11" s="285"/>
      <c r="SRR11" s="285"/>
      <c r="SRS11" s="286"/>
      <c r="SRT11" s="287"/>
      <c r="SRU11" s="67"/>
      <c r="SRV11" s="284"/>
      <c r="SRW11" s="285"/>
      <c r="SRX11" s="285"/>
      <c r="SRY11" s="286"/>
      <c r="SRZ11" s="287"/>
      <c r="SSA11" s="67"/>
      <c r="SSB11" s="284"/>
      <c r="SSC11" s="285"/>
      <c r="SSD11" s="285"/>
      <c r="SSE11" s="286"/>
      <c r="SSF11" s="287"/>
      <c r="SSG11" s="67"/>
      <c r="SSH11" s="284"/>
      <c r="SSI11" s="285"/>
      <c r="SSJ11" s="285"/>
      <c r="SSK11" s="286"/>
      <c r="SSL11" s="287"/>
      <c r="SSM11" s="67"/>
      <c r="SSN11" s="284"/>
      <c r="SSO11" s="285"/>
      <c r="SSP11" s="285"/>
      <c r="SSQ11" s="286"/>
      <c r="SSR11" s="287"/>
      <c r="SSS11" s="67"/>
      <c r="SST11" s="284"/>
      <c r="SSU11" s="285"/>
      <c r="SSV11" s="285"/>
      <c r="SSW11" s="286"/>
      <c r="SSX11" s="287"/>
      <c r="SSY11" s="67"/>
      <c r="SSZ11" s="284"/>
      <c r="STA11" s="285"/>
      <c r="STB11" s="285"/>
      <c r="STC11" s="286"/>
      <c r="STD11" s="287"/>
      <c r="STE11" s="67"/>
      <c r="STF11" s="284"/>
      <c r="STG11" s="285"/>
      <c r="STH11" s="285"/>
      <c r="STI11" s="286"/>
      <c r="STJ11" s="287"/>
      <c r="STK11" s="67"/>
      <c r="STL11" s="284"/>
      <c r="STM11" s="285"/>
      <c r="STN11" s="285"/>
      <c r="STO11" s="286"/>
      <c r="STP11" s="287"/>
      <c r="STQ11" s="67"/>
      <c r="STR11" s="284"/>
      <c r="STS11" s="285"/>
      <c r="STT11" s="285"/>
      <c r="STU11" s="286"/>
      <c r="STV11" s="287"/>
      <c r="STW11" s="67"/>
      <c r="STX11" s="284"/>
      <c r="STY11" s="285"/>
      <c r="STZ11" s="285"/>
      <c r="SUA11" s="286"/>
      <c r="SUB11" s="287"/>
      <c r="SUC11" s="67"/>
      <c r="SUD11" s="284"/>
      <c r="SUE11" s="285"/>
      <c r="SUF11" s="285"/>
      <c r="SUG11" s="286"/>
      <c r="SUH11" s="287"/>
      <c r="SUI11" s="67"/>
      <c r="SUJ11" s="284"/>
      <c r="SUK11" s="285"/>
      <c r="SUL11" s="285"/>
      <c r="SUM11" s="286"/>
      <c r="SUN11" s="287"/>
      <c r="SUO11" s="67"/>
      <c r="SUP11" s="284"/>
      <c r="SUQ11" s="285"/>
      <c r="SUR11" s="285"/>
      <c r="SUS11" s="286"/>
      <c r="SUT11" s="287"/>
      <c r="SUU11" s="67"/>
      <c r="SUV11" s="284"/>
      <c r="SUW11" s="285"/>
      <c r="SUX11" s="285"/>
      <c r="SUY11" s="286"/>
      <c r="SUZ11" s="287"/>
      <c r="SVA11" s="67"/>
      <c r="SVB11" s="284"/>
      <c r="SVC11" s="285"/>
      <c r="SVD11" s="285"/>
      <c r="SVE11" s="286"/>
      <c r="SVF11" s="287"/>
      <c r="SVG11" s="67"/>
      <c r="SVH11" s="284"/>
      <c r="SVI11" s="285"/>
      <c r="SVJ11" s="285"/>
      <c r="SVK11" s="286"/>
      <c r="SVL11" s="287"/>
      <c r="SVM11" s="67"/>
      <c r="SVN11" s="284"/>
      <c r="SVO11" s="285"/>
      <c r="SVP11" s="285"/>
      <c r="SVQ11" s="286"/>
      <c r="SVR11" s="287"/>
      <c r="SVS11" s="67"/>
      <c r="SVT11" s="284"/>
      <c r="SVU11" s="285"/>
      <c r="SVV11" s="285"/>
      <c r="SVW11" s="286"/>
      <c r="SVX11" s="287"/>
      <c r="SVY11" s="67"/>
      <c r="SVZ11" s="284"/>
      <c r="SWA11" s="285"/>
      <c r="SWB11" s="285"/>
      <c r="SWC11" s="286"/>
      <c r="SWD11" s="287"/>
      <c r="SWE11" s="67"/>
      <c r="SWF11" s="284"/>
      <c r="SWG11" s="285"/>
      <c r="SWH11" s="285"/>
      <c r="SWI11" s="286"/>
      <c r="SWJ11" s="287"/>
      <c r="SWK11" s="67"/>
      <c r="SWL11" s="284"/>
      <c r="SWM11" s="285"/>
      <c r="SWN11" s="285"/>
      <c r="SWO11" s="286"/>
      <c r="SWP11" s="287"/>
      <c r="SWQ11" s="67"/>
      <c r="SWR11" s="284"/>
      <c r="SWS11" s="285"/>
      <c r="SWT11" s="285"/>
      <c r="SWU11" s="286"/>
      <c r="SWV11" s="287"/>
      <c r="SWW11" s="67"/>
      <c r="SWX11" s="284"/>
      <c r="SWY11" s="285"/>
      <c r="SWZ11" s="285"/>
      <c r="SXA11" s="286"/>
      <c r="SXB11" s="287"/>
      <c r="SXC11" s="67"/>
      <c r="SXD11" s="284"/>
      <c r="SXE11" s="285"/>
      <c r="SXF11" s="285"/>
      <c r="SXG11" s="286"/>
      <c r="SXH11" s="287"/>
      <c r="SXI11" s="67"/>
      <c r="SXJ11" s="284"/>
      <c r="SXK11" s="285"/>
      <c r="SXL11" s="285"/>
      <c r="SXM11" s="286"/>
      <c r="SXN11" s="287"/>
      <c r="SXO11" s="67"/>
      <c r="SXP11" s="284"/>
      <c r="SXQ11" s="285"/>
      <c r="SXR11" s="285"/>
      <c r="SXS11" s="286"/>
      <c r="SXT11" s="287"/>
      <c r="SXU11" s="67"/>
      <c r="SXV11" s="284"/>
      <c r="SXW11" s="285"/>
      <c r="SXX11" s="285"/>
      <c r="SXY11" s="286"/>
      <c r="SXZ11" s="287"/>
      <c r="SYA11" s="67"/>
      <c r="SYB11" s="284"/>
      <c r="SYC11" s="285"/>
      <c r="SYD11" s="285"/>
      <c r="SYE11" s="286"/>
      <c r="SYF11" s="287"/>
      <c r="SYG11" s="67"/>
      <c r="SYH11" s="284"/>
      <c r="SYI11" s="285"/>
      <c r="SYJ11" s="285"/>
      <c r="SYK11" s="286"/>
      <c r="SYL11" s="287"/>
      <c r="SYM11" s="67"/>
      <c r="SYN11" s="284"/>
      <c r="SYO11" s="285"/>
      <c r="SYP11" s="285"/>
      <c r="SYQ11" s="286"/>
      <c r="SYR11" s="287"/>
      <c r="SYS11" s="67"/>
      <c r="SYT11" s="284"/>
      <c r="SYU11" s="285"/>
      <c r="SYV11" s="285"/>
      <c r="SYW11" s="286"/>
      <c r="SYX11" s="287"/>
      <c r="SYY11" s="67"/>
      <c r="SYZ11" s="284"/>
      <c r="SZA11" s="285"/>
      <c r="SZB11" s="285"/>
      <c r="SZC11" s="286"/>
      <c r="SZD11" s="287"/>
      <c r="SZE11" s="67"/>
      <c r="SZF11" s="284"/>
      <c r="SZG11" s="285"/>
      <c r="SZH11" s="285"/>
      <c r="SZI11" s="286"/>
      <c r="SZJ11" s="287"/>
      <c r="SZK11" s="67"/>
      <c r="SZL11" s="284"/>
      <c r="SZM11" s="285"/>
      <c r="SZN11" s="285"/>
      <c r="SZO11" s="286"/>
      <c r="SZP11" s="287"/>
      <c r="SZQ11" s="67"/>
      <c r="SZR11" s="284"/>
      <c r="SZS11" s="285"/>
      <c r="SZT11" s="285"/>
      <c r="SZU11" s="286"/>
      <c r="SZV11" s="287"/>
      <c r="SZW11" s="67"/>
      <c r="SZX11" s="284"/>
      <c r="SZY11" s="285"/>
      <c r="SZZ11" s="285"/>
      <c r="TAA11" s="286"/>
      <c r="TAB11" s="287"/>
      <c r="TAC11" s="67"/>
      <c r="TAD11" s="284"/>
      <c r="TAE11" s="285"/>
      <c r="TAF11" s="285"/>
      <c r="TAG11" s="286"/>
      <c r="TAH11" s="287"/>
      <c r="TAI11" s="67"/>
      <c r="TAJ11" s="284"/>
      <c r="TAK11" s="285"/>
      <c r="TAL11" s="285"/>
      <c r="TAM11" s="286"/>
      <c r="TAN11" s="287"/>
      <c r="TAO11" s="67"/>
      <c r="TAP11" s="284"/>
      <c r="TAQ11" s="285"/>
      <c r="TAR11" s="285"/>
      <c r="TAS11" s="286"/>
      <c r="TAT11" s="287"/>
      <c r="TAU11" s="67"/>
      <c r="TAV11" s="284"/>
      <c r="TAW11" s="285"/>
      <c r="TAX11" s="285"/>
      <c r="TAY11" s="286"/>
      <c r="TAZ11" s="287"/>
      <c r="TBA11" s="67"/>
      <c r="TBB11" s="284"/>
      <c r="TBC11" s="285"/>
      <c r="TBD11" s="285"/>
      <c r="TBE11" s="286"/>
      <c r="TBF11" s="287"/>
      <c r="TBG11" s="67"/>
      <c r="TBH11" s="284"/>
      <c r="TBI11" s="285"/>
      <c r="TBJ11" s="285"/>
      <c r="TBK11" s="286"/>
      <c r="TBL11" s="287"/>
      <c r="TBM11" s="67"/>
      <c r="TBN11" s="284"/>
      <c r="TBO11" s="285"/>
      <c r="TBP11" s="285"/>
      <c r="TBQ11" s="286"/>
      <c r="TBR11" s="287"/>
      <c r="TBS11" s="67"/>
      <c r="TBT11" s="284"/>
      <c r="TBU11" s="285"/>
      <c r="TBV11" s="285"/>
      <c r="TBW11" s="286"/>
      <c r="TBX11" s="287"/>
      <c r="TBY11" s="67"/>
      <c r="TBZ11" s="284"/>
      <c r="TCA11" s="285"/>
      <c r="TCB11" s="285"/>
      <c r="TCC11" s="286"/>
      <c r="TCD11" s="287"/>
      <c r="TCE11" s="67"/>
      <c r="TCF11" s="284"/>
      <c r="TCG11" s="285"/>
      <c r="TCH11" s="285"/>
      <c r="TCI11" s="286"/>
      <c r="TCJ11" s="287"/>
      <c r="TCK11" s="67"/>
      <c r="TCL11" s="284"/>
      <c r="TCM11" s="285"/>
      <c r="TCN11" s="285"/>
      <c r="TCO11" s="286"/>
      <c r="TCP11" s="287"/>
      <c r="TCQ11" s="67"/>
      <c r="TCR11" s="284"/>
      <c r="TCS11" s="285"/>
      <c r="TCT11" s="285"/>
      <c r="TCU11" s="286"/>
      <c r="TCV11" s="287"/>
      <c r="TCW11" s="67"/>
      <c r="TCX11" s="284"/>
      <c r="TCY11" s="285"/>
      <c r="TCZ11" s="285"/>
      <c r="TDA11" s="286"/>
      <c r="TDB11" s="287"/>
      <c r="TDC11" s="67"/>
      <c r="TDD11" s="284"/>
      <c r="TDE11" s="285"/>
      <c r="TDF11" s="285"/>
      <c r="TDG11" s="286"/>
      <c r="TDH11" s="287"/>
      <c r="TDI11" s="67"/>
      <c r="TDJ11" s="284"/>
      <c r="TDK11" s="285"/>
      <c r="TDL11" s="285"/>
      <c r="TDM11" s="286"/>
      <c r="TDN11" s="287"/>
      <c r="TDO11" s="67"/>
      <c r="TDP11" s="284"/>
      <c r="TDQ11" s="285"/>
      <c r="TDR11" s="285"/>
      <c r="TDS11" s="286"/>
      <c r="TDT11" s="287"/>
      <c r="TDU11" s="67"/>
      <c r="TDV11" s="284"/>
      <c r="TDW11" s="285"/>
      <c r="TDX11" s="285"/>
      <c r="TDY11" s="286"/>
      <c r="TDZ11" s="287"/>
      <c r="TEA11" s="67"/>
      <c r="TEB11" s="284"/>
      <c r="TEC11" s="285"/>
      <c r="TED11" s="285"/>
      <c r="TEE11" s="286"/>
      <c r="TEF11" s="287"/>
      <c r="TEG11" s="67"/>
      <c r="TEH11" s="284"/>
      <c r="TEI11" s="285"/>
      <c r="TEJ11" s="285"/>
      <c r="TEK11" s="286"/>
      <c r="TEL11" s="287"/>
      <c r="TEM11" s="67"/>
      <c r="TEN11" s="284"/>
      <c r="TEO11" s="285"/>
      <c r="TEP11" s="285"/>
      <c r="TEQ11" s="286"/>
      <c r="TER11" s="287"/>
      <c r="TES11" s="67"/>
      <c r="TET11" s="284"/>
      <c r="TEU11" s="285"/>
      <c r="TEV11" s="285"/>
      <c r="TEW11" s="286"/>
      <c r="TEX11" s="287"/>
      <c r="TEY11" s="67"/>
      <c r="TEZ11" s="284"/>
      <c r="TFA11" s="285"/>
      <c r="TFB11" s="285"/>
      <c r="TFC11" s="286"/>
      <c r="TFD11" s="287"/>
      <c r="TFE11" s="67"/>
      <c r="TFF11" s="284"/>
      <c r="TFG11" s="285"/>
      <c r="TFH11" s="285"/>
      <c r="TFI11" s="286"/>
      <c r="TFJ11" s="287"/>
      <c r="TFK11" s="67"/>
      <c r="TFL11" s="284"/>
      <c r="TFM11" s="285"/>
      <c r="TFN11" s="285"/>
      <c r="TFO11" s="286"/>
      <c r="TFP11" s="287"/>
      <c r="TFQ11" s="67"/>
      <c r="TFR11" s="284"/>
      <c r="TFS11" s="285"/>
      <c r="TFT11" s="285"/>
      <c r="TFU11" s="286"/>
      <c r="TFV11" s="287"/>
      <c r="TFW11" s="67"/>
      <c r="TFX11" s="284"/>
      <c r="TFY11" s="285"/>
      <c r="TFZ11" s="285"/>
      <c r="TGA11" s="286"/>
      <c r="TGB11" s="287"/>
      <c r="TGC11" s="67"/>
      <c r="TGD11" s="284"/>
      <c r="TGE11" s="285"/>
      <c r="TGF11" s="285"/>
      <c r="TGG11" s="286"/>
      <c r="TGH11" s="287"/>
      <c r="TGI11" s="67"/>
      <c r="TGJ11" s="284"/>
      <c r="TGK11" s="285"/>
      <c r="TGL11" s="285"/>
      <c r="TGM11" s="286"/>
      <c r="TGN11" s="287"/>
      <c r="TGO11" s="67"/>
      <c r="TGP11" s="284"/>
      <c r="TGQ11" s="285"/>
      <c r="TGR11" s="285"/>
      <c r="TGS11" s="286"/>
      <c r="TGT11" s="287"/>
      <c r="TGU11" s="67"/>
      <c r="TGV11" s="284"/>
      <c r="TGW11" s="285"/>
      <c r="TGX11" s="285"/>
      <c r="TGY11" s="286"/>
      <c r="TGZ11" s="287"/>
      <c r="THA11" s="67"/>
      <c r="THB11" s="284"/>
      <c r="THC11" s="285"/>
      <c r="THD11" s="285"/>
      <c r="THE11" s="286"/>
      <c r="THF11" s="287"/>
      <c r="THG11" s="67"/>
      <c r="THH11" s="284"/>
      <c r="THI11" s="285"/>
      <c r="THJ11" s="285"/>
      <c r="THK11" s="286"/>
      <c r="THL11" s="287"/>
      <c r="THM11" s="67"/>
      <c r="THN11" s="284"/>
      <c r="THO11" s="285"/>
      <c r="THP11" s="285"/>
      <c r="THQ11" s="286"/>
      <c r="THR11" s="287"/>
      <c r="THS11" s="67"/>
      <c r="THT11" s="284"/>
      <c r="THU11" s="285"/>
      <c r="THV11" s="285"/>
      <c r="THW11" s="286"/>
      <c r="THX11" s="287"/>
      <c r="THY11" s="67"/>
      <c r="THZ11" s="284"/>
      <c r="TIA11" s="285"/>
      <c r="TIB11" s="285"/>
      <c r="TIC11" s="286"/>
      <c r="TID11" s="287"/>
      <c r="TIE11" s="67"/>
      <c r="TIF11" s="284"/>
      <c r="TIG11" s="285"/>
      <c r="TIH11" s="285"/>
      <c r="TII11" s="286"/>
      <c r="TIJ11" s="287"/>
      <c r="TIK11" s="67"/>
      <c r="TIL11" s="284"/>
      <c r="TIM11" s="285"/>
      <c r="TIN11" s="285"/>
      <c r="TIO11" s="286"/>
      <c r="TIP11" s="287"/>
      <c r="TIQ11" s="67"/>
      <c r="TIR11" s="284"/>
      <c r="TIS11" s="285"/>
      <c r="TIT11" s="285"/>
      <c r="TIU11" s="286"/>
      <c r="TIV11" s="287"/>
      <c r="TIW11" s="67"/>
      <c r="TIX11" s="284"/>
      <c r="TIY11" s="285"/>
      <c r="TIZ11" s="285"/>
      <c r="TJA11" s="286"/>
      <c r="TJB11" s="287"/>
      <c r="TJC11" s="67"/>
      <c r="TJD11" s="284"/>
      <c r="TJE11" s="285"/>
      <c r="TJF11" s="285"/>
      <c r="TJG11" s="286"/>
      <c r="TJH11" s="287"/>
      <c r="TJI11" s="67"/>
      <c r="TJJ11" s="284"/>
      <c r="TJK11" s="285"/>
      <c r="TJL11" s="285"/>
      <c r="TJM11" s="286"/>
      <c r="TJN11" s="287"/>
      <c r="TJO11" s="67"/>
      <c r="TJP11" s="284"/>
      <c r="TJQ11" s="285"/>
      <c r="TJR11" s="285"/>
      <c r="TJS11" s="286"/>
      <c r="TJT11" s="287"/>
      <c r="TJU11" s="67"/>
      <c r="TJV11" s="284"/>
      <c r="TJW11" s="285"/>
      <c r="TJX11" s="285"/>
      <c r="TJY11" s="286"/>
      <c r="TJZ11" s="287"/>
      <c r="TKA11" s="67"/>
      <c r="TKB11" s="284"/>
      <c r="TKC11" s="285"/>
      <c r="TKD11" s="285"/>
      <c r="TKE11" s="286"/>
      <c r="TKF11" s="287"/>
      <c r="TKG11" s="67"/>
      <c r="TKH11" s="284"/>
      <c r="TKI11" s="285"/>
      <c r="TKJ11" s="285"/>
      <c r="TKK11" s="286"/>
      <c r="TKL11" s="287"/>
      <c r="TKM11" s="67"/>
      <c r="TKN11" s="284"/>
      <c r="TKO11" s="285"/>
      <c r="TKP11" s="285"/>
      <c r="TKQ11" s="286"/>
      <c r="TKR11" s="287"/>
      <c r="TKS11" s="67"/>
      <c r="TKT11" s="284"/>
      <c r="TKU11" s="285"/>
      <c r="TKV11" s="285"/>
      <c r="TKW11" s="286"/>
      <c r="TKX11" s="287"/>
      <c r="TKY11" s="67"/>
      <c r="TKZ11" s="284"/>
      <c r="TLA11" s="285"/>
      <c r="TLB11" s="285"/>
      <c r="TLC11" s="286"/>
      <c r="TLD11" s="287"/>
      <c r="TLE11" s="67"/>
      <c r="TLF11" s="284"/>
      <c r="TLG11" s="285"/>
      <c r="TLH11" s="285"/>
      <c r="TLI11" s="286"/>
      <c r="TLJ11" s="287"/>
      <c r="TLK11" s="67"/>
      <c r="TLL11" s="284"/>
      <c r="TLM11" s="285"/>
      <c r="TLN11" s="285"/>
      <c r="TLO11" s="286"/>
      <c r="TLP11" s="287"/>
      <c r="TLQ11" s="67"/>
      <c r="TLR11" s="284"/>
      <c r="TLS11" s="285"/>
      <c r="TLT11" s="285"/>
      <c r="TLU11" s="286"/>
      <c r="TLV11" s="287"/>
      <c r="TLW11" s="67"/>
      <c r="TLX11" s="284"/>
      <c r="TLY11" s="285"/>
      <c r="TLZ11" s="285"/>
      <c r="TMA11" s="286"/>
      <c r="TMB11" s="287"/>
      <c r="TMC11" s="67"/>
      <c r="TMD11" s="284"/>
      <c r="TME11" s="285"/>
      <c r="TMF11" s="285"/>
      <c r="TMG11" s="286"/>
      <c r="TMH11" s="287"/>
      <c r="TMI11" s="67"/>
      <c r="TMJ11" s="284"/>
      <c r="TMK11" s="285"/>
      <c r="TML11" s="285"/>
      <c r="TMM11" s="286"/>
      <c r="TMN11" s="287"/>
      <c r="TMO11" s="67"/>
      <c r="TMP11" s="284"/>
      <c r="TMQ11" s="285"/>
      <c r="TMR11" s="285"/>
      <c r="TMS11" s="286"/>
      <c r="TMT11" s="287"/>
      <c r="TMU11" s="67"/>
      <c r="TMV11" s="284"/>
      <c r="TMW11" s="285"/>
      <c r="TMX11" s="285"/>
      <c r="TMY11" s="286"/>
      <c r="TMZ11" s="287"/>
      <c r="TNA11" s="67"/>
      <c r="TNB11" s="284"/>
      <c r="TNC11" s="285"/>
      <c r="TND11" s="285"/>
      <c r="TNE11" s="286"/>
      <c r="TNF11" s="287"/>
      <c r="TNG11" s="67"/>
      <c r="TNH11" s="284"/>
      <c r="TNI11" s="285"/>
      <c r="TNJ11" s="285"/>
      <c r="TNK11" s="286"/>
      <c r="TNL11" s="287"/>
      <c r="TNM11" s="67"/>
      <c r="TNN11" s="284"/>
      <c r="TNO11" s="285"/>
      <c r="TNP11" s="285"/>
      <c r="TNQ11" s="286"/>
      <c r="TNR11" s="287"/>
      <c r="TNS11" s="67"/>
      <c r="TNT11" s="284"/>
      <c r="TNU11" s="285"/>
      <c r="TNV11" s="285"/>
      <c r="TNW11" s="286"/>
      <c r="TNX11" s="287"/>
      <c r="TNY11" s="67"/>
      <c r="TNZ11" s="284"/>
      <c r="TOA11" s="285"/>
      <c r="TOB11" s="285"/>
      <c r="TOC11" s="286"/>
      <c r="TOD11" s="287"/>
      <c r="TOE11" s="67"/>
      <c r="TOF11" s="284"/>
      <c r="TOG11" s="285"/>
      <c r="TOH11" s="285"/>
      <c r="TOI11" s="286"/>
      <c r="TOJ11" s="287"/>
      <c r="TOK11" s="67"/>
      <c r="TOL11" s="284"/>
      <c r="TOM11" s="285"/>
      <c r="TON11" s="285"/>
      <c r="TOO11" s="286"/>
      <c r="TOP11" s="287"/>
      <c r="TOQ11" s="67"/>
      <c r="TOR11" s="284"/>
      <c r="TOS11" s="285"/>
      <c r="TOT11" s="285"/>
      <c r="TOU11" s="286"/>
      <c r="TOV11" s="287"/>
      <c r="TOW11" s="67"/>
      <c r="TOX11" s="284"/>
      <c r="TOY11" s="285"/>
      <c r="TOZ11" s="285"/>
      <c r="TPA11" s="286"/>
      <c r="TPB11" s="287"/>
      <c r="TPC11" s="67"/>
      <c r="TPD11" s="284"/>
      <c r="TPE11" s="285"/>
      <c r="TPF11" s="285"/>
      <c r="TPG11" s="286"/>
      <c r="TPH11" s="287"/>
      <c r="TPI11" s="67"/>
      <c r="TPJ11" s="284"/>
      <c r="TPK11" s="285"/>
      <c r="TPL11" s="285"/>
      <c r="TPM11" s="286"/>
      <c r="TPN11" s="287"/>
      <c r="TPO11" s="67"/>
      <c r="TPP11" s="284"/>
      <c r="TPQ11" s="285"/>
      <c r="TPR11" s="285"/>
      <c r="TPS11" s="286"/>
      <c r="TPT11" s="287"/>
      <c r="TPU11" s="67"/>
      <c r="TPV11" s="284"/>
      <c r="TPW11" s="285"/>
      <c r="TPX11" s="285"/>
      <c r="TPY11" s="286"/>
      <c r="TPZ11" s="287"/>
      <c r="TQA11" s="67"/>
      <c r="TQB11" s="284"/>
      <c r="TQC11" s="285"/>
      <c r="TQD11" s="285"/>
      <c r="TQE11" s="286"/>
      <c r="TQF11" s="287"/>
      <c r="TQG11" s="67"/>
      <c r="TQH11" s="284"/>
      <c r="TQI11" s="285"/>
      <c r="TQJ11" s="285"/>
      <c r="TQK11" s="286"/>
      <c r="TQL11" s="287"/>
      <c r="TQM11" s="67"/>
      <c r="TQN11" s="284"/>
      <c r="TQO11" s="285"/>
      <c r="TQP11" s="285"/>
      <c r="TQQ11" s="286"/>
      <c r="TQR11" s="287"/>
      <c r="TQS11" s="67"/>
      <c r="TQT11" s="284"/>
      <c r="TQU11" s="285"/>
      <c r="TQV11" s="285"/>
      <c r="TQW11" s="286"/>
      <c r="TQX11" s="287"/>
      <c r="TQY11" s="67"/>
      <c r="TQZ11" s="284"/>
      <c r="TRA11" s="285"/>
      <c r="TRB11" s="285"/>
      <c r="TRC11" s="286"/>
      <c r="TRD11" s="287"/>
      <c r="TRE11" s="67"/>
      <c r="TRF11" s="284"/>
      <c r="TRG11" s="285"/>
      <c r="TRH11" s="285"/>
      <c r="TRI11" s="286"/>
      <c r="TRJ11" s="287"/>
      <c r="TRK11" s="67"/>
      <c r="TRL11" s="284"/>
      <c r="TRM11" s="285"/>
      <c r="TRN11" s="285"/>
      <c r="TRO11" s="286"/>
      <c r="TRP11" s="287"/>
      <c r="TRQ11" s="67"/>
      <c r="TRR11" s="284"/>
      <c r="TRS11" s="285"/>
      <c r="TRT11" s="285"/>
      <c r="TRU11" s="286"/>
      <c r="TRV11" s="287"/>
      <c r="TRW11" s="67"/>
      <c r="TRX11" s="284"/>
      <c r="TRY11" s="285"/>
      <c r="TRZ11" s="285"/>
      <c r="TSA11" s="286"/>
      <c r="TSB11" s="287"/>
      <c r="TSC11" s="67"/>
      <c r="TSD11" s="284"/>
      <c r="TSE11" s="285"/>
      <c r="TSF11" s="285"/>
      <c r="TSG11" s="286"/>
      <c r="TSH11" s="287"/>
      <c r="TSI11" s="67"/>
      <c r="TSJ11" s="284"/>
      <c r="TSK11" s="285"/>
      <c r="TSL11" s="285"/>
      <c r="TSM11" s="286"/>
      <c r="TSN11" s="287"/>
      <c r="TSO11" s="67"/>
      <c r="TSP11" s="284"/>
      <c r="TSQ11" s="285"/>
      <c r="TSR11" s="285"/>
      <c r="TSS11" s="286"/>
      <c r="TST11" s="287"/>
      <c r="TSU11" s="67"/>
      <c r="TSV11" s="284"/>
      <c r="TSW11" s="285"/>
      <c r="TSX11" s="285"/>
      <c r="TSY11" s="286"/>
      <c r="TSZ11" s="287"/>
      <c r="TTA11" s="67"/>
      <c r="TTB11" s="284"/>
      <c r="TTC11" s="285"/>
      <c r="TTD11" s="285"/>
      <c r="TTE11" s="286"/>
      <c r="TTF11" s="287"/>
      <c r="TTG11" s="67"/>
      <c r="TTH11" s="284"/>
      <c r="TTI11" s="285"/>
      <c r="TTJ11" s="285"/>
      <c r="TTK11" s="286"/>
      <c r="TTL11" s="287"/>
      <c r="TTM11" s="67"/>
      <c r="TTN11" s="284"/>
      <c r="TTO11" s="285"/>
      <c r="TTP11" s="285"/>
      <c r="TTQ11" s="286"/>
      <c r="TTR11" s="287"/>
      <c r="TTS11" s="67"/>
      <c r="TTT11" s="284"/>
      <c r="TTU11" s="285"/>
      <c r="TTV11" s="285"/>
      <c r="TTW11" s="286"/>
      <c r="TTX11" s="287"/>
      <c r="TTY11" s="67"/>
      <c r="TTZ11" s="284"/>
      <c r="TUA11" s="285"/>
      <c r="TUB11" s="285"/>
      <c r="TUC11" s="286"/>
      <c r="TUD11" s="287"/>
      <c r="TUE11" s="67"/>
      <c r="TUF11" s="284"/>
      <c r="TUG11" s="285"/>
      <c r="TUH11" s="285"/>
      <c r="TUI11" s="286"/>
      <c r="TUJ11" s="287"/>
      <c r="TUK11" s="67"/>
      <c r="TUL11" s="284"/>
      <c r="TUM11" s="285"/>
      <c r="TUN11" s="285"/>
      <c r="TUO11" s="286"/>
      <c r="TUP11" s="287"/>
      <c r="TUQ11" s="67"/>
      <c r="TUR11" s="284"/>
      <c r="TUS11" s="285"/>
      <c r="TUT11" s="285"/>
      <c r="TUU11" s="286"/>
      <c r="TUV11" s="287"/>
      <c r="TUW11" s="67"/>
      <c r="TUX11" s="284"/>
      <c r="TUY11" s="285"/>
      <c r="TUZ11" s="285"/>
      <c r="TVA11" s="286"/>
      <c r="TVB11" s="287"/>
      <c r="TVC11" s="67"/>
      <c r="TVD11" s="284"/>
      <c r="TVE11" s="285"/>
      <c r="TVF11" s="285"/>
      <c r="TVG11" s="286"/>
      <c r="TVH11" s="287"/>
      <c r="TVI11" s="67"/>
      <c r="TVJ11" s="284"/>
      <c r="TVK11" s="285"/>
      <c r="TVL11" s="285"/>
      <c r="TVM11" s="286"/>
      <c r="TVN11" s="287"/>
      <c r="TVO11" s="67"/>
      <c r="TVP11" s="284"/>
      <c r="TVQ11" s="285"/>
      <c r="TVR11" s="285"/>
      <c r="TVS11" s="286"/>
      <c r="TVT11" s="287"/>
      <c r="TVU11" s="67"/>
      <c r="TVV11" s="284"/>
      <c r="TVW11" s="285"/>
      <c r="TVX11" s="285"/>
      <c r="TVY11" s="286"/>
      <c r="TVZ11" s="287"/>
      <c r="TWA11" s="67"/>
      <c r="TWB11" s="284"/>
      <c r="TWC11" s="285"/>
      <c r="TWD11" s="285"/>
      <c r="TWE11" s="286"/>
      <c r="TWF11" s="287"/>
      <c r="TWG11" s="67"/>
      <c r="TWH11" s="284"/>
      <c r="TWI11" s="285"/>
      <c r="TWJ11" s="285"/>
      <c r="TWK11" s="286"/>
      <c r="TWL11" s="287"/>
      <c r="TWM11" s="67"/>
      <c r="TWN11" s="284"/>
      <c r="TWO11" s="285"/>
      <c r="TWP11" s="285"/>
      <c r="TWQ11" s="286"/>
      <c r="TWR11" s="287"/>
      <c r="TWS11" s="67"/>
      <c r="TWT11" s="284"/>
      <c r="TWU11" s="285"/>
      <c r="TWV11" s="285"/>
      <c r="TWW11" s="286"/>
      <c r="TWX11" s="287"/>
      <c r="TWY11" s="67"/>
      <c r="TWZ11" s="284"/>
      <c r="TXA11" s="285"/>
      <c r="TXB11" s="285"/>
      <c r="TXC11" s="286"/>
      <c r="TXD11" s="287"/>
      <c r="TXE11" s="67"/>
      <c r="TXF11" s="284"/>
      <c r="TXG11" s="285"/>
      <c r="TXH11" s="285"/>
      <c r="TXI11" s="286"/>
      <c r="TXJ11" s="287"/>
      <c r="TXK11" s="67"/>
      <c r="TXL11" s="284"/>
      <c r="TXM11" s="285"/>
      <c r="TXN11" s="285"/>
      <c r="TXO11" s="286"/>
      <c r="TXP11" s="287"/>
      <c r="TXQ11" s="67"/>
      <c r="TXR11" s="284"/>
      <c r="TXS11" s="285"/>
      <c r="TXT11" s="285"/>
      <c r="TXU11" s="286"/>
      <c r="TXV11" s="287"/>
      <c r="TXW11" s="67"/>
      <c r="TXX11" s="284"/>
      <c r="TXY11" s="285"/>
      <c r="TXZ11" s="285"/>
      <c r="TYA11" s="286"/>
      <c r="TYB11" s="287"/>
      <c r="TYC11" s="67"/>
      <c r="TYD11" s="284"/>
      <c r="TYE11" s="285"/>
      <c r="TYF11" s="285"/>
      <c r="TYG11" s="286"/>
      <c r="TYH11" s="287"/>
      <c r="TYI11" s="67"/>
      <c r="TYJ11" s="284"/>
      <c r="TYK11" s="285"/>
      <c r="TYL11" s="285"/>
      <c r="TYM11" s="286"/>
      <c r="TYN11" s="287"/>
      <c r="TYO11" s="67"/>
      <c r="TYP11" s="284"/>
      <c r="TYQ11" s="285"/>
      <c r="TYR11" s="285"/>
      <c r="TYS11" s="286"/>
      <c r="TYT11" s="287"/>
      <c r="TYU11" s="67"/>
      <c r="TYV11" s="284"/>
      <c r="TYW11" s="285"/>
      <c r="TYX11" s="285"/>
      <c r="TYY11" s="286"/>
      <c r="TYZ11" s="287"/>
      <c r="TZA11" s="67"/>
      <c r="TZB11" s="284"/>
      <c r="TZC11" s="285"/>
      <c r="TZD11" s="285"/>
      <c r="TZE11" s="286"/>
      <c r="TZF11" s="287"/>
      <c r="TZG11" s="67"/>
      <c r="TZH11" s="284"/>
      <c r="TZI11" s="285"/>
      <c r="TZJ11" s="285"/>
      <c r="TZK11" s="286"/>
      <c r="TZL11" s="287"/>
      <c r="TZM11" s="67"/>
      <c r="TZN11" s="284"/>
      <c r="TZO11" s="285"/>
      <c r="TZP11" s="285"/>
      <c r="TZQ11" s="286"/>
      <c r="TZR11" s="287"/>
      <c r="TZS11" s="67"/>
      <c r="TZT11" s="284"/>
      <c r="TZU11" s="285"/>
      <c r="TZV11" s="285"/>
      <c r="TZW11" s="286"/>
      <c r="TZX11" s="287"/>
      <c r="TZY11" s="67"/>
      <c r="TZZ11" s="284"/>
      <c r="UAA11" s="285"/>
      <c r="UAB11" s="285"/>
      <c r="UAC11" s="286"/>
      <c r="UAD11" s="287"/>
      <c r="UAE11" s="67"/>
      <c r="UAF11" s="284"/>
      <c r="UAG11" s="285"/>
      <c r="UAH11" s="285"/>
      <c r="UAI11" s="286"/>
      <c r="UAJ11" s="287"/>
      <c r="UAK11" s="67"/>
      <c r="UAL11" s="284"/>
      <c r="UAM11" s="285"/>
      <c r="UAN11" s="285"/>
      <c r="UAO11" s="286"/>
      <c r="UAP11" s="287"/>
      <c r="UAQ11" s="67"/>
      <c r="UAR11" s="284"/>
      <c r="UAS11" s="285"/>
      <c r="UAT11" s="285"/>
      <c r="UAU11" s="286"/>
      <c r="UAV11" s="287"/>
      <c r="UAW11" s="67"/>
      <c r="UAX11" s="284"/>
      <c r="UAY11" s="285"/>
      <c r="UAZ11" s="285"/>
      <c r="UBA11" s="286"/>
      <c r="UBB11" s="287"/>
      <c r="UBC11" s="67"/>
      <c r="UBD11" s="284"/>
      <c r="UBE11" s="285"/>
      <c r="UBF11" s="285"/>
      <c r="UBG11" s="286"/>
      <c r="UBH11" s="287"/>
      <c r="UBI11" s="67"/>
      <c r="UBJ11" s="284"/>
      <c r="UBK11" s="285"/>
      <c r="UBL11" s="285"/>
      <c r="UBM11" s="286"/>
      <c r="UBN11" s="287"/>
      <c r="UBO11" s="67"/>
      <c r="UBP11" s="284"/>
      <c r="UBQ11" s="285"/>
      <c r="UBR11" s="285"/>
      <c r="UBS11" s="286"/>
      <c r="UBT11" s="287"/>
      <c r="UBU11" s="67"/>
      <c r="UBV11" s="284"/>
      <c r="UBW11" s="285"/>
      <c r="UBX11" s="285"/>
      <c r="UBY11" s="286"/>
      <c r="UBZ11" s="287"/>
      <c r="UCA11" s="67"/>
      <c r="UCB11" s="284"/>
      <c r="UCC11" s="285"/>
      <c r="UCD11" s="285"/>
      <c r="UCE11" s="286"/>
      <c r="UCF11" s="287"/>
      <c r="UCG11" s="67"/>
      <c r="UCH11" s="284"/>
      <c r="UCI11" s="285"/>
      <c r="UCJ11" s="285"/>
      <c r="UCK11" s="286"/>
      <c r="UCL11" s="287"/>
      <c r="UCM11" s="67"/>
      <c r="UCN11" s="284"/>
      <c r="UCO11" s="285"/>
      <c r="UCP11" s="285"/>
      <c r="UCQ11" s="286"/>
      <c r="UCR11" s="287"/>
      <c r="UCS11" s="67"/>
      <c r="UCT11" s="284"/>
      <c r="UCU11" s="285"/>
      <c r="UCV11" s="285"/>
      <c r="UCW11" s="286"/>
      <c r="UCX11" s="287"/>
      <c r="UCY11" s="67"/>
      <c r="UCZ11" s="284"/>
      <c r="UDA11" s="285"/>
      <c r="UDB11" s="285"/>
      <c r="UDC11" s="286"/>
      <c r="UDD11" s="287"/>
      <c r="UDE11" s="67"/>
      <c r="UDF11" s="284"/>
      <c r="UDG11" s="285"/>
      <c r="UDH11" s="285"/>
      <c r="UDI11" s="286"/>
      <c r="UDJ11" s="287"/>
      <c r="UDK11" s="67"/>
      <c r="UDL11" s="284"/>
      <c r="UDM11" s="285"/>
      <c r="UDN11" s="285"/>
      <c r="UDO11" s="286"/>
      <c r="UDP11" s="287"/>
      <c r="UDQ11" s="67"/>
      <c r="UDR11" s="284"/>
      <c r="UDS11" s="285"/>
      <c r="UDT11" s="285"/>
      <c r="UDU11" s="286"/>
      <c r="UDV11" s="287"/>
      <c r="UDW11" s="67"/>
      <c r="UDX11" s="284"/>
      <c r="UDY11" s="285"/>
      <c r="UDZ11" s="285"/>
      <c r="UEA11" s="286"/>
      <c r="UEB11" s="287"/>
      <c r="UEC11" s="67"/>
      <c r="UED11" s="284"/>
      <c r="UEE11" s="285"/>
      <c r="UEF11" s="285"/>
      <c r="UEG11" s="286"/>
      <c r="UEH11" s="287"/>
      <c r="UEI11" s="67"/>
      <c r="UEJ11" s="284"/>
      <c r="UEK11" s="285"/>
      <c r="UEL11" s="285"/>
      <c r="UEM11" s="286"/>
      <c r="UEN11" s="287"/>
      <c r="UEO11" s="67"/>
      <c r="UEP11" s="284"/>
      <c r="UEQ11" s="285"/>
      <c r="UER11" s="285"/>
      <c r="UES11" s="286"/>
      <c r="UET11" s="287"/>
      <c r="UEU11" s="67"/>
      <c r="UEV11" s="284"/>
      <c r="UEW11" s="285"/>
      <c r="UEX11" s="285"/>
      <c r="UEY11" s="286"/>
      <c r="UEZ11" s="287"/>
      <c r="UFA11" s="67"/>
      <c r="UFB11" s="284"/>
      <c r="UFC11" s="285"/>
      <c r="UFD11" s="285"/>
      <c r="UFE11" s="286"/>
      <c r="UFF11" s="287"/>
      <c r="UFG11" s="67"/>
      <c r="UFH11" s="284"/>
      <c r="UFI11" s="285"/>
      <c r="UFJ11" s="285"/>
      <c r="UFK11" s="286"/>
      <c r="UFL11" s="287"/>
      <c r="UFM11" s="67"/>
      <c r="UFN11" s="284"/>
      <c r="UFO11" s="285"/>
      <c r="UFP11" s="285"/>
      <c r="UFQ11" s="286"/>
      <c r="UFR11" s="287"/>
      <c r="UFS11" s="67"/>
      <c r="UFT11" s="284"/>
      <c r="UFU11" s="285"/>
      <c r="UFV11" s="285"/>
      <c r="UFW11" s="286"/>
      <c r="UFX11" s="287"/>
      <c r="UFY11" s="67"/>
      <c r="UFZ11" s="284"/>
      <c r="UGA11" s="285"/>
      <c r="UGB11" s="285"/>
      <c r="UGC11" s="286"/>
      <c r="UGD11" s="287"/>
      <c r="UGE11" s="67"/>
      <c r="UGF11" s="284"/>
      <c r="UGG11" s="285"/>
      <c r="UGH11" s="285"/>
      <c r="UGI11" s="286"/>
      <c r="UGJ11" s="287"/>
      <c r="UGK11" s="67"/>
      <c r="UGL11" s="284"/>
      <c r="UGM11" s="285"/>
      <c r="UGN11" s="285"/>
      <c r="UGO11" s="286"/>
      <c r="UGP11" s="287"/>
      <c r="UGQ11" s="67"/>
      <c r="UGR11" s="284"/>
      <c r="UGS11" s="285"/>
      <c r="UGT11" s="285"/>
      <c r="UGU11" s="286"/>
      <c r="UGV11" s="287"/>
      <c r="UGW11" s="67"/>
      <c r="UGX11" s="284"/>
      <c r="UGY11" s="285"/>
      <c r="UGZ11" s="285"/>
      <c r="UHA11" s="286"/>
      <c r="UHB11" s="287"/>
      <c r="UHC11" s="67"/>
      <c r="UHD11" s="284"/>
      <c r="UHE11" s="285"/>
      <c r="UHF11" s="285"/>
      <c r="UHG11" s="286"/>
      <c r="UHH11" s="287"/>
      <c r="UHI11" s="67"/>
      <c r="UHJ11" s="284"/>
      <c r="UHK11" s="285"/>
      <c r="UHL11" s="285"/>
      <c r="UHM11" s="286"/>
      <c r="UHN11" s="287"/>
      <c r="UHO11" s="67"/>
      <c r="UHP11" s="284"/>
      <c r="UHQ11" s="285"/>
      <c r="UHR11" s="285"/>
      <c r="UHS11" s="286"/>
      <c r="UHT11" s="287"/>
      <c r="UHU11" s="67"/>
      <c r="UHV11" s="284"/>
      <c r="UHW11" s="285"/>
      <c r="UHX11" s="285"/>
      <c r="UHY11" s="286"/>
      <c r="UHZ11" s="287"/>
      <c r="UIA11" s="67"/>
      <c r="UIB11" s="284"/>
      <c r="UIC11" s="285"/>
      <c r="UID11" s="285"/>
      <c r="UIE11" s="286"/>
      <c r="UIF11" s="287"/>
      <c r="UIG11" s="67"/>
      <c r="UIH11" s="284"/>
      <c r="UII11" s="285"/>
      <c r="UIJ11" s="285"/>
      <c r="UIK11" s="286"/>
      <c r="UIL11" s="287"/>
      <c r="UIM11" s="67"/>
      <c r="UIN11" s="284"/>
      <c r="UIO11" s="285"/>
      <c r="UIP11" s="285"/>
      <c r="UIQ11" s="286"/>
      <c r="UIR11" s="287"/>
      <c r="UIS11" s="67"/>
      <c r="UIT11" s="284"/>
      <c r="UIU11" s="285"/>
      <c r="UIV11" s="285"/>
      <c r="UIW11" s="286"/>
      <c r="UIX11" s="287"/>
      <c r="UIY11" s="67"/>
      <c r="UIZ11" s="284"/>
      <c r="UJA11" s="285"/>
      <c r="UJB11" s="285"/>
      <c r="UJC11" s="286"/>
      <c r="UJD11" s="287"/>
      <c r="UJE11" s="67"/>
      <c r="UJF11" s="284"/>
      <c r="UJG11" s="285"/>
      <c r="UJH11" s="285"/>
      <c r="UJI11" s="286"/>
      <c r="UJJ11" s="287"/>
      <c r="UJK11" s="67"/>
      <c r="UJL11" s="284"/>
      <c r="UJM11" s="285"/>
      <c r="UJN11" s="285"/>
      <c r="UJO11" s="286"/>
      <c r="UJP11" s="287"/>
      <c r="UJQ11" s="67"/>
      <c r="UJR11" s="284"/>
      <c r="UJS11" s="285"/>
      <c r="UJT11" s="285"/>
      <c r="UJU11" s="286"/>
      <c r="UJV11" s="287"/>
      <c r="UJW11" s="67"/>
      <c r="UJX11" s="284"/>
      <c r="UJY11" s="285"/>
      <c r="UJZ11" s="285"/>
      <c r="UKA11" s="286"/>
      <c r="UKB11" s="287"/>
      <c r="UKC11" s="67"/>
      <c r="UKD11" s="284"/>
      <c r="UKE11" s="285"/>
      <c r="UKF11" s="285"/>
      <c r="UKG11" s="286"/>
      <c r="UKH11" s="287"/>
      <c r="UKI11" s="67"/>
      <c r="UKJ11" s="284"/>
      <c r="UKK11" s="285"/>
      <c r="UKL11" s="285"/>
      <c r="UKM11" s="286"/>
      <c r="UKN11" s="287"/>
      <c r="UKO11" s="67"/>
      <c r="UKP11" s="284"/>
      <c r="UKQ11" s="285"/>
      <c r="UKR11" s="285"/>
      <c r="UKS11" s="286"/>
      <c r="UKT11" s="287"/>
      <c r="UKU11" s="67"/>
      <c r="UKV11" s="284"/>
      <c r="UKW11" s="285"/>
      <c r="UKX11" s="285"/>
      <c r="UKY11" s="286"/>
      <c r="UKZ11" s="287"/>
      <c r="ULA11" s="67"/>
      <c r="ULB11" s="284"/>
      <c r="ULC11" s="285"/>
      <c r="ULD11" s="285"/>
      <c r="ULE11" s="286"/>
      <c r="ULF11" s="287"/>
      <c r="ULG11" s="67"/>
      <c r="ULH11" s="284"/>
      <c r="ULI11" s="285"/>
      <c r="ULJ11" s="285"/>
      <c r="ULK11" s="286"/>
      <c r="ULL11" s="287"/>
      <c r="ULM11" s="67"/>
      <c r="ULN11" s="284"/>
      <c r="ULO11" s="285"/>
      <c r="ULP11" s="285"/>
      <c r="ULQ11" s="286"/>
      <c r="ULR11" s="287"/>
      <c r="ULS11" s="67"/>
      <c r="ULT11" s="284"/>
      <c r="ULU11" s="285"/>
      <c r="ULV11" s="285"/>
      <c r="ULW11" s="286"/>
      <c r="ULX11" s="287"/>
      <c r="ULY11" s="67"/>
      <c r="ULZ11" s="284"/>
      <c r="UMA11" s="285"/>
      <c r="UMB11" s="285"/>
      <c r="UMC11" s="286"/>
      <c r="UMD11" s="287"/>
      <c r="UME11" s="67"/>
      <c r="UMF11" s="284"/>
      <c r="UMG11" s="285"/>
      <c r="UMH11" s="285"/>
      <c r="UMI11" s="286"/>
      <c r="UMJ11" s="287"/>
      <c r="UMK11" s="67"/>
      <c r="UML11" s="284"/>
      <c r="UMM11" s="285"/>
      <c r="UMN11" s="285"/>
      <c r="UMO11" s="286"/>
      <c r="UMP11" s="287"/>
      <c r="UMQ11" s="67"/>
      <c r="UMR11" s="284"/>
      <c r="UMS11" s="285"/>
      <c r="UMT11" s="285"/>
      <c r="UMU11" s="286"/>
      <c r="UMV11" s="287"/>
      <c r="UMW11" s="67"/>
      <c r="UMX11" s="284"/>
      <c r="UMY11" s="285"/>
      <c r="UMZ11" s="285"/>
      <c r="UNA11" s="286"/>
      <c r="UNB11" s="287"/>
      <c r="UNC11" s="67"/>
      <c r="UND11" s="284"/>
      <c r="UNE11" s="285"/>
      <c r="UNF11" s="285"/>
      <c r="UNG11" s="286"/>
      <c r="UNH11" s="287"/>
      <c r="UNI11" s="67"/>
      <c r="UNJ11" s="284"/>
      <c r="UNK11" s="285"/>
      <c r="UNL11" s="285"/>
      <c r="UNM11" s="286"/>
      <c r="UNN11" s="287"/>
      <c r="UNO11" s="67"/>
      <c r="UNP11" s="284"/>
      <c r="UNQ11" s="285"/>
      <c r="UNR11" s="285"/>
      <c r="UNS11" s="286"/>
      <c r="UNT11" s="287"/>
      <c r="UNU11" s="67"/>
      <c r="UNV11" s="284"/>
      <c r="UNW11" s="285"/>
      <c r="UNX11" s="285"/>
      <c r="UNY11" s="286"/>
      <c r="UNZ11" s="287"/>
      <c r="UOA11" s="67"/>
      <c r="UOB11" s="284"/>
      <c r="UOC11" s="285"/>
      <c r="UOD11" s="285"/>
      <c r="UOE11" s="286"/>
      <c r="UOF11" s="287"/>
      <c r="UOG11" s="67"/>
      <c r="UOH11" s="284"/>
      <c r="UOI11" s="285"/>
      <c r="UOJ11" s="285"/>
      <c r="UOK11" s="286"/>
      <c r="UOL11" s="287"/>
      <c r="UOM11" s="67"/>
      <c r="UON11" s="284"/>
      <c r="UOO11" s="285"/>
      <c r="UOP11" s="285"/>
      <c r="UOQ11" s="286"/>
      <c r="UOR11" s="287"/>
      <c r="UOS11" s="67"/>
      <c r="UOT11" s="284"/>
      <c r="UOU11" s="285"/>
      <c r="UOV11" s="285"/>
      <c r="UOW11" s="286"/>
      <c r="UOX11" s="287"/>
      <c r="UOY11" s="67"/>
      <c r="UOZ11" s="284"/>
      <c r="UPA11" s="285"/>
      <c r="UPB11" s="285"/>
      <c r="UPC11" s="286"/>
      <c r="UPD11" s="287"/>
      <c r="UPE11" s="67"/>
      <c r="UPF11" s="284"/>
      <c r="UPG11" s="285"/>
      <c r="UPH11" s="285"/>
      <c r="UPI11" s="286"/>
      <c r="UPJ11" s="287"/>
      <c r="UPK11" s="67"/>
      <c r="UPL11" s="284"/>
      <c r="UPM11" s="285"/>
      <c r="UPN11" s="285"/>
      <c r="UPO11" s="286"/>
      <c r="UPP11" s="287"/>
      <c r="UPQ11" s="67"/>
      <c r="UPR11" s="284"/>
      <c r="UPS11" s="285"/>
      <c r="UPT11" s="285"/>
      <c r="UPU11" s="286"/>
      <c r="UPV11" s="287"/>
      <c r="UPW11" s="67"/>
      <c r="UPX11" s="284"/>
      <c r="UPY11" s="285"/>
      <c r="UPZ11" s="285"/>
      <c r="UQA11" s="286"/>
      <c r="UQB11" s="287"/>
      <c r="UQC11" s="67"/>
      <c r="UQD11" s="284"/>
      <c r="UQE11" s="285"/>
      <c r="UQF11" s="285"/>
      <c r="UQG11" s="286"/>
      <c r="UQH11" s="287"/>
      <c r="UQI11" s="67"/>
      <c r="UQJ11" s="284"/>
      <c r="UQK11" s="285"/>
      <c r="UQL11" s="285"/>
      <c r="UQM11" s="286"/>
      <c r="UQN11" s="287"/>
      <c r="UQO11" s="67"/>
      <c r="UQP11" s="284"/>
      <c r="UQQ11" s="285"/>
      <c r="UQR11" s="285"/>
      <c r="UQS11" s="286"/>
      <c r="UQT11" s="287"/>
      <c r="UQU11" s="67"/>
      <c r="UQV11" s="284"/>
      <c r="UQW11" s="285"/>
      <c r="UQX11" s="285"/>
      <c r="UQY11" s="286"/>
      <c r="UQZ11" s="287"/>
      <c r="URA11" s="67"/>
      <c r="URB11" s="284"/>
      <c r="URC11" s="285"/>
      <c r="URD11" s="285"/>
      <c r="URE11" s="286"/>
      <c r="URF11" s="287"/>
      <c r="URG11" s="67"/>
      <c r="URH11" s="284"/>
      <c r="URI11" s="285"/>
      <c r="URJ11" s="285"/>
      <c r="URK11" s="286"/>
      <c r="URL11" s="287"/>
      <c r="URM11" s="67"/>
      <c r="URN11" s="284"/>
      <c r="URO11" s="285"/>
      <c r="URP11" s="285"/>
      <c r="URQ11" s="286"/>
      <c r="URR11" s="287"/>
      <c r="URS11" s="67"/>
      <c r="URT11" s="284"/>
      <c r="URU11" s="285"/>
      <c r="URV11" s="285"/>
      <c r="URW11" s="286"/>
      <c r="URX11" s="287"/>
      <c r="URY11" s="67"/>
      <c r="URZ11" s="284"/>
      <c r="USA11" s="285"/>
      <c r="USB11" s="285"/>
      <c r="USC11" s="286"/>
      <c r="USD11" s="287"/>
      <c r="USE11" s="67"/>
      <c r="USF11" s="284"/>
      <c r="USG11" s="285"/>
      <c r="USH11" s="285"/>
      <c r="USI11" s="286"/>
      <c r="USJ11" s="287"/>
      <c r="USK11" s="67"/>
      <c r="USL11" s="284"/>
      <c r="USM11" s="285"/>
      <c r="USN11" s="285"/>
      <c r="USO11" s="286"/>
      <c r="USP11" s="287"/>
      <c r="USQ11" s="67"/>
      <c r="USR11" s="284"/>
      <c r="USS11" s="285"/>
      <c r="UST11" s="285"/>
      <c r="USU11" s="286"/>
      <c r="USV11" s="287"/>
      <c r="USW11" s="67"/>
      <c r="USX11" s="284"/>
      <c r="USY11" s="285"/>
      <c r="USZ11" s="285"/>
      <c r="UTA11" s="286"/>
      <c r="UTB11" s="287"/>
      <c r="UTC11" s="67"/>
      <c r="UTD11" s="284"/>
      <c r="UTE11" s="285"/>
      <c r="UTF11" s="285"/>
      <c r="UTG11" s="286"/>
      <c r="UTH11" s="287"/>
      <c r="UTI11" s="67"/>
      <c r="UTJ11" s="284"/>
      <c r="UTK11" s="285"/>
      <c r="UTL11" s="285"/>
      <c r="UTM11" s="286"/>
      <c r="UTN11" s="287"/>
      <c r="UTO11" s="67"/>
      <c r="UTP11" s="284"/>
      <c r="UTQ11" s="285"/>
      <c r="UTR11" s="285"/>
      <c r="UTS11" s="286"/>
      <c r="UTT11" s="287"/>
      <c r="UTU11" s="67"/>
      <c r="UTV11" s="284"/>
      <c r="UTW11" s="285"/>
      <c r="UTX11" s="285"/>
      <c r="UTY11" s="286"/>
      <c r="UTZ11" s="287"/>
      <c r="UUA11" s="67"/>
      <c r="UUB11" s="284"/>
      <c r="UUC11" s="285"/>
      <c r="UUD11" s="285"/>
      <c r="UUE11" s="286"/>
      <c r="UUF11" s="287"/>
      <c r="UUG11" s="67"/>
      <c r="UUH11" s="284"/>
      <c r="UUI11" s="285"/>
      <c r="UUJ11" s="285"/>
      <c r="UUK11" s="286"/>
      <c r="UUL11" s="287"/>
      <c r="UUM11" s="67"/>
      <c r="UUN11" s="284"/>
      <c r="UUO11" s="285"/>
      <c r="UUP11" s="285"/>
      <c r="UUQ11" s="286"/>
      <c r="UUR11" s="287"/>
      <c r="UUS11" s="67"/>
      <c r="UUT11" s="284"/>
      <c r="UUU11" s="285"/>
      <c r="UUV11" s="285"/>
      <c r="UUW11" s="286"/>
      <c r="UUX11" s="287"/>
      <c r="UUY11" s="67"/>
      <c r="UUZ11" s="284"/>
      <c r="UVA11" s="285"/>
      <c r="UVB11" s="285"/>
      <c r="UVC11" s="286"/>
      <c r="UVD11" s="287"/>
      <c r="UVE11" s="67"/>
      <c r="UVF11" s="284"/>
      <c r="UVG11" s="285"/>
      <c r="UVH11" s="285"/>
      <c r="UVI11" s="286"/>
      <c r="UVJ11" s="287"/>
      <c r="UVK11" s="67"/>
      <c r="UVL11" s="284"/>
      <c r="UVM11" s="285"/>
      <c r="UVN11" s="285"/>
      <c r="UVO11" s="286"/>
      <c r="UVP11" s="287"/>
      <c r="UVQ11" s="67"/>
      <c r="UVR11" s="284"/>
      <c r="UVS11" s="285"/>
      <c r="UVT11" s="285"/>
      <c r="UVU11" s="286"/>
      <c r="UVV11" s="287"/>
      <c r="UVW11" s="67"/>
      <c r="UVX11" s="284"/>
      <c r="UVY11" s="285"/>
      <c r="UVZ11" s="285"/>
      <c r="UWA11" s="286"/>
      <c r="UWB11" s="287"/>
      <c r="UWC11" s="67"/>
      <c r="UWD11" s="284"/>
      <c r="UWE11" s="285"/>
      <c r="UWF11" s="285"/>
      <c r="UWG11" s="286"/>
      <c r="UWH11" s="287"/>
      <c r="UWI11" s="67"/>
      <c r="UWJ11" s="284"/>
      <c r="UWK11" s="285"/>
      <c r="UWL11" s="285"/>
      <c r="UWM11" s="286"/>
      <c r="UWN11" s="287"/>
      <c r="UWO11" s="67"/>
      <c r="UWP11" s="284"/>
      <c r="UWQ11" s="285"/>
      <c r="UWR11" s="285"/>
      <c r="UWS11" s="286"/>
      <c r="UWT11" s="287"/>
      <c r="UWU11" s="67"/>
      <c r="UWV11" s="284"/>
      <c r="UWW11" s="285"/>
      <c r="UWX11" s="285"/>
      <c r="UWY11" s="286"/>
      <c r="UWZ11" s="287"/>
      <c r="UXA11" s="67"/>
      <c r="UXB11" s="284"/>
      <c r="UXC11" s="285"/>
      <c r="UXD11" s="285"/>
      <c r="UXE11" s="286"/>
      <c r="UXF11" s="287"/>
      <c r="UXG11" s="67"/>
      <c r="UXH11" s="284"/>
      <c r="UXI11" s="285"/>
      <c r="UXJ11" s="285"/>
      <c r="UXK11" s="286"/>
      <c r="UXL11" s="287"/>
      <c r="UXM11" s="67"/>
      <c r="UXN11" s="284"/>
      <c r="UXO11" s="285"/>
      <c r="UXP11" s="285"/>
      <c r="UXQ11" s="286"/>
      <c r="UXR11" s="287"/>
      <c r="UXS11" s="67"/>
      <c r="UXT11" s="284"/>
      <c r="UXU11" s="285"/>
      <c r="UXV11" s="285"/>
      <c r="UXW11" s="286"/>
      <c r="UXX11" s="287"/>
      <c r="UXY11" s="67"/>
      <c r="UXZ11" s="284"/>
      <c r="UYA11" s="285"/>
      <c r="UYB11" s="285"/>
      <c r="UYC11" s="286"/>
      <c r="UYD11" s="287"/>
      <c r="UYE11" s="67"/>
      <c r="UYF11" s="284"/>
      <c r="UYG11" s="285"/>
      <c r="UYH11" s="285"/>
      <c r="UYI11" s="286"/>
      <c r="UYJ11" s="287"/>
      <c r="UYK11" s="67"/>
      <c r="UYL11" s="284"/>
      <c r="UYM11" s="285"/>
      <c r="UYN11" s="285"/>
      <c r="UYO11" s="286"/>
      <c r="UYP11" s="287"/>
      <c r="UYQ11" s="67"/>
      <c r="UYR11" s="284"/>
      <c r="UYS11" s="285"/>
      <c r="UYT11" s="285"/>
      <c r="UYU11" s="286"/>
      <c r="UYV11" s="287"/>
      <c r="UYW11" s="67"/>
      <c r="UYX11" s="284"/>
      <c r="UYY11" s="285"/>
      <c r="UYZ11" s="285"/>
      <c r="UZA11" s="286"/>
      <c r="UZB11" s="287"/>
      <c r="UZC11" s="67"/>
      <c r="UZD11" s="284"/>
      <c r="UZE11" s="285"/>
      <c r="UZF11" s="285"/>
      <c r="UZG11" s="286"/>
      <c r="UZH11" s="287"/>
      <c r="UZI11" s="67"/>
      <c r="UZJ11" s="284"/>
      <c r="UZK11" s="285"/>
      <c r="UZL11" s="285"/>
      <c r="UZM11" s="286"/>
      <c r="UZN11" s="287"/>
      <c r="UZO11" s="67"/>
      <c r="UZP11" s="284"/>
      <c r="UZQ11" s="285"/>
      <c r="UZR11" s="285"/>
      <c r="UZS11" s="286"/>
      <c r="UZT11" s="287"/>
      <c r="UZU11" s="67"/>
      <c r="UZV11" s="284"/>
      <c r="UZW11" s="285"/>
      <c r="UZX11" s="285"/>
      <c r="UZY11" s="286"/>
      <c r="UZZ11" s="287"/>
      <c r="VAA11" s="67"/>
      <c r="VAB11" s="284"/>
      <c r="VAC11" s="285"/>
      <c r="VAD11" s="285"/>
      <c r="VAE11" s="286"/>
      <c r="VAF11" s="287"/>
      <c r="VAG11" s="67"/>
      <c r="VAH11" s="284"/>
      <c r="VAI11" s="285"/>
      <c r="VAJ11" s="285"/>
      <c r="VAK11" s="286"/>
      <c r="VAL11" s="287"/>
      <c r="VAM11" s="67"/>
      <c r="VAN11" s="284"/>
      <c r="VAO11" s="285"/>
      <c r="VAP11" s="285"/>
      <c r="VAQ11" s="286"/>
      <c r="VAR11" s="287"/>
      <c r="VAS11" s="67"/>
      <c r="VAT11" s="284"/>
      <c r="VAU11" s="285"/>
      <c r="VAV11" s="285"/>
      <c r="VAW11" s="286"/>
      <c r="VAX11" s="287"/>
      <c r="VAY11" s="67"/>
      <c r="VAZ11" s="284"/>
      <c r="VBA11" s="285"/>
      <c r="VBB11" s="285"/>
      <c r="VBC11" s="286"/>
      <c r="VBD11" s="287"/>
      <c r="VBE11" s="67"/>
      <c r="VBF11" s="284"/>
      <c r="VBG11" s="285"/>
      <c r="VBH11" s="285"/>
      <c r="VBI11" s="286"/>
      <c r="VBJ11" s="287"/>
      <c r="VBK11" s="67"/>
      <c r="VBL11" s="284"/>
      <c r="VBM11" s="285"/>
      <c r="VBN11" s="285"/>
      <c r="VBO11" s="286"/>
      <c r="VBP11" s="287"/>
      <c r="VBQ11" s="67"/>
      <c r="VBR11" s="284"/>
      <c r="VBS11" s="285"/>
      <c r="VBT11" s="285"/>
      <c r="VBU11" s="286"/>
      <c r="VBV11" s="287"/>
      <c r="VBW11" s="67"/>
      <c r="VBX11" s="284"/>
      <c r="VBY11" s="285"/>
      <c r="VBZ11" s="285"/>
      <c r="VCA11" s="286"/>
      <c r="VCB11" s="287"/>
      <c r="VCC11" s="67"/>
      <c r="VCD11" s="284"/>
      <c r="VCE11" s="285"/>
      <c r="VCF11" s="285"/>
      <c r="VCG11" s="286"/>
      <c r="VCH11" s="287"/>
      <c r="VCI11" s="67"/>
      <c r="VCJ11" s="284"/>
      <c r="VCK11" s="285"/>
      <c r="VCL11" s="285"/>
      <c r="VCM11" s="286"/>
      <c r="VCN11" s="287"/>
      <c r="VCO11" s="67"/>
      <c r="VCP11" s="284"/>
      <c r="VCQ11" s="285"/>
      <c r="VCR11" s="285"/>
      <c r="VCS11" s="286"/>
      <c r="VCT11" s="287"/>
      <c r="VCU11" s="67"/>
      <c r="VCV11" s="284"/>
      <c r="VCW11" s="285"/>
      <c r="VCX11" s="285"/>
      <c r="VCY11" s="286"/>
      <c r="VCZ11" s="287"/>
      <c r="VDA11" s="67"/>
      <c r="VDB11" s="284"/>
      <c r="VDC11" s="285"/>
      <c r="VDD11" s="285"/>
      <c r="VDE11" s="286"/>
      <c r="VDF11" s="287"/>
      <c r="VDG11" s="67"/>
      <c r="VDH11" s="284"/>
      <c r="VDI11" s="285"/>
      <c r="VDJ11" s="285"/>
      <c r="VDK11" s="286"/>
      <c r="VDL11" s="287"/>
      <c r="VDM11" s="67"/>
      <c r="VDN11" s="284"/>
      <c r="VDO11" s="285"/>
      <c r="VDP11" s="285"/>
      <c r="VDQ11" s="286"/>
      <c r="VDR11" s="287"/>
      <c r="VDS11" s="67"/>
      <c r="VDT11" s="284"/>
      <c r="VDU11" s="285"/>
      <c r="VDV11" s="285"/>
      <c r="VDW11" s="286"/>
      <c r="VDX11" s="287"/>
      <c r="VDY11" s="67"/>
      <c r="VDZ11" s="284"/>
      <c r="VEA11" s="285"/>
      <c r="VEB11" s="285"/>
      <c r="VEC11" s="286"/>
      <c r="VED11" s="287"/>
      <c r="VEE11" s="67"/>
      <c r="VEF11" s="284"/>
      <c r="VEG11" s="285"/>
      <c r="VEH11" s="285"/>
      <c r="VEI11" s="286"/>
      <c r="VEJ11" s="287"/>
      <c r="VEK11" s="67"/>
      <c r="VEL11" s="284"/>
      <c r="VEM11" s="285"/>
      <c r="VEN11" s="285"/>
      <c r="VEO11" s="286"/>
      <c r="VEP11" s="287"/>
      <c r="VEQ11" s="67"/>
      <c r="VER11" s="284"/>
      <c r="VES11" s="285"/>
      <c r="VET11" s="285"/>
      <c r="VEU11" s="286"/>
      <c r="VEV11" s="287"/>
      <c r="VEW11" s="67"/>
      <c r="VEX11" s="284"/>
      <c r="VEY11" s="285"/>
      <c r="VEZ11" s="285"/>
      <c r="VFA11" s="286"/>
      <c r="VFB11" s="287"/>
      <c r="VFC11" s="67"/>
      <c r="VFD11" s="284"/>
      <c r="VFE11" s="285"/>
      <c r="VFF11" s="285"/>
      <c r="VFG11" s="286"/>
      <c r="VFH11" s="287"/>
      <c r="VFI11" s="67"/>
      <c r="VFJ11" s="284"/>
      <c r="VFK11" s="285"/>
      <c r="VFL11" s="285"/>
      <c r="VFM11" s="286"/>
      <c r="VFN11" s="287"/>
      <c r="VFO11" s="67"/>
      <c r="VFP11" s="284"/>
      <c r="VFQ11" s="285"/>
      <c r="VFR11" s="285"/>
      <c r="VFS11" s="286"/>
      <c r="VFT11" s="287"/>
      <c r="VFU11" s="67"/>
      <c r="VFV11" s="284"/>
      <c r="VFW11" s="285"/>
      <c r="VFX11" s="285"/>
      <c r="VFY11" s="286"/>
      <c r="VFZ11" s="287"/>
      <c r="VGA11" s="67"/>
      <c r="VGB11" s="284"/>
      <c r="VGC11" s="285"/>
      <c r="VGD11" s="285"/>
      <c r="VGE11" s="286"/>
      <c r="VGF11" s="287"/>
      <c r="VGG11" s="67"/>
      <c r="VGH11" s="284"/>
      <c r="VGI11" s="285"/>
      <c r="VGJ11" s="285"/>
      <c r="VGK11" s="286"/>
      <c r="VGL11" s="287"/>
      <c r="VGM11" s="67"/>
      <c r="VGN11" s="284"/>
      <c r="VGO11" s="285"/>
      <c r="VGP11" s="285"/>
      <c r="VGQ11" s="286"/>
      <c r="VGR11" s="287"/>
      <c r="VGS11" s="67"/>
      <c r="VGT11" s="284"/>
      <c r="VGU11" s="285"/>
      <c r="VGV11" s="285"/>
      <c r="VGW11" s="286"/>
      <c r="VGX11" s="287"/>
      <c r="VGY11" s="67"/>
      <c r="VGZ11" s="284"/>
      <c r="VHA11" s="285"/>
      <c r="VHB11" s="285"/>
      <c r="VHC11" s="286"/>
      <c r="VHD11" s="287"/>
      <c r="VHE11" s="67"/>
      <c r="VHF11" s="284"/>
      <c r="VHG11" s="285"/>
      <c r="VHH11" s="285"/>
      <c r="VHI11" s="286"/>
      <c r="VHJ11" s="287"/>
      <c r="VHK11" s="67"/>
      <c r="VHL11" s="284"/>
      <c r="VHM11" s="285"/>
      <c r="VHN11" s="285"/>
      <c r="VHO11" s="286"/>
      <c r="VHP11" s="287"/>
      <c r="VHQ11" s="67"/>
      <c r="VHR11" s="284"/>
      <c r="VHS11" s="285"/>
      <c r="VHT11" s="285"/>
      <c r="VHU11" s="286"/>
      <c r="VHV11" s="287"/>
      <c r="VHW11" s="67"/>
      <c r="VHX11" s="284"/>
      <c r="VHY11" s="285"/>
      <c r="VHZ11" s="285"/>
      <c r="VIA11" s="286"/>
      <c r="VIB11" s="287"/>
      <c r="VIC11" s="67"/>
      <c r="VID11" s="284"/>
      <c r="VIE11" s="285"/>
      <c r="VIF11" s="285"/>
      <c r="VIG11" s="286"/>
      <c r="VIH11" s="287"/>
      <c r="VII11" s="67"/>
      <c r="VIJ11" s="284"/>
      <c r="VIK11" s="285"/>
      <c r="VIL11" s="285"/>
      <c r="VIM11" s="286"/>
      <c r="VIN11" s="287"/>
      <c r="VIO11" s="67"/>
      <c r="VIP11" s="284"/>
      <c r="VIQ11" s="285"/>
      <c r="VIR11" s="285"/>
      <c r="VIS11" s="286"/>
      <c r="VIT11" s="287"/>
      <c r="VIU11" s="67"/>
      <c r="VIV11" s="284"/>
      <c r="VIW11" s="285"/>
      <c r="VIX11" s="285"/>
      <c r="VIY11" s="286"/>
      <c r="VIZ11" s="287"/>
      <c r="VJA11" s="67"/>
      <c r="VJB11" s="284"/>
      <c r="VJC11" s="285"/>
      <c r="VJD11" s="285"/>
      <c r="VJE11" s="286"/>
      <c r="VJF11" s="287"/>
      <c r="VJG11" s="67"/>
      <c r="VJH11" s="284"/>
      <c r="VJI11" s="285"/>
      <c r="VJJ11" s="285"/>
      <c r="VJK11" s="286"/>
      <c r="VJL11" s="287"/>
      <c r="VJM11" s="67"/>
      <c r="VJN11" s="284"/>
      <c r="VJO11" s="285"/>
      <c r="VJP11" s="285"/>
      <c r="VJQ11" s="286"/>
      <c r="VJR11" s="287"/>
      <c r="VJS11" s="67"/>
      <c r="VJT11" s="284"/>
      <c r="VJU11" s="285"/>
      <c r="VJV11" s="285"/>
      <c r="VJW11" s="286"/>
      <c r="VJX11" s="287"/>
      <c r="VJY11" s="67"/>
      <c r="VJZ11" s="284"/>
      <c r="VKA11" s="285"/>
      <c r="VKB11" s="285"/>
      <c r="VKC11" s="286"/>
      <c r="VKD11" s="287"/>
      <c r="VKE11" s="67"/>
      <c r="VKF11" s="284"/>
      <c r="VKG11" s="285"/>
      <c r="VKH11" s="285"/>
      <c r="VKI11" s="286"/>
      <c r="VKJ11" s="287"/>
      <c r="VKK11" s="67"/>
      <c r="VKL11" s="284"/>
      <c r="VKM11" s="285"/>
      <c r="VKN11" s="285"/>
      <c r="VKO11" s="286"/>
      <c r="VKP11" s="287"/>
      <c r="VKQ11" s="67"/>
      <c r="VKR11" s="284"/>
      <c r="VKS11" s="285"/>
      <c r="VKT11" s="285"/>
      <c r="VKU11" s="286"/>
      <c r="VKV11" s="287"/>
      <c r="VKW11" s="67"/>
      <c r="VKX11" s="284"/>
      <c r="VKY11" s="285"/>
      <c r="VKZ11" s="285"/>
      <c r="VLA11" s="286"/>
      <c r="VLB11" s="287"/>
      <c r="VLC11" s="67"/>
      <c r="VLD11" s="284"/>
      <c r="VLE11" s="285"/>
      <c r="VLF11" s="285"/>
      <c r="VLG11" s="286"/>
      <c r="VLH11" s="287"/>
      <c r="VLI11" s="67"/>
      <c r="VLJ11" s="284"/>
      <c r="VLK11" s="285"/>
      <c r="VLL11" s="285"/>
      <c r="VLM11" s="286"/>
      <c r="VLN11" s="287"/>
      <c r="VLO11" s="67"/>
      <c r="VLP11" s="284"/>
      <c r="VLQ11" s="285"/>
      <c r="VLR11" s="285"/>
      <c r="VLS11" s="286"/>
      <c r="VLT11" s="287"/>
      <c r="VLU11" s="67"/>
      <c r="VLV11" s="284"/>
      <c r="VLW11" s="285"/>
      <c r="VLX11" s="285"/>
      <c r="VLY11" s="286"/>
      <c r="VLZ11" s="287"/>
      <c r="VMA11" s="67"/>
      <c r="VMB11" s="284"/>
      <c r="VMC11" s="285"/>
      <c r="VMD11" s="285"/>
      <c r="VME11" s="286"/>
      <c r="VMF11" s="287"/>
      <c r="VMG11" s="67"/>
      <c r="VMH11" s="284"/>
      <c r="VMI11" s="285"/>
      <c r="VMJ11" s="285"/>
      <c r="VMK11" s="286"/>
      <c r="VML11" s="287"/>
      <c r="VMM11" s="67"/>
      <c r="VMN11" s="284"/>
      <c r="VMO11" s="285"/>
      <c r="VMP11" s="285"/>
      <c r="VMQ11" s="286"/>
      <c r="VMR11" s="287"/>
      <c r="VMS11" s="67"/>
      <c r="VMT11" s="284"/>
      <c r="VMU11" s="285"/>
      <c r="VMV11" s="285"/>
      <c r="VMW11" s="286"/>
      <c r="VMX11" s="287"/>
      <c r="VMY11" s="67"/>
      <c r="VMZ11" s="284"/>
      <c r="VNA11" s="285"/>
      <c r="VNB11" s="285"/>
      <c r="VNC11" s="286"/>
      <c r="VND11" s="287"/>
      <c r="VNE11" s="67"/>
      <c r="VNF11" s="284"/>
      <c r="VNG11" s="285"/>
      <c r="VNH11" s="285"/>
      <c r="VNI11" s="286"/>
      <c r="VNJ11" s="287"/>
      <c r="VNK11" s="67"/>
      <c r="VNL11" s="284"/>
      <c r="VNM11" s="285"/>
      <c r="VNN11" s="285"/>
      <c r="VNO11" s="286"/>
      <c r="VNP11" s="287"/>
      <c r="VNQ11" s="67"/>
      <c r="VNR11" s="284"/>
      <c r="VNS11" s="285"/>
      <c r="VNT11" s="285"/>
      <c r="VNU11" s="286"/>
      <c r="VNV11" s="287"/>
      <c r="VNW11" s="67"/>
      <c r="VNX11" s="284"/>
      <c r="VNY11" s="285"/>
      <c r="VNZ11" s="285"/>
      <c r="VOA11" s="286"/>
      <c r="VOB11" s="287"/>
      <c r="VOC11" s="67"/>
      <c r="VOD11" s="284"/>
      <c r="VOE11" s="285"/>
      <c r="VOF11" s="285"/>
      <c r="VOG11" s="286"/>
      <c r="VOH11" s="287"/>
      <c r="VOI11" s="67"/>
      <c r="VOJ11" s="284"/>
      <c r="VOK11" s="285"/>
      <c r="VOL11" s="285"/>
      <c r="VOM11" s="286"/>
      <c r="VON11" s="287"/>
      <c r="VOO11" s="67"/>
      <c r="VOP11" s="284"/>
      <c r="VOQ11" s="285"/>
      <c r="VOR11" s="285"/>
      <c r="VOS11" s="286"/>
      <c r="VOT11" s="287"/>
      <c r="VOU11" s="67"/>
      <c r="VOV11" s="284"/>
      <c r="VOW11" s="285"/>
      <c r="VOX11" s="285"/>
      <c r="VOY11" s="286"/>
      <c r="VOZ11" s="287"/>
      <c r="VPA11" s="67"/>
      <c r="VPB11" s="284"/>
      <c r="VPC11" s="285"/>
      <c r="VPD11" s="285"/>
      <c r="VPE11" s="286"/>
      <c r="VPF11" s="287"/>
      <c r="VPG11" s="67"/>
      <c r="VPH11" s="284"/>
      <c r="VPI11" s="285"/>
      <c r="VPJ11" s="285"/>
      <c r="VPK11" s="286"/>
      <c r="VPL11" s="287"/>
      <c r="VPM11" s="67"/>
      <c r="VPN11" s="284"/>
      <c r="VPO11" s="285"/>
      <c r="VPP11" s="285"/>
      <c r="VPQ11" s="286"/>
      <c r="VPR11" s="287"/>
      <c r="VPS11" s="67"/>
      <c r="VPT11" s="284"/>
      <c r="VPU11" s="285"/>
      <c r="VPV11" s="285"/>
      <c r="VPW11" s="286"/>
      <c r="VPX11" s="287"/>
      <c r="VPY11" s="67"/>
      <c r="VPZ11" s="284"/>
      <c r="VQA11" s="285"/>
      <c r="VQB11" s="285"/>
      <c r="VQC11" s="286"/>
      <c r="VQD11" s="287"/>
      <c r="VQE11" s="67"/>
      <c r="VQF11" s="284"/>
      <c r="VQG11" s="285"/>
      <c r="VQH11" s="285"/>
      <c r="VQI11" s="286"/>
      <c r="VQJ11" s="287"/>
      <c r="VQK11" s="67"/>
      <c r="VQL11" s="284"/>
      <c r="VQM11" s="285"/>
      <c r="VQN11" s="285"/>
      <c r="VQO11" s="286"/>
      <c r="VQP11" s="287"/>
      <c r="VQQ11" s="67"/>
      <c r="VQR11" s="284"/>
      <c r="VQS11" s="285"/>
      <c r="VQT11" s="285"/>
      <c r="VQU11" s="286"/>
      <c r="VQV11" s="287"/>
      <c r="VQW11" s="67"/>
      <c r="VQX11" s="284"/>
      <c r="VQY11" s="285"/>
      <c r="VQZ11" s="285"/>
      <c r="VRA11" s="286"/>
      <c r="VRB11" s="287"/>
      <c r="VRC11" s="67"/>
      <c r="VRD11" s="284"/>
      <c r="VRE11" s="285"/>
      <c r="VRF11" s="285"/>
      <c r="VRG11" s="286"/>
      <c r="VRH11" s="287"/>
      <c r="VRI11" s="67"/>
      <c r="VRJ11" s="284"/>
      <c r="VRK11" s="285"/>
      <c r="VRL11" s="285"/>
      <c r="VRM11" s="286"/>
      <c r="VRN11" s="287"/>
      <c r="VRO11" s="67"/>
      <c r="VRP11" s="284"/>
      <c r="VRQ11" s="285"/>
      <c r="VRR11" s="285"/>
      <c r="VRS11" s="286"/>
      <c r="VRT11" s="287"/>
      <c r="VRU11" s="67"/>
      <c r="VRV11" s="284"/>
      <c r="VRW11" s="285"/>
      <c r="VRX11" s="285"/>
      <c r="VRY11" s="286"/>
      <c r="VRZ11" s="287"/>
      <c r="VSA11" s="67"/>
      <c r="VSB11" s="284"/>
      <c r="VSC11" s="285"/>
      <c r="VSD11" s="285"/>
      <c r="VSE11" s="286"/>
      <c r="VSF11" s="287"/>
      <c r="VSG11" s="67"/>
      <c r="VSH11" s="284"/>
      <c r="VSI11" s="285"/>
      <c r="VSJ11" s="285"/>
      <c r="VSK11" s="286"/>
      <c r="VSL11" s="287"/>
      <c r="VSM11" s="67"/>
      <c r="VSN11" s="284"/>
      <c r="VSO11" s="285"/>
      <c r="VSP11" s="285"/>
      <c r="VSQ11" s="286"/>
      <c r="VSR11" s="287"/>
      <c r="VSS11" s="67"/>
      <c r="VST11" s="284"/>
      <c r="VSU11" s="285"/>
      <c r="VSV11" s="285"/>
      <c r="VSW11" s="286"/>
      <c r="VSX11" s="287"/>
      <c r="VSY11" s="67"/>
      <c r="VSZ11" s="284"/>
      <c r="VTA11" s="285"/>
      <c r="VTB11" s="285"/>
      <c r="VTC11" s="286"/>
      <c r="VTD11" s="287"/>
      <c r="VTE11" s="67"/>
      <c r="VTF11" s="284"/>
      <c r="VTG11" s="285"/>
      <c r="VTH11" s="285"/>
      <c r="VTI11" s="286"/>
      <c r="VTJ11" s="287"/>
      <c r="VTK11" s="67"/>
      <c r="VTL11" s="284"/>
      <c r="VTM11" s="285"/>
      <c r="VTN11" s="285"/>
      <c r="VTO11" s="286"/>
      <c r="VTP11" s="287"/>
      <c r="VTQ11" s="67"/>
      <c r="VTR11" s="284"/>
      <c r="VTS11" s="285"/>
      <c r="VTT11" s="285"/>
      <c r="VTU11" s="286"/>
      <c r="VTV11" s="287"/>
      <c r="VTW11" s="67"/>
      <c r="VTX11" s="284"/>
      <c r="VTY11" s="285"/>
      <c r="VTZ11" s="285"/>
      <c r="VUA11" s="286"/>
      <c r="VUB11" s="287"/>
      <c r="VUC11" s="67"/>
      <c r="VUD11" s="284"/>
      <c r="VUE11" s="285"/>
      <c r="VUF11" s="285"/>
      <c r="VUG11" s="286"/>
      <c r="VUH11" s="287"/>
      <c r="VUI11" s="67"/>
      <c r="VUJ11" s="284"/>
      <c r="VUK11" s="285"/>
      <c r="VUL11" s="285"/>
      <c r="VUM11" s="286"/>
      <c r="VUN11" s="287"/>
      <c r="VUO11" s="67"/>
      <c r="VUP11" s="284"/>
      <c r="VUQ11" s="285"/>
      <c r="VUR11" s="285"/>
      <c r="VUS11" s="286"/>
      <c r="VUT11" s="287"/>
      <c r="VUU11" s="67"/>
      <c r="VUV11" s="284"/>
      <c r="VUW11" s="285"/>
      <c r="VUX11" s="285"/>
      <c r="VUY11" s="286"/>
      <c r="VUZ11" s="287"/>
      <c r="VVA11" s="67"/>
      <c r="VVB11" s="284"/>
      <c r="VVC11" s="285"/>
      <c r="VVD11" s="285"/>
      <c r="VVE11" s="286"/>
      <c r="VVF11" s="287"/>
      <c r="VVG11" s="67"/>
      <c r="VVH11" s="284"/>
      <c r="VVI11" s="285"/>
      <c r="VVJ11" s="285"/>
      <c r="VVK11" s="286"/>
      <c r="VVL11" s="287"/>
      <c r="VVM11" s="67"/>
      <c r="VVN11" s="284"/>
      <c r="VVO11" s="285"/>
      <c r="VVP11" s="285"/>
      <c r="VVQ11" s="286"/>
      <c r="VVR11" s="287"/>
      <c r="VVS11" s="67"/>
      <c r="VVT11" s="284"/>
      <c r="VVU11" s="285"/>
      <c r="VVV11" s="285"/>
      <c r="VVW11" s="286"/>
      <c r="VVX11" s="287"/>
      <c r="VVY11" s="67"/>
      <c r="VVZ11" s="284"/>
      <c r="VWA11" s="285"/>
      <c r="VWB11" s="285"/>
      <c r="VWC11" s="286"/>
      <c r="VWD11" s="287"/>
      <c r="VWE11" s="67"/>
      <c r="VWF11" s="284"/>
      <c r="VWG11" s="285"/>
      <c r="VWH11" s="285"/>
      <c r="VWI11" s="286"/>
      <c r="VWJ11" s="287"/>
      <c r="VWK11" s="67"/>
      <c r="VWL11" s="284"/>
      <c r="VWM11" s="285"/>
      <c r="VWN11" s="285"/>
      <c r="VWO11" s="286"/>
      <c r="VWP11" s="287"/>
      <c r="VWQ11" s="67"/>
      <c r="VWR11" s="284"/>
      <c r="VWS11" s="285"/>
      <c r="VWT11" s="285"/>
      <c r="VWU11" s="286"/>
      <c r="VWV11" s="287"/>
      <c r="VWW11" s="67"/>
      <c r="VWX11" s="284"/>
      <c r="VWY11" s="285"/>
      <c r="VWZ11" s="285"/>
      <c r="VXA11" s="286"/>
      <c r="VXB11" s="287"/>
      <c r="VXC11" s="67"/>
      <c r="VXD11" s="284"/>
      <c r="VXE11" s="285"/>
      <c r="VXF11" s="285"/>
      <c r="VXG11" s="286"/>
      <c r="VXH11" s="287"/>
      <c r="VXI11" s="67"/>
      <c r="VXJ11" s="284"/>
      <c r="VXK11" s="285"/>
      <c r="VXL11" s="285"/>
      <c r="VXM11" s="286"/>
      <c r="VXN11" s="287"/>
      <c r="VXO11" s="67"/>
      <c r="VXP11" s="284"/>
      <c r="VXQ11" s="285"/>
      <c r="VXR11" s="285"/>
      <c r="VXS11" s="286"/>
      <c r="VXT11" s="287"/>
      <c r="VXU11" s="67"/>
      <c r="VXV11" s="284"/>
      <c r="VXW11" s="285"/>
      <c r="VXX11" s="285"/>
      <c r="VXY11" s="286"/>
      <c r="VXZ11" s="287"/>
      <c r="VYA11" s="67"/>
      <c r="VYB11" s="284"/>
      <c r="VYC11" s="285"/>
      <c r="VYD11" s="285"/>
      <c r="VYE11" s="286"/>
      <c r="VYF11" s="287"/>
      <c r="VYG11" s="67"/>
      <c r="VYH11" s="284"/>
      <c r="VYI11" s="285"/>
      <c r="VYJ11" s="285"/>
      <c r="VYK11" s="286"/>
      <c r="VYL11" s="287"/>
      <c r="VYM11" s="67"/>
      <c r="VYN11" s="284"/>
      <c r="VYO11" s="285"/>
      <c r="VYP11" s="285"/>
      <c r="VYQ11" s="286"/>
      <c r="VYR11" s="287"/>
      <c r="VYS11" s="67"/>
      <c r="VYT11" s="284"/>
      <c r="VYU11" s="285"/>
      <c r="VYV11" s="285"/>
      <c r="VYW11" s="286"/>
      <c r="VYX11" s="287"/>
      <c r="VYY11" s="67"/>
      <c r="VYZ11" s="284"/>
      <c r="VZA11" s="285"/>
      <c r="VZB11" s="285"/>
      <c r="VZC11" s="286"/>
      <c r="VZD11" s="287"/>
      <c r="VZE11" s="67"/>
      <c r="VZF11" s="284"/>
      <c r="VZG11" s="285"/>
      <c r="VZH11" s="285"/>
      <c r="VZI11" s="286"/>
      <c r="VZJ11" s="287"/>
      <c r="VZK11" s="67"/>
      <c r="VZL11" s="284"/>
      <c r="VZM11" s="285"/>
      <c r="VZN11" s="285"/>
      <c r="VZO11" s="286"/>
      <c r="VZP11" s="287"/>
      <c r="VZQ11" s="67"/>
      <c r="VZR11" s="284"/>
      <c r="VZS11" s="285"/>
      <c r="VZT11" s="285"/>
      <c r="VZU11" s="286"/>
      <c r="VZV11" s="287"/>
      <c r="VZW11" s="67"/>
      <c r="VZX11" s="284"/>
      <c r="VZY11" s="285"/>
      <c r="VZZ11" s="285"/>
      <c r="WAA11" s="286"/>
      <c r="WAB11" s="287"/>
      <c r="WAC11" s="67"/>
      <c r="WAD11" s="284"/>
      <c r="WAE11" s="285"/>
      <c r="WAF11" s="285"/>
      <c r="WAG11" s="286"/>
      <c r="WAH11" s="287"/>
      <c r="WAI11" s="67"/>
      <c r="WAJ11" s="284"/>
      <c r="WAK11" s="285"/>
      <c r="WAL11" s="285"/>
      <c r="WAM11" s="286"/>
      <c r="WAN11" s="287"/>
      <c r="WAO11" s="67"/>
      <c r="WAP11" s="284"/>
      <c r="WAQ11" s="285"/>
      <c r="WAR11" s="285"/>
      <c r="WAS11" s="286"/>
      <c r="WAT11" s="287"/>
      <c r="WAU11" s="67"/>
      <c r="WAV11" s="284"/>
      <c r="WAW11" s="285"/>
      <c r="WAX11" s="285"/>
      <c r="WAY11" s="286"/>
      <c r="WAZ11" s="287"/>
      <c r="WBA11" s="67"/>
      <c r="WBB11" s="284"/>
      <c r="WBC11" s="285"/>
      <c r="WBD11" s="285"/>
      <c r="WBE11" s="286"/>
      <c r="WBF11" s="287"/>
      <c r="WBG11" s="67"/>
      <c r="WBH11" s="284"/>
      <c r="WBI11" s="285"/>
      <c r="WBJ11" s="285"/>
      <c r="WBK11" s="286"/>
      <c r="WBL11" s="287"/>
      <c r="WBM11" s="67"/>
      <c r="WBN11" s="284"/>
      <c r="WBO11" s="285"/>
      <c r="WBP11" s="285"/>
      <c r="WBQ11" s="286"/>
      <c r="WBR11" s="287"/>
      <c r="WBS11" s="67"/>
      <c r="WBT11" s="284"/>
      <c r="WBU11" s="285"/>
      <c r="WBV11" s="285"/>
      <c r="WBW11" s="286"/>
      <c r="WBX11" s="287"/>
      <c r="WBY11" s="67"/>
      <c r="WBZ11" s="284"/>
      <c r="WCA11" s="285"/>
      <c r="WCB11" s="285"/>
      <c r="WCC11" s="286"/>
      <c r="WCD11" s="287"/>
      <c r="WCE11" s="67"/>
      <c r="WCF11" s="284"/>
      <c r="WCG11" s="285"/>
      <c r="WCH11" s="285"/>
      <c r="WCI11" s="286"/>
      <c r="WCJ11" s="287"/>
      <c r="WCK11" s="67"/>
      <c r="WCL11" s="284"/>
      <c r="WCM11" s="285"/>
      <c r="WCN11" s="285"/>
      <c r="WCO11" s="286"/>
      <c r="WCP11" s="287"/>
      <c r="WCQ11" s="67"/>
      <c r="WCR11" s="284"/>
      <c r="WCS11" s="285"/>
      <c r="WCT11" s="285"/>
      <c r="WCU11" s="286"/>
      <c r="WCV11" s="287"/>
      <c r="WCW11" s="67"/>
      <c r="WCX11" s="284"/>
      <c r="WCY11" s="285"/>
      <c r="WCZ11" s="285"/>
      <c r="WDA11" s="286"/>
      <c r="WDB11" s="287"/>
      <c r="WDC11" s="67"/>
      <c r="WDD11" s="284"/>
      <c r="WDE11" s="285"/>
      <c r="WDF11" s="285"/>
      <c r="WDG11" s="286"/>
      <c r="WDH11" s="287"/>
      <c r="WDI11" s="67"/>
      <c r="WDJ11" s="284"/>
      <c r="WDK11" s="285"/>
      <c r="WDL11" s="285"/>
      <c r="WDM11" s="286"/>
      <c r="WDN11" s="287"/>
      <c r="WDO11" s="67"/>
      <c r="WDP11" s="284"/>
      <c r="WDQ11" s="285"/>
      <c r="WDR11" s="285"/>
      <c r="WDS11" s="286"/>
      <c r="WDT11" s="287"/>
      <c r="WDU11" s="67"/>
      <c r="WDV11" s="284"/>
      <c r="WDW11" s="285"/>
      <c r="WDX11" s="285"/>
      <c r="WDY11" s="286"/>
      <c r="WDZ11" s="287"/>
      <c r="WEA11" s="67"/>
      <c r="WEB11" s="284"/>
      <c r="WEC11" s="285"/>
      <c r="WED11" s="285"/>
      <c r="WEE11" s="286"/>
      <c r="WEF11" s="287"/>
      <c r="WEG11" s="67"/>
      <c r="WEH11" s="284"/>
      <c r="WEI11" s="285"/>
      <c r="WEJ11" s="285"/>
      <c r="WEK11" s="286"/>
      <c r="WEL11" s="287"/>
      <c r="WEM11" s="67"/>
      <c r="WEN11" s="284"/>
      <c r="WEO11" s="285"/>
      <c r="WEP11" s="285"/>
      <c r="WEQ11" s="286"/>
      <c r="WER11" s="287"/>
      <c r="WES11" s="67"/>
      <c r="WET11" s="284"/>
      <c r="WEU11" s="285"/>
      <c r="WEV11" s="285"/>
      <c r="WEW11" s="286"/>
      <c r="WEX11" s="287"/>
      <c r="WEY11" s="67"/>
      <c r="WEZ11" s="284"/>
      <c r="WFA11" s="285"/>
      <c r="WFB11" s="285"/>
      <c r="WFC11" s="286"/>
      <c r="WFD11" s="287"/>
      <c r="WFE11" s="67"/>
      <c r="WFF11" s="284"/>
      <c r="WFG11" s="285"/>
      <c r="WFH11" s="285"/>
      <c r="WFI11" s="286"/>
      <c r="WFJ11" s="287"/>
      <c r="WFK11" s="67"/>
      <c r="WFL11" s="284"/>
      <c r="WFM11" s="285"/>
      <c r="WFN11" s="285"/>
      <c r="WFO11" s="286"/>
      <c r="WFP11" s="287"/>
      <c r="WFQ11" s="67"/>
      <c r="WFR11" s="284"/>
      <c r="WFS11" s="285"/>
      <c r="WFT11" s="285"/>
      <c r="WFU11" s="286"/>
      <c r="WFV11" s="287"/>
      <c r="WFW11" s="67"/>
      <c r="WFX11" s="284"/>
      <c r="WFY11" s="285"/>
      <c r="WFZ11" s="285"/>
      <c r="WGA11" s="286"/>
      <c r="WGB11" s="287"/>
      <c r="WGC11" s="67"/>
      <c r="WGD11" s="284"/>
      <c r="WGE11" s="285"/>
      <c r="WGF11" s="285"/>
      <c r="WGG11" s="286"/>
      <c r="WGH11" s="287"/>
      <c r="WGI11" s="67"/>
      <c r="WGJ11" s="284"/>
      <c r="WGK11" s="285"/>
      <c r="WGL11" s="285"/>
      <c r="WGM11" s="286"/>
      <c r="WGN11" s="287"/>
      <c r="WGO11" s="67"/>
      <c r="WGP11" s="284"/>
      <c r="WGQ11" s="285"/>
      <c r="WGR11" s="285"/>
      <c r="WGS11" s="286"/>
      <c r="WGT11" s="287"/>
      <c r="WGU11" s="67"/>
      <c r="WGV11" s="284"/>
      <c r="WGW11" s="285"/>
      <c r="WGX11" s="285"/>
      <c r="WGY11" s="286"/>
      <c r="WGZ11" s="287"/>
      <c r="WHA11" s="67"/>
      <c r="WHB11" s="284"/>
      <c r="WHC11" s="285"/>
      <c r="WHD11" s="285"/>
      <c r="WHE11" s="286"/>
      <c r="WHF11" s="287"/>
      <c r="WHG11" s="67"/>
      <c r="WHH11" s="284"/>
      <c r="WHI11" s="285"/>
      <c r="WHJ11" s="285"/>
      <c r="WHK11" s="286"/>
      <c r="WHL11" s="287"/>
      <c r="WHM11" s="67"/>
      <c r="WHN11" s="284"/>
      <c r="WHO11" s="285"/>
      <c r="WHP11" s="285"/>
      <c r="WHQ11" s="286"/>
      <c r="WHR11" s="287"/>
      <c r="WHS11" s="67"/>
      <c r="WHT11" s="284"/>
      <c r="WHU11" s="285"/>
      <c r="WHV11" s="285"/>
      <c r="WHW11" s="286"/>
      <c r="WHX11" s="287"/>
      <c r="WHY11" s="67"/>
      <c r="WHZ11" s="284"/>
      <c r="WIA11" s="285"/>
      <c r="WIB11" s="285"/>
      <c r="WIC11" s="286"/>
      <c r="WID11" s="287"/>
      <c r="WIE11" s="67"/>
      <c r="WIF11" s="284"/>
      <c r="WIG11" s="285"/>
      <c r="WIH11" s="285"/>
      <c r="WII11" s="286"/>
      <c r="WIJ11" s="287"/>
      <c r="WIK11" s="67"/>
      <c r="WIL11" s="284"/>
      <c r="WIM11" s="285"/>
      <c r="WIN11" s="285"/>
      <c r="WIO11" s="286"/>
      <c r="WIP11" s="287"/>
      <c r="WIQ11" s="67"/>
      <c r="WIR11" s="284"/>
      <c r="WIS11" s="285"/>
      <c r="WIT11" s="285"/>
      <c r="WIU11" s="286"/>
      <c r="WIV11" s="287"/>
      <c r="WIW11" s="67"/>
      <c r="WIX11" s="284"/>
      <c r="WIY11" s="285"/>
      <c r="WIZ11" s="285"/>
      <c r="WJA11" s="286"/>
      <c r="WJB11" s="287"/>
      <c r="WJC11" s="67"/>
      <c r="WJD11" s="284"/>
      <c r="WJE11" s="285"/>
      <c r="WJF11" s="285"/>
      <c r="WJG11" s="286"/>
      <c r="WJH11" s="287"/>
      <c r="WJI11" s="67"/>
      <c r="WJJ11" s="284"/>
      <c r="WJK11" s="285"/>
      <c r="WJL11" s="285"/>
      <c r="WJM11" s="286"/>
      <c r="WJN11" s="287"/>
      <c r="WJO11" s="67"/>
      <c r="WJP11" s="284"/>
      <c r="WJQ11" s="285"/>
      <c r="WJR11" s="285"/>
      <c r="WJS11" s="286"/>
      <c r="WJT11" s="287"/>
      <c r="WJU11" s="67"/>
      <c r="WJV11" s="284"/>
      <c r="WJW11" s="285"/>
      <c r="WJX11" s="285"/>
      <c r="WJY11" s="286"/>
      <c r="WJZ11" s="287"/>
      <c r="WKA11" s="67"/>
      <c r="WKB11" s="284"/>
      <c r="WKC11" s="285"/>
      <c r="WKD11" s="285"/>
      <c r="WKE11" s="286"/>
      <c r="WKF11" s="287"/>
      <c r="WKG11" s="67"/>
      <c r="WKH11" s="284"/>
      <c r="WKI11" s="285"/>
      <c r="WKJ11" s="285"/>
      <c r="WKK11" s="286"/>
      <c r="WKL11" s="287"/>
      <c r="WKM11" s="67"/>
      <c r="WKN11" s="284"/>
      <c r="WKO11" s="285"/>
      <c r="WKP11" s="285"/>
      <c r="WKQ11" s="286"/>
      <c r="WKR11" s="287"/>
      <c r="WKS11" s="67"/>
      <c r="WKT11" s="284"/>
      <c r="WKU11" s="285"/>
      <c r="WKV11" s="285"/>
      <c r="WKW11" s="286"/>
      <c r="WKX11" s="287"/>
      <c r="WKY11" s="67"/>
      <c r="WKZ11" s="284"/>
      <c r="WLA11" s="285"/>
      <c r="WLB11" s="285"/>
      <c r="WLC11" s="286"/>
      <c r="WLD11" s="287"/>
      <c r="WLE11" s="67"/>
      <c r="WLF11" s="284"/>
      <c r="WLG11" s="285"/>
      <c r="WLH11" s="285"/>
      <c r="WLI11" s="286"/>
      <c r="WLJ11" s="287"/>
      <c r="WLK11" s="67"/>
      <c r="WLL11" s="284"/>
      <c r="WLM11" s="285"/>
      <c r="WLN11" s="285"/>
      <c r="WLO11" s="286"/>
      <c r="WLP11" s="287"/>
      <c r="WLQ11" s="67"/>
      <c r="WLR11" s="284"/>
      <c r="WLS11" s="285"/>
      <c r="WLT11" s="285"/>
      <c r="WLU11" s="286"/>
      <c r="WLV11" s="287"/>
      <c r="WLW11" s="67"/>
      <c r="WLX11" s="284"/>
      <c r="WLY11" s="285"/>
      <c r="WLZ11" s="285"/>
      <c r="WMA11" s="286"/>
      <c r="WMB11" s="287"/>
      <c r="WMC11" s="67"/>
      <c r="WMD11" s="284"/>
      <c r="WME11" s="285"/>
      <c r="WMF11" s="285"/>
      <c r="WMG11" s="286"/>
      <c r="WMH11" s="287"/>
      <c r="WMI11" s="67"/>
      <c r="WMJ11" s="284"/>
      <c r="WMK11" s="285"/>
      <c r="WML11" s="285"/>
      <c r="WMM11" s="286"/>
      <c r="WMN11" s="287"/>
      <c r="WMO11" s="67"/>
      <c r="WMP11" s="284"/>
      <c r="WMQ11" s="285"/>
      <c r="WMR11" s="285"/>
      <c r="WMS11" s="286"/>
      <c r="WMT11" s="287"/>
      <c r="WMU11" s="67"/>
      <c r="WMV11" s="284"/>
      <c r="WMW11" s="285"/>
      <c r="WMX11" s="285"/>
      <c r="WMY11" s="286"/>
      <c r="WMZ11" s="287"/>
      <c r="WNA11" s="67"/>
      <c r="WNB11" s="284"/>
      <c r="WNC11" s="285"/>
      <c r="WND11" s="285"/>
      <c r="WNE11" s="286"/>
      <c r="WNF11" s="287"/>
      <c r="WNG11" s="67"/>
      <c r="WNH11" s="284"/>
      <c r="WNI11" s="285"/>
      <c r="WNJ11" s="285"/>
      <c r="WNK11" s="286"/>
      <c r="WNL11" s="287"/>
      <c r="WNM11" s="67"/>
      <c r="WNN11" s="284"/>
      <c r="WNO11" s="285"/>
      <c r="WNP11" s="285"/>
      <c r="WNQ11" s="286"/>
      <c r="WNR11" s="287"/>
      <c r="WNS11" s="67"/>
      <c r="WNT11" s="284"/>
      <c r="WNU11" s="285"/>
      <c r="WNV11" s="285"/>
      <c r="WNW11" s="286"/>
      <c r="WNX11" s="287"/>
      <c r="WNY11" s="67"/>
      <c r="WNZ11" s="284"/>
      <c r="WOA11" s="285"/>
      <c r="WOB11" s="285"/>
      <c r="WOC11" s="286"/>
      <c r="WOD11" s="287"/>
      <c r="WOE11" s="67"/>
      <c r="WOF11" s="284"/>
      <c r="WOG11" s="285"/>
      <c r="WOH11" s="285"/>
      <c r="WOI11" s="286"/>
      <c r="WOJ11" s="287"/>
      <c r="WOK11" s="67"/>
      <c r="WOL11" s="284"/>
      <c r="WOM11" s="285"/>
      <c r="WON11" s="285"/>
      <c r="WOO11" s="286"/>
      <c r="WOP11" s="287"/>
      <c r="WOQ11" s="67"/>
      <c r="WOR11" s="284"/>
      <c r="WOS11" s="285"/>
      <c r="WOT11" s="285"/>
      <c r="WOU11" s="286"/>
      <c r="WOV11" s="287"/>
      <c r="WOW11" s="67"/>
      <c r="WOX11" s="284"/>
      <c r="WOY11" s="285"/>
      <c r="WOZ11" s="285"/>
      <c r="WPA11" s="286"/>
      <c r="WPB11" s="287"/>
      <c r="WPC11" s="67"/>
      <c r="WPD11" s="284"/>
      <c r="WPE11" s="285"/>
      <c r="WPF11" s="285"/>
      <c r="WPG11" s="286"/>
      <c r="WPH11" s="287"/>
      <c r="WPI11" s="67"/>
      <c r="WPJ11" s="284"/>
      <c r="WPK11" s="285"/>
      <c r="WPL11" s="285"/>
      <c r="WPM11" s="286"/>
      <c r="WPN11" s="287"/>
      <c r="WPO11" s="67"/>
      <c r="WPP11" s="284"/>
      <c r="WPQ11" s="285"/>
      <c r="WPR11" s="285"/>
      <c r="WPS11" s="286"/>
      <c r="WPT11" s="287"/>
      <c r="WPU11" s="67"/>
      <c r="WPV11" s="284"/>
      <c r="WPW11" s="285"/>
      <c r="WPX11" s="285"/>
      <c r="WPY11" s="286"/>
      <c r="WPZ11" s="287"/>
      <c r="WQA11" s="67"/>
      <c r="WQB11" s="284"/>
      <c r="WQC11" s="285"/>
      <c r="WQD11" s="285"/>
      <c r="WQE11" s="286"/>
      <c r="WQF11" s="287"/>
      <c r="WQG11" s="67"/>
      <c r="WQH11" s="284"/>
      <c r="WQI11" s="285"/>
      <c r="WQJ11" s="285"/>
      <c r="WQK11" s="286"/>
      <c r="WQL11" s="287"/>
      <c r="WQM11" s="67"/>
      <c r="WQN11" s="284"/>
      <c r="WQO11" s="285"/>
      <c r="WQP11" s="285"/>
      <c r="WQQ11" s="286"/>
      <c r="WQR11" s="287"/>
      <c r="WQS11" s="67"/>
      <c r="WQT11" s="284"/>
      <c r="WQU11" s="285"/>
      <c r="WQV11" s="285"/>
      <c r="WQW11" s="286"/>
      <c r="WQX11" s="287"/>
      <c r="WQY11" s="67"/>
      <c r="WQZ11" s="284"/>
      <c r="WRA11" s="285"/>
      <c r="WRB11" s="285"/>
      <c r="WRC11" s="286"/>
      <c r="WRD11" s="287"/>
      <c r="WRE11" s="67"/>
      <c r="WRF11" s="284"/>
      <c r="WRG11" s="285"/>
      <c r="WRH11" s="285"/>
      <c r="WRI11" s="286"/>
      <c r="WRJ11" s="287"/>
      <c r="WRK11" s="67"/>
      <c r="WRL11" s="284"/>
      <c r="WRM11" s="285"/>
      <c r="WRN11" s="285"/>
      <c r="WRO11" s="286"/>
      <c r="WRP11" s="287"/>
      <c r="WRQ11" s="67"/>
      <c r="WRR11" s="284"/>
      <c r="WRS11" s="285"/>
      <c r="WRT11" s="285"/>
      <c r="WRU11" s="286"/>
      <c r="WRV11" s="287"/>
      <c r="WRW11" s="67"/>
      <c r="WRX11" s="284"/>
      <c r="WRY11" s="285"/>
      <c r="WRZ11" s="285"/>
      <c r="WSA11" s="286"/>
      <c r="WSB11" s="287"/>
      <c r="WSC11" s="67"/>
      <c r="WSD11" s="284"/>
      <c r="WSE11" s="285"/>
      <c r="WSF11" s="285"/>
      <c r="WSG11" s="286"/>
      <c r="WSH11" s="287"/>
      <c r="WSI11" s="67"/>
      <c r="WSJ11" s="284"/>
      <c r="WSK11" s="285"/>
      <c r="WSL11" s="285"/>
      <c r="WSM11" s="286"/>
      <c r="WSN11" s="287"/>
      <c r="WSO11" s="67"/>
      <c r="WSP11" s="284"/>
      <c r="WSQ11" s="285"/>
      <c r="WSR11" s="285"/>
      <c r="WSS11" s="286"/>
      <c r="WST11" s="287"/>
      <c r="WSU11" s="67"/>
      <c r="WSV11" s="284"/>
      <c r="WSW11" s="285"/>
      <c r="WSX11" s="285"/>
      <c r="WSY11" s="286"/>
      <c r="WSZ11" s="287"/>
      <c r="WTA11" s="67"/>
      <c r="WTB11" s="284"/>
      <c r="WTC11" s="285"/>
      <c r="WTD11" s="285"/>
      <c r="WTE11" s="286"/>
      <c r="WTF11" s="287"/>
      <c r="WTG11" s="67"/>
      <c r="WTH11" s="284"/>
      <c r="WTI11" s="285"/>
      <c r="WTJ11" s="285"/>
      <c r="WTK11" s="286"/>
      <c r="WTL11" s="287"/>
      <c r="WTM11" s="67"/>
      <c r="WTN11" s="284"/>
      <c r="WTO11" s="285"/>
      <c r="WTP11" s="285"/>
      <c r="WTQ11" s="286"/>
      <c r="WTR11" s="287"/>
      <c r="WTS11" s="67"/>
      <c r="WTT11" s="284"/>
      <c r="WTU11" s="285"/>
      <c r="WTV11" s="285"/>
      <c r="WTW11" s="286"/>
      <c r="WTX11" s="287"/>
      <c r="WTY11" s="67"/>
      <c r="WTZ11" s="284"/>
      <c r="WUA11" s="285"/>
      <c r="WUB11" s="285"/>
      <c r="WUC11" s="286"/>
      <c r="WUD11" s="287"/>
      <c r="WUE11" s="67"/>
      <c r="WUF11" s="284"/>
      <c r="WUG11" s="285"/>
      <c r="WUH11" s="285"/>
      <c r="WUI11" s="286"/>
      <c r="WUJ11" s="287"/>
      <c r="WUK11" s="67"/>
      <c r="WUL11" s="284"/>
      <c r="WUM11" s="285"/>
      <c r="WUN11" s="285"/>
      <c r="WUO11" s="286"/>
      <c r="WUP11" s="287"/>
      <c r="WUQ11" s="67"/>
      <c r="WUR11" s="284"/>
      <c r="WUS11" s="285"/>
      <c r="WUT11" s="285"/>
      <c r="WUU11" s="286"/>
      <c r="WUV11" s="287"/>
      <c r="WUW11" s="67"/>
      <c r="WUX11" s="284"/>
      <c r="WUY11" s="285"/>
      <c r="WUZ11" s="285"/>
      <c r="WVA11" s="286"/>
      <c r="WVB11" s="287"/>
      <c r="WVC11" s="67"/>
      <c r="WVD11" s="284"/>
      <c r="WVE11" s="285"/>
      <c r="WVF11" s="285"/>
      <c r="WVG11" s="286"/>
      <c r="WVH11" s="287"/>
      <c r="WVI11" s="67"/>
      <c r="WVJ11" s="284"/>
      <c r="WVK11" s="285"/>
      <c r="WVL11" s="285"/>
      <c r="WVM11" s="286"/>
      <c r="WVN11" s="287"/>
      <c r="WVO11" s="67"/>
      <c r="WVP11" s="284"/>
      <c r="WVQ11" s="285"/>
      <c r="WVR11" s="285"/>
      <c r="WVS11" s="286"/>
      <c r="WVT11" s="287"/>
      <c r="WVU11" s="67"/>
      <c r="WVV11" s="284"/>
      <c r="WVW11" s="285"/>
      <c r="WVX11" s="285"/>
      <c r="WVY11" s="286"/>
      <c r="WVZ11" s="287"/>
      <c r="WWA11" s="67"/>
      <c r="WWB11" s="284"/>
      <c r="WWC11" s="285"/>
      <c r="WWD11" s="285"/>
      <c r="WWE11" s="286"/>
      <c r="WWF11" s="287"/>
      <c r="WWG11" s="67"/>
      <c r="WWH11" s="284"/>
      <c r="WWI11" s="285"/>
      <c r="WWJ11" s="285"/>
      <c r="WWK11" s="286"/>
      <c r="WWL11" s="287"/>
      <c r="WWM11" s="67"/>
      <c r="WWN11" s="284"/>
      <c r="WWO11" s="285"/>
      <c r="WWP11" s="285"/>
      <c r="WWQ11" s="286"/>
      <c r="WWR11" s="287"/>
      <c r="WWS11" s="67"/>
      <c r="WWT11" s="284"/>
      <c r="WWU11" s="285"/>
      <c r="WWV11" s="285"/>
      <c r="WWW11" s="286"/>
      <c r="WWX11" s="287"/>
      <c r="WWY11" s="67"/>
      <c r="WWZ11" s="284"/>
      <c r="WXA11" s="285"/>
      <c r="WXB11" s="285"/>
      <c r="WXC11" s="286"/>
      <c r="WXD11" s="287"/>
      <c r="WXE11" s="67"/>
      <c r="WXF11" s="284"/>
      <c r="WXG11" s="285"/>
      <c r="WXH11" s="285"/>
      <c r="WXI11" s="286"/>
      <c r="WXJ11" s="287"/>
      <c r="WXK11" s="67"/>
      <c r="WXL11" s="284"/>
      <c r="WXM11" s="285"/>
      <c r="WXN11" s="285"/>
      <c r="WXO11" s="286"/>
      <c r="WXP11" s="287"/>
      <c r="WXQ11" s="67"/>
      <c r="WXR11" s="284"/>
      <c r="WXS11" s="285"/>
      <c r="WXT11" s="285"/>
      <c r="WXU11" s="286"/>
      <c r="WXV11" s="287"/>
      <c r="WXW11" s="67"/>
      <c r="WXX11" s="284"/>
      <c r="WXY11" s="285"/>
      <c r="WXZ11" s="285"/>
      <c r="WYA11" s="286"/>
      <c r="WYB11" s="287"/>
      <c r="WYC11" s="67"/>
      <c r="WYD11" s="284"/>
      <c r="WYE11" s="285"/>
      <c r="WYF11" s="285"/>
      <c r="WYG11" s="286"/>
      <c r="WYH11" s="287"/>
      <c r="WYI11" s="67"/>
      <c r="WYJ11" s="284"/>
      <c r="WYK11" s="285"/>
      <c r="WYL11" s="285"/>
      <c r="WYM11" s="286"/>
      <c r="WYN11" s="287"/>
      <c r="WYO11" s="67"/>
      <c r="WYP11" s="284"/>
      <c r="WYQ11" s="285"/>
      <c r="WYR11" s="285"/>
      <c r="WYS11" s="286"/>
      <c r="WYT11" s="287"/>
      <c r="WYU11" s="67"/>
      <c r="WYV11" s="284"/>
      <c r="WYW11" s="285"/>
      <c r="WYX11" s="285"/>
      <c r="WYY11" s="286"/>
      <c r="WYZ11" s="287"/>
      <c r="WZA11" s="67"/>
      <c r="WZB11" s="284"/>
      <c r="WZC11" s="285"/>
      <c r="WZD11" s="285"/>
      <c r="WZE11" s="286"/>
      <c r="WZF11" s="287"/>
      <c r="WZG11" s="67"/>
      <c r="WZH11" s="284"/>
      <c r="WZI11" s="285"/>
      <c r="WZJ11" s="285"/>
      <c r="WZK11" s="286"/>
      <c r="WZL11" s="287"/>
      <c r="WZM11" s="67"/>
      <c r="WZN11" s="284"/>
      <c r="WZO11" s="285"/>
      <c r="WZP11" s="285"/>
      <c r="WZQ11" s="286"/>
      <c r="WZR11" s="287"/>
      <c r="WZS11" s="67"/>
      <c r="WZT11" s="284"/>
      <c r="WZU11" s="285"/>
      <c r="WZV11" s="285"/>
      <c r="WZW11" s="286"/>
      <c r="WZX11" s="287"/>
      <c r="WZY11" s="67"/>
      <c r="WZZ11" s="284"/>
      <c r="XAA11" s="285"/>
      <c r="XAB11" s="285"/>
      <c r="XAC11" s="286"/>
      <c r="XAD11" s="287"/>
      <c r="XAE11" s="67"/>
      <c r="XAF11" s="284"/>
      <c r="XAG11" s="285"/>
      <c r="XAH11" s="285"/>
      <c r="XAI11" s="286"/>
      <c r="XAJ11" s="287"/>
      <c r="XAK11" s="67"/>
      <c r="XAL11" s="284"/>
      <c r="XAM11" s="285"/>
      <c r="XAN11" s="285"/>
      <c r="XAO11" s="286"/>
      <c r="XAP11" s="287"/>
      <c r="XAQ11" s="67"/>
      <c r="XAR11" s="284"/>
      <c r="XAS11" s="285"/>
      <c r="XAT11" s="285"/>
      <c r="XAU11" s="286"/>
      <c r="XAV11" s="287"/>
      <c r="XAW11" s="67"/>
      <c r="XAX11" s="284"/>
      <c r="XAY11" s="285"/>
      <c r="XAZ11" s="285"/>
      <c r="XBA11" s="286"/>
      <c r="XBB11" s="287"/>
      <c r="XBC11" s="67"/>
      <c r="XBD11" s="284"/>
      <c r="XBE11" s="285"/>
      <c r="XBF11" s="285"/>
      <c r="XBG11" s="286"/>
      <c r="XBH11" s="287"/>
      <c r="XBI11" s="67"/>
      <c r="XBJ11" s="284"/>
      <c r="XBK11" s="285"/>
      <c r="XBL11" s="285"/>
      <c r="XBM11" s="286"/>
      <c r="XBN11" s="287"/>
      <c r="XBO11" s="67"/>
      <c r="XBP11" s="284"/>
      <c r="XBQ11" s="285"/>
      <c r="XBR11" s="285"/>
      <c r="XBS11" s="286"/>
      <c r="XBT11" s="287"/>
      <c r="XBU11" s="67"/>
      <c r="XBV11" s="284"/>
      <c r="XBW11" s="285"/>
      <c r="XBX11" s="285"/>
      <c r="XBY11" s="286"/>
      <c r="XBZ11" s="287"/>
      <c r="XCA11" s="67"/>
      <c r="XCB11" s="284"/>
      <c r="XCC11" s="285"/>
      <c r="XCD11" s="285"/>
      <c r="XCE11" s="286"/>
      <c r="XCF11" s="287"/>
      <c r="XCG11" s="67"/>
      <c r="XCH11" s="284"/>
      <c r="XCI11" s="285"/>
      <c r="XCJ11" s="285"/>
      <c r="XCK11" s="286"/>
      <c r="XCL11" s="287"/>
      <c r="XCM11" s="67"/>
      <c r="XCN11" s="284"/>
      <c r="XCO11" s="285"/>
      <c r="XCP11" s="285"/>
      <c r="XCQ11" s="286"/>
      <c r="XCR11" s="287"/>
      <c r="XCS11" s="67"/>
      <c r="XCT11" s="284"/>
      <c r="XCU11" s="285"/>
      <c r="XCV11" s="285"/>
      <c r="XCW11" s="286"/>
      <c r="XCX11" s="287"/>
      <c r="XCY11" s="67"/>
      <c r="XCZ11" s="284"/>
      <c r="XDA11" s="285"/>
      <c r="XDB11" s="285"/>
      <c r="XDC11" s="286"/>
      <c r="XDD11" s="287"/>
      <c r="XDE11" s="67"/>
      <c r="XDF11" s="284"/>
      <c r="XDG11" s="285"/>
      <c r="XDH11" s="285"/>
      <c r="XDI11" s="286"/>
      <c r="XDJ11" s="287"/>
      <c r="XDK11" s="67"/>
      <c r="XDL11" s="284"/>
      <c r="XDM11" s="285"/>
      <c r="XDN11" s="285"/>
      <c r="XDO11" s="286"/>
      <c r="XDP11" s="287"/>
      <c r="XDQ11" s="67"/>
      <c r="XDR11" s="284"/>
      <c r="XDS11" s="285"/>
      <c r="XDT11" s="285"/>
      <c r="XDU11" s="286"/>
      <c r="XDV11" s="287"/>
      <c r="XDW11" s="67"/>
      <c r="XDX11" s="284"/>
      <c r="XDY11" s="285"/>
      <c r="XDZ11" s="285"/>
      <c r="XEA11" s="286"/>
      <c r="XEB11" s="287"/>
      <c r="XEC11" s="67"/>
      <c r="XED11" s="284"/>
      <c r="XEE11" s="285"/>
      <c r="XEF11" s="285"/>
      <c r="XEG11" s="286"/>
      <c r="XEH11" s="287"/>
      <c r="XEI11" s="67"/>
      <c r="XEJ11" s="284"/>
      <c r="XEK11" s="285"/>
      <c r="XEL11" s="285"/>
      <c r="XEM11" s="286"/>
      <c r="XEN11" s="287"/>
      <c r="XEO11" s="67"/>
      <c r="XEP11" s="284"/>
      <c r="XEQ11" s="285"/>
      <c r="XER11" s="285"/>
      <c r="XES11" s="286"/>
      <c r="XET11" s="287"/>
      <c r="XEU11" s="67"/>
      <c r="XEV11" s="284"/>
      <c r="XEW11" s="285"/>
      <c r="XEX11" s="285"/>
      <c r="XEY11" s="286"/>
      <c r="XEZ11" s="287"/>
      <c r="XFA11" s="67"/>
      <c r="XFB11" s="284"/>
      <c r="XFC11" s="285"/>
      <c r="XFD11" s="285"/>
    </row>
    <row r="12" spans="1:16384" s="57" customFormat="1" ht="15.05">
      <c r="A12" s="67"/>
      <c r="B12" s="284"/>
      <c r="C12" s="285"/>
      <c r="D12" s="285"/>
      <c r="E12" s="286"/>
      <c r="F12" s="287"/>
      <c r="G12" s="67"/>
      <c r="H12" s="284"/>
      <c r="I12" s="285"/>
      <c r="J12" s="285"/>
      <c r="K12" s="286"/>
      <c r="L12" s="287"/>
      <c r="M12" s="67"/>
      <c r="N12" s="284"/>
      <c r="O12" s="285"/>
      <c r="P12" s="285"/>
      <c r="Q12" s="286"/>
      <c r="R12" s="287"/>
      <c r="S12" s="67"/>
      <c r="T12" s="284"/>
      <c r="U12" s="285"/>
      <c r="V12" s="285"/>
      <c r="W12" s="286"/>
      <c r="X12" s="287"/>
      <c r="Y12" s="67"/>
      <c r="Z12" s="284"/>
      <c r="AA12" s="285"/>
      <c r="AB12" s="285"/>
      <c r="AC12" s="286"/>
      <c r="AD12" s="287"/>
      <c r="AE12" s="67"/>
      <c r="AF12" s="284"/>
      <c r="AG12" s="285"/>
      <c r="AH12" s="285"/>
      <c r="AI12" s="286"/>
      <c r="AJ12" s="287"/>
      <c r="AK12" s="67"/>
      <c r="AL12" s="284"/>
      <c r="AM12" s="285"/>
      <c r="AN12" s="285"/>
      <c r="AO12" s="286"/>
      <c r="AP12" s="287"/>
      <c r="AQ12" s="67"/>
      <c r="AR12" s="284"/>
      <c r="AS12" s="285"/>
      <c r="AT12" s="285"/>
      <c r="AU12" s="286"/>
      <c r="AV12" s="287"/>
      <c r="AW12" s="67"/>
      <c r="AX12" s="284"/>
      <c r="AY12" s="285"/>
      <c r="AZ12" s="285"/>
      <c r="BA12" s="286"/>
      <c r="BB12" s="287"/>
      <c r="BC12" s="67"/>
      <c r="BD12" s="284"/>
      <c r="BE12" s="285"/>
      <c r="BF12" s="285"/>
      <c r="BG12" s="286"/>
      <c r="BH12" s="287"/>
      <c r="BI12" s="67"/>
      <c r="BJ12" s="284"/>
      <c r="BK12" s="285"/>
      <c r="BL12" s="285"/>
      <c r="BM12" s="286"/>
      <c r="BN12" s="287"/>
      <c r="BO12" s="67"/>
      <c r="BP12" s="284"/>
      <c r="BQ12" s="285"/>
      <c r="BR12" s="285"/>
      <c r="BS12" s="286"/>
      <c r="BT12" s="287"/>
      <c r="BU12" s="67"/>
      <c r="BV12" s="284"/>
      <c r="BW12" s="285"/>
      <c r="BX12" s="285"/>
      <c r="BY12" s="286"/>
      <c r="BZ12" s="287"/>
      <c r="CA12" s="67"/>
      <c r="CB12" s="284"/>
      <c r="CC12" s="285"/>
      <c r="CD12" s="285"/>
      <c r="CE12" s="286"/>
      <c r="CF12" s="287"/>
      <c r="CG12" s="67"/>
      <c r="CH12" s="284"/>
      <c r="CI12" s="285"/>
      <c r="CJ12" s="285"/>
      <c r="CK12" s="286"/>
      <c r="CL12" s="287"/>
      <c r="CM12" s="67"/>
      <c r="CN12" s="284"/>
      <c r="CO12" s="285"/>
      <c r="CP12" s="285"/>
      <c r="CQ12" s="286"/>
      <c r="CR12" s="287"/>
      <c r="CS12" s="67"/>
      <c r="CT12" s="284"/>
      <c r="CU12" s="285"/>
      <c r="CV12" s="285"/>
      <c r="CW12" s="286"/>
      <c r="CX12" s="287"/>
      <c r="CY12" s="67"/>
      <c r="CZ12" s="284"/>
      <c r="DA12" s="285"/>
      <c r="DB12" s="285"/>
      <c r="DC12" s="286"/>
      <c r="DD12" s="287"/>
      <c r="DE12" s="67"/>
      <c r="DF12" s="284"/>
      <c r="DG12" s="285"/>
      <c r="DH12" s="285"/>
      <c r="DI12" s="286"/>
      <c r="DJ12" s="287"/>
      <c r="DK12" s="67"/>
      <c r="DL12" s="284"/>
      <c r="DM12" s="285"/>
      <c r="DN12" s="285"/>
      <c r="DO12" s="286"/>
      <c r="DP12" s="287"/>
      <c r="DQ12" s="67"/>
      <c r="DR12" s="284"/>
      <c r="DS12" s="285"/>
      <c r="DT12" s="285"/>
      <c r="DU12" s="286"/>
      <c r="DV12" s="287"/>
      <c r="DW12" s="67"/>
      <c r="DX12" s="284"/>
      <c r="DY12" s="285"/>
      <c r="DZ12" s="285"/>
      <c r="EA12" s="286"/>
      <c r="EB12" s="287"/>
      <c r="EC12" s="67"/>
      <c r="ED12" s="284"/>
      <c r="EE12" s="285"/>
      <c r="EF12" s="285"/>
      <c r="EG12" s="286"/>
      <c r="EH12" s="287"/>
      <c r="EI12" s="67"/>
      <c r="EJ12" s="284"/>
      <c r="EK12" s="285"/>
      <c r="EL12" s="285"/>
      <c r="EM12" s="286"/>
      <c r="EN12" s="287"/>
      <c r="EO12" s="67"/>
      <c r="EP12" s="284"/>
      <c r="EQ12" s="285"/>
      <c r="ER12" s="285"/>
      <c r="ES12" s="286"/>
      <c r="ET12" s="287"/>
      <c r="EU12" s="67"/>
      <c r="EV12" s="284"/>
      <c r="EW12" s="285"/>
      <c r="EX12" s="285"/>
      <c r="EY12" s="286"/>
      <c r="EZ12" s="287"/>
      <c r="FA12" s="67"/>
      <c r="FB12" s="284"/>
      <c r="FC12" s="285"/>
      <c r="FD12" s="285"/>
      <c r="FE12" s="286"/>
      <c r="FF12" s="287"/>
      <c r="FG12" s="67"/>
      <c r="FH12" s="284"/>
      <c r="FI12" s="285"/>
      <c r="FJ12" s="285"/>
      <c r="FK12" s="286"/>
      <c r="FL12" s="287"/>
      <c r="FM12" s="67"/>
      <c r="FN12" s="284"/>
      <c r="FO12" s="285"/>
      <c r="FP12" s="285"/>
      <c r="FQ12" s="286"/>
      <c r="FR12" s="287"/>
      <c r="FS12" s="67"/>
      <c r="FT12" s="284"/>
      <c r="FU12" s="285"/>
      <c r="FV12" s="285"/>
      <c r="FW12" s="286"/>
      <c r="FX12" s="287"/>
      <c r="FY12" s="67"/>
      <c r="FZ12" s="284"/>
      <c r="GA12" s="285"/>
      <c r="GB12" s="285"/>
      <c r="GC12" s="286"/>
      <c r="GD12" s="287"/>
      <c r="GE12" s="67"/>
      <c r="GF12" s="284"/>
      <c r="GG12" s="285"/>
      <c r="GH12" s="285"/>
      <c r="GI12" s="286"/>
      <c r="GJ12" s="287"/>
      <c r="GK12" s="67"/>
      <c r="GL12" s="284"/>
      <c r="GM12" s="285"/>
      <c r="GN12" s="285"/>
      <c r="GO12" s="286"/>
      <c r="GP12" s="287"/>
      <c r="GQ12" s="67"/>
      <c r="GR12" s="284"/>
      <c r="GS12" s="285"/>
      <c r="GT12" s="285"/>
      <c r="GU12" s="286"/>
      <c r="GV12" s="287"/>
      <c r="GW12" s="67"/>
      <c r="GX12" s="284"/>
      <c r="GY12" s="285"/>
      <c r="GZ12" s="285"/>
      <c r="HA12" s="286"/>
      <c r="HB12" s="287"/>
      <c r="HC12" s="67"/>
      <c r="HD12" s="284"/>
      <c r="HE12" s="285"/>
      <c r="HF12" s="285"/>
      <c r="HG12" s="286"/>
      <c r="HH12" s="287"/>
      <c r="HI12" s="67"/>
      <c r="HJ12" s="284"/>
      <c r="HK12" s="285"/>
      <c r="HL12" s="285"/>
      <c r="HM12" s="286"/>
      <c r="HN12" s="287"/>
      <c r="HO12" s="67"/>
      <c r="HP12" s="284"/>
      <c r="HQ12" s="285"/>
      <c r="HR12" s="285"/>
      <c r="HS12" s="286"/>
      <c r="HT12" s="287"/>
      <c r="HU12" s="67"/>
      <c r="HV12" s="284"/>
      <c r="HW12" s="285"/>
      <c r="HX12" s="285"/>
      <c r="HY12" s="286"/>
      <c r="HZ12" s="287"/>
      <c r="IA12" s="67"/>
      <c r="IB12" s="284"/>
      <c r="IC12" s="285"/>
      <c r="ID12" s="285"/>
      <c r="IE12" s="286"/>
      <c r="IF12" s="287"/>
      <c r="IG12" s="67"/>
      <c r="IH12" s="284"/>
      <c r="II12" s="285"/>
      <c r="IJ12" s="285"/>
      <c r="IK12" s="286"/>
      <c r="IL12" s="287"/>
      <c r="IM12" s="67"/>
      <c r="IN12" s="284"/>
      <c r="IO12" s="285"/>
      <c r="IP12" s="285"/>
      <c r="IQ12" s="286"/>
      <c r="IR12" s="287"/>
      <c r="IS12" s="67"/>
      <c r="IT12" s="284"/>
      <c r="IU12" s="285"/>
      <c r="IV12" s="285"/>
      <c r="IW12" s="286"/>
      <c r="IX12" s="287"/>
      <c r="IY12" s="67"/>
      <c r="IZ12" s="284"/>
      <c r="JA12" s="285"/>
      <c r="JB12" s="285"/>
      <c r="JC12" s="286"/>
      <c r="JD12" s="287"/>
      <c r="JE12" s="67"/>
      <c r="JF12" s="284"/>
      <c r="JG12" s="285"/>
      <c r="JH12" s="285"/>
      <c r="JI12" s="286"/>
      <c r="JJ12" s="287"/>
      <c r="JK12" s="67"/>
      <c r="JL12" s="284"/>
      <c r="JM12" s="285"/>
      <c r="JN12" s="285"/>
      <c r="JO12" s="286"/>
      <c r="JP12" s="287"/>
      <c r="JQ12" s="67"/>
      <c r="JR12" s="284"/>
      <c r="JS12" s="285"/>
      <c r="JT12" s="285"/>
      <c r="JU12" s="286"/>
      <c r="JV12" s="287"/>
      <c r="JW12" s="67"/>
      <c r="JX12" s="284"/>
      <c r="JY12" s="285"/>
      <c r="JZ12" s="285"/>
      <c r="KA12" s="286"/>
      <c r="KB12" s="287"/>
      <c r="KC12" s="67"/>
      <c r="KD12" s="284"/>
      <c r="KE12" s="285"/>
      <c r="KF12" s="285"/>
      <c r="KG12" s="286"/>
      <c r="KH12" s="287"/>
      <c r="KI12" s="67"/>
      <c r="KJ12" s="284"/>
      <c r="KK12" s="285"/>
      <c r="KL12" s="285"/>
      <c r="KM12" s="286"/>
      <c r="KN12" s="287"/>
      <c r="KO12" s="67"/>
      <c r="KP12" s="284"/>
      <c r="KQ12" s="285"/>
      <c r="KR12" s="285"/>
      <c r="KS12" s="286"/>
      <c r="KT12" s="287"/>
      <c r="KU12" s="67"/>
      <c r="KV12" s="284"/>
      <c r="KW12" s="285"/>
      <c r="KX12" s="285"/>
      <c r="KY12" s="286"/>
      <c r="KZ12" s="287"/>
      <c r="LA12" s="67"/>
      <c r="LB12" s="284"/>
      <c r="LC12" s="285"/>
      <c r="LD12" s="285"/>
      <c r="LE12" s="286"/>
      <c r="LF12" s="287"/>
      <c r="LG12" s="67"/>
      <c r="LH12" s="284"/>
      <c r="LI12" s="285"/>
      <c r="LJ12" s="285"/>
      <c r="LK12" s="286"/>
      <c r="LL12" s="287"/>
      <c r="LM12" s="67"/>
      <c r="LN12" s="284"/>
      <c r="LO12" s="285"/>
      <c r="LP12" s="285"/>
      <c r="LQ12" s="286"/>
      <c r="LR12" s="287"/>
      <c r="LS12" s="67"/>
      <c r="LT12" s="284"/>
      <c r="LU12" s="285"/>
      <c r="LV12" s="285"/>
      <c r="LW12" s="286"/>
      <c r="LX12" s="287"/>
      <c r="LY12" s="67"/>
      <c r="LZ12" s="284"/>
      <c r="MA12" s="285"/>
      <c r="MB12" s="285"/>
      <c r="MC12" s="286"/>
      <c r="MD12" s="287"/>
      <c r="ME12" s="67"/>
      <c r="MF12" s="284"/>
      <c r="MG12" s="285"/>
      <c r="MH12" s="285"/>
      <c r="MI12" s="286"/>
      <c r="MJ12" s="287"/>
      <c r="MK12" s="67"/>
      <c r="ML12" s="284"/>
      <c r="MM12" s="285"/>
      <c r="MN12" s="285"/>
      <c r="MO12" s="286"/>
      <c r="MP12" s="287"/>
      <c r="MQ12" s="67"/>
      <c r="MR12" s="284"/>
      <c r="MS12" s="285"/>
      <c r="MT12" s="285"/>
      <c r="MU12" s="286"/>
      <c r="MV12" s="287"/>
      <c r="MW12" s="67"/>
      <c r="MX12" s="284"/>
      <c r="MY12" s="285"/>
      <c r="MZ12" s="285"/>
      <c r="NA12" s="286"/>
      <c r="NB12" s="287"/>
      <c r="NC12" s="67"/>
      <c r="ND12" s="284"/>
      <c r="NE12" s="285"/>
      <c r="NF12" s="285"/>
      <c r="NG12" s="286"/>
      <c r="NH12" s="287"/>
      <c r="NI12" s="67"/>
      <c r="NJ12" s="284"/>
      <c r="NK12" s="285"/>
      <c r="NL12" s="285"/>
      <c r="NM12" s="286"/>
      <c r="NN12" s="287"/>
      <c r="NO12" s="67"/>
      <c r="NP12" s="284"/>
      <c r="NQ12" s="285"/>
      <c r="NR12" s="285"/>
      <c r="NS12" s="286"/>
      <c r="NT12" s="287"/>
      <c r="NU12" s="67"/>
      <c r="NV12" s="284"/>
      <c r="NW12" s="285"/>
      <c r="NX12" s="285"/>
      <c r="NY12" s="286"/>
      <c r="NZ12" s="287"/>
      <c r="OA12" s="67"/>
      <c r="OB12" s="284"/>
      <c r="OC12" s="285"/>
      <c r="OD12" s="285"/>
      <c r="OE12" s="286"/>
      <c r="OF12" s="287"/>
      <c r="OG12" s="67"/>
      <c r="OH12" s="284"/>
      <c r="OI12" s="285"/>
      <c r="OJ12" s="285"/>
      <c r="OK12" s="286"/>
      <c r="OL12" s="287"/>
      <c r="OM12" s="67"/>
      <c r="ON12" s="284"/>
      <c r="OO12" s="285"/>
      <c r="OP12" s="285"/>
      <c r="OQ12" s="286"/>
      <c r="OR12" s="287"/>
      <c r="OS12" s="67"/>
      <c r="OT12" s="284"/>
      <c r="OU12" s="285"/>
      <c r="OV12" s="285"/>
      <c r="OW12" s="286"/>
      <c r="OX12" s="287"/>
      <c r="OY12" s="67"/>
      <c r="OZ12" s="284"/>
      <c r="PA12" s="285"/>
      <c r="PB12" s="285"/>
      <c r="PC12" s="286"/>
      <c r="PD12" s="287"/>
      <c r="PE12" s="67"/>
      <c r="PF12" s="284"/>
      <c r="PG12" s="285"/>
      <c r="PH12" s="285"/>
      <c r="PI12" s="286"/>
      <c r="PJ12" s="287"/>
      <c r="PK12" s="67"/>
      <c r="PL12" s="284"/>
      <c r="PM12" s="285"/>
      <c r="PN12" s="285"/>
      <c r="PO12" s="286"/>
      <c r="PP12" s="287"/>
      <c r="PQ12" s="67"/>
      <c r="PR12" s="284"/>
      <c r="PS12" s="285"/>
      <c r="PT12" s="285"/>
      <c r="PU12" s="286"/>
      <c r="PV12" s="287"/>
      <c r="PW12" s="67"/>
      <c r="PX12" s="284"/>
      <c r="PY12" s="285"/>
      <c r="PZ12" s="285"/>
      <c r="QA12" s="286"/>
      <c r="QB12" s="287"/>
      <c r="QC12" s="67"/>
      <c r="QD12" s="284"/>
      <c r="QE12" s="285"/>
      <c r="QF12" s="285"/>
      <c r="QG12" s="286"/>
      <c r="QH12" s="287"/>
      <c r="QI12" s="67"/>
      <c r="QJ12" s="284"/>
      <c r="QK12" s="285"/>
      <c r="QL12" s="285"/>
      <c r="QM12" s="286"/>
      <c r="QN12" s="287"/>
      <c r="QO12" s="67"/>
      <c r="QP12" s="284"/>
      <c r="QQ12" s="285"/>
      <c r="QR12" s="285"/>
      <c r="QS12" s="286"/>
      <c r="QT12" s="287"/>
      <c r="QU12" s="67"/>
      <c r="QV12" s="284"/>
      <c r="QW12" s="285"/>
      <c r="QX12" s="285"/>
      <c r="QY12" s="286"/>
      <c r="QZ12" s="287"/>
      <c r="RA12" s="67"/>
      <c r="RB12" s="284"/>
      <c r="RC12" s="285"/>
      <c r="RD12" s="285"/>
      <c r="RE12" s="286"/>
      <c r="RF12" s="287"/>
      <c r="RG12" s="67"/>
      <c r="RH12" s="284"/>
      <c r="RI12" s="285"/>
      <c r="RJ12" s="285"/>
      <c r="RK12" s="286"/>
      <c r="RL12" s="287"/>
      <c r="RM12" s="67"/>
      <c r="RN12" s="284"/>
      <c r="RO12" s="285"/>
      <c r="RP12" s="285"/>
      <c r="RQ12" s="286"/>
      <c r="RR12" s="287"/>
      <c r="RS12" s="67"/>
      <c r="RT12" s="284"/>
      <c r="RU12" s="285"/>
      <c r="RV12" s="285"/>
      <c r="RW12" s="286"/>
      <c r="RX12" s="287"/>
      <c r="RY12" s="67"/>
      <c r="RZ12" s="284"/>
      <c r="SA12" s="285"/>
      <c r="SB12" s="285"/>
      <c r="SC12" s="286"/>
      <c r="SD12" s="287"/>
      <c r="SE12" s="67"/>
      <c r="SF12" s="284"/>
      <c r="SG12" s="285"/>
      <c r="SH12" s="285"/>
      <c r="SI12" s="286"/>
      <c r="SJ12" s="287"/>
      <c r="SK12" s="67"/>
      <c r="SL12" s="284"/>
      <c r="SM12" s="285"/>
      <c r="SN12" s="285"/>
      <c r="SO12" s="286"/>
      <c r="SP12" s="287"/>
      <c r="SQ12" s="67"/>
      <c r="SR12" s="284"/>
      <c r="SS12" s="285"/>
      <c r="ST12" s="285"/>
      <c r="SU12" s="286"/>
      <c r="SV12" s="287"/>
      <c r="SW12" s="67"/>
      <c r="SX12" s="284"/>
      <c r="SY12" s="285"/>
      <c r="SZ12" s="285"/>
      <c r="TA12" s="286"/>
      <c r="TB12" s="287"/>
      <c r="TC12" s="67"/>
      <c r="TD12" s="284"/>
      <c r="TE12" s="285"/>
      <c r="TF12" s="285"/>
      <c r="TG12" s="286"/>
      <c r="TH12" s="287"/>
      <c r="TI12" s="67"/>
      <c r="TJ12" s="284"/>
      <c r="TK12" s="285"/>
      <c r="TL12" s="285"/>
      <c r="TM12" s="286"/>
      <c r="TN12" s="287"/>
      <c r="TO12" s="67"/>
      <c r="TP12" s="284"/>
      <c r="TQ12" s="285"/>
      <c r="TR12" s="285"/>
      <c r="TS12" s="286"/>
      <c r="TT12" s="287"/>
      <c r="TU12" s="67"/>
      <c r="TV12" s="284"/>
      <c r="TW12" s="285"/>
      <c r="TX12" s="285"/>
      <c r="TY12" s="286"/>
      <c r="TZ12" s="287"/>
      <c r="UA12" s="67"/>
      <c r="UB12" s="284"/>
      <c r="UC12" s="285"/>
      <c r="UD12" s="285"/>
      <c r="UE12" s="286"/>
      <c r="UF12" s="287"/>
      <c r="UG12" s="67"/>
      <c r="UH12" s="284"/>
      <c r="UI12" s="285"/>
      <c r="UJ12" s="285"/>
      <c r="UK12" s="286"/>
      <c r="UL12" s="287"/>
      <c r="UM12" s="67"/>
      <c r="UN12" s="284"/>
      <c r="UO12" s="285"/>
      <c r="UP12" s="285"/>
      <c r="UQ12" s="286"/>
      <c r="UR12" s="287"/>
      <c r="US12" s="67"/>
      <c r="UT12" s="284"/>
      <c r="UU12" s="285"/>
      <c r="UV12" s="285"/>
      <c r="UW12" s="286"/>
      <c r="UX12" s="287"/>
      <c r="UY12" s="67"/>
      <c r="UZ12" s="284"/>
      <c r="VA12" s="285"/>
      <c r="VB12" s="285"/>
      <c r="VC12" s="286"/>
      <c r="VD12" s="287"/>
      <c r="VE12" s="67"/>
      <c r="VF12" s="284"/>
      <c r="VG12" s="285"/>
      <c r="VH12" s="285"/>
      <c r="VI12" s="286"/>
      <c r="VJ12" s="287"/>
      <c r="VK12" s="67"/>
      <c r="VL12" s="284"/>
      <c r="VM12" s="285"/>
      <c r="VN12" s="285"/>
      <c r="VO12" s="286"/>
      <c r="VP12" s="287"/>
      <c r="VQ12" s="67"/>
      <c r="VR12" s="284"/>
      <c r="VS12" s="285"/>
      <c r="VT12" s="285"/>
      <c r="VU12" s="286"/>
      <c r="VV12" s="287"/>
      <c r="VW12" s="67"/>
      <c r="VX12" s="284"/>
      <c r="VY12" s="285"/>
      <c r="VZ12" s="285"/>
      <c r="WA12" s="286"/>
      <c r="WB12" s="287"/>
      <c r="WC12" s="67"/>
      <c r="WD12" s="284"/>
      <c r="WE12" s="285"/>
      <c r="WF12" s="285"/>
      <c r="WG12" s="286"/>
      <c r="WH12" s="287"/>
      <c r="WI12" s="67"/>
      <c r="WJ12" s="284"/>
      <c r="WK12" s="285"/>
      <c r="WL12" s="285"/>
      <c r="WM12" s="286"/>
      <c r="WN12" s="287"/>
      <c r="WO12" s="67"/>
      <c r="WP12" s="284"/>
      <c r="WQ12" s="285"/>
      <c r="WR12" s="285"/>
      <c r="WS12" s="286"/>
      <c r="WT12" s="287"/>
      <c r="WU12" s="67"/>
      <c r="WV12" s="284"/>
      <c r="WW12" s="285"/>
      <c r="WX12" s="285"/>
      <c r="WY12" s="286"/>
      <c r="WZ12" s="287"/>
      <c r="XA12" s="67"/>
      <c r="XB12" s="284"/>
      <c r="XC12" s="285"/>
      <c r="XD12" s="285"/>
      <c r="XE12" s="286"/>
      <c r="XF12" s="287"/>
      <c r="XG12" s="67"/>
      <c r="XH12" s="284"/>
      <c r="XI12" s="285"/>
      <c r="XJ12" s="285"/>
      <c r="XK12" s="286"/>
      <c r="XL12" s="287"/>
      <c r="XM12" s="67"/>
      <c r="XN12" s="284"/>
      <c r="XO12" s="285"/>
      <c r="XP12" s="285"/>
      <c r="XQ12" s="286"/>
      <c r="XR12" s="287"/>
      <c r="XS12" s="67"/>
      <c r="XT12" s="284"/>
      <c r="XU12" s="285"/>
      <c r="XV12" s="285"/>
      <c r="XW12" s="286"/>
      <c r="XX12" s="287"/>
      <c r="XY12" s="67"/>
      <c r="XZ12" s="284"/>
      <c r="YA12" s="285"/>
      <c r="YB12" s="285"/>
      <c r="YC12" s="286"/>
      <c r="YD12" s="287"/>
      <c r="YE12" s="67"/>
      <c r="YF12" s="284"/>
      <c r="YG12" s="285"/>
      <c r="YH12" s="285"/>
      <c r="YI12" s="286"/>
      <c r="YJ12" s="287"/>
      <c r="YK12" s="67"/>
      <c r="YL12" s="284"/>
      <c r="YM12" s="285"/>
      <c r="YN12" s="285"/>
      <c r="YO12" s="286"/>
      <c r="YP12" s="287"/>
      <c r="YQ12" s="67"/>
      <c r="YR12" s="284"/>
      <c r="YS12" s="285"/>
      <c r="YT12" s="285"/>
      <c r="YU12" s="286"/>
      <c r="YV12" s="287"/>
      <c r="YW12" s="67"/>
      <c r="YX12" s="284"/>
      <c r="YY12" s="285"/>
      <c r="YZ12" s="285"/>
      <c r="ZA12" s="286"/>
      <c r="ZB12" s="287"/>
      <c r="ZC12" s="67"/>
      <c r="ZD12" s="284"/>
      <c r="ZE12" s="285"/>
      <c r="ZF12" s="285"/>
      <c r="ZG12" s="286"/>
      <c r="ZH12" s="287"/>
      <c r="ZI12" s="67"/>
      <c r="ZJ12" s="284"/>
      <c r="ZK12" s="285"/>
      <c r="ZL12" s="285"/>
      <c r="ZM12" s="286"/>
      <c r="ZN12" s="287"/>
      <c r="ZO12" s="67"/>
      <c r="ZP12" s="284"/>
      <c r="ZQ12" s="285"/>
      <c r="ZR12" s="285"/>
      <c r="ZS12" s="286"/>
      <c r="ZT12" s="287"/>
      <c r="ZU12" s="67"/>
      <c r="ZV12" s="284"/>
      <c r="ZW12" s="285"/>
      <c r="ZX12" s="285"/>
      <c r="ZY12" s="286"/>
      <c r="ZZ12" s="287"/>
      <c r="AAA12" s="67"/>
      <c r="AAB12" s="284"/>
      <c r="AAC12" s="285"/>
      <c r="AAD12" s="285"/>
      <c r="AAE12" s="286"/>
      <c r="AAF12" s="287"/>
      <c r="AAG12" s="67"/>
      <c r="AAH12" s="284"/>
      <c r="AAI12" s="285"/>
      <c r="AAJ12" s="285"/>
      <c r="AAK12" s="286"/>
      <c r="AAL12" s="287"/>
      <c r="AAM12" s="67"/>
      <c r="AAN12" s="284"/>
      <c r="AAO12" s="285"/>
      <c r="AAP12" s="285"/>
      <c r="AAQ12" s="286"/>
      <c r="AAR12" s="287"/>
      <c r="AAS12" s="67"/>
      <c r="AAT12" s="284"/>
      <c r="AAU12" s="285"/>
      <c r="AAV12" s="285"/>
      <c r="AAW12" s="286"/>
      <c r="AAX12" s="287"/>
      <c r="AAY12" s="67"/>
      <c r="AAZ12" s="284"/>
      <c r="ABA12" s="285"/>
      <c r="ABB12" s="285"/>
      <c r="ABC12" s="286"/>
      <c r="ABD12" s="287"/>
      <c r="ABE12" s="67"/>
      <c r="ABF12" s="284"/>
      <c r="ABG12" s="285"/>
      <c r="ABH12" s="285"/>
      <c r="ABI12" s="286"/>
      <c r="ABJ12" s="287"/>
      <c r="ABK12" s="67"/>
      <c r="ABL12" s="284"/>
      <c r="ABM12" s="285"/>
      <c r="ABN12" s="285"/>
      <c r="ABO12" s="286"/>
      <c r="ABP12" s="287"/>
      <c r="ABQ12" s="67"/>
      <c r="ABR12" s="284"/>
      <c r="ABS12" s="285"/>
      <c r="ABT12" s="285"/>
      <c r="ABU12" s="286"/>
      <c r="ABV12" s="287"/>
      <c r="ABW12" s="67"/>
      <c r="ABX12" s="284"/>
      <c r="ABY12" s="285"/>
      <c r="ABZ12" s="285"/>
      <c r="ACA12" s="286"/>
      <c r="ACB12" s="287"/>
      <c r="ACC12" s="67"/>
      <c r="ACD12" s="284"/>
      <c r="ACE12" s="285"/>
      <c r="ACF12" s="285"/>
      <c r="ACG12" s="286"/>
      <c r="ACH12" s="287"/>
      <c r="ACI12" s="67"/>
      <c r="ACJ12" s="284"/>
      <c r="ACK12" s="285"/>
      <c r="ACL12" s="285"/>
      <c r="ACM12" s="286"/>
      <c r="ACN12" s="287"/>
      <c r="ACO12" s="67"/>
      <c r="ACP12" s="284"/>
      <c r="ACQ12" s="285"/>
      <c r="ACR12" s="285"/>
      <c r="ACS12" s="286"/>
      <c r="ACT12" s="287"/>
      <c r="ACU12" s="67"/>
      <c r="ACV12" s="284"/>
      <c r="ACW12" s="285"/>
      <c r="ACX12" s="285"/>
      <c r="ACY12" s="286"/>
      <c r="ACZ12" s="287"/>
      <c r="ADA12" s="67"/>
      <c r="ADB12" s="284"/>
      <c r="ADC12" s="285"/>
      <c r="ADD12" s="285"/>
      <c r="ADE12" s="286"/>
      <c r="ADF12" s="287"/>
      <c r="ADG12" s="67"/>
      <c r="ADH12" s="284"/>
      <c r="ADI12" s="285"/>
      <c r="ADJ12" s="285"/>
      <c r="ADK12" s="286"/>
      <c r="ADL12" s="287"/>
      <c r="ADM12" s="67"/>
      <c r="ADN12" s="284"/>
      <c r="ADO12" s="285"/>
      <c r="ADP12" s="285"/>
      <c r="ADQ12" s="286"/>
      <c r="ADR12" s="287"/>
      <c r="ADS12" s="67"/>
      <c r="ADT12" s="284"/>
      <c r="ADU12" s="285"/>
      <c r="ADV12" s="285"/>
      <c r="ADW12" s="286"/>
      <c r="ADX12" s="287"/>
      <c r="ADY12" s="67"/>
      <c r="ADZ12" s="284"/>
      <c r="AEA12" s="285"/>
      <c r="AEB12" s="285"/>
      <c r="AEC12" s="286"/>
      <c r="AED12" s="287"/>
      <c r="AEE12" s="67"/>
      <c r="AEF12" s="284"/>
      <c r="AEG12" s="285"/>
      <c r="AEH12" s="285"/>
      <c r="AEI12" s="286"/>
      <c r="AEJ12" s="287"/>
      <c r="AEK12" s="67"/>
      <c r="AEL12" s="284"/>
      <c r="AEM12" s="285"/>
      <c r="AEN12" s="285"/>
      <c r="AEO12" s="286"/>
      <c r="AEP12" s="287"/>
      <c r="AEQ12" s="67"/>
      <c r="AER12" s="284"/>
      <c r="AES12" s="285"/>
      <c r="AET12" s="285"/>
      <c r="AEU12" s="286"/>
      <c r="AEV12" s="287"/>
      <c r="AEW12" s="67"/>
      <c r="AEX12" s="284"/>
      <c r="AEY12" s="285"/>
      <c r="AEZ12" s="285"/>
      <c r="AFA12" s="286"/>
      <c r="AFB12" s="287"/>
      <c r="AFC12" s="67"/>
      <c r="AFD12" s="284"/>
      <c r="AFE12" s="285"/>
      <c r="AFF12" s="285"/>
      <c r="AFG12" s="286"/>
      <c r="AFH12" s="287"/>
      <c r="AFI12" s="67"/>
      <c r="AFJ12" s="284"/>
      <c r="AFK12" s="285"/>
      <c r="AFL12" s="285"/>
      <c r="AFM12" s="286"/>
      <c r="AFN12" s="287"/>
      <c r="AFO12" s="67"/>
      <c r="AFP12" s="284"/>
      <c r="AFQ12" s="285"/>
      <c r="AFR12" s="285"/>
      <c r="AFS12" s="286"/>
      <c r="AFT12" s="287"/>
      <c r="AFU12" s="67"/>
      <c r="AFV12" s="284"/>
      <c r="AFW12" s="285"/>
      <c r="AFX12" s="285"/>
      <c r="AFY12" s="286"/>
      <c r="AFZ12" s="287"/>
      <c r="AGA12" s="67"/>
      <c r="AGB12" s="284"/>
      <c r="AGC12" s="285"/>
      <c r="AGD12" s="285"/>
      <c r="AGE12" s="286"/>
      <c r="AGF12" s="287"/>
      <c r="AGG12" s="67"/>
      <c r="AGH12" s="284"/>
      <c r="AGI12" s="285"/>
      <c r="AGJ12" s="285"/>
      <c r="AGK12" s="286"/>
      <c r="AGL12" s="287"/>
      <c r="AGM12" s="67"/>
      <c r="AGN12" s="284"/>
      <c r="AGO12" s="285"/>
      <c r="AGP12" s="285"/>
      <c r="AGQ12" s="286"/>
      <c r="AGR12" s="287"/>
      <c r="AGS12" s="67"/>
      <c r="AGT12" s="284"/>
      <c r="AGU12" s="285"/>
      <c r="AGV12" s="285"/>
      <c r="AGW12" s="286"/>
      <c r="AGX12" s="287"/>
      <c r="AGY12" s="67"/>
      <c r="AGZ12" s="284"/>
      <c r="AHA12" s="285"/>
      <c r="AHB12" s="285"/>
      <c r="AHC12" s="286"/>
      <c r="AHD12" s="287"/>
      <c r="AHE12" s="67"/>
      <c r="AHF12" s="284"/>
      <c r="AHG12" s="285"/>
      <c r="AHH12" s="285"/>
      <c r="AHI12" s="286"/>
      <c r="AHJ12" s="287"/>
      <c r="AHK12" s="67"/>
      <c r="AHL12" s="284"/>
      <c r="AHM12" s="285"/>
      <c r="AHN12" s="285"/>
      <c r="AHO12" s="286"/>
      <c r="AHP12" s="287"/>
      <c r="AHQ12" s="67"/>
      <c r="AHR12" s="284"/>
      <c r="AHS12" s="285"/>
      <c r="AHT12" s="285"/>
      <c r="AHU12" s="286"/>
      <c r="AHV12" s="287"/>
      <c r="AHW12" s="67"/>
      <c r="AHX12" s="284"/>
      <c r="AHY12" s="285"/>
      <c r="AHZ12" s="285"/>
      <c r="AIA12" s="286"/>
      <c r="AIB12" s="287"/>
      <c r="AIC12" s="67"/>
      <c r="AID12" s="284"/>
      <c r="AIE12" s="285"/>
      <c r="AIF12" s="285"/>
      <c r="AIG12" s="286"/>
      <c r="AIH12" s="287"/>
      <c r="AII12" s="67"/>
      <c r="AIJ12" s="284"/>
      <c r="AIK12" s="285"/>
      <c r="AIL12" s="285"/>
      <c r="AIM12" s="286"/>
      <c r="AIN12" s="287"/>
      <c r="AIO12" s="67"/>
      <c r="AIP12" s="284"/>
      <c r="AIQ12" s="285"/>
      <c r="AIR12" s="285"/>
      <c r="AIS12" s="286"/>
      <c r="AIT12" s="287"/>
      <c r="AIU12" s="67"/>
      <c r="AIV12" s="284"/>
      <c r="AIW12" s="285"/>
      <c r="AIX12" s="285"/>
      <c r="AIY12" s="286"/>
      <c r="AIZ12" s="287"/>
      <c r="AJA12" s="67"/>
      <c r="AJB12" s="284"/>
      <c r="AJC12" s="285"/>
      <c r="AJD12" s="285"/>
      <c r="AJE12" s="286"/>
      <c r="AJF12" s="287"/>
      <c r="AJG12" s="67"/>
      <c r="AJH12" s="284"/>
      <c r="AJI12" s="285"/>
      <c r="AJJ12" s="285"/>
      <c r="AJK12" s="286"/>
      <c r="AJL12" s="287"/>
      <c r="AJM12" s="67"/>
      <c r="AJN12" s="284"/>
      <c r="AJO12" s="285"/>
      <c r="AJP12" s="285"/>
      <c r="AJQ12" s="286"/>
      <c r="AJR12" s="287"/>
      <c r="AJS12" s="67"/>
      <c r="AJT12" s="284"/>
      <c r="AJU12" s="285"/>
      <c r="AJV12" s="285"/>
      <c r="AJW12" s="286"/>
      <c r="AJX12" s="287"/>
      <c r="AJY12" s="67"/>
      <c r="AJZ12" s="284"/>
      <c r="AKA12" s="285"/>
      <c r="AKB12" s="285"/>
      <c r="AKC12" s="286"/>
      <c r="AKD12" s="287"/>
      <c r="AKE12" s="67"/>
      <c r="AKF12" s="284"/>
      <c r="AKG12" s="285"/>
      <c r="AKH12" s="285"/>
      <c r="AKI12" s="286"/>
      <c r="AKJ12" s="287"/>
      <c r="AKK12" s="67"/>
      <c r="AKL12" s="284"/>
      <c r="AKM12" s="285"/>
      <c r="AKN12" s="285"/>
      <c r="AKO12" s="286"/>
      <c r="AKP12" s="287"/>
      <c r="AKQ12" s="67"/>
      <c r="AKR12" s="284"/>
      <c r="AKS12" s="285"/>
      <c r="AKT12" s="285"/>
      <c r="AKU12" s="286"/>
      <c r="AKV12" s="287"/>
      <c r="AKW12" s="67"/>
      <c r="AKX12" s="284"/>
      <c r="AKY12" s="285"/>
      <c r="AKZ12" s="285"/>
      <c r="ALA12" s="286"/>
      <c r="ALB12" s="287"/>
      <c r="ALC12" s="67"/>
      <c r="ALD12" s="284"/>
      <c r="ALE12" s="285"/>
      <c r="ALF12" s="285"/>
      <c r="ALG12" s="286"/>
      <c r="ALH12" s="287"/>
      <c r="ALI12" s="67"/>
      <c r="ALJ12" s="284"/>
      <c r="ALK12" s="285"/>
      <c r="ALL12" s="285"/>
      <c r="ALM12" s="286"/>
      <c r="ALN12" s="287"/>
      <c r="ALO12" s="67"/>
      <c r="ALP12" s="284"/>
      <c r="ALQ12" s="285"/>
      <c r="ALR12" s="285"/>
      <c r="ALS12" s="286"/>
      <c r="ALT12" s="287"/>
      <c r="ALU12" s="67"/>
      <c r="ALV12" s="284"/>
      <c r="ALW12" s="285"/>
      <c r="ALX12" s="285"/>
      <c r="ALY12" s="286"/>
      <c r="ALZ12" s="287"/>
      <c r="AMA12" s="67"/>
      <c r="AMB12" s="284"/>
      <c r="AMC12" s="285"/>
      <c r="AMD12" s="285"/>
      <c r="AME12" s="286"/>
      <c r="AMF12" s="287"/>
      <c r="AMG12" s="67"/>
      <c r="AMH12" s="284"/>
      <c r="AMI12" s="285"/>
      <c r="AMJ12" s="285"/>
      <c r="AMK12" s="286"/>
      <c r="AML12" s="287"/>
      <c r="AMM12" s="67"/>
      <c r="AMN12" s="284"/>
      <c r="AMO12" s="285"/>
      <c r="AMP12" s="285"/>
      <c r="AMQ12" s="286"/>
      <c r="AMR12" s="287"/>
      <c r="AMS12" s="67"/>
      <c r="AMT12" s="284"/>
      <c r="AMU12" s="285"/>
      <c r="AMV12" s="285"/>
      <c r="AMW12" s="286"/>
      <c r="AMX12" s="287"/>
      <c r="AMY12" s="67"/>
      <c r="AMZ12" s="284"/>
      <c r="ANA12" s="285"/>
      <c r="ANB12" s="285"/>
      <c r="ANC12" s="286"/>
      <c r="AND12" s="287"/>
      <c r="ANE12" s="67"/>
      <c r="ANF12" s="284"/>
      <c r="ANG12" s="285"/>
      <c r="ANH12" s="285"/>
      <c r="ANI12" s="286"/>
      <c r="ANJ12" s="287"/>
      <c r="ANK12" s="67"/>
      <c r="ANL12" s="284"/>
      <c r="ANM12" s="285"/>
      <c r="ANN12" s="285"/>
      <c r="ANO12" s="286"/>
      <c r="ANP12" s="287"/>
      <c r="ANQ12" s="67"/>
      <c r="ANR12" s="284"/>
      <c r="ANS12" s="285"/>
      <c r="ANT12" s="285"/>
      <c r="ANU12" s="286"/>
      <c r="ANV12" s="287"/>
      <c r="ANW12" s="67"/>
      <c r="ANX12" s="284"/>
      <c r="ANY12" s="285"/>
      <c r="ANZ12" s="285"/>
      <c r="AOA12" s="286"/>
      <c r="AOB12" s="287"/>
      <c r="AOC12" s="67"/>
      <c r="AOD12" s="284"/>
      <c r="AOE12" s="285"/>
      <c r="AOF12" s="285"/>
      <c r="AOG12" s="286"/>
      <c r="AOH12" s="287"/>
      <c r="AOI12" s="67"/>
      <c r="AOJ12" s="284"/>
      <c r="AOK12" s="285"/>
      <c r="AOL12" s="285"/>
      <c r="AOM12" s="286"/>
      <c r="AON12" s="287"/>
      <c r="AOO12" s="67"/>
      <c r="AOP12" s="284"/>
      <c r="AOQ12" s="285"/>
      <c r="AOR12" s="285"/>
      <c r="AOS12" s="286"/>
      <c r="AOT12" s="287"/>
      <c r="AOU12" s="67"/>
      <c r="AOV12" s="284"/>
      <c r="AOW12" s="285"/>
      <c r="AOX12" s="285"/>
      <c r="AOY12" s="286"/>
      <c r="AOZ12" s="287"/>
      <c r="APA12" s="67"/>
      <c r="APB12" s="284"/>
      <c r="APC12" s="285"/>
      <c r="APD12" s="285"/>
      <c r="APE12" s="286"/>
      <c r="APF12" s="287"/>
      <c r="APG12" s="67"/>
      <c r="APH12" s="284"/>
      <c r="API12" s="285"/>
      <c r="APJ12" s="285"/>
      <c r="APK12" s="286"/>
      <c r="APL12" s="287"/>
      <c r="APM12" s="67"/>
      <c r="APN12" s="284"/>
      <c r="APO12" s="285"/>
      <c r="APP12" s="285"/>
      <c r="APQ12" s="286"/>
      <c r="APR12" s="287"/>
      <c r="APS12" s="67"/>
      <c r="APT12" s="284"/>
      <c r="APU12" s="285"/>
      <c r="APV12" s="285"/>
      <c r="APW12" s="286"/>
      <c r="APX12" s="287"/>
      <c r="APY12" s="67"/>
      <c r="APZ12" s="284"/>
      <c r="AQA12" s="285"/>
      <c r="AQB12" s="285"/>
      <c r="AQC12" s="286"/>
      <c r="AQD12" s="287"/>
      <c r="AQE12" s="67"/>
      <c r="AQF12" s="284"/>
      <c r="AQG12" s="285"/>
      <c r="AQH12" s="285"/>
      <c r="AQI12" s="286"/>
      <c r="AQJ12" s="287"/>
      <c r="AQK12" s="67"/>
      <c r="AQL12" s="284"/>
      <c r="AQM12" s="285"/>
      <c r="AQN12" s="285"/>
      <c r="AQO12" s="286"/>
      <c r="AQP12" s="287"/>
      <c r="AQQ12" s="67"/>
      <c r="AQR12" s="284"/>
      <c r="AQS12" s="285"/>
      <c r="AQT12" s="285"/>
      <c r="AQU12" s="286"/>
      <c r="AQV12" s="287"/>
      <c r="AQW12" s="67"/>
      <c r="AQX12" s="284"/>
      <c r="AQY12" s="285"/>
      <c r="AQZ12" s="285"/>
      <c r="ARA12" s="286"/>
      <c r="ARB12" s="287"/>
      <c r="ARC12" s="67"/>
      <c r="ARD12" s="284"/>
      <c r="ARE12" s="285"/>
      <c r="ARF12" s="285"/>
      <c r="ARG12" s="286"/>
      <c r="ARH12" s="287"/>
      <c r="ARI12" s="67"/>
      <c r="ARJ12" s="284"/>
      <c r="ARK12" s="285"/>
      <c r="ARL12" s="285"/>
      <c r="ARM12" s="286"/>
      <c r="ARN12" s="287"/>
      <c r="ARO12" s="67"/>
      <c r="ARP12" s="284"/>
      <c r="ARQ12" s="285"/>
      <c r="ARR12" s="285"/>
      <c r="ARS12" s="286"/>
      <c r="ART12" s="287"/>
      <c r="ARU12" s="67"/>
      <c r="ARV12" s="284"/>
      <c r="ARW12" s="285"/>
      <c r="ARX12" s="285"/>
      <c r="ARY12" s="286"/>
      <c r="ARZ12" s="287"/>
      <c r="ASA12" s="67"/>
      <c r="ASB12" s="284"/>
      <c r="ASC12" s="285"/>
      <c r="ASD12" s="285"/>
      <c r="ASE12" s="286"/>
      <c r="ASF12" s="287"/>
      <c r="ASG12" s="67"/>
      <c r="ASH12" s="284"/>
      <c r="ASI12" s="285"/>
      <c r="ASJ12" s="285"/>
      <c r="ASK12" s="286"/>
      <c r="ASL12" s="287"/>
      <c r="ASM12" s="67"/>
      <c r="ASN12" s="284"/>
      <c r="ASO12" s="285"/>
      <c r="ASP12" s="285"/>
      <c r="ASQ12" s="286"/>
      <c r="ASR12" s="287"/>
      <c r="ASS12" s="67"/>
      <c r="AST12" s="284"/>
      <c r="ASU12" s="285"/>
      <c r="ASV12" s="285"/>
      <c r="ASW12" s="286"/>
      <c r="ASX12" s="287"/>
      <c r="ASY12" s="67"/>
      <c r="ASZ12" s="284"/>
      <c r="ATA12" s="285"/>
      <c r="ATB12" s="285"/>
      <c r="ATC12" s="286"/>
      <c r="ATD12" s="287"/>
      <c r="ATE12" s="67"/>
      <c r="ATF12" s="284"/>
      <c r="ATG12" s="285"/>
      <c r="ATH12" s="285"/>
      <c r="ATI12" s="286"/>
      <c r="ATJ12" s="287"/>
      <c r="ATK12" s="67"/>
      <c r="ATL12" s="284"/>
      <c r="ATM12" s="285"/>
      <c r="ATN12" s="285"/>
      <c r="ATO12" s="286"/>
      <c r="ATP12" s="287"/>
      <c r="ATQ12" s="67"/>
      <c r="ATR12" s="284"/>
      <c r="ATS12" s="285"/>
      <c r="ATT12" s="285"/>
      <c r="ATU12" s="286"/>
      <c r="ATV12" s="287"/>
      <c r="ATW12" s="67"/>
      <c r="ATX12" s="284"/>
      <c r="ATY12" s="285"/>
      <c r="ATZ12" s="285"/>
      <c r="AUA12" s="286"/>
      <c r="AUB12" s="287"/>
      <c r="AUC12" s="67"/>
      <c r="AUD12" s="284"/>
      <c r="AUE12" s="285"/>
      <c r="AUF12" s="285"/>
      <c r="AUG12" s="286"/>
      <c r="AUH12" s="287"/>
      <c r="AUI12" s="67"/>
      <c r="AUJ12" s="284"/>
      <c r="AUK12" s="285"/>
      <c r="AUL12" s="285"/>
      <c r="AUM12" s="286"/>
      <c r="AUN12" s="287"/>
      <c r="AUO12" s="67"/>
      <c r="AUP12" s="284"/>
      <c r="AUQ12" s="285"/>
      <c r="AUR12" s="285"/>
      <c r="AUS12" s="286"/>
      <c r="AUT12" s="287"/>
      <c r="AUU12" s="67"/>
      <c r="AUV12" s="284"/>
      <c r="AUW12" s="285"/>
      <c r="AUX12" s="285"/>
      <c r="AUY12" s="286"/>
      <c r="AUZ12" s="287"/>
      <c r="AVA12" s="67"/>
      <c r="AVB12" s="284"/>
      <c r="AVC12" s="285"/>
      <c r="AVD12" s="285"/>
      <c r="AVE12" s="286"/>
      <c r="AVF12" s="287"/>
      <c r="AVG12" s="67"/>
      <c r="AVH12" s="284"/>
      <c r="AVI12" s="285"/>
      <c r="AVJ12" s="285"/>
      <c r="AVK12" s="286"/>
      <c r="AVL12" s="287"/>
      <c r="AVM12" s="67"/>
      <c r="AVN12" s="284"/>
      <c r="AVO12" s="285"/>
      <c r="AVP12" s="285"/>
      <c r="AVQ12" s="286"/>
      <c r="AVR12" s="287"/>
      <c r="AVS12" s="67"/>
      <c r="AVT12" s="284"/>
      <c r="AVU12" s="285"/>
      <c r="AVV12" s="285"/>
      <c r="AVW12" s="286"/>
      <c r="AVX12" s="287"/>
      <c r="AVY12" s="67"/>
      <c r="AVZ12" s="284"/>
      <c r="AWA12" s="285"/>
      <c r="AWB12" s="285"/>
      <c r="AWC12" s="286"/>
      <c r="AWD12" s="287"/>
      <c r="AWE12" s="67"/>
      <c r="AWF12" s="284"/>
      <c r="AWG12" s="285"/>
      <c r="AWH12" s="285"/>
      <c r="AWI12" s="286"/>
      <c r="AWJ12" s="287"/>
      <c r="AWK12" s="67"/>
      <c r="AWL12" s="284"/>
      <c r="AWM12" s="285"/>
      <c r="AWN12" s="285"/>
      <c r="AWO12" s="286"/>
      <c r="AWP12" s="287"/>
      <c r="AWQ12" s="67"/>
      <c r="AWR12" s="284"/>
      <c r="AWS12" s="285"/>
      <c r="AWT12" s="285"/>
      <c r="AWU12" s="286"/>
      <c r="AWV12" s="287"/>
      <c r="AWW12" s="67"/>
      <c r="AWX12" s="284"/>
      <c r="AWY12" s="285"/>
      <c r="AWZ12" s="285"/>
      <c r="AXA12" s="286"/>
      <c r="AXB12" s="287"/>
      <c r="AXC12" s="67"/>
      <c r="AXD12" s="284"/>
      <c r="AXE12" s="285"/>
      <c r="AXF12" s="285"/>
      <c r="AXG12" s="286"/>
      <c r="AXH12" s="287"/>
      <c r="AXI12" s="67"/>
      <c r="AXJ12" s="284"/>
      <c r="AXK12" s="285"/>
      <c r="AXL12" s="285"/>
      <c r="AXM12" s="286"/>
      <c r="AXN12" s="287"/>
      <c r="AXO12" s="67"/>
      <c r="AXP12" s="284"/>
      <c r="AXQ12" s="285"/>
      <c r="AXR12" s="285"/>
      <c r="AXS12" s="286"/>
      <c r="AXT12" s="287"/>
      <c r="AXU12" s="67"/>
      <c r="AXV12" s="284"/>
      <c r="AXW12" s="285"/>
      <c r="AXX12" s="285"/>
      <c r="AXY12" s="286"/>
      <c r="AXZ12" s="287"/>
      <c r="AYA12" s="67"/>
      <c r="AYB12" s="284"/>
      <c r="AYC12" s="285"/>
      <c r="AYD12" s="285"/>
      <c r="AYE12" s="286"/>
      <c r="AYF12" s="287"/>
      <c r="AYG12" s="67"/>
      <c r="AYH12" s="284"/>
      <c r="AYI12" s="285"/>
      <c r="AYJ12" s="285"/>
      <c r="AYK12" s="286"/>
      <c r="AYL12" s="287"/>
      <c r="AYM12" s="67"/>
      <c r="AYN12" s="284"/>
      <c r="AYO12" s="285"/>
      <c r="AYP12" s="285"/>
      <c r="AYQ12" s="286"/>
      <c r="AYR12" s="287"/>
      <c r="AYS12" s="67"/>
      <c r="AYT12" s="284"/>
      <c r="AYU12" s="285"/>
      <c r="AYV12" s="285"/>
      <c r="AYW12" s="286"/>
      <c r="AYX12" s="287"/>
      <c r="AYY12" s="67"/>
      <c r="AYZ12" s="284"/>
      <c r="AZA12" s="285"/>
      <c r="AZB12" s="285"/>
      <c r="AZC12" s="286"/>
      <c r="AZD12" s="287"/>
      <c r="AZE12" s="67"/>
      <c r="AZF12" s="284"/>
      <c r="AZG12" s="285"/>
      <c r="AZH12" s="285"/>
      <c r="AZI12" s="286"/>
      <c r="AZJ12" s="287"/>
      <c r="AZK12" s="67"/>
      <c r="AZL12" s="284"/>
      <c r="AZM12" s="285"/>
      <c r="AZN12" s="285"/>
      <c r="AZO12" s="286"/>
      <c r="AZP12" s="287"/>
      <c r="AZQ12" s="67"/>
      <c r="AZR12" s="284"/>
      <c r="AZS12" s="285"/>
      <c r="AZT12" s="285"/>
      <c r="AZU12" s="286"/>
      <c r="AZV12" s="287"/>
      <c r="AZW12" s="67"/>
      <c r="AZX12" s="284"/>
      <c r="AZY12" s="285"/>
      <c r="AZZ12" s="285"/>
      <c r="BAA12" s="286"/>
      <c r="BAB12" s="287"/>
      <c r="BAC12" s="67"/>
      <c r="BAD12" s="284"/>
      <c r="BAE12" s="285"/>
      <c r="BAF12" s="285"/>
      <c r="BAG12" s="286"/>
      <c r="BAH12" s="287"/>
      <c r="BAI12" s="67"/>
      <c r="BAJ12" s="284"/>
      <c r="BAK12" s="285"/>
      <c r="BAL12" s="285"/>
      <c r="BAM12" s="286"/>
      <c r="BAN12" s="287"/>
      <c r="BAO12" s="67"/>
      <c r="BAP12" s="284"/>
      <c r="BAQ12" s="285"/>
      <c r="BAR12" s="285"/>
      <c r="BAS12" s="286"/>
      <c r="BAT12" s="287"/>
      <c r="BAU12" s="67"/>
      <c r="BAV12" s="284"/>
      <c r="BAW12" s="285"/>
      <c r="BAX12" s="285"/>
      <c r="BAY12" s="286"/>
      <c r="BAZ12" s="287"/>
      <c r="BBA12" s="67"/>
      <c r="BBB12" s="284"/>
      <c r="BBC12" s="285"/>
      <c r="BBD12" s="285"/>
      <c r="BBE12" s="286"/>
      <c r="BBF12" s="287"/>
      <c r="BBG12" s="67"/>
      <c r="BBH12" s="284"/>
      <c r="BBI12" s="285"/>
      <c r="BBJ12" s="285"/>
      <c r="BBK12" s="286"/>
      <c r="BBL12" s="287"/>
      <c r="BBM12" s="67"/>
      <c r="BBN12" s="284"/>
      <c r="BBO12" s="285"/>
      <c r="BBP12" s="285"/>
      <c r="BBQ12" s="286"/>
      <c r="BBR12" s="287"/>
      <c r="BBS12" s="67"/>
      <c r="BBT12" s="284"/>
      <c r="BBU12" s="285"/>
      <c r="BBV12" s="285"/>
      <c r="BBW12" s="286"/>
      <c r="BBX12" s="287"/>
      <c r="BBY12" s="67"/>
      <c r="BBZ12" s="284"/>
      <c r="BCA12" s="285"/>
      <c r="BCB12" s="285"/>
      <c r="BCC12" s="286"/>
      <c r="BCD12" s="287"/>
      <c r="BCE12" s="67"/>
      <c r="BCF12" s="284"/>
      <c r="BCG12" s="285"/>
      <c r="BCH12" s="285"/>
      <c r="BCI12" s="286"/>
      <c r="BCJ12" s="287"/>
      <c r="BCK12" s="67"/>
      <c r="BCL12" s="284"/>
      <c r="BCM12" s="285"/>
      <c r="BCN12" s="285"/>
      <c r="BCO12" s="286"/>
      <c r="BCP12" s="287"/>
      <c r="BCQ12" s="67"/>
      <c r="BCR12" s="284"/>
      <c r="BCS12" s="285"/>
      <c r="BCT12" s="285"/>
      <c r="BCU12" s="286"/>
      <c r="BCV12" s="287"/>
      <c r="BCW12" s="67"/>
      <c r="BCX12" s="284"/>
      <c r="BCY12" s="285"/>
      <c r="BCZ12" s="285"/>
      <c r="BDA12" s="286"/>
      <c r="BDB12" s="287"/>
      <c r="BDC12" s="67"/>
      <c r="BDD12" s="284"/>
      <c r="BDE12" s="285"/>
      <c r="BDF12" s="285"/>
      <c r="BDG12" s="286"/>
      <c r="BDH12" s="287"/>
      <c r="BDI12" s="67"/>
      <c r="BDJ12" s="284"/>
      <c r="BDK12" s="285"/>
      <c r="BDL12" s="285"/>
      <c r="BDM12" s="286"/>
      <c r="BDN12" s="287"/>
      <c r="BDO12" s="67"/>
      <c r="BDP12" s="284"/>
      <c r="BDQ12" s="285"/>
      <c r="BDR12" s="285"/>
      <c r="BDS12" s="286"/>
      <c r="BDT12" s="287"/>
      <c r="BDU12" s="67"/>
      <c r="BDV12" s="284"/>
      <c r="BDW12" s="285"/>
      <c r="BDX12" s="285"/>
      <c r="BDY12" s="286"/>
      <c r="BDZ12" s="287"/>
      <c r="BEA12" s="67"/>
      <c r="BEB12" s="284"/>
      <c r="BEC12" s="285"/>
      <c r="BED12" s="285"/>
      <c r="BEE12" s="286"/>
      <c r="BEF12" s="287"/>
      <c r="BEG12" s="67"/>
      <c r="BEH12" s="284"/>
      <c r="BEI12" s="285"/>
      <c r="BEJ12" s="285"/>
      <c r="BEK12" s="286"/>
      <c r="BEL12" s="287"/>
      <c r="BEM12" s="67"/>
      <c r="BEN12" s="284"/>
      <c r="BEO12" s="285"/>
      <c r="BEP12" s="285"/>
      <c r="BEQ12" s="286"/>
      <c r="BER12" s="287"/>
      <c r="BES12" s="67"/>
      <c r="BET12" s="284"/>
      <c r="BEU12" s="285"/>
      <c r="BEV12" s="285"/>
      <c r="BEW12" s="286"/>
      <c r="BEX12" s="287"/>
      <c r="BEY12" s="67"/>
      <c r="BEZ12" s="284"/>
      <c r="BFA12" s="285"/>
      <c r="BFB12" s="285"/>
      <c r="BFC12" s="286"/>
      <c r="BFD12" s="287"/>
      <c r="BFE12" s="67"/>
      <c r="BFF12" s="284"/>
      <c r="BFG12" s="285"/>
      <c r="BFH12" s="285"/>
      <c r="BFI12" s="286"/>
      <c r="BFJ12" s="287"/>
      <c r="BFK12" s="67"/>
      <c r="BFL12" s="284"/>
      <c r="BFM12" s="285"/>
      <c r="BFN12" s="285"/>
      <c r="BFO12" s="286"/>
      <c r="BFP12" s="287"/>
      <c r="BFQ12" s="67"/>
      <c r="BFR12" s="284"/>
      <c r="BFS12" s="285"/>
      <c r="BFT12" s="285"/>
      <c r="BFU12" s="286"/>
      <c r="BFV12" s="287"/>
      <c r="BFW12" s="67"/>
      <c r="BFX12" s="284"/>
      <c r="BFY12" s="285"/>
      <c r="BFZ12" s="285"/>
      <c r="BGA12" s="286"/>
      <c r="BGB12" s="287"/>
      <c r="BGC12" s="67"/>
      <c r="BGD12" s="284"/>
      <c r="BGE12" s="285"/>
      <c r="BGF12" s="285"/>
      <c r="BGG12" s="286"/>
      <c r="BGH12" s="287"/>
      <c r="BGI12" s="67"/>
      <c r="BGJ12" s="284"/>
      <c r="BGK12" s="285"/>
      <c r="BGL12" s="285"/>
      <c r="BGM12" s="286"/>
      <c r="BGN12" s="287"/>
      <c r="BGO12" s="67"/>
      <c r="BGP12" s="284"/>
      <c r="BGQ12" s="285"/>
      <c r="BGR12" s="285"/>
      <c r="BGS12" s="286"/>
      <c r="BGT12" s="287"/>
      <c r="BGU12" s="67"/>
      <c r="BGV12" s="284"/>
      <c r="BGW12" s="285"/>
      <c r="BGX12" s="285"/>
      <c r="BGY12" s="286"/>
      <c r="BGZ12" s="287"/>
      <c r="BHA12" s="67"/>
      <c r="BHB12" s="284"/>
      <c r="BHC12" s="285"/>
      <c r="BHD12" s="285"/>
      <c r="BHE12" s="286"/>
      <c r="BHF12" s="287"/>
      <c r="BHG12" s="67"/>
      <c r="BHH12" s="284"/>
      <c r="BHI12" s="285"/>
      <c r="BHJ12" s="285"/>
      <c r="BHK12" s="286"/>
      <c r="BHL12" s="287"/>
      <c r="BHM12" s="67"/>
      <c r="BHN12" s="284"/>
      <c r="BHO12" s="285"/>
      <c r="BHP12" s="285"/>
      <c r="BHQ12" s="286"/>
      <c r="BHR12" s="287"/>
      <c r="BHS12" s="67"/>
      <c r="BHT12" s="284"/>
      <c r="BHU12" s="285"/>
      <c r="BHV12" s="285"/>
      <c r="BHW12" s="286"/>
      <c r="BHX12" s="287"/>
      <c r="BHY12" s="67"/>
      <c r="BHZ12" s="284"/>
      <c r="BIA12" s="285"/>
      <c r="BIB12" s="285"/>
      <c r="BIC12" s="286"/>
      <c r="BID12" s="287"/>
      <c r="BIE12" s="67"/>
      <c r="BIF12" s="284"/>
      <c r="BIG12" s="285"/>
      <c r="BIH12" s="285"/>
      <c r="BII12" s="286"/>
      <c r="BIJ12" s="287"/>
      <c r="BIK12" s="67"/>
      <c r="BIL12" s="284"/>
      <c r="BIM12" s="285"/>
      <c r="BIN12" s="285"/>
      <c r="BIO12" s="286"/>
      <c r="BIP12" s="287"/>
      <c r="BIQ12" s="67"/>
      <c r="BIR12" s="284"/>
      <c r="BIS12" s="285"/>
      <c r="BIT12" s="285"/>
      <c r="BIU12" s="286"/>
      <c r="BIV12" s="287"/>
      <c r="BIW12" s="67"/>
      <c r="BIX12" s="284"/>
      <c r="BIY12" s="285"/>
      <c r="BIZ12" s="285"/>
      <c r="BJA12" s="286"/>
      <c r="BJB12" s="287"/>
      <c r="BJC12" s="67"/>
      <c r="BJD12" s="284"/>
      <c r="BJE12" s="285"/>
      <c r="BJF12" s="285"/>
      <c r="BJG12" s="286"/>
      <c r="BJH12" s="287"/>
      <c r="BJI12" s="67"/>
      <c r="BJJ12" s="284"/>
      <c r="BJK12" s="285"/>
      <c r="BJL12" s="285"/>
      <c r="BJM12" s="286"/>
      <c r="BJN12" s="287"/>
      <c r="BJO12" s="67"/>
      <c r="BJP12" s="284"/>
      <c r="BJQ12" s="285"/>
      <c r="BJR12" s="285"/>
      <c r="BJS12" s="286"/>
      <c r="BJT12" s="287"/>
      <c r="BJU12" s="67"/>
      <c r="BJV12" s="284"/>
      <c r="BJW12" s="285"/>
      <c r="BJX12" s="285"/>
      <c r="BJY12" s="286"/>
      <c r="BJZ12" s="287"/>
      <c r="BKA12" s="67"/>
      <c r="BKB12" s="284"/>
      <c r="BKC12" s="285"/>
      <c r="BKD12" s="285"/>
      <c r="BKE12" s="286"/>
      <c r="BKF12" s="287"/>
      <c r="BKG12" s="67"/>
      <c r="BKH12" s="284"/>
      <c r="BKI12" s="285"/>
      <c r="BKJ12" s="285"/>
      <c r="BKK12" s="286"/>
      <c r="BKL12" s="287"/>
      <c r="BKM12" s="67"/>
      <c r="BKN12" s="284"/>
      <c r="BKO12" s="285"/>
      <c r="BKP12" s="285"/>
      <c r="BKQ12" s="286"/>
      <c r="BKR12" s="287"/>
      <c r="BKS12" s="67"/>
      <c r="BKT12" s="284"/>
      <c r="BKU12" s="285"/>
      <c r="BKV12" s="285"/>
      <c r="BKW12" s="286"/>
      <c r="BKX12" s="287"/>
      <c r="BKY12" s="67"/>
      <c r="BKZ12" s="284"/>
      <c r="BLA12" s="285"/>
      <c r="BLB12" s="285"/>
      <c r="BLC12" s="286"/>
      <c r="BLD12" s="287"/>
      <c r="BLE12" s="67"/>
      <c r="BLF12" s="284"/>
      <c r="BLG12" s="285"/>
      <c r="BLH12" s="285"/>
      <c r="BLI12" s="286"/>
      <c r="BLJ12" s="287"/>
      <c r="BLK12" s="67"/>
      <c r="BLL12" s="284"/>
      <c r="BLM12" s="285"/>
      <c r="BLN12" s="285"/>
      <c r="BLO12" s="286"/>
      <c r="BLP12" s="287"/>
      <c r="BLQ12" s="67"/>
      <c r="BLR12" s="284"/>
      <c r="BLS12" s="285"/>
      <c r="BLT12" s="285"/>
      <c r="BLU12" s="286"/>
      <c r="BLV12" s="287"/>
      <c r="BLW12" s="67"/>
      <c r="BLX12" s="284"/>
      <c r="BLY12" s="285"/>
      <c r="BLZ12" s="285"/>
      <c r="BMA12" s="286"/>
      <c r="BMB12" s="287"/>
      <c r="BMC12" s="67"/>
      <c r="BMD12" s="284"/>
      <c r="BME12" s="285"/>
      <c r="BMF12" s="285"/>
      <c r="BMG12" s="286"/>
      <c r="BMH12" s="287"/>
      <c r="BMI12" s="67"/>
      <c r="BMJ12" s="284"/>
      <c r="BMK12" s="285"/>
      <c r="BML12" s="285"/>
      <c r="BMM12" s="286"/>
      <c r="BMN12" s="287"/>
      <c r="BMO12" s="67"/>
      <c r="BMP12" s="284"/>
      <c r="BMQ12" s="285"/>
      <c r="BMR12" s="285"/>
      <c r="BMS12" s="286"/>
      <c r="BMT12" s="287"/>
      <c r="BMU12" s="67"/>
      <c r="BMV12" s="284"/>
      <c r="BMW12" s="285"/>
      <c r="BMX12" s="285"/>
      <c r="BMY12" s="286"/>
      <c r="BMZ12" s="287"/>
      <c r="BNA12" s="67"/>
      <c r="BNB12" s="284"/>
      <c r="BNC12" s="285"/>
      <c r="BND12" s="285"/>
      <c r="BNE12" s="286"/>
      <c r="BNF12" s="287"/>
      <c r="BNG12" s="67"/>
      <c r="BNH12" s="284"/>
      <c r="BNI12" s="285"/>
      <c r="BNJ12" s="285"/>
      <c r="BNK12" s="286"/>
      <c r="BNL12" s="287"/>
      <c r="BNM12" s="67"/>
      <c r="BNN12" s="284"/>
      <c r="BNO12" s="285"/>
      <c r="BNP12" s="285"/>
      <c r="BNQ12" s="286"/>
      <c r="BNR12" s="287"/>
      <c r="BNS12" s="67"/>
      <c r="BNT12" s="284"/>
      <c r="BNU12" s="285"/>
      <c r="BNV12" s="285"/>
      <c r="BNW12" s="286"/>
      <c r="BNX12" s="287"/>
      <c r="BNY12" s="67"/>
      <c r="BNZ12" s="284"/>
      <c r="BOA12" s="285"/>
      <c r="BOB12" s="285"/>
      <c r="BOC12" s="286"/>
      <c r="BOD12" s="287"/>
      <c r="BOE12" s="67"/>
      <c r="BOF12" s="284"/>
      <c r="BOG12" s="285"/>
      <c r="BOH12" s="285"/>
      <c r="BOI12" s="286"/>
      <c r="BOJ12" s="287"/>
      <c r="BOK12" s="67"/>
      <c r="BOL12" s="284"/>
      <c r="BOM12" s="285"/>
      <c r="BON12" s="285"/>
      <c r="BOO12" s="286"/>
      <c r="BOP12" s="287"/>
      <c r="BOQ12" s="67"/>
      <c r="BOR12" s="284"/>
      <c r="BOS12" s="285"/>
      <c r="BOT12" s="285"/>
      <c r="BOU12" s="286"/>
      <c r="BOV12" s="287"/>
      <c r="BOW12" s="67"/>
      <c r="BOX12" s="284"/>
      <c r="BOY12" s="285"/>
      <c r="BOZ12" s="285"/>
      <c r="BPA12" s="286"/>
      <c r="BPB12" s="287"/>
      <c r="BPC12" s="67"/>
      <c r="BPD12" s="284"/>
      <c r="BPE12" s="285"/>
      <c r="BPF12" s="285"/>
      <c r="BPG12" s="286"/>
      <c r="BPH12" s="287"/>
      <c r="BPI12" s="67"/>
      <c r="BPJ12" s="284"/>
      <c r="BPK12" s="285"/>
      <c r="BPL12" s="285"/>
      <c r="BPM12" s="286"/>
      <c r="BPN12" s="287"/>
      <c r="BPO12" s="67"/>
      <c r="BPP12" s="284"/>
      <c r="BPQ12" s="285"/>
      <c r="BPR12" s="285"/>
      <c r="BPS12" s="286"/>
      <c r="BPT12" s="287"/>
      <c r="BPU12" s="67"/>
      <c r="BPV12" s="284"/>
      <c r="BPW12" s="285"/>
      <c r="BPX12" s="285"/>
      <c r="BPY12" s="286"/>
      <c r="BPZ12" s="287"/>
      <c r="BQA12" s="67"/>
      <c r="BQB12" s="284"/>
      <c r="BQC12" s="285"/>
      <c r="BQD12" s="285"/>
      <c r="BQE12" s="286"/>
      <c r="BQF12" s="287"/>
      <c r="BQG12" s="67"/>
      <c r="BQH12" s="284"/>
      <c r="BQI12" s="285"/>
      <c r="BQJ12" s="285"/>
      <c r="BQK12" s="286"/>
      <c r="BQL12" s="287"/>
      <c r="BQM12" s="67"/>
      <c r="BQN12" s="284"/>
      <c r="BQO12" s="285"/>
      <c r="BQP12" s="285"/>
      <c r="BQQ12" s="286"/>
      <c r="BQR12" s="287"/>
      <c r="BQS12" s="67"/>
      <c r="BQT12" s="284"/>
      <c r="BQU12" s="285"/>
      <c r="BQV12" s="285"/>
      <c r="BQW12" s="286"/>
      <c r="BQX12" s="287"/>
      <c r="BQY12" s="67"/>
      <c r="BQZ12" s="284"/>
      <c r="BRA12" s="285"/>
      <c r="BRB12" s="285"/>
      <c r="BRC12" s="286"/>
      <c r="BRD12" s="287"/>
      <c r="BRE12" s="67"/>
      <c r="BRF12" s="284"/>
      <c r="BRG12" s="285"/>
      <c r="BRH12" s="285"/>
      <c r="BRI12" s="286"/>
      <c r="BRJ12" s="287"/>
      <c r="BRK12" s="67"/>
      <c r="BRL12" s="284"/>
      <c r="BRM12" s="285"/>
      <c r="BRN12" s="285"/>
      <c r="BRO12" s="286"/>
      <c r="BRP12" s="287"/>
      <c r="BRQ12" s="67"/>
      <c r="BRR12" s="284"/>
      <c r="BRS12" s="285"/>
      <c r="BRT12" s="285"/>
      <c r="BRU12" s="286"/>
      <c r="BRV12" s="287"/>
      <c r="BRW12" s="67"/>
      <c r="BRX12" s="284"/>
      <c r="BRY12" s="285"/>
      <c r="BRZ12" s="285"/>
      <c r="BSA12" s="286"/>
      <c r="BSB12" s="287"/>
      <c r="BSC12" s="67"/>
      <c r="BSD12" s="284"/>
      <c r="BSE12" s="285"/>
      <c r="BSF12" s="285"/>
      <c r="BSG12" s="286"/>
      <c r="BSH12" s="287"/>
      <c r="BSI12" s="67"/>
      <c r="BSJ12" s="284"/>
      <c r="BSK12" s="285"/>
      <c r="BSL12" s="285"/>
      <c r="BSM12" s="286"/>
      <c r="BSN12" s="287"/>
      <c r="BSO12" s="67"/>
      <c r="BSP12" s="284"/>
      <c r="BSQ12" s="285"/>
      <c r="BSR12" s="285"/>
      <c r="BSS12" s="286"/>
      <c r="BST12" s="287"/>
      <c r="BSU12" s="67"/>
      <c r="BSV12" s="284"/>
      <c r="BSW12" s="285"/>
      <c r="BSX12" s="285"/>
      <c r="BSY12" s="286"/>
      <c r="BSZ12" s="287"/>
      <c r="BTA12" s="67"/>
      <c r="BTB12" s="284"/>
      <c r="BTC12" s="285"/>
      <c r="BTD12" s="285"/>
      <c r="BTE12" s="286"/>
      <c r="BTF12" s="287"/>
      <c r="BTG12" s="67"/>
      <c r="BTH12" s="284"/>
      <c r="BTI12" s="285"/>
      <c r="BTJ12" s="285"/>
      <c r="BTK12" s="286"/>
      <c r="BTL12" s="287"/>
      <c r="BTM12" s="67"/>
      <c r="BTN12" s="284"/>
      <c r="BTO12" s="285"/>
      <c r="BTP12" s="285"/>
      <c r="BTQ12" s="286"/>
      <c r="BTR12" s="287"/>
      <c r="BTS12" s="67"/>
      <c r="BTT12" s="284"/>
      <c r="BTU12" s="285"/>
      <c r="BTV12" s="285"/>
      <c r="BTW12" s="286"/>
      <c r="BTX12" s="287"/>
      <c r="BTY12" s="67"/>
      <c r="BTZ12" s="284"/>
      <c r="BUA12" s="285"/>
      <c r="BUB12" s="285"/>
      <c r="BUC12" s="286"/>
      <c r="BUD12" s="287"/>
      <c r="BUE12" s="67"/>
      <c r="BUF12" s="284"/>
      <c r="BUG12" s="285"/>
      <c r="BUH12" s="285"/>
      <c r="BUI12" s="286"/>
      <c r="BUJ12" s="287"/>
      <c r="BUK12" s="67"/>
      <c r="BUL12" s="284"/>
      <c r="BUM12" s="285"/>
      <c r="BUN12" s="285"/>
      <c r="BUO12" s="286"/>
      <c r="BUP12" s="287"/>
      <c r="BUQ12" s="67"/>
      <c r="BUR12" s="284"/>
      <c r="BUS12" s="285"/>
      <c r="BUT12" s="285"/>
      <c r="BUU12" s="286"/>
      <c r="BUV12" s="287"/>
      <c r="BUW12" s="67"/>
      <c r="BUX12" s="284"/>
      <c r="BUY12" s="285"/>
      <c r="BUZ12" s="285"/>
      <c r="BVA12" s="286"/>
      <c r="BVB12" s="287"/>
      <c r="BVC12" s="67"/>
      <c r="BVD12" s="284"/>
      <c r="BVE12" s="285"/>
      <c r="BVF12" s="285"/>
      <c r="BVG12" s="286"/>
      <c r="BVH12" s="287"/>
      <c r="BVI12" s="67"/>
      <c r="BVJ12" s="284"/>
      <c r="BVK12" s="285"/>
      <c r="BVL12" s="285"/>
      <c r="BVM12" s="286"/>
      <c r="BVN12" s="287"/>
      <c r="BVO12" s="67"/>
      <c r="BVP12" s="284"/>
      <c r="BVQ12" s="285"/>
      <c r="BVR12" s="285"/>
      <c r="BVS12" s="286"/>
      <c r="BVT12" s="287"/>
      <c r="BVU12" s="67"/>
      <c r="BVV12" s="284"/>
      <c r="BVW12" s="285"/>
      <c r="BVX12" s="285"/>
      <c r="BVY12" s="286"/>
      <c r="BVZ12" s="287"/>
      <c r="BWA12" s="67"/>
      <c r="BWB12" s="284"/>
      <c r="BWC12" s="285"/>
      <c r="BWD12" s="285"/>
      <c r="BWE12" s="286"/>
      <c r="BWF12" s="287"/>
      <c r="BWG12" s="67"/>
      <c r="BWH12" s="284"/>
      <c r="BWI12" s="285"/>
      <c r="BWJ12" s="285"/>
      <c r="BWK12" s="286"/>
      <c r="BWL12" s="287"/>
      <c r="BWM12" s="67"/>
      <c r="BWN12" s="284"/>
      <c r="BWO12" s="285"/>
      <c r="BWP12" s="285"/>
      <c r="BWQ12" s="286"/>
      <c r="BWR12" s="287"/>
      <c r="BWS12" s="67"/>
      <c r="BWT12" s="284"/>
      <c r="BWU12" s="285"/>
      <c r="BWV12" s="285"/>
      <c r="BWW12" s="286"/>
      <c r="BWX12" s="287"/>
      <c r="BWY12" s="67"/>
      <c r="BWZ12" s="284"/>
      <c r="BXA12" s="285"/>
      <c r="BXB12" s="285"/>
      <c r="BXC12" s="286"/>
      <c r="BXD12" s="287"/>
      <c r="BXE12" s="67"/>
      <c r="BXF12" s="284"/>
      <c r="BXG12" s="285"/>
      <c r="BXH12" s="285"/>
      <c r="BXI12" s="286"/>
      <c r="BXJ12" s="287"/>
      <c r="BXK12" s="67"/>
      <c r="BXL12" s="284"/>
      <c r="BXM12" s="285"/>
      <c r="BXN12" s="285"/>
      <c r="BXO12" s="286"/>
      <c r="BXP12" s="287"/>
      <c r="BXQ12" s="67"/>
      <c r="BXR12" s="284"/>
      <c r="BXS12" s="285"/>
      <c r="BXT12" s="285"/>
      <c r="BXU12" s="286"/>
      <c r="BXV12" s="287"/>
      <c r="BXW12" s="67"/>
      <c r="BXX12" s="284"/>
      <c r="BXY12" s="285"/>
      <c r="BXZ12" s="285"/>
      <c r="BYA12" s="286"/>
      <c r="BYB12" s="287"/>
      <c r="BYC12" s="67"/>
      <c r="BYD12" s="284"/>
      <c r="BYE12" s="285"/>
      <c r="BYF12" s="285"/>
      <c r="BYG12" s="286"/>
      <c r="BYH12" s="287"/>
      <c r="BYI12" s="67"/>
      <c r="BYJ12" s="284"/>
      <c r="BYK12" s="285"/>
      <c r="BYL12" s="285"/>
      <c r="BYM12" s="286"/>
      <c r="BYN12" s="287"/>
      <c r="BYO12" s="67"/>
      <c r="BYP12" s="284"/>
      <c r="BYQ12" s="285"/>
      <c r="BYR12" s="285"/>
      <c r="BYS12" s="286"/>
      <c r="BYT12" s="287"/>
      <c r="BYU12" s="67"/>
      <c r="BYV12" s="284"/>
      <c r="BYW12" s="285"/>
      <c r="BYX12" s="285"/>
      <c r="BYY12" s="286"/>
      <c r="BYZ12" s="287"/>
      <c r="BZA12" s="67"/>
      <c r="BZB12" s="284"/>
      <c r="BZC12" s="285"/>
      <c r="BZD12" s="285"/>
      <c r="BZE12" s="286"/>
      <c r="BZF12" s="287"/>
      <c r="BZG12" s="67"/>
      <c r="BZH12" s="284"/>
      <c r="BZI12" s="285"/>
      <c r="BZJ12" s="285"/>
      <c r="BZK12" s="286"/>
      <c r="BZL12" s="287"/>
      <c r="BZM12" s="67"/>
      <c r="BZN12" s="284"/>
      <c r="BZO12" s="285"/>
      <c r="BZP12" s="285"/>
      <c r="BZQ12" s="286"/>
      <c r="BZR12" s="287"/>
      <c r="BZS12" s="67"/>
      <c r="BZT12" s="284"/>
      <c r="BZU12" s="285"/>
      <c r="BZV12" s="285"/>
      <c r="BZW12" s="286"/>
      <c r="BZX12" s="287"/>
      <c r="BZY12" s="67"/>
      <c r="BZZ12" s="284"/>
      <c r="CAA12" s="285"/>
      <c r="CAB12" s="285"/>
      <c r="CAC12" s="286"/>
      <c r="CAD12" s="287"/>
      <c r="CAE12" s="67"/>
      <c r="CAF12" s="284"/>
      <c r="CAG12" s="285"/>
      <c r="CAH12" s="285"/>
      <c r="CAI12" s="286"/>
      <c r="CAJ12" s="287"/>
      <c r="CAK12" s="67"/>
      <c r="CAL12" s="284"/>
      <c r="CAM12" s="285"/>
      <c r="CAN12" s="285"/>
      <c r="CAO12" s="286"/>
      <c r="CAP12" s="287"/>
      <c r="CAQ12" s="67"/>
      <c r="CAR12" s="284"/>
      <c r="CAS12" s="285"/>
      <c r="CAT12" s="285"/>
      <c r="CAU12" s="286"/>
      <c r="CAV12" s="287"/>
      <c r="CAW12" s="67"/>
      <c r="CAX12" s="284"/>
      <c r="CAY12" s="285"/>
      <c r="CAZ12" s="285"/>
      <c r="CBA12" s="286"/>
      <c r="CBB12" s="287"/>
      <c r="CBC12" s="67"/>
      <c r="CBD12" s="284"/>
      <c r="CBE12" s="285"/>
      <c r="CBF12" s="285"/>
      <c r="CBG12" s="286"/>
      <c r="CBH12" s="287"/>
      <c r="CBI12" s="67"/>
      <c r="CBJ12" s="284"/>
      <c r="CBK12" s="285"/>
      <c r="CBL12" s="285"/>
      <c r="CBM12" s="286"/>
      <c r="CBN12" s="287"/>
      <c r="CBO12" s="67"/>
      <c r="CBP12" s="284"/>
      <c r="CBQ12" s="285"/>
      <c r="CBR12" s="285"/>
      <c r="CBS12" s="286"/>
      <c r="CBT12" s="287"/>
      <c r="CBU12" s="67"/>
      <c r="CBV12" s="284"/>
      <c r="CBW12" s="285"/>
      <c r="CBX12" s="285"/>
      <c r="CBY12" s="286"/>
      <c r="CBZ12" s="287"/>
      <c r="CCA12" s="67"/>
      <c r="CCB12" s="284"/>
      <c r="CCC12" s="285"/>
      <c r="CCD12" s="285"/>
      <c r="CCE12" s="286"/>
      <c r="CCF12" s="287"/>
      <c r="CCG12" s="67"/>
      <c r="CCH12" s="284"/>
      <c r="CCI12" s="285"/>
      <c r="CCJ12" s="285"/>
      <c r="CCK12" s="286"/>
      <c r="CCL12" s="287"/>
      <c r="CCM12" s="67"/>
      <c r="CCN12" s="284"/>
      <c r="CCO12" s="285"/>
      <c r="CCP12" s="285"/>
      <c r="CCQ12" s="286"/>
      <c r="CCR12" s="287"/>
      <c r="CCS12" s="67"/>
      <c r="CCT12" s="284"/>
      <c r="CCU12" s="285"/>
      <c r="CCV12" s="285"/>
      <c r="CCW12" s="286"/>
      <c r="CCX12" s="287"/>
      <c r="CCY12" s="67"/>
      <c r="CCZ12" s="284"/>
      <c r="CDA12" s="285"/>
      <c r="CDB12" s="285"/>
      <c r="CDC12" s="286"/>
      <c r="CDD12" s="287"/>
      <c r="CDE12" s="67"/>
      <c r="CDF12" s="284"/>
      <c r="CDG12" s="285"/>
      <c r="CDH12" s="285"/>
      <c r="CDI12" s="286"/>
      <c r="CDJ12" s="287"/>
      <c r="CDK12" s="67"/>
      <c r="CDL12" s="284"/>
      <c r="CDM12" s="285"/>
      <c r="CDN12" s="285"/>
      <c r="CDO12" s="286"/>
      <c r="CDP12" s="287"/>
      <c r="CDQ12" s="67"/>
      <c r="CDR12" s="284"/>
      <c r="CDS12" s="285"/>
      <c r="CDT12" s="285"/>
      <c r="CDU12" s="286"/>
      <c r="CDV12" s="287"/>
      <c r="CDW12" s="67"/>
      <c r="CDX12" s="284"/>
      <c r="CDY12" s="285"/>
      <c r="CDZ12" s="285"/>
      <c r="CEA12" s="286"/>
      <c r="CEB12" s="287"/>
      <c r="CEC12" s="67"/>
      <c r="CED12" s="284"/>
      <c r="CEE12" s="285"/>
      <c r="CEF12" s="285"/>
      <c r="CEG12" s="286"/>
      <c r="CEH12" s="287"/>
      <c r="CEI12" s="67"/>
      <c r="CEJ12" s="284"/>
      <c r="CEK12" s="285"/>
      <c r="CEL12" s="285"/>
      <c r="CEM12" s="286"/>
      <c r="CEN12" s="287"/>
      <c r="CEO12" s="67"/>
      <c r="CEP12" s="284"/>
      <c r="CEQ12" s="285"/>
      <c r="CER12" s="285"/>
      <c r="CES12" s="286"/>
      <c r="CET12" s="287"/>
      <c r="CEU12" s="67"/>
      <c r="CEV12" s="284"/>
      <c r="CEW12" s="285"/>
      <c r="CEX12" s="285"/>
      <c r="CEY12" s="286"/>
      <c r="CEZ12" s="287"/>
      <c r="CFA12" s="67"/>
      <c r="CFB12" s="284"/>
      <c r="CFC12" s="285"/>
      <c r="CFD12" s="285"/>
      <c r="CFE12" s="286"/>
      <c r="CFF12" s="287"/>
      <c r="CFG12" s="67"/>
      <c r="CFH12" s="284"/>
      <c r="CFI12" s="285"/>
      <c r="CFJ12" s="285"/>
      <c r="CFK12" s="286"/>
      <c r="CFL12" s="287"/>
      <c r="CFM12" s="67"/>
      <c r="CFN12" s="284"/>
      <c r="CFO12" s="285"/>
      <c r="CFP12" s="285"/>
      <c r="CFQ12" s="286"/>
      <c r="CFR12" s="287"/>
      <c r="CFS12" s="67"/>
      <c r="CFT12" s="284"/>
      <c r="CFU12" s="285"/>
      <c r="CFV12" s="285"/>
      <c r="CFW12" s="286"/>
      <c r="CFX12" s="287"/>
      <c r="CFY12" s="67"/>
      <c r="CFZ12" s="284"/>
      <c r="CGA12" s="285"/>
      <c r="CGB12" s="285"/>
      <c r="CGC12" s="286"/>
      <c r="CGD12" s="287"/>
      <c r="CGE12" s="67"/>
      <c r="CGF12" s="284"/>
      <c r="CGG12" s="285"/>
      <c r="CGH12" s="285"/>
      <c r="CGI12" s="286"/>
      <c r="CGJ12" s="287"/>
      <c r="CGK12" s="67"/>
      <c r="CGL12" s="284"/>
      <c r="CGM12" s="285"/>
      <c r="CGN12" s="285"/>
      <c r="CGO12" s="286"/>
      <c r="CGP12" s="287"/>
      <c r="CGQ12" s="67"/>
      <c r="CGR12" s="284"/>
      <c r="CGS12" s="285"/>
      <c r="CGT12" s="285"/>
      <c r="CGU12" s="286"/>
      <c r="CGV12" s="287"/>
      <c r="CGW12" s="67"/>
      <c r="CGX12" s="284"/>
      <c r="CGY12" s="285"/>
      <c r="CGZ12" s="285"/>
      <c r="CHA12" s="286"/>
      <c r="CHB12" s="287"/>
      <c r="CHC12" s="67"/>
      <c r="CHD12" s="284"/>
      <c r="CHE12" s="285"/>
      <c r="CHF12" s="285"/>
      <c r="CHG12" s="286"/>
      <c r="CHH12" s="287"/>
      <c r="CHI12" s="67"/>
      <c r="CHJ12" s="284"/>
      <c r="CHK12" s="285"/>
      <c r="CHL12" s="285"/>
      <c r="CHM12" s="286"/>
      <c r="CHN12" s="287"/>
      <c r="CHO12" s="67"/>
      <c r="CHP12" s="284"/>
      <c r="CHQ12" s="285"/>
      <c r="CHR12" s="285"/>
      <c r="CHS12" s="286"/>
      <c r="CHT12" s="287"/>
      <c r="CHU12" s="67"/>
      <c r="CHV12" s="284"/>
      <c r="CHW12" s="285"/>
      <c r="CHX12" s="285"/>
      <c r="CHY12" s="286"/>
      <c r="CHZ12" s="287"/>
      <c r="CIA12" s="67"/>
      <c r="CIB12" s="284"/>
      <c r="CIC12" s="285"/>
      <c r="CID12" s="285"/>
      <c r="CIE12" s="286"/>
      <c r="CIF12" s="287"/>
      <c r="CIG12" s="67"/>
      <c r="CIH12" s="284"/>
      <c r="CII12" s="285"/>
      <c r="CIJ12" s="285"/>
      <c r="CIK12" s="286"/>
      <c r="CIL12" s="287"/>
      <c r="CIM12" s="67"/>
      <c r="CIN12" s="284"/>
      <c r="CIO12" s="285"/>
      <c r="CIP12" s="285"/>
      <c r="CIQ12" s="286"/>
      <c r="CIR12" s="287"/>
      <c r="CIS12" s="67"/>
      <c r="CIT12" s="284"/>
      <c r="CIU12" s="285"/>
      <c r="CIV12" s="285"/>
      <c r="CIW12" s="286"/>
      <c r="CIX12" s="287"/>
      <c r="CIY12" s="67"/>
      <c r="CIZ12" s="284"/>
      <c r="CJA12" s="285"/>
      <c r="CJB12" s="285"/>
      <c r="CJC12" s="286"/>
      <c r="CJD12" s="287"/>
      <c r="CJE12" s="67"/>
      <c r="CJF12" s="284"/>
      <c r="CJG12" s="285"/>
      <c r="CJH12" s="285"/>
      <c r="CJI12" s="286"/>
      <c r="CJJ12" s="287"/>
      <c r="CJK12" s="67"/>
      <c r="CJL12" s="284"/>
      <c r="CJM12" s="285"/>
      <c r="CJN12" s="285"/>
      <c r="CJO12" s="286"/>
      <c r="CJP12" s="287"/>
      <c r="CJQ12" s="67"/>
      <c r="CJR12" s="284"/>
      <c r="CJS12" s="285"/>
      <c r="CJT12" s="285"/>
      <c r="CJU12" s="286"/>
      <c r="CJV12" s="287"/>
      <c r="CJW12" s="67"/>
      <c r="CJX12" s="284"/>
      <c r="CJY12" s="285"/>
      <c r="CJZ12" s="285"/>
      <c r="CKA12" s="286"/>
      <c r="CKB12" s="287"/>
      <c r="CKC12" s="67"/>
      <c r="CKD12" s="284"/>
      <c r="CKE12" s="285"/>
      <c r="CKF12" s="285"/>
      <c r="CKG12" s="286"/>
      <c r="CKH12" s="287"/>
      <c r="CKI12" s="67"/>
      <c r="CKJ12" s="284"/>
      <c r="CKK12" s="285"/>
      <c r="CKL12" s="285"/>
      <c r="CKM12" s="286"/>
      <c r="CKN12" s="287"/>
      <c r="CKO12" s="67"/>
      <c r="CKP12" s="284"/>
      <c r="CKQ12" s="285"/>
      <c r="CKR12" s="285"/>
      <c r="CKS12" s="286"/>
      <c r="CKT12" s="287"/>
      <c r="CKU12" s="67"/>
      <c r="CKV12" s="284"/>
      <c r="CKW12" s="285"/>
      <c r="CKX12" s="285"/>
      <c r="CKY12" s="286"/>
      <c r="CKZ12" s="287"/>
      <c r="CLA12" s="67"/>
      <c r="CLB12" s="284"/>
      <c r="CLC12" s="285"/>
      <c r="CLD12" s="285"/>
      <c r="CLE12" s="286"/>
      <c r="CLF12" s="287"/>
      <c r="CLG12" s="67"/>
      <c r="CLH12" s="284"/>
      <c r="CLI12" s="285"/>
      <c r="CLJ12" s="285"/>
      <c r="CLK12" s="286"/>
      <c r="CLL12" s="287"/>
      <c r="CLM12" s="67"/>
      <c r="CLN12" s="284"/>
      <c r="CLO12" s="285"/>
      <c r="CLP12" s="285"/>
      <c r="CLQ12" s="286"/>
      <c r="CLR12" s="287"/>
      <c r="CLS12" s="67"/>
      <c r="CLT12" s="284"/>
      <c r="CLU12" s="285"/>
      <c r="CLV12" s="285"/>
      <c r="CLW12" s="286"/>
      <c r="CLX12" s="287"/>
      <c r="CLY12" s="67"/>
      <c r="CLZ12" s="284"/>
      <c r="CMA12" s="285"/>
      <c r="CMB12" s="285"/>
      <c r="CMC12" s="286"/>
      <c r="CMD12" s="287"/>
      <c r="CME12" s="67"/>
      <c r="CMF12" s="284"/>
      <c r="CMG12" s="285"/>
      <c r="CMH12" s="285"/>
      <c r="CMI12" s="286"/>
      <c r="CMJ12" s="287"/>
      <c r="CMK12" s="67"/>
      <c r="CML12" s="284"/>
      <c r="CMM12" s="285"/>
      <c r="CMN12" s="285"/>
      <c r="CMO12" s="286"/>
      <c r="CMP12" s="287"/>
      <c r="CMQ12" s="67"/>
      <c r="CMR12" s="284"/>
      <c r="CMS12" s="285"/>
      <c r="CMT12" s="285"/>
      <c r="CMU12" s="286"/>
      <c r="CMV12" s="287"/>
      <c r="CMW12" s="67"/>
      <c r="CMX12" s="284"/>
      <c r="CMY12" s="285"/>
      <c r="CMZ12" s="285"/>
      <c r="CNA12" s="286"/>
      <c r="CNB12" s="287"/>
      <c r="CNC12" s="67"/>
      <c r="CND12" s="284"/>
      <c r="CNE12" s="285"/>
      <c r="CNF12" s="285"/>
      <c r="CNG12" s="286"/>
      <c r="CNH12" s="287"/>
      <c r="CNI12" s="67"/>
      <c r="CNJ12" s="284"/>
      <c r="CNK12" s="285"/>
      <c r="CNL12" s="285"/>
      <c r="CNM12" s="286"/>
      <c r="CNN12" s="287"/>
      <c r="CNO12" s="67"/>
      <c r="CNP12" s="284"/>
      <c r="CNQ12" s="285"/>
      <c r="CNR12" s="285"/>
      <c r="CNS12" s="286"/>
      <c r="CNT12" s="287"/>
      <c r="CNU12" s="67"/>
      <c r="CNV12" s="284"/>
      <c r="CNW12" s="285"/>
      <c r="CNX12" s="285"/>
      <c r="CNY12" s="286"/>
      <c r="CNZ12" s="287"/>
      <c r="COA12" s="67"/>
      <c r="COB12" s="284"/>
      <c r="COC12" s="285"/>
      <c r="COD12" s="285"/>
      <c r="COE12" s="286"/>
      <c r="COF12" s="287"/>
      <c r="COG12" s="67"/>
      <c r="COH12" s="284"/>
      <c r="COI12" s="285"/>
      <c r="COJ12" s="285"/>
      <c r="COK12" s="286"/>
      <c r="COL12" s="287"/>
      <c r="COM12" s="67"/>
      <c r="CON12" s="284"/>
      <c r="COO12" s="285"/>
      <c r="COP12" s="285"/>
      <c r="COQ12" s="286"/>
      <c r="COR12" s="287"/>
      <c r="COS12" s="67"/>
      <c r="COT12" s="284"/>
      <c r="COU12" s="285"/>
      <c r="COV12" s="285"/>
      <c r="COW12" s="286"/>
      <c r="COX12" s="287"/>
      <c r="COY12" s="67"/>
      <c r="COZ12" s="284"/>
      <c r="CPA12" s="285"/>
      <c r="CPB12" s="285"/>
      <c r="CPC12" s="286"/>
      <c r="CPD12" s="287"/>
      <c r="CPE12" s="67"/>
      <c r="CPF12" s="284"/>
      <c r="CPG12" s="285"/>
      <c r="CPH12" s="285"/>
      <c r="CPI12" s="286"/>
      <c r="CPJ12" s="287"/>
      <c r="CPK12" s="67"/>
      <c r="CPL12" s="284"/>
      <c r="CPM12" s="285"/>
      <c r="CPN12" s="285"/>
      <c r="CPO12" s="286"/>
      <c r="CPP12" s="287"/>
      <c r="CPQ12" s="67"/>
      <c r="CPR12" s="284"/>
      <c r="CPS12" s="285"/>
      <c r="CPT12" s="285"/>
      <c r="CPU12" s="286"/>
      <c r="CPV12" s="287"/>
      <c r="CPW12" s="67"/>
      <c r="CPX12" s="284"/>
      <c r="CPY12" s="285"/>
      <c r="CPZ12" s="285"/>
      <c r="CQA12" s="286"/>
      <c r="CQB12" s="287"/>
      <c r="CQC12" s="67"/>
      <c r="CQD12" s="284"/>
      <c r="CQE12" s="285"/>
      <c r="CQF12" s="285"/>
      <c r="CQG12" s="286"/>
      <c r="CQH12" s="287"/>
      <c r="CQI12" s="67"/>
      <c r="CQJ12" s="284"/>
      <c r="CQK12" s="285"/>
      <c r="CQL12" s="285"/>
      <c r="CQM12" s="286"/>
      <c r="CQN12" s="287"/>
      <c r="CQO12" s="67"/>
      <c r="CQP12" s="284"/>
      <c r="CQQ12" s="285"/>
      <c r="CQR12" s="285"/>
      <c r="CQS12" s="286"/>
      <c r="CQT12" s="287"/>
      <c r="CQU12" s="67"/>
      <c r="CQV12" s="284"/>
      <c r="CQW12" s="285"/>
      <c r="CQX12" s="285"/>
      <c r="CQY12" s="286"/>
      <c r="CQZ12" s="287"/>
      <c r="CRA12" s="67"/>
      <c r="CRB12" s="284"/>
      <c r="CRC12" s="285"/>
      <c r="CRD12" s="285"/>
      <c r="CRE12" s="286"/>
      <c r="CRF12" s="287"/>
      <c r="CRG12" s="67"/>
      <c r="CRH12" s="284"/>
      <c r="CRI12" s="285"/>
      <c r="CRJ12" s="285"/>
      <c r="CRK12" s="286"/>
      <c r="CRL12" s="287"/>
      <c r="CRM12" s="67"/>
      <c r="CRN12" s="284"/>
      <c r="CRO12" s="285"/>
      <c r="CRP12" s="285"/>
      <c r="CRQ12" s="286"/>
      <c r="CRR12" s="287"/>
      <c r="CRS12" s="67"/>
      <c r="CRT12" s="284"/>
      <c r="CRU12" s="285"/>
      <c r="CRV12" s="285"/>
      <c r="CRW12" s="286"/>
      <c r="CRX12" s="287"/>
      <c r="CRY12" s="67"/>
      <c r="CRZ12" s="284"/>
      <c r="CSA12" s="285"/>
      <c r="CSB12" s="285"/>
      <c r="CSC12" s="286"/>
      <c r="CSD12" s="287"/>
      <c r="CSE12" s="67"/>
      <c r="CSF12" s="284"/>
      <c r="CSG12" s="285"/>
      <c r="CSH12" s="285"/>
      <c r="CSI12" s="286"/>
      <c r="CSJ12" s="287"/>
      <c r="CSK12" s="67"/>
      <c r="CSL12" s="284"/>
      <c r="CSM12" s="285"/>
      <c r="CSN12" s="285"/>
      <c r="CSO12" s="286"/>
      <c r="CSP12" s="287"/>
      <c r="CSQ12" s="67"/>
      <c r="CSR12" s="284"/>
      <c r="CSS12" s="285"/>
      <c r="CST12" s="285"/>
      <c r="CSU12" s="286"/>
      <c r="CSV12" s="287"/>
      <c r="CSW12" s="67"/>
      <c r="CSX12" s="284"/>
      <c r="CSY12" s="285"/>
      <c r="CSZ12" s="285"/>
      <c r="CTA12" s="286"/>
      <c r="CTB12" s="287"/>
      <c r="CTC12" s="67"/>
      <c r="CTD12" s="284"/>
      <c r="CTE12" s="285"/>
      <c r="CTF12" s="285"/>
      <c r="CTG12" s="286"/>
      <c r="CTH12" s="287"/>
      <c r="CTI12" s="67"/>
      <c r="CTJ12" s="284"/>
      <c r="CTK12" s="285"/>
      <c r="CTL12" s="285"/>
      <c r="CTM12" s="286"/>
      <c r="CTN12" s="287"/>
      <c r="CTO12" s="67"/>
      <c r="CTP12" s="284"/>
      <c r="CTQ12" s="285"/>
      <c r="CTR12" s="285"/>
      <c r="CTS12" s="286"/>
      <c r="CTT12" s="287"/>
      <c r="CTU12" s="67"/>
      <c r="CTV12" s="284"/>
      <c r="CTW12" s="285"/>
      <c r="CTX12" s="285"/>
      <c r="CTY12" s="286"/>
      <c r="CTZ12" s="287"/>
      <c r="CUA12" s="67"/>
      <c r="CUB12" s="284"/>
      <c r="CUC12" s="285"/>
      <c r="CUD12" s="285"/>
      <c r="CUE12" s="286"/>
      <c r="CUF12" s="287"/>
      <c r="CUG12" s="67"/>
      <c r="CUH12" s="284"/>
      <c r="CUI12" s="285"/>
      <c r="CUJ12" s="285"/>
      <c r="CUK12" s="286"/>
      <c r="CUL12" s="287"/>
      <c r="CUM12" s="67"/>
      <c r="CUN12" s="284"/>
      <c r="CUO12" s="285"/>
      <c r="CUP12" s="285"/>
      <c r="CUQ12" s="286"/>
      <c r="CUR12" s="287"/>
      <c r="CUS12" s="67"/>
      <c r="CUT12" s="284"/>
      <c r="CUU12" s="285"/>
      <c r="CUV12" s="285"/>
      <c r="CUW12" s="286"/>
      <c r="CUX12" s="287"/>
      <c r="CUY12" s="67"/>
      <c r="CUZ12" s="284"/>
      <c r="CVA12" s="285"/>
      <c r="CVB12" s="285"/>
      <c r="CVC12" s="286"/>
      <c r="CVD12" s="287"/>
      <c r="CVE12" s="67"/>
      <c r="CVF12" s="284"/>
      <c r="CVG12" s="285"/>
      <c r="CVH12" s="285"/>
      <c r="CVI12" s="286"/>
      <c r="CVJ12" s="287"/>
      <c r="CVK12" s="67"/>
      <c r="CVL12" s="284"/>
      <c r="CVM12" s="285"/>
      <c r="CVN12" s="285"/>
      <c r="CVO12" s="286"/>
      <c r="CVP12" s="287"/>
      <c r="CVQ12" s="67"/>
      <c r="CVR12" s="284"/>
      <c r="CVS12" s="285"/>
      <c r="CVT12" s="285"/>
      <c r="CVU12" s="286"/>
      <c r="CVV12" s="287"/>
      <c r="CVW12" s="67"/>
      <c r="CVX12" s="284"/>
      <c r="CVY12" s="285"/>
      <c r="CVZ12" s="285"/>
      <c r="CWA12" s="286"/>
      <c r="CWB12" s="287"/>
      <c r="CWC12" s="67"/>
      <c r="CWD12" s="284"/>
      <c r="CWE12" s="285"/>
      <c r="CWF12" s="285"/>
      <c r="CWG12" s="286"/>
      <c r="CWH12" s="287"/>
      <c r="CWI12" s="67"/>
      <c r="CWJ12" s="284"/>
      <c r="CWK12" s="285"/>
      <c r="CWL12" s="285"/>
      <c r="CWM12" s="286"/>
      <c r="CWN12" s="287"/>
      <c r="CWO12" s="67"/>
      <c r="CWP12" s="284"/>
      <c r="CWQ12" s="285"/>
      <c r="CWR12" s="285"/>
      <c r="CWS12" s="286"/>
      <c r="CWT12" s="287"/>
      <c r="CWU12" s="67"/>
      <c r="CWV12" s="284"/>
      <c r="CWW12" s="285"/>
      <c r="CWX12" s="285"/>
      <c r="CWY12" s="286"/>
      <c r="CWZ12" s="287"/>
      <c r="CXA12" s="67"/>
      <c r="CXB12" s="284"/>
      <c r="CXC12" s="285"/>
      <c r="CXD12" s="285"/>
      <c r="CXE12" s="286"/>
      <c r="CXF12" s="287"/>
      <c r="CXG12" s="67"/>
      <c r="CXH12" s="284"/>
      <c r="CXI12" s="285"/>
      <c r="CXJ12" s="285"/>
      <c r="CXK12" s="286"/>
      <c r="CXL12" s="287"/>
      <c r="CXM12" s="67"/>
      <c r="CXN12" s="284"/>
      <c r="CXO12" s="285"/>
      <c r="CXP12" s="285"/>
      <c r="CXQ12" s="286"/>
      <c r="CXR12" s="287"/>
      <c r="CXS12" s="67"/>
      <c r="CXT12" s="284"/>
      <c r="CXU12" s="285"/>
      <c r="CXV12" s="285"/>
      <c r="CXW12" s="286"/>
      <c r="CXX12" s="287"/>
      <c r="CXY12" s="67"/>
      <c r="CXZ12" s="284"/>
      <c r="CYA12" s="285"/>
      <c r="CYB12" s="285"/>
      <c r="CYC12" s="286"/>
      <c r="CYD12" s="287"/>
      <c r="CYE12" s="67"/>
      <c r="CYF12" s="284"/>
      <c r="CYG12" s="285"/>
      <c r="CYH12" s="285"/>
      <c r="CYI12" s="286"/>
      <c r="CYJ12" s="287"/>
      <c r="CYK12" s="67"/>
      <c r="CYL12" s="284"/>
      <c r="CYM12" s="285"/>
      <c r="CYN12" s="285"/>
      <c r="CYO12" s="286"/>
      <c r="CYP12" s="287"/>
      <c r="CYQ12" s="67"/>
      <c r="CYR12" s="284"/>
      <c r="CYS12" s="285"/>
      <c r="CYT12" s="285"/>
      <c r="CYU12" s="286"/>
      <c r="CYV12" s="287"/>
      <c r="CYW12" s="67"/>
      <c r="CYX12" s="284"/>
      <c r="CYY12" s="285"/>
      <c r="CYZ12" s="285"/>
      <c r="CZA12" s="286"/>
      <c r="CZB12" s="287"/>
      <c r="CZC12" s="67"/>
      <c r="CZD12" s="284"/>
      <c r="CZE12" s="285"/>
      <c r="CZF12" s="285"/>
      <c r="CZG12" s="286"/>
      <c r="CZH12" s="287"/>
      <c r="CZI12" s="67"/>
      <c r="CZJ12" s="284"/>
      <c r="CZK12" s="285"/>
      <c r="CZL12" s="285"/>
      <c r="CZM12" s="286"/>
      <c r="CZN12" s="287"/>
      <c r="CZO12" s="67"/>
      <c r="CZP12" s="284"/>
      <c r="CZQ12" s="285"/>
      <c r="CZR12" s="285"/>
      <c r="CZS12" s="286"/>
      <c r="CZT12" s="287"/>
      <c r="CZU12" s="67"/>
      <c r="CZV12" s="284"/>
      <c r="CZW12" s="285"/>
      <c r="CZX12" s="285"/>
      <c r="CZY12" s="286"/>
      <c r="CZZ12" s="287"/>
      <c r="DAA12" s="67"/>
      <c r="DAB12" s="284"/>
      <c r="DAC12" s="285"/>
      <c r="DAD12" s="285"/>
      <c r="DAE12" s="286"/>
      <c r="DAF12" s="287"/>
      <c r="DAG12" s="67"/>
      <c r="DAH12" s="284"/>
      <c r="DAI12" s="285"/>
      <c r="DAJ12" s="285"/>
      <c r="DAK12" s="286"/>
      <c r="DAL12" s="287"/>
      <c r="DAM12" s="67"/>
      <c r="DAN12" s="284"/>
      <c r="DAO12" s="285"/>
      <c r="DAP12" s="285"/>
      <c r="DAQ12" s="286"/>
      <c r="DAR12" s="287"/>
      <c r="DAS12" s="67"/>
      <c r="DAT12" s="284"/>
      <c r="DAU12" s="285"/>
      <c r="DAV12" s="285"/>
      <c r="DAW12" s="286"/>
      <c r="DAX12" s="287"/>
      <c r="DAY12" s="67"/>
      <c r="DAZ12" s="284"/>
      <c r="DBA12" s="285"/>
      <c r="DBB12" s="285"/>
      <c r="DBC12" s="286"/>
      <c r="DBD12" s="287"/>
      <c r="DBE12" s="67"/>
      <c r="DBF12" s="284"/>
      <c r="DBG12" s="285"/>
      <c r="DBH12" s="285"/>
      <c r="DBI12" s="286"/>
      <c r="DBJ12" s="287"/>
      <c r="DBK12" s="67"/>
      <c r="DBL12" s="284"/>
      <c r="DBM12" s="285"/>
      <c r="DBN12" s="285"/>
      <c r="DBO12" s="286"/>
      <c r="DBP12" s="287"/>
      <c r="DBQ12" s="67"/>
      <c r="DBR12" s="284"/>
      <c r="DBS12" s="285"/>
      <c r="DBT12" s="285"/>
      <c r="DBU12" s="286"/>
      <c r="DBV12" s="287"/>
      <c r="DBW12" s="67"/>
      <c r="DBX12" s="284"/>
      <c r="DBY12" s="285"/>
      <c r="DBZ12" s="285"/>
      <c r="DCA12" s="286"/>
      <c r="DCB12" s="287"/>
      <c r="DCC12" s="67"/>
      <c r="DCD12" s="284"/>
      <c r="DCE12" s="285"/>
      <c r="DCF12" s="285"/>
      <c r="DCG12" s="286"/>
      <c r="DCH12" s="287"/>
      <c r="DCI12" s="67"/>
      <c r="DCJ12" s="284"/>
      <c r="DCK12" s="285"/>
      <c r="DCL12" s="285"/>
      <c r="DCM12" s="286"/>
      <c r="DCN12" s="287"/>
      <c r="DCO12" s="67"/>
      <c r="DCP12" s="284"/>
      <c r="DCQ12" s="285"/>
      <c r="DCR12" s="285"/>
      <c r="DCS12" s="286"/>
      <c r="DCT12" s="287"/>
      <c r="DCU12" s="67"/>
      <c r="DCV12" s="284"/>
      <c r="DCW12" s="285"/>
      <c r="DCX12" s="285"/>
      <c r="DCY12" s="286"/>
      <c r="DCZ12" s="287"/>
      <c r="DDA12" s="67"/>
      <c r="DDB12" s="284"/>
      <c r="DDC12" s="285"/>
      <c r="DDD12" s="285"/>
      <c r="DDE12" s="286"/>
      <c r="DDF12" s="287"/>
      <c r="DDG12" s="67"/>
      <c r="DDH12" s="284"/>
      <c r="DDI12" s="285"/>
      <c r="DDJ12" s="285"/>
      <c r="DDK12" s="286"/>
      <c r="DDL12" s="287"/>
      <c r="DDM12" s="67"/>
      <c r="DDN12" s="284"/>
      <c r="DDO12" s="285"/>
      <c r="DDP12" s="285"/>
      <c r="DDQ12" s="286"/>
      <c r="DDR12" s="287"/>
      <c r="DDS12" s="67"/>
      <c r="DDT12" s="284"/>
      <c r="DDU12" s="285"/>
      <c r="DDV12" s="285"/>
      <c r="DDW12" s="286"/>
      <c r="DDX12" s="287"/>
      <c r="DDY12" s="67"/>
      <c r="DDZ12" s="284"/>
      <c r="DEA12" s="285"/>
      <c r="DEB12" s="285"/>
      <c r="DEC12" s="286"/>
      <c r="DED12" s="287"/>
      <c r="DEE12" s="67"/>
      <c r="DEF12" s="284"/>
      <c r="DEG12" s="285"/>
      <c r="DEH12" s="285"/>
      <c r="DEI12" s="286"/>
      <c r="DEJ12" s="287"/>
      <c r="DEK12" s="67"/>
      <c r="DEL12" s="284"/>
      <c r="DEM12" s="285"/>
      <c r="DEN12" s="285"/>
      <c r="DEO12" s="286"/>
      <c r="DEP12" s="287"/>
      <c r="DEQ12" s="67"/>
      <c r="DER12" s="284"/>
      <c r="DES12" s="285"/>
      <c r="DET12" s="285"/>
      <c r="DEU12" s="286"/>
      <c r="DEV12" s="287"/>
      <c r="DEW12" s="67"/>
      <c r="DEX12" s="284"/>
      <c r="DEY12" s="285"/>
      <c r="DEZ12" s="285"/>
      <c r="DFA12" s="286"/>
      <c r="DFB12" s="287"/>
      <c r="DFC12" s="67"/>
      <c r="DFD12" s="284"/>
      <c r="DFE12" s="285"/>
      <c r="DFF12" s="285"/>
      <c r="DFG12" s="286"/>
      <c r="DFH12" s="287"/>
      <c r="DFI12" s="67"/>
      <c r="DFJ12" s="284"/>
      <c r="DFK12" s="285"/>
      <c r="DFL12" s="285"/>
      <c r="DFM12" s="286"/>
      <c r="DFN12" s="287"/>
      <c r="DFO12" s="67"/>
      <c r="DFP12" s="284"/>
      <c r="DFQ12" s="285"/>
      <c r="DFR12" s="285"/>
      <c r="DFS12" s="286"/>
      <c r="DFT12" s="287"/>
      <c r="DFU12" s="67"/>
      <c r="DFV12" s="284"/>
      <c r="DFW12" s="285"/>
      <c r="DFX12" s="285"/>
      <c r="DFY12" s="286"/>
      <c r="DFZ12" s="287"/>
      <c r="DGA12" s="67"/>
      <c r="DGB12" s="284"/>
      <c r="DGC12" s="285"/>
      <c r="DGD12" s="285"/>
      <c r="DGE12" s="286"/>
      <c r="DGF12" s="287"/>
      <c r="DGG12" s="67"/>
      <c r="DGH12" s="284"/>
      <c r="DGI12" s="285"/>
      <c r="DGJ12" s="285"/>
      <c r="DGK12" s="286"/>
      <c r="DGL12" s="287"/>
      <c r="DGM12" s="67"/>
      <c r="DGN12" s="284"/>
      <c r="DGO12" s="285"/>
      <c r="DGP12" s="285"/>
      <c r="DGQ12" s="286"/>
      <c r="DGR12" s="287"/>
      <c r="DGS12" s="67"/>
      <c r="DGT12" s="284"/>
      <c r="DGU12" s="285"/>
      <c r="DGV12" s="285"/>
      <c r="DGW12" s="286"/>
      <c r="DGX12" s="287"/>
      <c r="DGY12" s="67"/>
      <c r="DGZ12" s="284"/>
      <c r="DHA12" s="285"/>
      <c r="DHB12" s="285"/>
      <c r="DHC12" s="286"/>
      <c r="DHD12" s="287"/>
      <c r="DHE12" s="67"/>
      <c r="DHF12" s="284"/>
      <c r="DHG12" s="285"/>
      <c r="DHH12" s="285"/>
      <c r="DHI12" s="286"/>
      <c r="DHJ12" s="287"/>
      <c r="DHK12" s="67"/>
      <c r="DHL12" s="284"/>
      <c r="DHM12" s="285"/>
      <c r="DHN12" s="285"/>
      <c r="DHO12" s="286"/>
      <c r="DHP12" s="287"/>
      <c r="DHQ12" s="67"/>
      <c r="DHR12" s="284"/>
      <c r="DHS12" s="285"/>
      <c r="DHT12" s="285"/>
      <c r="DHU12" s="286"/>
      <c r="DHV12" s="287"/>
      <c r="DHW12" s="67"/>
      <c r="DHX12" s="284"/>
      <c r="DHY12" s="285"/>
      <c r="DHZ12" s="285"/>
      <c r="DIA12" s="286"/>
      <c r="DIB12" s="287"/>
      <c r="DIC12" s="67"/>
      <c r="DID12" s="284"/>
      <c r="DIE12" s="285"/>
      <c r="DIF12" s="285"/>
      <c r="DIG12" s="286"/>
      <c r="DIH12" s="287"/>
      <c r="DII12" s="67"/>
      <c r="DIJ12" s="284"/>
      <c r="DIK12" s="285"/>
      <c r="DIL12" s="285"/>
      <c r="DIM12" s="286"/>
      <c r="DIN12" s="287"/>
      <c r="DIO12" s="67"/>
      <c r="DIP12" s="284"/>
      <c r="DIQ12" s="285"/>
      <c r="DIR12" s="285"/>
      <c r="DIS12" s="286"/>
      <c r="DIT12" s="287"/>
      <c r="DIU12" s="67"/>
      <c r="DIV12" s="284"/>
      <c r="DIW12" s="285"/>
      <c r="DIX12" s="285"/>
      <c r="DIY12" s="286"/>
      <c r="DIZ12" s="287"/>
      <c r="DJA12" s="67"/>
      <c r="DJB12" s="284"/>
      <c r="DJC12" s="285"/>
      <c r="DJD12" s="285"/>
      <c r="DJE12" s="286"/>
      <c r="DJF12" s="287"/>
      <c r="DJG12" s="67"/>
      <c r="DJH12" s="284"/>
      <c r="DJI12" s="285"/>
      <c r="DJJ12" s="285"/>
      <c r="DJK12" s="286"/>
      <c r="DJL12" s="287"/>
      <c r="DJM12" s="67"/>
      <c r="DJN12" s="284"/>
      <c r="DJO12" s="285"/>
      <c r="DJP12" s="285"/>
      <c r="DJQ12" s="286"/>
      <c r="DJR12" s="287"/>
      <c r="DJS12" s="67"/>
      <c r="DJT12" s="284"/>
      <c r="DJU12" s="285"/>
      <c r="DJV12" s="285"/>
      <c r="DJW12" s="286"/>
      <c r="DJX12" s="287"/>
      <c r="DJY12" s="67"/>
      <c r="DJZ12" s="284"/>
      <c r="DKA12" s="285"/>
      <c r="DKB12" s="285"/>
      <c r="DKC12" s="286"/>
      <c r="DKD12" s="287"/>
      <c r="DKE12" s="67"/>
      <c r="DKF12" s="284"/>
      <c r="DKG12" s="285"/>
      <c r="DKH12" s="285"/>
      <c r="DKI12" s="286"/>
      <c r="DKJ12" s="287"/>
      <c r="DKK12" s="67"/>
      <c r="DKL12" s="284"/>
      <c r="DKM12" s="285"/>
      <c r="DKN12" s="285"/>
      <c r="DKO12" s="286"/>
      <c r="DKP12" s="287"/>
      <c r="DKQ12" s="67"/>
      <c r="DKR12" s="284"/>
      <c r="DKS12" s="285"/>
      <c r="DKT12" s="285"/>
      <c r="DKU12" s="286"/>
      <c r="DKV12" s="287"/>
      <c r="DKW12" s="67"/>
      <c r="DKX12" s="284"/>
      <c r="DKY12" s="285"/>
      <c r="DKZ12" s="285"/>
      <c r="DLA12" s="286"/>
      <c r="DLB12" s="287"/>
      <c r="DLC12" s="67"/>
      <c r="DLD12" s="284"/>
      <c r="DLE12" s="285"/>
      <c r="DLF12" s="285"/>
      <c r="DLG12" s="286"/>
      <c r="DLH12" s="287"/>
      <c r="DLI12" s="67"/>
      <c r="DLJ12" s="284"/>
      <c r="DLK12" s="285"/>
      <c r="DLL12" s="285"/>
      <c r="DLM12" s="286"/>
      <c r="DLN12" s="287"/>
      <c r="DLO12" s="67"/>
      <c r="DLP12" s="284"/>
      <c r="DLQ12" s="285"/>
      <c r="DLR12" s="285"/>
      <c r="DLS12" s="286"/>
      <c r="DLT12" s="287"/>
      <c r="DLU12" s="67"/>
      <c r="DLV12" s="284"/>
      <c r="DLW12" s="285"/>
      <c r="DLX12" s="285"/>
      <c r="DLY12" s="286"/>
      <c r="DLZ12" s="287"/>
      <c r="DMA12" s="67"/>
      <c r="DMB12" s="284"/>
      <c r="DMC12" s="285"/>
      <c r="DMD12" s="285"/>
      <c r="DME12" s="286"/>
      <c r="DMF12" s="287"/>
      <c r="DMG12" s="67"/>
      <c r="DMH12" s="284"/>
      <c r="DMI12" s="285"/>
      <c r="DMJ12" s="285"/>
      <c r="DMK12" s="286"/>
      <c r="DML12" s="287"/>
      <c r="DMM12" s="67"/>
      <c r="DMN12" s="284"/>
      <c r="DMO12" s="285"/>
      <c r="DMP12" s="285"/>
      <c r="DMQ12" s="286"/>
      <c r="DMR12" s="287"/>
      <c r="DMS12" s="67"/>
      <c r="DMT12" s="284"/>
      <c r="DMU12" s="285"/>
      <c r="DMV12" s="285"/>
      <c r="DMW12" s="286"/>
      <c r="DMX12" s="287"/>
      <c r="DMY12" s="67"/>
      <c r="DMZ12" s="284"/>
      <c r="DNA12" s="285"/>
      <c r="DNB12" s="285"/>
      <c r="DNC12" s="286"/>
      <c r="DND12" s="287"/>
      <c r="DNE12" s="67"/>
      <c r="DNF12" s="284"/>
      <c r="DNG12" s="285"/>
      <c r="DNH12" s="285"/>
      <c r="DNI12" s="286"/>
      <c r="DNJ12" s="287"/>
      <c r="DNK12" s="67"/>
      <c r="DNL12" s="284"/>
      <c r="DNM12" s="285"/>
      <c r="DNN12" s="285"/>
      <c r="DNO12" s="286"/>
      <c r="DNP12" s="287"/>
      <c r="DNQ12" s="67"/>
      <c r="DNR12" s="284"/>
      <c r="DNS12" s="285"/>
      <c r="DNT12" s="285"/>
      <c r="DNU12" s="286"/>
      <c r="DNV12" s="287"/>
      <c r="DNW12" s="67"/>
      <c r="DNX12" s="284"/>
      <c r="DNY12" s="285"/>
      <c r="DNZ12" s="285"/>
      <c r="DOA12" s="286"/>
      <c r="DOB12" s="287"/>
      <c r="DOC12" s="67"/>
      <c r="DOD12" s="284"/>
      <c r="DOE12" s="285"/>
      <c r="DOF12" s="285"/>
      <c r="DOG12" s="286"/>
      <c r="DOH12" s="287"/>
      <c r="DOI12" s="67"/>
      <c r="DOJ12" s="284"/>
      <c r="DOK12" s="285"/>
      <c r="DOL12" s="285"/>
      <c r="DOM12" s="286"/>
      <c r="DON12" s="287"/>
      <c r="DOO12" s="67"/>
      <c r="DOP12" s="284"/>
      <c r="DOQ12" s="285"/>
      <c r="DOR12" s="285"/>
      <c r="DOS12" s="286"/>
      <c r="DOT12" s="287"/>
      <c r="DOU12" s="67"/>
      <c r="DOV12" s="284"/>
      <c r="DOW12" s="285"/>
      <c r="DOX12" s="285"/>
      <c r="DOY12" s="286"/>
      <c r="DOZ12" s="287"/>
      <c r="DPA12" s="67"/>
      <c r="DPB12" s="284"/>
      <c r="DPC12" s="285"/>
      <c r="DPD12" s="285"/>
      <c r="DPE12" s="286"/>
      <c r="DPF12" s="287"/>
      <c r="DPG12" s="67"/>
      <c r="DPH12" s="284"/>
      <c r="DPI12" s="285"/>
      <c r="DPJ12" s="285"/>
      <c r="DPK12" s="286"/>
      <c r="DPL12" s="287"/>
      <c r="DPM12" s="67"/>
      <c r="DPN12" s="284"/>
      <c r="DPO12" s="285"/>
      <c r="DPP12" s="285"/>
      <c r="DPQ12" s="286"/>
      <c r="DPR12" s="287"/>
      <c r="DPS12" s="67"/>
      <c r="DPT12" s="284"/>
      <c r="DPU12" s="285"/>
      <c r="DPV12" s="285"/>
      <c r="DPW12" s="286"/>
      <c r="DPX12" s="287"/>
      <c r="DPY12" s="67"/>
      <c r="DPZ12" s="284"/>
      <c r="DQA12" s="285"/>
      <c r="DQB12" s="285"/>
      <c r="DQC12" s="286"/>
      <c r="DQD12" s="287"/>
      <c r="DQE12" s="67"/>
      <c r="DQF12" s="284"/>
      <c r="DQG12" s="285"/>
      <c r="DQH12" s="285"/>
      <c r="DQI12" s="286"/>
      <c r="DQJ12" s="287"/>
      <c r="DQK12" s="67"/>
      <c r="DQL12" s="284"/>
      <c r="DQM12" s="285"/>
      <c r="DQN12" s="285"/>
      <c r="DQO12" s="286"/>
      <c r="DQP12" s="287"/>
      <c r="DQQ12" s="67"/>
      <c r="DQR12" s="284"/>
      <c r="DQS12" s="285"/>
      <c r="DQT12" s="285"/>
      <c r="DQU12" s="286"/>
      <c r="DQV12" s="287"/>
      <c r="DQW12" s="67"/>
      <c r="DQX12" s="284"/>
      <c r="DQY12" s="285"/>
      <c r="DQZ12" s="285"/>
      <c r="DRA12" s="286"/>
      <c r="DRB12" s="287"/>
      <c r="DRC12" s="67"/>
      <c r="DRD12" s="284"/>
      <c r="DRE12" s="285"/>
      <c r="DRF12" s="285"/>
      <c r="DRG12" s="286"/>
      <c r="DRH12" s="287"/>
      <c r="DRI12" s="67"/>
      <c r="DRJ12" s="284"/>
      <c r="DRK12" s="285"/>
      <c r="DRL12" s="285"/>
      <c r="DRM12" s="286"/>
      <c r="DRN12" s="287"/>
      <c r="DRO12" s="67"/>
      <c r="DRP12" s="284"/>
      <c r="DRQ12" s="285"/>
      <c r="DRR12" s="285"/>
      <c r="DRS12" s="286"/>
      <c r="DRT12" s="287"/>
      <c r="DRU12" s="67"/>
      <c r="DRV12" s="284"/>
      <c r="DRW12" s="285"/>
      <c r="DRX12" s="285"/>
      <c r="DRY12" s="286"/>
      <c r="DRZ12" s="287"/>
      <c r="DSA12" s="67"/>
      <c r="DSB12" s="284"/>
      <c r="DSC12" s="285"/>
      <c r="DSD12" s="285"/>
      <c r="DSE12" s="286"/>
      <c r="DSF12" s="287"/>
      <c r="DSG12" s="67"/>
      <c r="DSH12" s="284"/>
      <c r="DSI12" s="285"/>
      <c r="DSJ12" s="285"/>
      <c r="DSK12" s="286"/>
      <c r="DSL12" s="287"/>
      <c r="DSM12" s="67"/>
      <c r="DSN12" s="284"/>
      <c r="DSO12" s="285"/>
      <c r="DSP12" s="285"/>
      <c r="DSQ12" s="286"/>
      <c r="DSR12" s="287"/>
      <c r="DSS12" s="67"/>
      <c r="DST12" s="284"/>
      <c r="DSU12" s="285"/>
      <c r="DSV12" s="285"/>
      <c r="DSW12" s="286"/>
      <c r="DSX12" s="287"/>
      <c r="DSY12" s="67"/>
      <c r="DSZ12" s="284"/>
      <c r="DTA12" s="285"/>
      <c r="DTB12" s="285"/>
      <c r="DTC12" s="286"/>
      <c r="DTD12" s="287"/>
      <c r="DTE12" s="67"/>
      <c r="DTF12" s="284"/>
      <c r="DTG12" s="285"/>
      <c r="DTH12" s="285"/>
      <c r="DTI12" s="286"/>
      <c r="DTJ12" s="287"/>
      <c r="DTK12" s="67"/>
      <c r="DTL12" s="284"/>
      <c r="DTM12" s="285"/>
      <c r="DTN12" s="285"/>
      <c r="DTO12" s="286"/>
      <c r="DTP12" s="287"/>
      <c r="DTQ12" s="67"/>
      <c r="DTR12" s="284"/>
      <c r="DTS12" s="285"/>
      <c r="DTT12" s="285"/>
      <c r="DTU12" s="286"/>
      <c r="DTV12" s="287"/>
      <c r="DTW12" s="67"/>
      <c r="DTX12" s="284"/>
      <c r="DTY12" s="285"/>
      <c r="DTZ12" s="285"/>
      <c r="DUA12" s="286"/>
      <c r="DUB12" s="287"/>
      <c r="DUC12" s="67"/>
      <c r="DUD12" s="284"/>
      <c r="DUE12" s="285"/>
      <c r="DUF12" s="285"/>
      <c r="DUG12" s="286"/>
      <c r="DUH12" s="287"/>
      <c r="DUI12" s="67"/>
      <c r="DUJ12" s="284"/>
      <c r="DUK12" s="285"/>
      <c r="DUL12" s="285"/>
      <c r="DUM12" s="286"/>
      <c r="DUN12" s="287"/>
      <c r="DUO12" s="67"/>
      <c r="DUP12" s="284"/>
      <c r="DUQ12" s="285"/>
      <c r="DUR12" s="285"/>
      <c r="DUS12" s="286"/>
      <c r="DUT12" s="287"/>
      <c r="DUU12" s="67"/>
      <c r="DUV12" s="284"/>
      <c r="DUW12" s="285"/>
      <c r="DUX12" s="285"/>
      <c r="DUY12" s="286"/>
      <c r="DUZ12" s="287"/>
      <c r="DVA12" s="67"/>
      <c r="DVB12" s="284"/>
      <c r="DVC12" s="285"/>
      <c r="DVD12" s="285"/>
      <c r="DVE12" s="286"/>
      <c r="DVF12" s="287"/>
      <c r="DVG12" s="67"/>
      <c r="DVH12" s="284"/>
      <c r="DVI12" s="285"/>
      <c r="DVJ12" s="285"/>
      <c r="DVK12" s="286"/>
      <c r="DVL12" s="287"/>
      <c r="DVM12" s="67"/>
      <c r="DVN12" s="284"/>
      <c r="DVO12" s="285"/>
      <c r="DVP12" s="285"/>
      <c r="DVQ12" s="286"/>
      <c r="DVR12" s="287"/>
      <c r="DVS12" s="67"/>
      <c r="DVT12" s="284"/>
      <c r="DVU12" s="285"/>
      <c r="DVV12" s="285"/>
      <c r="DVW12" s="286"/>
      <c r="DVX12" s="287"/>
      <c r="DVY12" s="67"/>
      <c r="DVZ12" s="284"/>
      <c r="DWA12" s="285"/>
      <c r="DWB12" s="285"/>
      <c r="DWC12" s="286"/>
      <c r="DWD12" s="287"/>
      <c r="DWE12" s="67"/>
      <c r="DWF12" s="284"/>
      <c r="DWG12" s="285"/>
      <c r="DWH12" s="285"/>
      <c r="DWI12" s="286"/>
      <c r="DWJ12" s="287"/>
      <c r="DWK12" s="67"/>
      <c r="DWL12" s="284"/>
      <c r="DWM12" s="285"/>
      <c r="DWN12" s="285"/>
      <c r="DWO12" s="286"/>
      <c r="DWP12" s="287"/>
      <c r="DWQ12" s="67"/>
      <c r="DWR12" s="284"/>
      <c r="DWS12" s="285"/>
      <c r="DWT12" s="285"/>
      <c r="DWU12" s="286"/>
      <c r="DWV12" s="287"/>
      <c r="DWW12" s="67"/>
      <c r="DWX12" s="284"/>
      <c r="DWY12" s="285"/>
      <c r="DWZ12" s="285"/>
      <c r="DXA12" s="286"/>
      <c r="DXB12" s="287"/>
      <c r="DXC12" s="67"/>
      <c r="DXD12" s="284"/>
      <c r="DXE12" s="285"/>
      <c r="DXF12" s="285"/>
      <c r="DXG12" s="286"/>
      <c r="DXH12" s="287"/>
      <c r="DXI12" s="67"/>
      <c r="DXJ12" s="284"/>
      <c r="DXK12" s="285"/>
      <c r="DXL12" s="285"/>
      <c r="DXM12" s="286"/>
      <c r="DXN12" s="287"/>
      <c r="DXO12" s="67"/>
      <c r="DXP12" s="284"/>
      <c r="DXQ12" s="285"/>
      <c r="DXR12" s="285"/>
      <c r="DXS12" s="286"/>
      <c r="DXT12" s="287"/>
      <c r="DXU12" s="67"/>
      <c r="DXV12" s="284"/>
      <c r="DXW12" s="285"/>
      <c r="DXX12" s="285"/>
      <c r="DXY12" s="286"/>
      <c r="DXZ12" s="287"/>
      <c r="DYA12" s="67"/>
      <c r="DYB12" s="284"/>
      <c r="DYC12" s="285"/>
      <c r="DYD12" s="285"/>
      <c r="DYE12" s="286"/>
      <c r="DYF12" s="287"/>
      <c r="DYG12" s="67"/>
      <c r="DYH12" s="284"/>
      <c r="DYI12" s="285"/>
      <c r="DYJ12" s="285"/>
      <c r="DYK12" s="286"/>
      <c r="DYL12" s="287"/>
      <c r="DYM12" s="67"/>
      <c r="DYN12" s="284"/>
      <c r="DYO12" s="285"/>
      <c r="DYP12" s="285"/>
      <c r="DYQ12" s="286"/>
      <c r="DYR12" s="287"/>
      <c r="DYS12" s="67"/>
      <c r="DYT12" s="284"/>
      <c r="DYU12" s="285"/>
      <c r="DYV12" s="285"/>
      <c r="DYW12" s="286"/>
      <c r="DYX12" s="287"/>
      <c r="DYY12" s="67"/>
      <c r="DYZ12" s="284"/>
      <c r="DZA12" s="285"/>
      <c r="DZB12" s="285"/>
      <c r="DZC12" s="286"/>
      <c r="DZD12" s="287"/>
      <c r="DZE12" s="67"/>
      <c r="DZF12" s="284"/>
      <c r="DZG12" s="285"/>
      <c r="DZH12" s="285"/>
      <c r="DZI12" s="286"/>
      <c r="DZJ12" s="287"/>
      <c r="DZK12" s="67"/>
      <c r="DZL12" s="284"/>
      <c r="DZM12" s="285"/>
      <c r="DZN12" s="285"/>
      <c r="DZO12" s="286"/>
      <c r="DZP12" s="287"/>
      <c r="DZQ12" s="67"/>
      <c r="DZR12" s="284"/>
      <c r="DZS12" s="285"/>
      <c r="DZT12" s="285"/>
      <c r="DZU12" s="286"/>
      <c r="DZV12" s="287"/>
      <c r="DZW12" s="67"/>
      <c r="DZX12" s="284"/>
      <c r="DZY12" s="285"/>
      <c r="DZZ12" s="285"/>
      <c r="EAA12" s="286"/>
      <c r="EAB12" s="287"/>
      <c r="EAC12" s="67"/>
      <c r="EAD12" s="284"/>
      <c r="EAE12" s="285"/>
      <c r="EAF12" s="285"/>
      <c r="EAG12" s="286"/>
      <c r="EAH12" s="287"/>
      <c r="EAI12" s="67"/>
      <c r="EAJ12" s="284"/>
      <c r="EAK12" s="285"/>
      <c r="EAL12" s="285"/>
      <c r="EAM12" s="286"/>
      <c r="EAN12" s="287"/>
      <c r="EAO12" s="67"/>
      <c r="EAP12" s="284"/>
      <c r="EAQ12" s="285"/>
      <c r="EAR12" s="285"/>
      <c r="EAS12" s="286"/>
      <c r="EAT12" s="287"/>
      <c r="EAU12" s="67"/>
      <c r="EAV12" s="284"/>
      <c r="EAW12" s="285"/>
      <c r="EAX12" s="285"/>
      <c r="EAY12" s="286"/>
      <c r="EAZ12" s="287"/>
      <c r="EBA12" s="67"/>
      <c r="EBB12" s="284"/>
      <c r="EBC12" s="285"/>
      <c r="EBD12" s="285"/>
      <c r="EBE12" s="286"/>
      <c r="EBF12" s="287"/>
      <c r="EBG12" s="67"/>
      <c r="EBH12" s="284"/>
      <c r="EBI12" s="285"/>
      <c r="EBJ12" s="285"/>
      <c r="EBK12" s="286"/>
      <c r="EBL12" s="287"/>
      <c r="EBM12" s="67"/>
      <c r="EBN12" s="284"/>
      <c r="EBO12" s="285"/>
      <c r="EBP12" s="285"/>
      <c r="EBQ12" s="286"/>
      <c r="EBR12" s="287"/>
      <c r="EBS12" s="67"/>
      <c r="EBT12" s="284"/>
      <c r="EBU12" s="285"/>
      <c r="EBV12" s="285"/>
      <c r="EBW12" s="286"/>
      <c r="EBX12" s="287"/>
      <c r="EBY12" s="67"/>
      <c r="EBZ12" s="284"/>
      <c r="ECA12" s="285"/>
      <c r="ECB12" s="285"/>
      <c r="ECC12" s="286"/>
      <c r="ECD12" s="287"/>
      <c r="ECE12" s="67"/>
      <c r="ECF12" s="284"/>
      <c r="ECG12" s="285"/>
      <c r="ECH12" s="285"/>
      <c r="ECI12" s="286"/>
      <c r="ECJ12" s="287"/>
      <c r="ECK12" s="67"/>
      <c r="ECL12" s="284"/>
      <c r="ECM12" s="285"/>
      <c r="ECN12" s="285"/>
      <c r="ECO12" s="286"/>
      <c r="ECP12" s="287"/>
      <c r="ECQ12" s="67"/>
      <c r="ECR12" s="284"/>
      <c r="ECS12" s="285"/>
      <c r="ECT12" s="285"/>
      <c r="ECU12" s="286"/>
      <c r="ECV12" s="287"/>
      <c r="ECW12" s="67"/>
      <c r="ECX12" s="284"/>
      <c r="ECY12" s="285"/>
      <c r="ECZ12" s="285"/>
      <c r="EDA12" s="286"/>
      <c r="EDB12" s="287"/>
      <c r="EDC12" s="67"/>
      <c r="EDD12" s="284"/>
      <c r="EDE12" s="285"/>
      <c r="EDF12" s="285"/>
      <c r="EDG12" s="286"/>
      <c r="EDH12" s="287"/>
      <c r="EDI12" s="67"/>
      <c r="EDJ12" s="284"/>
      <c r="EDK12" s="285"/>
      <c r="EDL12" s="285"/>
      <c r="EDM12" s="286"/>
      <c r="EDN12" s="287"/>
      <c r="EDO12" s="67"/>
      <c r="EDP12" s="284"/>
      <c r="EDQ12" s="285"/>
      <c r="EDR12" s="285"/>
      <c r="EDS12" s="286"/>
      <c r="EDT12" s="287"/>
      <c r="EDU12" s="67"/>
      <c r="EDV12" s="284"/>
      <c r="EDW12" s="285"/>
      <c r="EDX12" s="285"/>
      <c r="EDY12" s="286"/>
      <c r="EDZ12" s="287"/>
      <c r="EEA12" s="67"/>
      <c r="EEB12" s="284"/>
      <c r="EEC12" s="285"/>
      <c r="EED12" s="285"/>
      <c r="EEE12" s="286"/>
      <c r="EEF12" s="287"/>
      <c r="EEG12" s="67"/>
      <c r="EEH12" s="284"/>
      <c r="EEI12" s="285"/>
      <c r="EEJ12" s="285"/>
      <c r="EEK12" s="286"/>
      <c r="EEL12" s="287"/>
      <c r="EEM12" s="67"/>
      <c r="EEN12" s="284"/>
      <c r="EEO12" s="285"/>
      <c r="EEP12" s="285"/>
      <c r="EEQ12" s="286"/>
      <c r="EER12" s="287"/>
      <c r="EES12" s="67"/>
      <c r="EET12" s="284"/>
      <c r="EEU12" s="285"/>
      <c r="EEV12" s="285"/>
      <c r="EEW12" s="286"/>
      <c r="EEX12" s="287"/>
      <c r="EEY12" s="67"/>
      <c r="EEZ12" s="284"/>
      <c r="EFA12" s="285"/>
      <c r="EFB12" s="285"/>
      <c r="EFC12" s="286"/>
      <c r="EFD12" s="287"/>
      <c r="EFE12" s="67"/>
      <c r="EFF12" s="284"/>
      <c r="EFG12" s="285"/>
      <c r="EFH12" s="285"/>
      <c r="EFI12" s="286"/>
      <c r="EFJ12" s="287"/>
      <c r="EFK12" s="67"/>
      <c r="EFL12" s="284"/>
      <c r="EFM12" s="285"/>
      <c r="EFN12" s="285"/>
      <c r="EFO12" s="286"/>
      <c r="EFP12" s="287"/>
      <c r="EFQ12" s="67"/>
      <c r="EFR12" s="284"/>
      <c r="EFS12" s="285"/>
      <c r="EFT12" s="285"/>
      <c r="EFU12" s="286"/>
      <c r="EFV12" s="287"/>
      <c r="EFW12" s="67"/>
      <c r="EFX12" s="284"/>
      <c r="EFY12" s="285"/>
      <c r="EFZ12" s="285"/>
      <c r="EGA12" s="286"/>
      <c r="EGB12" s="287"/>
      <c r="EGC12" s="67"/>
      <c r="EGD12" s="284"/>
      <c r="EGE12" s="285"/>
      <c r="EGF12" s="285"/>
      <c r="EGG12" s="286"/>
      <c r="EGH12" s="287"/>
      <c r="EGI12" s="67"/>
      <c r="EGJ12" s="284"/>
      <c r="EGK12" s="285"/>
      <c r="EGL12" s="285"/>
      <c r="EGM12" s="286"/>
      <c r="EGN12" s="287"/>
      <c r="EGO12" s="67"/>
      <c r="EGP12" s="284"/>
      <c r="EGQ12" s="285"/>
      <c r="EGR12" s="285"/>
      <c r="EGS12" s="286"/>
      <c r="EGT12" s="287"/>
      <c r="EGU12" s="67"/>
      <c r="EGV12" s="284"/>
      <c r="EGW12" s="285"/>
      <c r="EGX12" s="285"/>
      <c r="EGY12" s="286"/>
      <c r="EGZ12" s="287"/>
      <c r="EHA12" s="67"/>
      <c r="EHB12" s="284"/>
      <c r="EHC12" s="285"/>
      <c r="EHD12" s="285"/>
      <c r="EHE12" s="286"/>
      <c r="EHF12" s="287"/>
      <c r="EHG12" s="67"/>
      <c r="EHH12" s="284"/>
      <c r="EHI12" s="285"/>
      <c r="EHJ12" s="285"/>
      <c r="EHK12" s="286"/>
      <c r="EHL12" s="287"/>
      <c r="EHM12" s="67"/>
      <c r="EHN12" s="284"/>
      <c r="EHO12" s="285"/>
      <c r="EHP12" s="285"/>
      <c r="EHQ12" s="286"/>
      <c r="EHR12" s="287"/>
      <c r="EHS12" s="67"/>
      <c r="EHT12" s="284"/>
      <c r="EHU12" s="285"/>
      <c r="EHV12" s="285"/>
      <c r="EHW12" s="286"/>
      <c r="EHX12" s="287"/>
      <c r="EHY12" s="67"/>
      <c r="EHZ12" s="284"/>
      <c r="EIA12" s="285"/>
      <c r="EIB12" s="285"/>
      <c r="EIC12" s="286"/>
      <c r="EID12" s="287"/>
      <c r="EIE12" s="67"/>
      <c r="EIF12" s="284"/>
      <c r="EIG12" s="285"/>
      <c r="EIH12" s="285"/>
      <c r="EII12" s="286"/>
      <c r="EIJ12" s="287"/>
      <c r="EIK12" s="67"/>
      <c r="EIL12" s="284"/>
      <c r="EIM12" s="285"/>
      <c r="EIN12" s="285"/>
      <c r="EIO12" s="286"/>
      <c r="EIP12" s="287"/>
      <c r="EIQ12" s="67"/>
      <c r="EIR12" s="284"/>
      <c r="EIS12" s="285"/>
      <c r="EIT12" s="285"/>
      <c r="EIU12" s="286"/>
      <c r="EIV12" s="287"/>
      <c r="EIW12" s="67"/>
      <c r="EIX12" s="284"/>
      <c r="EIY12" s="285"/>
      <c r="EIZ12" s="285"/>
      <c r="EJA12" s="286"/>
      <c r="EJB12" s="287"/>
      <c r="EJC12" s="67"/>
      <c r="EJD12" s="284"/>
      <c r="EJE12" s="285"/>
      <c r="EJF12" s="285"/>
      <c r="EJG12" s="286"/>
      <c r="EJH12" s="287"/>
      <c r="EJI12" s="67"/>
      <c r="EJJ12" s="284"/>
      <c r="EJK12" s="285"/>
      <c r="EJL12" s="285"/>
      <c r="EJM12" s="286"/>
      <c r="EJN12" s="287"/>
      <c r="EJO12" s="67"/>
      <c r="EJP12" s="284"/>
      <c r="EJQ12" s="285"/>
      <c r="EJR12" s="285"/>
      <c r="EJS12" s="286"/>
      <c r="EJT12" s="287"/>
      <c r="EJU12" s="67"/>
      <c r="EJV12" s="284"/>
      <c r="EJW12" s="285"/>
      <c r="EJX12" s="285"/>
      <c r="EJY12" s="286"/>
      <c r="EJZ12" s="287"/>
      <c r="EKA12" s="67"/>
      <c r="EKB12" s="284"/>
      <c r="EKC12" s="285"/>
      <c r="EKD12" s="285"/>
      <c r="EKE12" s="286"/>
      <c r="EKF12" s="287"/>
      <c r="EKG12" s="67"/>
      <c r="EKH12" s="284"/>
      <c r="EKI12" s="285"/>
      <c r="EKJ12" s="285"/>
      <c r="EKK12" s="286"/>
      <c r="EKL12" s="287"/>
      <c r="EKM12" s="67"/>
      <c r="EKN12" s="284"/>
      <c r="EKO12" s="285"/>
      <c r="EKP12" s="285"/>
      <c r="EKQ12" s="286"/>
      <c r="EKR12" s="287"/>
      <c r="EKS12" s="67"/>
      <c r="EKT12" s="284"/>
      <c r="EKU12" s="285"/>
      <c r="EKV12" s="285"/>
      <c r="EKW12" s="286"/>
      <c r="EKX12" s="287"/>
      <c r="EKY12" s="67"/>
      <c r="EKZ12" s="284"/>
      <c r="ELA12" s="285"/>
      <c r="ELB12" s="285"/>
      <c r="ELC12" s="286"/>
      <c r="ELD12" s="287"/>
      <c r="ELE12" s="67"/>
      <c r="ELF12" s="284"/>
      <c r="ELG12" s="285"/>
      <c r="ELH12" s="285"/>
      <c r="ELI12" s="286"/>
      <c r="ELJ12" s="287"/>
      <c r="ELK12" s="67"/>
      <c r="ELL12" s="284"/>
      <c r="ELM12" s="285"/>
      <c r="ELN12" s="285"/>
      <c r="ELO12" s="286"/>
      <c r="ELP12" s="287"/>
      <c r="ELQ12" s="67"/>
      <c r="ELR12" s="284"/>
      <c r="ELS12" s="285"/>
      <c r="ELT12" s="285"/>
      <c r="ELU12" s="286"/>
      <c r="ELV12" s="287"/>
      <c r="ELW12" s="67"/>
      <c r="ELX12" s="284"/>
      <c r="ELY12" s="285"/>
      <c r="ELZ12" s="285"/>
      <c r="EMA12" s="286"/>
      <c r="EMB12" s="287"/>
      <c r="EMC12" s="67"/>
      <c r="EMD12" s="284"/>
      <c r="EME12" s="285"/>
      <c r="EMF12" s="285"/>
      <c r="EMG12" s="286"/>
      <c r="EMH12" s="287"/>
      <c r="EMI12" s="67"/>
      <c r="EMJ12" s="284"/>
      <c r="EMK12" s="285"/>
      <c r="EML12" s="285"/>
      <c r="EMM12" s="286"/>
      <c r="EMN12" s="287"/>
      <c r="EMO12" s="67"/>
      <c r="EMP12" s="284"/>
      <c r="EMQ12" s="285"/>
      <c r="EMR12" s="285"/>
      <c r="EMS12" s="286"/>
      <c r="EMT12" s="287"/>
      <c r="EMU12" s="67"/>
      <c r="EMV12" s="284"/>
      <c r="EMW12" s="285"/>
      <c r="EMX12" s="285"/>
      <c r="EMY12" s="286"/>
      <c r="EMZ12" s="287"/>
      <c r="ENA12" s="67"/>
      <c r="ENB12" s="284"/>
      <c r="ENC12" s="285"/>
      <c r="END12" s="285"/>
      <c r="ENE12" s="286"/>
      <c r="ENF12" s="287"/>
      <c r="ENG12" s="67"/>
      <c r="ENH12" s="284"/>
      <c r="ENI12" s="285"/>
      <c r="ENJ12" s="285"/>
      <c r="ENK12" s="286"/>
      <c r="ENL12" s="287"/>
      <c r="ENM12" s="67"/>
      <c r="ENN12" s="284"/>
      <c r="ENO12" s="285"/>
      <c r="ENP12" s="285"/>
      <c r="ENQ12" s="286"/>
      <c r="ENR12" s="287"/>
      <c r="ENS12" s="67"/>
      <c r="ENT12" s="284"/>
      <c r="ENU12" s="285"/>
      <c r="ENV12" s="285"/>
      <c r="ENW12" s="286"/>
      <c r="ENX12" s="287"/>
      <c r="ENY12" s="67"/>
      <c r="ENZ12" s="284"/>
      <c r="EOA12" s="285"/>
      <c r="EOB12" s="285"/>
      <c r="EOC12" s="286"/>
      <c r="EOD12" s="287"/>
      <c r="EOE12" s="67"/>
      <c r="EOF12" s="284"/>
      <c r="EOG12" s="285"/>
      <c r="EOH12" s="285"/>
      <c r="EOI12" s="286"/>
      <c r="EOJ12" s="287"/>
      <c r="EOK12" s="67"/>
      <c r="EOL12" s="284"/>
      <c r="EOM12" s="285"/>
      <c r="EON12" s="285"/>
      <c r="EOO12" s="286"/>
      <c r="EOP12" s="287"/>
      <c r="EOQ12" s="67"/>
      <c r="EOR12" s="284"/>
      <c r="EOS12" s="285"/>
      <c r="EOT12" s="285"/>
      <c r="EOU12" s="286"/>
      <c r="EOV12" s="287"/>
      <c r="EOW12" s="67"/>
      <c r="EOX12" s="284"/>
      <c r="EOY12" s="285"/>
      <c r="EOZ12" s="285"/>
      <c r="EPA12" s="286"/>
      <c r="EPB12" s="287"/>
      <c r="EPC12" s="67"/>
      <c r="EPD12" s="284"/>
      <c r="EPE12" s="285"/>
      <c r="EPF12" s="285"/>
      <c r="EPG12" s="286"/>
      <c r="EPH12" s="287"/>
      <c r="EPI12" s="67"/>
      <c r="EPJ12" s="284"/>
      <c r="EPK12" s="285"/>
      <c r="EPL12" s="285"/>
      <c r="EPM12" s="286"/>
      <c r="EPN12" s="287"/>
      <c r="EPO12" s="67"/>
      <c r="EPP12" s="284"/>
      <c r="EPQ12" s="285"/>
      <c r="EPR12" s="285"/>
      <c r="EPS12" s="286"/>
      <c r="EPT12" s="287"/>
      <c r="EPU12" s="67"/>
      <c r="EPV12" s="284"/>
      <c r="EPW12" s="285"/>
      <c r="EPX12" s="285"/>
      <c r="EPY12" s="286"/>
      <c r="EPZ12" s="287"/>
      <c r="EQA12" s="67"/>
      <c r="EQB12" s="284"/>
      <c r="EQC12" s="285"/>
      <c r="EQD12" s="285"/>
      <c r="EQE12" s="286"/>
      <c r="EQF12" s="287"/>
      <c r="EQG12" s="67"/>
      <c r="EQH12" s="284"/>
      <c r="EQI12" s="285"/>
      <c r="EQJ12" s="285"/>
      <c r="EQK12" s="286"/>
      <c r="EQL12" s="287"/>
      <c r="EQM12" s="67"/>
      <c r="EQN12" s="284"/>
      <c r="EQO12" s="285"/>
      <c r="EQP12" s="285"/>
      <c r="EQQ12" s="286"/>
      <c r="EQR12" s="287"/>
      <c r="EQS12" s="67"/>
      <c r="EQT12" s="284"/>
      <c r="EQU12" s="285"/>
      <c r="EQV12" s="285"/>
      <c r="EQW12" s="286"/>
      <c r="EQX12" s="287"/>
      <c r="EQY12" s="67"/>
      <c r="EQZ12" s="284"/>
      <c r="ERA12" s="285"/>
      <c r="ERB12" s="285"/>
      <c r="ERC12" s="286"/>
      <c r="ERD12" s="287"/>
      <c r="ERE12" s="67"/>
      <c r="ERF12" s="284"/>
      <c r="ERG12" s="285"/>
      <c r="ERH12" s="285"/>
      <c r="ERI12" s="286"/>
      <c r="ERJ12" s="287"/>
      <c r="ERK12" s="67"/>
      <c r="ERL12" s="284"/>
      <c r="ERM12" s="285"/>
      <c r="ERN12" s="285"/>
      <c r="ERO12" s="286"/>
      <c r="ERP12" s="287"/>
      <c r="ERQ12" s="67"/>
      <c r="ERR12" s="284"/>
      <c r="ERS12" s="285"/>
      <c r="ERT12" s="285"/>
      <c r="ERU12" s="286"/>
      <c r="ERV12" s="287"/>
      <c r="ERW12" s="67"/>
      <c r="ERX12" s="284"/>
      <c r="ERY12" s="285"/>
      <c r="ERZ12" s="285"/>
      <c r="ESA12" s="286"/>
      <c r="ESB12" s="287"/>
      <c r="ESC12" s="67"/>
      <c r="ESD12" s="284"/>
      <c r="ESE12" s="285"/>
      <c r="ESF12" s="285"/>
      <c r="ESG12" s="286"/>
      <c r="ESH12" s="287"/>
      <c r="ESI12" s="67"/>
      <c r="ESJ12" s="284"/>
      <c r="ESK12" s="285"/>
      <c r="ESL12" s="285"/>
      <c r="ESM12" s="286"/>
      <c r="ESN12" s="287"/>
      <c r="ESO12" s="67"/>
      <c r="ESP12" s="284"/>
      <c r="ESQ12" s="285"/>
      <c r="ESR12" s="285"/>
      <c r="ESS12" s="286"/>
      <c r="EST12" s="287"/>
      <c r="ESU12" s="67"/>
      <c r="ESV12" s="284"/>
      <c r="ESW12" s="285"/>
      <c r="ESX12" s="285"/>
      <c r="ESY12" s="286"/>
      <c r="ESZ12" s="287"/>
      <c r="ETA12" s="67"/>
      <c r="ETB12" s="284"/>
      <c r="ETC12" s="285"/>
      <c r="ETD12" s="285"/>
      <c r="ETE12" s="286"/>
      <c r="ETF12" s="287"/>
      <c r="ETG12" s="67"/>
      <c r="ETH12" s="284"/>
      <c r="ETI12" s="285"/>
      <c r="ETJ12" s="285"/>
      <c r="ETK12" s="286"/>
      <c r="ETL12" s="287"/>
      <c r="ETM12" s="67"/>
      <c r="ETN12" s="284"/>
      <c r="ETO12" s="285"/>
      <c r="ETP12" s="285"/>
      <c r="ETQ12" s="286"/>
      <c r="ETR12" s="287"/>
      <c r="ETS12" s="67"/>
      <c r="ETT12" s="284"/>
      <c r="ETU12" s="285"/>
      <c r="ETV12" s="285"/>
      <c r="ETW12" s="286"/>
      <c r="ETX12" s="287"/>
      <c r="ETY12" s="67"/>
      <c r="ETZ12" s="284"/>
      <c r="EUA12" s="285"/>
      <c r="EUB12" s="285"/>
      <c r="EUC12" s="286"/>
      <c r="EUD12" s="287"/>
      <c r="EUE12" s="67"/>
      <c r="EUF12" s="284"/>
      <c r="EUG12" s="285"/>
      <c r="EUH12" s="285"/>
      <c r="EUI12" s="286"/>
      <c r="EUJ12" s="287"/>
      <c r="EUK12" s="67"/>
      <c r="EUL12" s="284"/>
      <c r="EUM12" s="285"/>
      <c r="EUN12" s="285"/>
      <c r="EUO12" s="286"/>
      <c r="EUP12" s="287"/>
      <c r="EUQ12" s="67"/>
      <c r="EUR12" s="284"/>
      <c r="EUS12" s="285"/>
      <c r="EUT12" s="285"/>
      <c r="EUU12" s="286"/>
      <c r="EUV12" s="287"/>
      <c r="EUW12" s="67"/>
      <c r="EUX12" s="284"/>
      <c r="EUY12" s="285"/>
      <c r="EUZ12" s="285"/>
      <c r="EVA12" s="286"/>
      <c r="EVB12" s="287"/>
      <c r="EVC12" s="67"/>
      <c r="EVD12" s="284"/>
      <c r="EVE12" s="285"/>
      <c r="EVF12" s="285"/>
      <c r="EVG12" s="286"/>
      <c r="EVH12" s="287"/>
      <c r="EVI12" s="67"/>
      <c r="EVJ12" s="284"/>
      <c r="EVK12" s="285"/>
      <c r="EVL12" s="285"/>
      <c r="EVM12" s="286"/>
      <c r="EVN12" s="287"/>
      <c r="EVO12" s="67"/>
      <c r="EVP12" s="284"/>
      <c r="EVQ12" s="285"/>
      <c r="EVR12" s="285"/>
      <c r="EVS12" s="286"/>
      <c r="EVT12" s="287"/>
      <c r="EVU12" s="67"/>
      <c r="EVV12" s="284"/>
      <c r="EVW12" s="285"/>
      <c r="EVX12" s="285"/>
      <c r="EVY12" s="286"/>
      <c r="EVZ12" s="287"/>
      <c r="EWA12" s="67"/>
      <c r="EWB12" s="284"/>
      <c r="EWC12" s="285"/>
      <c r="EWD12" s="285"/>
      <c r="EWE12" s="286"/>
      <c r="EWF12" s="287"/>
      <c r="EWG12" s="67"/>
      <c r="EWH12" s="284"/>
      <c r="EWI12" s="285"/>
      <c r="EWJ12" s="285"/>
      <c r="EWK12" s="286"/>
      <c r="EWL12" s="287"/>
      <c r="EWM12" s="67"/>
      <c r="EWN12" s="284"/>
      <c r="EWO12" s="285"/>
      <c r="EWP12" s="285"/>
      <c r="EWQ12" s="286"/>
      <c r="EWR12" s="287"/>
      <c r="EWS12" s="67"/>
      <c r="EWT12" s="284"/>
      <c r="EWU12" s="285"/>
      <c r="EWV12" s="285"/>
      <c r="EWW12" s="286"/>
      <c r="EWX12" s="287"/>
      <c r="EWY12" s="67"/>
      <c r="EWZ12" s="284"/>
      <c r="EXA12" s="285"/>
      <c r="EXB12" s="285"/>
      <c r="EXC12" s="286"/>
      <c r="EXD12" s="287"/>
      <c r="EXE12" s="67"/>
      <c r="EXF12" s="284"/>
      <c r="EXG12" s="285"/>
      <c r="EXH12" s="285"/>
      <c r="EXI12" s="286"/>
      <c r="EXJ12" s="287"/>
      <c r="EXK12" s="67"/>
      <c r="EXL12" s="284"/>
      <c r="EXM12" s="285"/>
      <c r="EXN12" s="285"/>
      <c r="EXO12" s="286"/>
      <c r="EXP12" s="287"/>
      <c r="EXQ12" s="67"/>
      <c r="EXR12" s="284"/>
      <c r="EXS12" s="285"/>
      <c r="EXT12" s="285"/>
      <c r="EXU12" s="286"/>
      <c r="EXV12" s="287"/>
      <c r="EXW12" s="67"/>
      <c r="EXX12" s="284"/>
      <c r="EXY12" s="285"/>
      <c r="EXZ12" s="285"/>
      <c r="EYA12" s="286"/>
      <c r="EYB12" s="287"/>
      <c r="EYC12" s="67"/>
      <c r="EYD12" s="284"/>
      <c r="EYE12" s="285"/>
      <c r="EYF12" s="285"/>
      <c r="EYG12" s="286"/>
      <c r="EYH12" s="287"/>
      <c r="EYI12" s="67"/>
      <c r="EYJ12" s="284"/>
      <c r="EYK12" s="285"/>
      <c r="EYL12" s="285"/>
      <c r="EYM12" s="286"/>
      <c r="EYN12" s="287"/>
      <c r="EYO12" s="67"/>
      <c r="EYP12" s="284"/>
      <c r="EYQ12" s="285"/>
      <c r="EYR12" s="285"/>
      <c r="EYS12" s="286"/>
      <c r="EYT12" s="287"/>
      <c r="EYU12" s="67"/>
      <c r="EYV12" s="284"/>
      <c r="EYW12" s="285"/>
      <c r="EYX12" s="285"/>
      <c r="EYY12" s="286"/>
      <c r="EYZ12" s="287"/>
      <c r="EZA12" s="67"/>
      <c r="EZB12" s="284"/>
      <c r="EZC12" s="285"/>
      <c r="EZD12" s="285"/>
      <c r="EZE12" s="286"/>
      <c r="EZF12" s="287"/>
      <c r="EZG12" s="67"/>
      <c r="EZH12" s="284"/>
      <c r="EZI12" s="285"/>
      <c r="EZJ12" s="285"/>
      <c r="EZK12" s="286"/>
      <c r="EZL12" s="287"/>
      <c r="EZM12" s="67"/>
      <c r="EZN12" s="284"/>
      <c r="EZO12" s="285"/>
      <c r="EZP12" s="285"/>
      <c r="EZQ12" s="286"/>
      <c r="EZR12" s="287"/>
      <c r="EZS12" s="67"/>
      <c r="EZT12" s="284"/>
      <c r="EZU12" s="285"/>
      <c r="EZV12" s="285"/>
      <c r="EZW12" s="286"/>
      <c r="EZX12" s="287"/>
      <c r="EZY12" s="67"/>
      <c r="EZZ12" s="284"/>
      <c r="FAA12" s="285"/>
      <c r="FAB12" s="285"/>
      <c r="FAC12" s="286"/>
      <c r="FAD12" s="287"/>
      <c r="FAE12" s="67"/>
      <c r="FAF12" s="284"/>
      <c r="FAG12" s="285"/>
      <c r="FAH12" s="285"/>
      <c r="FAI12" s="286"/>
      <c r="FAJ12" s="287"/>
      <c r="FAK12" s="67"/>
      <c r="FAL12" s="284"/>
      <c r="FAM12" s="285"/>
      <c r="FAN12" s="285"/>
      <c r="FAO12" s="286"/>
      <c r="FAP12" s="287"/>
      <c r="FAQ12" s="67"/>
      <c r="FAR12" s="284"/>
      <c r="FAS12" s="285"/>
      <c r="FAT12" s="285"/>
      <c r="FAU12" s="286"/>
      <c r="FAV12" s="287"/>
      <c r="FAW12" s="67"/>
      <c r="FAX12" s="284"/>
      <c r="FAY12" s="285"/>
      <c r="FAZ12" s="285"/>
      <c r="FBA12" s="286"/>
      <c r="FBB12" s="287"/>
      <c r="FBC12" s="67"/>
      <c r="FBD12" s="284"/>
      <c r="FBE12" s="285"/>
      <c r="FBF12" s="285"/>
      <c r="FBG12" s="286"/>
      <c r="FBH12" s="287"/>
      <c r="FBI12" s="67"/>
      <c r="FBJ12" s="284"/>
      <c r="FBK12" s="285"/>
      <c r="FBL12" s="285"/>
      <c r="FBM12" s="286"/>
      <c r="FBN12" s="287"/>
      <c r="FBO12" s="67"/>
      <c r="FBP12" s="284"/>
      <c r="FBQ12" s="285"/>
      <c r="FBR12" s="285"/>
      <c r="FBS12" s="286"/>
      <c r="FBT12" s="287"/>
      <c r="FBU12" s="67"/>
      <c r="FBV12" s="284"/>
      <c r="FBW12" s="285"/>
      <c r="FBX12" s="285"/>
      <c r="FBY12" s="286"/>
      <c r="FBZ12" s="287"/>
      <c r="FCA12" s="67"/>
      <c r="FCB12" s="284"/>
      <c r="FCC12" s="285"/>
      <c r="FCD12" s="285"/>
      <c r="FCE12" s="286"/>
      <c r="FCF12" s="287"/>
      <c r="FCG12" s="67"/>
      <c r="FCH12" s="284"/>
      <c r="FCI12" s="285"/>
      <c r="FCJ12" s="285"/>
      <c r="FCK12" s="286"/>
      <c r="FCL12" s="287"/>
      <c r="FCM12" s="67"/>
      <c r="FCN12" s="284"/>
      <c r="FCO12" s="285"/>
      <c r="FCP12" s="285"/>
      <c r="FCQ12" s="286"/>
      <c r="FCR12" s="287"/>
      <c r="FCS12" s="67"/>
      <c r="FCT12" s="284"/>
      <c r="FCU12" s="285"/>
      <c r="FCV12" s="285"/>
      <c r="FCW12" s="286"/>
      <c r="FCX12" s="287"/>
      <c r="FCY12" s="67"/>
      <c r="FCZ12" s="284"/>
      <c r="FDA12" s="285"/>
      <c r="FDB12" s="285"/>
      <c r="FDC12" s="286"/>
      <c r="FDD12" s="287"/>
      <c r="FDE12" s="67"/>
      <c r="FDF12" s="284"/>
      <c r="FDG12" s="285"/>
      <c r="FDH12" s="285"/>
      <c r="FDI12" s="286"/>
      <c r="FDJ12" s="287"/>
      <c r="FDK12" s="67"/>
      <c r="FDL12" s="284"/>
      <c r="FDM12" s="285"/>
      <c r="FDN12" s="285"/>
      <c r="FDO12" s="286"/>
      <c r="FDP12" s="287"/>
      <c r="FDQ12" s="67"/>
      <c r="FDR12" s="284"/>
      <c r="FDS12" s="285"/>
      <c r="FDT12" s="285"/>
      <c r="FDU12" s="286"/>
      <c r="FDV12" s="287"/>
      <c r="FDW12" s="67"/>
      <c r="FDX12" s="284"/>
      <c r="FDY12" s="285"/>
      <c r="FDZ12" s="285"/>
      <c r="FEA12" s="286"/>
      <c r="FEB12" s="287"/>
      <c r="FEC12" s="67"/>
      <c r="FED12" s="284"/>
      <c r="FEE12" s="285"/>
      <c r="FEF12" s="285"/>
      <c r="FEG12" s="286"/>
      <c r="FEH12" s="287"/>
      <c r="FEI12" s="67"/>
      <c r="FEJ12" s="284"/>
      <c r="FEK12" s="285"/>
      <c r="FEL12" s="285"/>
      <c r="FEM12" s="286"/>
      <c r="FEN12" s="287"/>
      <c r="FEO12" s="67"/>
      <c r="FEP12" s="284"/>
      <c r="FEQ12" s="285"/>
      <c r="FER12" s="285"/>
      <c r="FES12" s="286"/>
      <c r="FET12" s="287"/>
      <c r="FEU12" s="67"/>
      <c r="FEV12" s="284"/>
      <c r="FEW12" s="285"/>
      <c r="FEX12" s="285"/>
      <c r="FEY12" s="286"/>
      <c r="FEZ12" s="287"/>
      <c r="FFA12" s="67"/>
      <c r="FFB12" s="284"/>
      <c r="FFC12" s="285"/>
      <c r="FFD12" s="285"/>
      <c r="FFE12" s="286"/>
      <c r="FFF12" s="287"/>
      <c r="FFG12" s="67"/>
      <c r="FFH12" s="284"/>
      <c r="FFI12" s="285"/>
      <c r="FFJ12" s="285"/>
      <c r="FFK12" s="286"/>
      <c r="FFL12" s="287"/>
      <c r="FFM12" s="67"/>
      <c r="FFN12" s="284"/>
      <c r="FFO12" s="285"/>
      <c r="FFP12" s="285"/>
      <c r="FFQ12" s="286"/>
      <c r="FFR12" s="287"/>
      <c r="FFS12" s="67"/>
      <c r="FFT12" s="284"/>
      <c r="FFU12" s="285"/>
      <c r="FFV12" s="285"/>
      <c r="FFW12" s="286"/>
      <c r="FFX12" s="287"/>
      <c r="FFY12" s="67"/>
      <c r="FFZ12" s="284"/>
      <c r="FGA12" s="285"/>
      <c r="FGB12" s="285"/>
      <c r="FGC12" s="286"/>
      <c r="FGD12" s="287"/>
      <c r="FGE12" s="67"/>
      <c r="FGF12" s="284"/>
      <c r="FGG12" s="285"/>
      <c r="FGH12" s="285"/>
      <c r="FGI12" s="286"/>
      <c r="FGJ12" s="287"/>
      <c r="FGK12" s="67"/>
      <c r="FGL12" s="284"/>
      <c r="FGM12" s="285"/>
      <c r="FGN12" s="285"/>
      <c r="FGO12" s="286"/>
      <c r="FGP12" s="287"/>
      <c r="FGQ12" s="67"/>
      <c r="FGR12" s="284"/>
      <c r="FGS12" s="285"/>
      <c r="FGT12" s="285"/>
      <c r="FGU12" s="286"/>
      <c r="FGV12" s="287"/>
      <c r="FGW12" s="67"/>
      <c r="FGX12" s="284"/>
      <c r="FGY12" s="285"/>
      <c r="FGZ12" s="285"/>
      <c r="FHA12" s="286"/>
      <c r="FHB12" s="287"/>
      <c r="FHC12" s="67"/>
      <c r="FHD12" s="284"/>
      <c r="FHE12" s="285"/>
      <c r="FHF12" s="285"/>
      <c r="FHG12" s="286"/>
      <c r="FHH12" s="287"/>
      <c r="FHI12" s="67"/>
      <c r="FHJ12" s="284"/>
      <c r="FHK12" s="285"/>
      <c r="FHL12" s="285"/>
      <c r="FHM12" s="286"/>
      <c r="FHN12" s="287"/>
      <c r="FHO12" s="67"/>
      <c r="FHP12" s="284"/>
      <c r="FHQ12" s="285"/>
      <c r="FHR12" s="285"/>
      <c r="FHS12" s="286"/>
      <c r="FHT12" s="287"/>
      <c r="FHU12" s="67"/>
      <c r="FHV12" s="284"/>
      <c r="FHW12" s="285"/>
      <c r="FHX12" s="285"/>
      <c r="FHY12" s="286"/>
      <c r="FHZ12" s="287"/>
      <c r="FIA12" s="67"/>
      <c r="FIB12" s="284"/>
      <c r="FIC12" s="285"/>
      <c r="FID12" s="285"/>
      <c r="FIE12" s="286"/>
      <c r="FIF12" s="287"/>
      <c r="FIG12" s="67"/>
      <c r="FIH12" s="284"/>
      <c r="FII12" s="285"/>
      <c r="FIJ12" s="285"/>
      <c r="FIK12" s="286"/>
      <c r="FIL12" s="287"/>
      <c r="FIM12" s="67"/>
      <c r="FIN12" s="284"/>
      <c r="FIO12" s="285"/>
      <c r="FIP12" s="285"/>
      <c r="FIQ12" s="286"/>
      <c r="FIR12" s="287"/>
      <c r="FIS12" s="67"/>
      <c r="FIT12" s="284"/>
      <c r="FIU12" s="285"/>
      <c r="FIV12" s="285"/>
      <c r="FIW12" s="286"/>
      <c r="FIX12" s="287"/>
      <c r="FIY12" s="67"/>
      <c r="FIZ12" s="284"/>
      <c r="FJA12" s="285"/>
      <c r="FJB12" s="285"/>
      <c r="FJC12" s="286"/>
      <c r="FJD12" s="287"/>
      <c r="FJE12" s="67"/>
      <c r="FJF12" s="284"/>
      <c r="FJG12" s="285"/>
      <c r="FJH12" s="285"/>
      <c r="FJI12" s="286"/>
      <c r="FJJ12" s="287"/>
      <c r="FJK12" s="67"/>
      <c r="FJL12" s="284"/>
      <c r="FJM12" s="285"/>
      <c r="FJN12" s="285"/>
      <c r="FJO12" s="286"/>
      <c r="FJP12" s="287"/>
      <c r="FJQ12" s="67"/>
      <c r="FJR12" s="284"/>
      <c r="FJS12" s="285"/>
      <c r="FJT12" s="285"/>
      <c r="FJU12" s="286"/>
      <c r="FJV12" s="287"/>
      <c r="FJW12" s="67"/>
      <c r="FJX12" s="284"/>
      <c r="FJY12" s="285"/>
      <c r="FJZ12" s="285"/>
      <c r="FKA12" s="286"/>
      <c r="FKB12" s="287"/>
      <c r="FKC12" s="67"/>
      <c r="FKD12" s="284"/>
      <c r="FKE12" s="285"/>
      <c r="FKF12" s="285"/>
      <c r="FKG12" s="286"/>
      <c r="FKH12" s="287"/>
      <c r="FKI12" s="67"/>
      <c r="FKJ12" s="284"/>
      <c r="FKK12" s="285"/>
      <c r="FKL12" s="285"/>
      <c r="FKM12" s="286"/>
      <c r="FKN12" s="287"/>
      <c r="FKO12" s="67"/>
      <c r="FKP12" s="284"/>
      <c r="FKQ12" s="285"/>
      <c r="FKR12" s="285"/>
      <c r="FKS12" s="286"/>
      <c r="FKT12" s="287"/>
      <c r="FKU12" s="67"/>
      <c r="FKV12" s="284"/>
      <c r="FKW12" s="285"/>
      <c r="FKX12" s="285"/>
      <c r="FKY12" s="286"/>
      <c r="FKZ12" s="287"/>
      <c r="FLA12" s="67"/>
      <c r="FLB12" s="284"/>
      <c r="FLC12" s="285"/>
      <c r="FLD12" s="285"/>
      <c r="FLE12" s="286"/>
      <c r="FLF12" s="287"/>
      <c r="FLG12" s="67"/>
      <c r="FLH12" s="284"/>
      <c r="FLI12" s="285"/>
      <c r="FLJ12" s="285"/>
      <c r="FLK12" s="286"/>
      <c r="FLL12" s="287"/>
      <c r="FLM12" s="67"/>
      <c r="FLN12" s="284"/>
      <c r="FLO12" s="285"/>
      <c r="FLP12" s="285"/>
      <c r="FLQ12" s="286"/>
      <c r="FLR12" s="287"/>
      <c r="FLS12" s="67"/>
      <c r="FLT12" s="284"/>
      <c r="FLU12" s="285"/>
      <c r="FLV12" s="285"/>
      <c r="FLW12" s="286"/>
      <c r="FLX12" s="287"/>
      <c r="FLY12" s="67"/>
      <c r="FLZ12" s="284"/>
      <c r="FMA12" s="285"/>
      <c r="FMB12" s="285"/>
      <c r="FMC12" s="286"/>
      <c r="FMD12" s="287"/>
      <c r="FME12" s="67"/>
      <c r="FMF12" s="284"/>
      <c r="FMG12" s="285"/>
      <c r="FMH12" s="285"/>
      <c r="FMI12" s="286"/>
      <c r="FMJ12" s="287"/>
      <c r="FMK12" s="67"/>
      <c r="FML12" s="284"/>
      <c r="FMM12" s="285"/>
      <c r="FMN12" s="285"/>
      <c r="FMO12" s="286"/>
      <c r="FMP12" s="287"/>
      <c r="FMQ12" s="67"/>
      <c r="FMR12" s="284"/>
      <c r="FMS12" s="285"/>
      <c r="FMT12" s="285"/>
      <c r="FMU12" s="286"/>
      <c r="FMV12" s="287"/>
      <c r="FMW12" s="67"/>
      <c r="FMX12" s="284"/>
      <c r="FMY12" s="285"/>
      <c r="FMZ12" s="285"/>
      <c r="FNA12" s="286"/>
      <c r="FNB12" s="287"/>
      <c r="FNC12" s="67"/>
      <c r="FND12" s="284"/>
      <c r="FNE12" s="285"/>
      <c r="FNF12" s="285"/>
      <c r="FNG12" s="286"/>
      <c r="FNH12" s="287"/>
      <c r="FNI12" s="67"/>
      <c r="FNJ12" s="284"/>
      <c r="FNK12" s="285"/>
      <c r="FNL12" s="285"/>
      <c r="FNM12" s="286"/>
      <c r="FNN12" s="287"/>
      <c r="FNO12" s="67"/>
      <c r="FNP12" s="284"/>
      <c r="FNQ12" s="285"/>
      <c r="FNR12" s="285"/>
      <c r="FNS12" s="286"/>
      <c r="FNT12" s="287"/>
      <c r="FNU12" s="67"/>
      <c r="FNV12" s="284"/>
      <c r="FNW12" s="285"/>
      <c r="FNX12" s="285"/>
      <c r="FNY12" s="286"/>
      <c r="FNZ12" s="287"/>
      <c r="FOA12" s="67"/>
      <c r="FOB12" s="284"/>
      <c r="FOC12" s="285"/>
      <c r="FOD12" s="285"/>
      <c r="FOE12" s="286"/>
      <c r="FOF12" s="287"/>
      <c r="FOG12" s="67"/>
      <c r="FOH12" s="284"/>
      <c r="FOI12" s="285"/>
      <c r="FOJ12" s="285"/>
      <c r="FOK12" s="286"/>
      <c r="FOL12" s="287"/>
      <c r="FOM12" s="67"/>
      <c r="FON12" s="284"/>
      <c r="FOO12" s="285"/>
      <c r="FOP12" s="285"/>
      <c r="FOQ12" s="286"/>
      <c r="FOR12" s="287"/>
      <c r="FOS12" s="67"/>
      <c r="FOT12" s="284"/>
      <c r="FOU12" s="285"/>
      <c r="FOV12" s="285"/>
      <c r="FOW12" s="286"/>
      <c r="FOX12" s="287"/>
      <c r="FOY12" s="67"/>
      <c r="FOZ12" s="284"/>
      <c r="FPA12" s="285"/>
      <c r="FPB12" s="285"/>
      <c r="FPC12" s="286"/>
      <c r="FPD12" s="287"/>
      <c r="FPE12" s="67"/>
      <c r="FPF12" s="284"/>
      <c r="FPG12" s="285"/>
      <c r="FPH12" s="285"/>
      <c r="FPI12" s="286"/>
      <c r="FPJ12" s="287"/>
      <c r="FPK12" s="67"/>
      <c r="FPL12" s="284"/>
      <c r="FPM12" s="285"/>
      <c r="FPN12" s="285"/>
      <c r="FPO12" s="286"/>
      <c r="FPP12" s="287"/>
      <c r="FPQ12" s="67"/>
      <c r="FPR12" s="284"/>
      <c r="FPS12" s="285"/>
      <c r="FPT12" s="285"/>
      <c r="FPU12" s="286"/>
      <c r="FPV12" s="287"/>
      <c r="FPW12" s="67"/>
      <c r="FPX12" s="284"/>
      <c r="FPY12" s="285"/>
      <c r="FPZ12" s="285"/>
      <c r="FQA12" s="286"/>
      <c r="FQB12" s="287"/>
      <c r="FQC12" s="67"/>
      <c r="FQD12" s="284"/>
      <c r="FQE12" s="285"/>
      <c r="FQF12" s="285"/>
      <c r="FQG12" s="286"/>
      <c r="FQH12" s="287"/>
      <c r="FQI12" s="67"/>
      <c r="FQJ12" s="284"/>
      <c r="FQK12" s="285"/>
      <c r="FQL12" s="285"/>
      <c r="FQM12" s="286"/>
      <c r="FQN12" s="287"/>
      <c r="FQO12" s="67"/>
      <c r="FQP12" s="284"/>
      <c r="FQQ12" s="285"/>
      <c r="FQR12" s="285"/>
      <c r="FQS12" s="286"/>
      <c r="FQT12" s="287"/>
      <c r="FQU12" s="67"/>
      <c r="FQV12" s="284"/>
      <c r="FQW12" s="285"/>
      <c r="FQX12" s="285"/>
      <c r="FQY12" s="286"/>
      <c r="FQZ12" s="287"/>
      <c r="FRA12" s="67"/>
      <c r="FRB12" s="284"/>
      <c r="FRC12" s="285"/>
      <c r="FRD12" s="285"/>
      <c r="FRE12" s="286"/>
      <c r="FRF12" s="287"/>
      <c r="FRG12" s="67"/>
      <c r="FRH12" s="284"/>
      <c r="FRI12" s="285"/>
      <c r="FRJ12" s="285"/>
      <c r="FRK12" s="286"/>
      <c r="FRL12" s="287"/>
      <c r="FRM12" s="67"/>
      <c r="FRN12" s="284"/>
      <c r="FRO12" s="285"/>
      <c r="FRP12" s="285"/>
      <c r="FRQ12" s="286"/>
      <c r="FRR12" s="287"/>
      <c r="FRS12" s="67"/>
      <c r="FRT12" s="284"/>
      <c r="FRU12" s="285"/>
      <c r="FRV12" s="285"/>
      <c r="FRW12" s="286"/>
      <c r="FRX12" s="287"/>
      <c r="FRY12" s="67"/>
      <c r="FRZ12" s="284"/>
      <c r="FSA12" s="285"/>
      <c r="FSB12" s="285"/>
      <c r="FSC12" s="286"/>
      <c r="FSD12" s="287"/>
      <c r="FSE12" s="67"/>
      <c r="FSF12" s="284"/>
      <c r="FSG12" s="285"/>
      <c r="FSH12" s="285"/>
      <c r="FSI12" s="286"/>
      <c r="FSJ12" s="287"/>
      <c r="FSK12" s="67"/>
      <c r="FSL12" s="284"/>
      <c r="FSM12" s="285"/>
      <c r="FSN12" s="285"/>
      <c r="FSO12" s="286"/>
      <c r="FSP12" s="287"/>
      <c r="FSQ12" s="67"/>
      <c r="FSR12" s="284"/>
      <c r="FSS12" s="285"/>
      <c r="FST12" s="285"/>
      <c r="FSU12" s="286"/>
      <c r="FSV12" s="287"/>
      <c r="FSW12" s="67"/>
      <c r="FSX12" s="284"/>
      <c r="FSY12" s="285"/>
      <c r="FSZ12" s="285"/>
      <c r="FTA12" s="286"/>
      <c r="FTB12" s="287"/>
      <c r="FTC12" s="67"/>
      <c r="FTD12" s="284"/>
      <c r="FTE12" s="285"/>
      <c r="FTF12" s="285"/>
      <c r="FTG12" s="286"/>
      <c r="FTH12" s="287"/>
      <c r="FTI12" s="67"/>
      <c r="FTJ12" s="284"/>
      <c r="FTK12" s="285"/>
      <c r="FTL12" s="285"/>
      <c r="FTM12" s="286"/>
      <c r="FTN12" s="287"/>
      <c r="FTO12" s="67"/>
      <c r="FTP12" s="284"/>
      <c r="FTQ12" s="285"/>
      <c r="FTR12" s="285"/>
      <c r="FTS12" s="286"/>
      <c r="FTT12" s="287"/>
      <c r="FTU12" s="67"/>
      <c r="FTV12" s="284"/>
      <c r="FTW12" s="285"/>
      <c r="FTX12" s="285"/>
      <c r="FTY12" s="286"/>
      <c r="FTZ12" s="287"/>
      <c r="FUA12" s="67"/>
      <c r="FUB12" s="284"/>
      <c r="FUC12" s="285"/>
      <c r="FUD12" s="285"/>
      <c r="FUE12" s="286"/>
      <c r="FUF12" s="287"/>
      <c r="FUG12" s="67"/>
      <c r="FUH12" s="284"/>
      <c r="FUI12" s="285"/>
      <c r="FUJ12" s="285"/>
      <c r="FUK12" s="286"/>
      <c r="FUL12" s="287"/>
      <c r="FUM12" s="67"/>
      <c r="FUN12" s="284"/>
      <c r="FUO12" s="285"/>
      <c r="FUP12" s="285"/>
      <c r="FUQ12" s="286"/>
      <c r="FUR12" s="287"/>
      <c r="FUS12" s="67"/>
      <c r="FUT12" s="284"/>
      <c r="FUU12" s="285"/>
      <c r="FUV12" s="285"/>
      <c r="FUW12" s="286"/>
      <c r="FUX12" s="287"/>
      <c r="FUY12" s="67"/>
      <c r="FUZ12" s="284"/>
      <c r="FVA12" s="285"/>
      <c r="FVB12" s="285"/>
      <c r="FVC12" s="286"/>
      <c r="FVD12" s="287"/>
      <c r="FVE12" s="67"/>
      <c r="FVF12" s="284"/>
      <c r="FVG12" s="285"/>
      <c r="FVH12" s="285"/>
      <c r="FVI12" s="286"/>
      <c r="FVJ12" s="287"/>
      <c r="FVK12" s="67"/>
      <c r="FVL12" s="284"/>
      <c r="FVM12" s="285"/>
      <c r="FVN12" s="285"/>
      <c r="FVO12" s="286"/>
      <c r="FVP12" s="287"/>
      <c r="FVQ12" s="67"/>
      <c r="FVR12" s="284"/>
      <c r="FVS12" s="285"/>
      <c r="FVT12" s="285"/>
      <c r="FVU12" s="286"/>
      <c r="FVV12" s="287"/>
      <c r="FVW12" s="67"/>
      <c r="FVX12" s="284"/>
      <c r="FVY12" s="285"/>
      <c r="FVZ12" s="285"/>
      <c r="FWA12" s="286"/>
      <c r="FWB12" s="287"/>
      <c r="FWC12" s="67"/>
      <c r="FWD12" s="284"/>
      <c r="FWE12" s="285"/>
      <c r="FWF12" s="285"/>
      <c r="FWG12" s="286"/>
      <c r="FWH12" s="287"/>
      <c r="FWI12" s="67"/>
      <c r="FWJ12" s="284"/>
      <c r="FWK12" s="285"/>
      <c r="FWL12" s="285"/>
      <c r="FWM12" s="286"/>
      <c r="FWN12" s="287"/>
      <c r="FWO12" s="67"/>
      <c r="FWP12" s="284"/>
      <c r="FWQ12" s="285"/>
      <c r="FWR12" s="285"/>
      <c r="FWS12" s="286"/>
      <c r="FWT12" s="287"/>
      <c r="FWU12" s="67"/>
      <c r="FWV12" s="284"/>
      <c r="FWW12" s="285"/>
      <c r="FWX12" s="285"/>
      <c r="FWY12" s="286"/>
      <c r="FWZ12" s="287"/>
      <c r="FXA12" s="67"/>
      <c r="FXB12" s="284"/>
      <c r="FXC12" s="285"/>
      <c r="FXD12" s="285"/>
      <c r="FXE12" s="286"/>
      <c r="FXF12" s="287"/>
      <c r="FXG12" s="67"/>
      <c r="FXH12" s="284"/>
      <c r="FXI12" s="285"/>
      <c r="FXJ12" s="285"/>
      <c r="FXK12" s="286"/>
      <c r="FXL12" s="287"/>
      <c r="FXM12" s="67"/>
      <c r="FXN12" s="284"/>
      <c r="FXO12" s="285"/>
      <c r="FXP12" s="285"/>
      <c r="FXQ12" s="286"/>
      <c r="FXR12" s="287"/>
      <c r="FXS12" s="67"/>
      <c r="FXT12" s="284"/>
      <c r="FXU12" s="285"/>
      <c r="FXV12" s="285"/>
      <c r="FXW12" s="286"/>
      <c r="FXX12" s="287"/>
      <c r="FXY12" s="67"/>
      <c r="FXZ12" s="284"/>
      <c r="FYA12" s="285"/>
      <c r="FYB12" s="285"/>
      <c r="FYC12" s="286"/>
      <c r="FYD12" s="287"/>
      <c r="FYE12" s="67"/>
      <c r="FYF12" s="284"/>
      <c r="FYG12" s="285"/>
      <c r="FYH12" s="285"/>
      <c r="FYI12" s="286"/>
      <c r="FYJ12" s="287"/>
      <c r="FYK12" s="67"/>
      <c r="FYL12" s="284"/>
      <c r="FYM12" s="285"/>
      <c r="FYN12" s="285"/>
      <c r="FYO12" s="286"/>
      <c r="FYP12" s="287"/>
      <c r="FYQ12" s="67"/>
      <c r="FYR12" s="284"/>
      <c r="FYS12" s="285"/>
      <c r="FYT12" s="285"/>
      <c r="FYU12" s="286"/>
      <c r="FYV12" s="287"/>
      <c r="FYW12" s="67"/>
      <c r="FYX12" s="284"/>
      <c r="FYY12" s="285"/>
      <c r="FYZ12" s="285"/>
      <c r="FZA12" s="286"/>
      <c r="FZB12" s="287"/>
      <c r="FZC12" s="67"/>
      <c r="FZD12" s="284"/>
      <c r="FZE12" s="285"/>
      <c r="FZF12" s="285"/>
      <c r="FZG12" s="286"/>
      <c r="FZH12" s="287"/>
      <c r="FZI12" s="67"/>
      <c r="FZJ12" s="284"/>
      <c r="FZK12" s="285"/>
      <c r="FZL12" s="285"/>
      <c r="FZM12" s="286"/>
      <c r="FZN12" s="287"/>
      <c r="FZO12" s="67"/>
      <c r="FZP12" s="284"/>
      <c r="FZQ12" s="285"/>
      <c r="FZR12" s="285"/>
      <c r="FZS12" s="286"/>
      <c r="FZT12" s="287"/>
      <c r="FZU12" s="67"/>
      <c r="FZV12" s="284"/>
      <c r="FZW12" s="285"/>
      <c r="FZX12" s="285"/>
      <c r="FZY12" s="286"/>
      <c r="FZZ12" s="287"/>
      <c r="GAA12" s="67"/>
      <c r="GAB12" s="284"/>
      <c r="GAC12" s="285"/>
      <c r="GAD12" s="285"/>
      <c r="GAE12" s="286"/>
      <c r="GAF12" s="287"/>
      <c r="GAG12" s="67"/>
      <c r="GAH12" s="284"/>
      <c r="GAI12" s="285"/>
      <c r="GAJ12" s="285"/>
      <c r="GAK12" s="286"/>
      <c r="GAL12" s="287"/>
      <c r="GAM12" s="67"/>
      <c r="GAN12" s="284"/>
      <c r="GAO12" s="285"/>
      <c r="GAP12" s="285"/>
      <c r="GAQ12" s="286"/>
      <c r="GAR12" s="287"/>
      <c r="GAS12" s="67"/>
      <c r="GAT12" s="284"/>
      <c r="GAU12" s="285"/>
      <c r="GAV12" s="285"/>
      <c r="GAW12" s="286"/>
      <c r="GAX12" s="287"/>
      <c r="GAY12" s="67"/>
      <c r="GAZ12" s="284"/>
      <c r="GBA12" s="285"/>
      <c r="GBB12" s="285"/>
      <c r="GBC12" s="286"/>
      <c r="GBD12" s="287"/>
      <c r="GBE12" s="67"/>
      <c r="GBF12" s="284"/>
      <c r="GBG12" s="285"/>
      <c r="GBH12" s="285"/>
      <c r="GBI12" s="286"/>
      <c r="GBJ12" s="287"/>
      <c r="GBK12" s="67"/>
      <c r="GBL12" s="284"/>
      <c r="GBM12" s="285"/>
      <c r="GBN12" s="285"/>
      <c r="GBO12" s="286"/>
      <c r="GBP12" s="287"/>
      <c r="GBQ12" s="67"/>
      <c r="GBR12" s="284"/>
      <c r="GBS12" s="285"/>
      <c r="GBT12" s="285"/>
      <c r="GBU12" s="286"/>
      <c r="GBV12" s="287"/>
      <c r="GBW12" s="67"/>
      <c r="GBX12" s="284"/>
      <c r="GBY12" s="285"/>
      <c r="GBZ12" s="285"/>
      <c r="GCA12" s="286"/>
      <c r="GCB12" s="287"/>
      <c r="GCC12" s="67"/>
      <c r="GCD12" s="284"/>
      <c r="GCE12" s="285"/>
      <c r="GCF12" s="285"/>
      <c r="GCG12" s="286"/>
      <c r="GCH12" s="287"/>
      <c r="GCI12" s="67"/>
      <c r="GCJ12" s="284"/>
      <c r="GCK12" s="285"/>
      <c r="GCL12" s="285"/>
      <c r="GCM12" s="286"/>
      <c r="GCN12" s="287"/>
      <c r="GCO12" s="67"/>
      <c r="GCP12" s="284"/>
      <c r="GCQ12" s="285"/>
      <c r="GCR12" s="285"/>
      <c r="GCS12" s="286"/>
      <c r="GCT12" s="287"/>
      <c r="GCU12" s="67"/>
      <c r="GCV12" s="284"/>
      <c r="GCW12" s="285"/>
      <c r="GCX12" s="285"/>
      <c r="GCY12" s="286"/>
      <c r="GCZ12" s="287"/>
      <c r="GDA12" s="67"/>
      <c r="GDB12" s="284"/>
      <c r="GDC12" s="285"/>
      <c r="GDD12" s="285"/>
      <c r="GDE12" s="286"/>
      <c r="GDF12" s="287"/>
      <c r="GDG12" s="67"/>
      <c r="GDH12" s="284"/>
      <c r="GDI12" s="285"/>
      <c r="GDJ12" s="285"/>
      <c r="GDK12" s="286"/>
      <c r="GDL12" s="287"/>
      <c r="GDM12" s="67"/>
      <c r="GDN12" s="284"/>
      <c r="GDO12" s="285"/>
      <c r="GDP12" s="285"/>
      <c r="GDQ12" s="286"/>
      <c r="GDR12" s="287"/>
      <c r="GDS12" s="67"/>
      <c r="GDT12" s="284"/>
      <c r="GDU12" s="285"/>
      <c r="GDV12" s="285"/>
      <c r="GDW12" s="286"/>
      <c r="GDX12" s="287"/>
      <c r="GDY12" s="67"/>
      <c r="GDZ12" s="284"/>
      <c r="GEA12" s="285"/>
      <c r="GEB12" s="285"/>
      <c r="GEC12" s="286"/>
      <c r="GED12" s="287"/>
      <c r="GEE12" s="67"/>
      <c r="GEF12" s="284"/>
      <c r="GEG12" s="285"/>
      <c r="GEH12" s="285"/>
      <c r="GEI12" s="286"/>
      <c r="GEJ12" s="287"/>
      <c r="GEK12" s="67"/>
      <c r="GEL12" s="284"/>
      <c r="GEM12" s="285"/>
      <c r="GEN12" s="285"/>
      <c r="GEO12" s="286"/>
      <c r="GEP12" s="287"/>
      <c r="GEQ12" s="67"/>
      <c r="GER12" s="284"/>
      <c r="GES12" s="285"/>
      <c r="GET12" s="285"/>
      <c r="GEU12" s="286"/>
      <c r="GEV12" s="287"/>
      <c r="GEW12" s="67"/>
      <c r="GEX12" s="284"/>
      <c r="GEY12" s="285"/>
      <c r="GEZ12" s="285"/>
      <c r="GFA12" s="286"/>
      <c r="GFB12" s="287"/>
      <c r="GFC12" s="67"/>
      <c r="GFD12" s="284"/>
      <c r="GFE12" s="285"/>
      <c r="GFF12" s="285"/>
      <c r="GFG12" s="286"/>
      <c r="GFH12" s="287"/>
      <c r="GFI12" s="67"/>
      <c r="GFJ12" s="284"/>
      <c r="GFK12" s="285"/>
      <c r="GFL12" s="285"/>
      <c r="GFM12" s="286"/>
      <c r="GFN12" s="287"/>
      <c r="GFO12" s="67"/>
      <c r="GFP12" s="284"/>
      <c r="GFQ12" s="285"/>
      <c r="GFR12" s="285"/>
      <c r="GFS12" s="286"/>
      <c r="GFT12" s="287"/>
      <c r="GFU12" s="67"/>
      <c r="GFV12" s="284"/>
      <c r="GFW12" s="285"/>
      <c r="GFX12" s="285"/>
      <c r="GFY12" s="286"/>
      <c r="GFZ12" s="287"/>
      <c r="GGA12" s="67"/>
      <c r="GGB12" s="284"/>
      <c r="GGC12" s="285"/>
      <c r="GGD12" s="285"/>
      <c r="GGE12" s="286"/>
      <c r="GGF12" s="287"/>
      <c r="GGG12" s="67"/>
      <c r="GGH12" s="284"/>
      <c r="GGI12" s="285"/>
      <c r="GGJ12" s="285"/>
      <c r="GGK12" s="286"/>
      <c r="GGL12" s="287"/>
      <c r="GGM12" s="67"/>
      <c r="GGN12" s="284"/>
      <c r="GGO12" s="285"/>
      <c r="GGP12" s="285"/>
      <c r="GGQ12" s="286"/>
      <c r="GGR12" s="287"/>
      <c r="GGS12" s="67"/>
      <c r="GGT12" s="284"/>
      <c r="GGU12" s="285"/>
      <c r="GGV12" s="285"/>
      <c r="GGW12" s="286"/>
      <c r="GGX12" s="287"/>
      <c r="GGY12" s="67"/>
      <c r="GGZ12" s="284"/>
      <c r="GHA12" s="285"/>
      <c r="GHB12" s="285"/>
      <c r="GHC12" s="286"/>
      <c r="GHD12" s="287"/>
      <c r="GHE12" s="67"/>
      <c r="GHF12" s="284"/>
      <c r="GHG12" s="285"/>
      <c r="GHH12" s="285"/>
      <c r="GHI12" s="286"/>
      <c r="GHJ12" s="287"/>
      <c r="GHK12" s="67"/>
      <c r="GHL12" s="284"/>
      <c r="GHM12" s="285"/>
      <c r="GHN12" s="285"/>
      <c r="GHO12" s="286"/>
      <c r="GHP12" s="287"/>
      <c r="GHQ12" s="67"/>
      <c r="GHR12" s="284"/>
      <c r="GHS12" s="285"/>
      <c r="GHT12" s="285"/>
      <c r="GHU12" s="286"/>
      <c r="GHV12" s="287"/>
      <c r="GHW12" s="67"/>
      <c r="GHX12" s="284"/>
      <c r="GHY12" s="285"/>
      <c r="GHZ12" s="285"/>
      <c r="GIA12" s="286"/>
      <c r="GIB12" s="287"/>
      <c r="GIC12" s="67"/>
      <c r="GID12" s="284"/>
      <c r="GIE12" s="285"/>
      <c r="GIF12" s="285"/>
      <c r="GIG12" s="286"/>
      <c r="GIH12" s="287"/>
      <c r="GII12" s="67"/>
      <c r="GIJ12" s="284"/>
      <c r="GIK12" s="285"/>
      <c r="GIL12" s="285"/>
      <c r="GIM12" s="286"/>
      <c r="GIN12" s="287"/>
      <c r="GIO12" s="67"/>
      <c r="GIP12" s="284"/>
      <c r="GIQ12" s="285"/>
      <c r="GIR12" s="285"/>
      <c r="GIS12" s="286"/>
      <c r="GIT12" s="287"/>
      <c r="GIU12" s="67"/>
      <c r="GIV12" s="284"/>
      <c r="GIW12" s="285"/>
      <c r="GIX12" s="285"/>
      <c r="GIY12" s="286"/>
      <c r="GIZ12" s="287"/>
      <c r="GJA12" s="67"/>
      <c r="GJB12" s="284"/>
      <c r="GJC12" s="285"/>
      <c r="GJD12" s="285"/>
      <c r="GJE12" s="286"/>
      <c r="GJF12" s="287"/>
      <c r="GJG12" s="67"/>
      <c r="GJH12" s="284"/>
      <c r="GJI12" s="285"/>
      <c r="GJJ12" s="285"/>
      <c r="GJK12" s="286"/>
      <c r="GJL12" s="287"/>
      <c r="GJM12" s="67"/>
      <c r="GJN12" s="284"/>
      <c r="GJO12" s="285"/>
      <c r="GJP12" s="285"/>
      <c r="GJQ12" s="286"/>
      <c r="GJR12" s="287"/>
      <c r="GJS12" s="67"/>
      <c r="GJT12" s="284"/>
      <c r="GJU12" s="285"/>
      <c r="GJV12" s="285"/>
      <c r="GJW12" s="286"/>
      <c r="GJX12" s="287"/>
      <c r="GJY12" s="67"/>
      <c r="GJZ12" s="284"/>
      <c r="GKA12" s="285"/>
      <c r="GKB12" s="285"/>
      <c r="GKC12" s="286"/>
      <c r="GKD12" s="287"/>
      <c r="GKE12" s="67"/>
      <c r="GKF12" s="284"/>
      <c r="GKG12" s="285"/>
      <c r="GKH12" s="285"/>
      <c r="GKI12" s="286"/>
      <c r="GKJ12" s="287"/>
      <c r="GKK12" s="67"/>
      <c r="GKL12" s="284"/>
      <c r="GKM12" s="285"/>
      <c r="GKN12" s="285"/>
      <c r="GKO12" s="286"/>
      <c r="GKP12" s="287"/>
      <c r="GKQ12" s="67"/>
      <c r="GKR12" s="284"/>
      <c r="GKS12" s="285"/>
      <c r="GKT12" s="285"/>
      <c r="GKU12" s="286"/>
      <c r="GKV12" s="287"/>
      <c r="GKW12" s="67"/>
      <c r="GKX12" s="284"/>
      <c r="GKY12" s="285"/>
      <c r="GKZ12" s="285"/>
      <c r="GLA12" s="286"/>
      <c r="GLB12" s="287"/>
      <c r="GLC12" s="67"/>
      <c r="GLD12" s="284"/>
      <c r="GLE12" s="285"/>
      <c r="GLF12" s="285"/>
      <c r="GLG12" s="286"/>
      <c r="GLH12" s="287"/>
      <c r="GLI12" s="67"/>
      <c r="GLJ12" s="284"/>
      <c r="GLK12" s="285"/>
      <c r="GLL12" s="285"/>
      <c r="GLM12" s="286"/>
      <c r="GLN12" s="287"/>
      <c r="GLO12" s="67"/>
      <c r="GLP12" s="284"/>
      <c r="GLQ12" s="285"/>
      <c r="GLR12" s="285"/>
      <c r="GLS12" s="286"/>
      <c r="GLT12" s="287"/>
      <c r="GLU12" s="67"/>
      <c r="GLV12" s="284"/>
      <c r="GLW12" s="285"/>
      <c r="GLX12" s="285"/>
      <c r="GLY12" s="286"/>
      <c r="GLZ12" s="287"/>
      <c r="GMA12" s="67"/>
      <c r="GMB12" s="284"/>
      <c r="GMC12" s="285"/>
      <c r="GMD12" s="285"/>
      <c r="GME12" s="286"/>
      <c r="GMF12" s="287"/>
      <c r="GMG12" s="67"/>
      <c r="GMH12" s="284"/>
      <c r="GMI12" s="285"/>
      <c r="GMJ12" s="285"/>
      <c r="GMK12" s="286"/>
      <c r="GML12" s="287"/>
      <c r="GMM12" s="67"/>
      <c r="GMN12" s="284"/>
      <c r="GMO12" s="285"/>
      <c r="GMP12" s="285"/>
      <c r="GMQ12" s="286"/>
      <c r="GMR12" s="287"/>
      <c r="GMS12" s="67"/>
      <c r="GMT12" s="284"/>
      <c r="GMU12" s="285"/>
      <c r="GMV12" s="285"/>
      <c r="GMW12" s="286"/>
      <c r="GMX12" s="287"/>
      <c r="GMY12" s="67"/>
      <c r="GMZ12" s="284"/>
      <c r="GNA12" s="285"/>
      <c r="GNB12" s="285"/>
      <c r="GNC12" s="286"/>
      <c r="GND12" s="287"/>
      <c r="GNE12" s="67"/>
      <c r="GNF12" s="284"/>
      <c r="GNG12" s="285"/>
      <c r="GNH12" s="285"/>
      <c r="GNI12" s="286"/>
      <c r="GNJ12" s="287"/>
      <c r="GNK12" s="67"/>
      <c r="GNL12" s="284"/>
      <c r="GNM12" s="285"/>
      <c r="GNN12" s="285"/>
      <c r="GNO12" s="286"/>
      <c r="GNP12" s="287"/>
      <c r="GNQ12" s="67"/>
      <c r="GNR12" s="284"/>
      <c r="GNS12" s="285"/>
      <c r="GNT12" s="285"/>
      <c r="GNU12" s="286"/>
      <c r="GNV12" s="287"/>
      <c r="GNW12" s="67"/>
      <c r="GNX12" s="284"/>
      <c r="GNY12" s="285"/>
      <c r="GNZ12" s="285"/>
      <c r="GOA12" s="286"/>
      <c r="GOB12" s="287"/>
      <c r="GOC12" s="67"/>
      <c r="GOD12" s="284"/>
      <c r="GOE12" s="285"/>
      <c r="GOF12" s="285"/>
      <c r="GOG12" s="286"/>
      <c r="GOH12" s="287"/>
      <c r="GOI12" s="67"/>
      <c r="GOJ12" s="284"/>
      <c r="GOK12" s="285"/>
      <c r="GOL12" s="285"/>
      <c r="GOM12" s="286"/>
      <c r="GON12" s="287"/>
      <c r="GOO12" s="67"/>
      <c r="GOP12" s="284"/>
      <c r="GOQ12" s="285"/>
      <c r="GOR12" s="285"/>
      <c r="GOS12" s="286"/>
      <c r="GOT12" s="287"/>
      <c r="GOU12" s="67"/>
      <c r="GOV12" s="284"/>
      <c r="GOW12" s="285"/>
      <c r="GOX12" s="285"/>
      <c r="GOY12" s="286"/>
      <c r="GOZ12" s="287"/>
      <c r="GPA12" s="67"/>
      <c r="GPB12" s="284"/>
      <c r="GPC12" s="285"/>
      <c r="GPD12" s="285"/>
      <c r="GPE12" s="286"/>
      <c r="GPF12" s="287"/>
      <c r="GPG12" s="67"/>
      <c r="GPH12" s="284"/>
      <c r="GPI12" s="285"/>
      <c r="GPJ12" s="285"/>
      <c r="GPK12" s="286"/>
      <c r="GPL12" s="287"/>
      <c r="GPM12" s="67"/>
      <c r="GPN12" s="284"/>
      <c r="GPO12" s="285"/>
      <c r="GPP12" s="285"/>
      <c r="GPQ12" s="286"/>
      <c r="GPR12" s="287"/>
      <c r="GPS12" s="67"/>
      <c r="GPT12" s="284"/>
      <c r="GPU12" s="285"/>
      <c r="GPV12" s="285"/>
      <c r="GPW12" s="286"/>
      <c r="GPX12" s="287"/>
      <c r="GPY12" s="67"/>
      <c r="GPZ12" s="284"/>
      <c r="GQA12" s="285"/>
      <c r="GQB12" s="285"/>
      <c r="GQC12" s="286"/>
      <c r="GQD12" s="287"/>
      <c r="GQE12" s="67"/>
      <c r="GQF12" s="284"/>
      <c r="GQG12" s="285"/>
      <c r="GQH12" s="285"/>
      <c r="GQI12" s="286"/>
      <c r="GQJ12" s="287"/>
      <c r="GQK12" s="67"/>
      <c r="GQL12" s="284"/>
      <c r="GQM12" s="285"/>
      <c r="GQN12" s="285"/>
      <c r="GQO12" s="286"/>
      <c r="GQP12" s="287"/>
      <c r="GQQ12" s="67"/>
      <c r="GQR12" s="284"/>
      <c r="GQS12" s="285"/>
      <c r="GQT12" s="285"/>
      <c r="GQU12" s="286"/>
      <c r="GQV12" s="287"/>
      <c r="GQW12" s="67"/>
      <c r="GQX12" s="284"/>
      <c r="GQY12" s="285"/>
      <c r="GQZ12" s="285"/>
      <c r="GRA12" s="286"/>
      <c r="GRB12" s="287"/>
      <c r="GRC12" s="67"/>
      <c r="GRD12" s="284"/>
      <c r="GRE12" s="285"/>
      <c r="GRF12" s="285"/>
      <c r="GRG12" s="286"/>
      <c r="GRH12" s="287"/>
      <c r="GRI12" s="67"/>
      <c r="GRJ12" s="284"/>
      <c r="GRK12" s="285"/>
      <c r="GRL12" s="285"/>
      <c r="GRM12" s="286"/>
      <c r="GRN12" s="287"/>
      <c r="GRO12" s="67"/>
      <c r="GRP12" s="284"/>
      <c r="GRQ12" s="285"/>
      <c r="GRR12" s="285"/>
      <c r="GRS12" s="286"/>
      <c r="GRT12" s="287"/>
      <c r="GRU12" s="67"/>
      <c r="GRV12" s="284"/>
      <c r="GRW12" s="285"/>
      <c r="GRX12" s="285"/>
      <c r="GRY12" s="286"/>
      <c r="GRZ12" s="287"/>
      <c r="GSA12" s="67"/>
      <c r="GSB12" s="284"/>
      <c r="GSC12" s="285"/>
      <c r="GSD12" s="285"/>
      <c r="GSE12" s="286"/>
      <c r="GSF12" s="287"/>
      <c r="GSG12" s="67"/>
      <c r="GSH12" s="284"/>
      <c r="GSI12" s="285"/>
      <c r="GSJ12" s="285"/>
      <c r="GSK12" s="286"/>
      <c r="GSL12" s="287"/>
      <c r="GSM12" s="67"/>
      <c r="GSN12" s="284"/>
      <c r="GSO12" s="285"/>
      <c r="GSP12" s="285"/>
      <c r="GSQ12" s="286"/>
      <c r="GSR12" s="287"/>
      <c r="GSS12" s="67"/>
      <c r="GST12" s="284"/>
      <c r="GSU12" s="285"/>
      <c r="GSV12" s="285"/>
      <c r="GSW12" s="286"/>
      <c r="GSX12" s="287"/>
      <c r="GSY12" s="67"/>
      <c r="GSZ12" s="284"/>
      <c r="GTA12" s="285"/>
      <c r="GTB12" s="285"/>
      <c r="GTC12" s="286"/>
      <c r="GTD12" s="287"/>
      <c r="GTE12" s="67"/>
      <c r="GTF12" s="284"/>
      <c r="GTG12" s="285"/>
      <c r="GTH12" s="285"/>
      <c r="GTI12" s="286"/>
      <c r="GTJ12" s="287"/>
      <c r="GTK12" s="67"/>
      <c r="GTL12" s="284"/>
      <c r="GTM12" s="285"/>
      <c r="GTN12" s="285"/>
      <c r="GTO12" s="286"/>
      <c r="GTP12" s="287"/>
      <c r="GTQ12" s="67"/>
      <c r="GTR12" s="284"/>
      <c r="GTS12" s="285"/>
      <c r="GTT12" s="285"/>
      <c r="GTU12" s="286"/>
      <c r="GTV12" s="287"/>
      <c r="GTW12" s="67"/>
      <c r="GTX12" s="284"/>
      <c r="GTY12" s="285"/>
      <c r="GTZ12" s="285"/>
      <c r="GUA12" s="286"/>
      <c r="GUB12" s="287"/>
      <c r="GUC12" s="67"/>
      <c r="GUD12" s="284"/>
      <c r="GUE12" s="285"/>
      <c r="GUF12" s="285"/>
      <c r="GUG12" s="286"/>
      <c r="GUH12" s="287"/>
      <c r="GUI12" s="67"/>
      <c r="GUJ12" s="284"/>
      <c r="GUK12" s="285"/>
      <c r="GUL12" s="285"/>
      <c r="GUM12" s="286"/>
      <c r="GUN12" s="287"/>
      <c r="GUO12" s="67"/>
      <c r="GUP12" s="284"/>
      <c r="GUQ12" s="285"/>
      <c r="GUR12" s="285"/>
      <c r="GUS12" s="286"/>
      <c r="GUT12" s="287"/>
      <c r="GUU12" s="67"/>
      <c r="GUV12" s="284"/>
      <c r="GUW12" s="285"/>
      <c r="GUX12" s="285"/>
      <c r="GUY12" s="286"/>
      <c r="GUZ12" s="287"/>
      <c r="GVA12" s="67"/>
      <c r="GVB12" s="284"/>
      <c r="GVC12" s="285"/>
      <c r="GVD12" s="285"/>
      <c r="GVE12" s="286"/>
      <c r="GVF12" s="287"/>
      <c r="GVG12" s="67"/>
      <c r="GVH12" s="284"/>
      <c r="GVI12" s="285"/>
      <c r="GVJ12" s="285"/>
      <c r="GVK12" s="286"/>
      <c r="GVL12" s="287"/>
      <c r="GVM12" s="67"/>
      <c r="GVN12" s="284"/>
      <c r="GVO12" s="285"/>
      <c r="GVP12" s="285"/>
      <c r="GVQ12" s="286"/>
      <c r="GVR12" s="287"/>
      <c r="GVS12" s="67"/>
      <c r="GVT12" s="284"/>
      <c r="GVU12" s="285"/>
      <c r="GVV12" s="285"/>
      <c r="GVW12" s="286"/>
      <c r="GVX12" s="287"/>
      <c r="GVY12" s="67"/>
      <c r="GVZ12" s="284"/>
      <c r="GWA12" s="285"/>
      <c r="GWB12" s="285"/>
      <c r="GWC12" s="286"/>
      <c r="GWD12" s="287"/>
      <c r="GWE12" s="67"/>
      <c r="GWF12" s="284"/>
      <c r="GWG12" s="285"/>
      <c r="GWH12" s="285"/>
      <c r="GWI12" s="286"/>
      <c r="GWJ12" s="287"/>
      <c r="GWK12" s="67"/>
      <c r="GWL12" s="284"/>
      <c r="GWM12" s="285"/>
      <c r="GWN12" s="285"/>
      <c r="GWO12" s="286"/>
      <c r="GWP12" s="287"/>
      <c r="GWQ12" s="67"/>
      <c r="GWR12" s="284"/>
      <c r="GWS12" s="285"/>
      <c r="GWT12" s="285"/>
      <c r="GWU12" s="286"/>
      <c r="GWV12" s="287"/>
      <c r="GWW12" s="67"/>
      <c r="GWX12" s="284"/>
      <c r="GWY12" s="285"/>
      <c r="GWZ12" s="285"/>
      <c r="GXA12" s="286"/>
      <c r="GXB12" s="287"/>
      <c r="GXC12" s="67"/>
      <c r="GXD12" s="284"/>
      <c r="GXE12" s="285"/>
      <c r="GXF12" s="285"/>
      <c r="GXG12" s="286"/>
      <c r="GXH12" s="287"/>
      <c r="GXI12" s="67"/>
      <c r="GXJ12" s="284"/>
      <c r="GXK12" s="285"/>
      <c r="GXL12" s="285"/>
      <c r="GXM12" s="286"/>
      <c r="GXN12" s="287"/>
      <c r="GXO12" s="67"/>
      <c r="GXP12" s="284"/>
      <c r="GXQ12" s="285"/>
      <c r="GXR12" s="285"/>
      <c r="GXS12" s="286"/>
      <c r="GXT12" s="287"/>
      <c r="GXU12" s="67"/>
      <c r="GXV12" s="284"/>
      <c r="GXW12" s="285"/>
      <c r="GXX12" s="285"/>
      <c r="GXY12" s="286"/>
      <c r="GXZ12" s="287"/>
      <c r="GYA12" s="67"/>
      <c r="GYB12" s="284"/>
      <c r="GYC12" s="285"/>
      <c r="GYD12" s="285"/>
      <c r="GYE12" s="286"/>
      <c r="GYF12" s="287"/>
      <c r="GYG12" s="67"/>
      <c r="GYH12" s="284"/>
      <c r="GYI12" s="285"/>
      <c r="GYJ12" s="285"/>
      <c r="GYK12" s="286"/>
      <c r="GYL12" s="287"/>
      <c r="GYM12" s="67"/>
      <c r="GYN12" s="284"/>
      <c r="GYO12" s="285"/>
      <c r="GYP12" s="285"/>
      <c r="GYQ12" s="286"/>
      <c r="GYR12" s="287"/>
      <c r="GYS12" s="67"/>
      <c r="GYT12" s="284"/>
      <c r="GYU12" s="285"/>
      <c r="GYV12" s="285"/>
      <c r="GYW12" s="286"/>
      <c r="GYX12" s="287"/>
      <c r="GYY12" s="67"/>
      <c r="GYZ12" s="284"/>
      <c r="GZA12" s="285"/>
      <c r="GZB12" s="285"/>
      <c r="GZC12" s="286"/>
      <c r="GZD12" s="287"/>
      <c r="GZE12" s="67"/>
      <c r="GZF12" s="284"/>
      <c r="GZG12" s="285"/>
      <c r="GZH12" s="285"/>
      <c r="GZI12" s="286"/>
      <c r="GZJ12" s="287"/>
      <c r="GZK12" s="67"/>
      <c r="GZL12" s="284"/>
      <c r="GZM12" s="285"/>
      <c r="GZN12" s="285"/>
      <c r="GZO12" s="286"/>
      <c r="GZP12" s="287"/>
      <c r="GZQ12" s="67"/>
      <c r="GZR12" s="284"/>
      <c r="GZS12" s="285"/>
      <c r="GZT12" s="285"/>
      <c r="GZU12" s="286"/>
      <c r="GZV12" s="287"/>
      <c r="GZW12" s="67"/>
      <c r="GZX12" s="284"/>
      <c r="GZY12" s="285"/>
      <c r="GZZ12" s="285"/>
      <c r="HAA12" s="286"/>
      <c r="HAB12" s="287"/>
      <c r="HAC12" s="67"/>
      <c r="HAD12" s="284"/>
      <c r="HAE12" s="285"/>
      <c r="HAF12" s="285"/>
      <c r="HAG12" s="286"/>
      <c r="HAH12" s="287"/>
      <c r="HAI12" s="67"/>
      <c r="HAJ12" s="284"/>
      <c r="HAK12" s="285"/>
      <c r="HAL12" s="285"/>
      <c r="HAM12" s="286"/>
      <c r="HAN12" s="287"/>
      <c r="HAO12" s="67"/>
      <c r="HAP12" s="284"/>
      <c r="HAQ12" s="285"/>
      <c r="HAR12" s="285"/>
      <c r="HAS12" s="286"/>
      <c r="HAT12" s="287"/>
      <c r="HAU12" s="67"/>
      <c r="HAV12" s="284"/>
      <c r="HAW12" s="285"/>
      <c r="HAX12" s="285"/>
      <c r="HAY12" s="286"/>
      <c r="HAZ12" s="287"/>
      <c r="HBA12" s="67"/>
      <c r="HBB12" s="284"/>
      <c r="HBC12" s="285"/>
      <c r="HBD12" s="285"/>
      <c r="HBE12" s="286"/>
      <c r="HBF12" s="287"/>
      <c r="HBG12" s="67"/>
      <c r="HBH12" s="284"/>
      <c r="HBI12" s="285"/>
      <c r="HBJ12" s="285"/>
      <c r="HBK12" s="286"/>
      <c r="HBL12" s="287"/>
      <c r="HBM12" s="67"/>
      <c r="HBN12" s="284"/>
      <c r="HBO12" s="285"/>
      <c r="HBP12" s="285"/>
      <c r="HBQ12" s="286"/>
      <c r="HBR12" s="287"/>
      <c r="HBS12" s="67"/>
      <c r="HBT12" s="284"/>
      <c r="HBU12" s="285"/>
      <c r="HBV12" s="285"/>
      <c r="HBW12" s="286"/>
      <c r="HBX12" s="287"/>
      <c r="HBY12" s="67"/>
      <c r="HBZ12" s="284"/>
      <c r="HCA12" s="285"/>
      <c r="HCB12" s="285"/>
      <c r="HCC12" s="286"/>
      <c r="HCD12" s="287"/>
      <c r="HCE12" s="67"/>
      <c r="HCF12" s="284"/>
      <c r="HCG12" s="285"/>
      <c r="HCH12" s="285"/>
      <c r="HCI12" s="286"/>
      <c r="HCJ12" s="287"/>
      <c r="HCK12" s="67"/>
      <c r="HCL12" s="284"/>
      <c r="HCM12" s="285"/>
      <c r="HCN12" s="285"/>
      <c r="HCO12" s="286"/>
      <c r="HCP12" s="287"/>
      <c r="HCQ12" s="67"/>
      <c r="HCR12" s="284"/>
      <c r="HCS12" s="285"/>
      <c r="HCT12" s="285"/>
      <c r="HCU12" s="286"/>
      <c r="HCV12" s="287"/>
      <c r="HCW12" s="67"/>
      <c r="HCX12" s="284"/>
      <c r="HCY12" s="285"/>
      <c r="HCZ12" s="285"/>
      <c r="HDA12" s="286"/>
      <c r="HDB12" s="287"/>
      <c r="HDC12" s="67"/>
      <c r="HDD12" s="284"/>
      <c r="HDE12" s="285"/>
      <c r="HDF12" s="285"/>
      <c r="HDG12" s="286"/>
      <c r="HDH12" s="287"/>
      <c r="HDI12" s="67"/>
      <c r="HDJ12" s="284"/>
      <c r="HDK12" s="285"/>
      <c r="HDL12" s="285"/>
      <c r="HDM12" s="286"/>
      <c r="HDN12" s="287"/>
      <c r="HDO12" s="67"/>
      <c r="HDP12" s="284"/>
      <c r="HDQ12" s="285"/>
      <c r="HDR12" s="285"/>
      <c r="HDS12" s="286"/>
      <c r="HDT12" s="287"/>
      <c r="HDU12" s="67"/>
      <c r="HDV12" s="284"/>
      <c r="HDW12" s="285"/>
      <c r="HDX12" s="285"/>
      <c r="HDY12" s="286"/>
      <c r="HDZ12" s="287"/>
      <c r="HEA12" s="67"/>
      <c r="HEB12" s="284"/>
      <c r="HEC12" s="285"/>
      <c r="HED12" s="285"/>
      <c r="HEE12" s="286"/>
      <c r="HEF12" s="287"/>
      <c r="HEG12" s="67"/>
      <c r="HEH12" s="284"/>
      <c r="HEI12" s="285"/>
      <c r="HEJ12" s="285"/>
      <c r="HEK12" s="286"/>
      <c r="HEL12" s="287"/>
      <c r="HEM12" s="67"/>
      <c r="HEN12" s="284"/>
      <c r="HEO12" s="285"/>
      <c r="HEP12" s="285"/>
      <c r="HEQ12" s="286"/>
      <c r="HER12" s="287"/>
      <c r="HES12" s="67"/>
      <c r="HET12" s="284"/>
      <c r="HEU12" s="285"/>
      <c r="HEV12" s="285"/>
      <c r="HEW12" s="286"/>
      <c r="HEX12" s="287"/>
      <c r="HEY12" s="67"/>
      <c r="HEZ12" s="284"/>
      <c r="HFA12" s="285"/>
      <c r="HFB12" s="285"/>
      <c r="HFC12" s="286"/>
      <c r="HFD12" s="287"/>
      <c r="HFE12" s="67"/>
      <c r="HFF12" s="284"/>
      <c r="HFG12" s="285"/>
      <c r="HFH12" s="285"/>
      <c r="HFI12" s="286"/>
      <c r="HFJ12" s="287"/>
      <c r="HFK12" s="67"/>
      <c r="HFL12" s="284"/>
      <c r="HFM12" s="285"/>
      <c r="HFN12" s="285"/>
      <c r="HFO12" s="286"/>
      <c r="HFP12" s="287"/>
      <c r="HFQ12" s="67"/>
      <c r="HFR12" s="284"/>
      <c r="HFS12" s="285"/>
      <c r="HFT12" s="285"/>
      <c r="HFU12" s="286"/>
      <c r="HFV12" s="287"/>
      <c r="HFW12" s="67"/>
      <c r="HFX12" s="284"/>
      <c r="HFY12" s="285"/>
      <c r="HFZ12" s="285"/>
      <c r="HGA12" s="286"/>
      <c r="HGB12" s="287"/>
      <c r="HGC12" s="67"/>
      <c r="HGD12" s="284"/>
      <c r="HGE12" s="285"/>
      <c r="HGF12" s="285"/>
      <c r="HGG12" s="286"/>
      <c r="HGH12" s="287"/>
      <c r="HGI12" s="67"/>
      <c r="HGJ12" s="284"/>
      <c r="HGK12" s="285"/>
      <c r="HGL12" s="285"/>
      <c r="HGM12" s="286"/>
      <c r="HGN12" s="287"/>
      <c r="HGO12" s="67"/>
      <c r="HGP12" s="284"/>
      <c r="HGQ12" s="285"/>
      <c r="HGR12" s="285"/>
      <c r="HGS12" s="286"/>
      <c r="HGT12" s="287"/>
      <c r="HGU12" s="67"/>
      <c r="HGV12" s="284"/>
      <c r="HGW12" s="285"/>
      <c r="HGX12" s="285"/>
      <c r="HGY12" s="286"/>
      <c r="HGZ12" s="287"/>
      <c r="HHA12" s="67"/>
      <c r="HHB12" s="284"/>
      <c r="HHC12" s="285"/>
      <c r="HHD12" s="285"/>
      <c r="HHE12" s="286"/>
      <c r="HHF12" s="287"/>
      <c r="HHG12" s="67"/>
      <c r="HHH12" s="284"/>
      <c r="HHI12" s="285"/>
      <c r="HHJ12" s="285"/>
      <c r="HHK12" s="286"/>
      <c r="HHL12" s="287"/>
      <c r="HHM12" s="67"/>
      <c r="HHN12" s="284"/>
      <c r="HHO12" s="285"/>
      <c r="HHP12" s="285"/>
      <c r="HHQ12" s="286"/>
      <c r="HHR12" s="287"/>
      <c r="HHS12" s="67"/>
      <c r="HHT12" s="284"/>
      <c r="HHU12" s="285"/>
      <c r="HHV12" s="285"/>
      <c r="HHW12" s="286"/>
      <c r="HHX12" s="287"/>
      <c r="HHY12" s="67"/>
      <c r="HHZ12" s="284"/>
      <c r="HIA12" s="285"/>
      <c r="HIB12" s="285"/>
      <c r="HIC12" s="286"/>
      <c r="HID12" s="287"/>
      <c r="HIE12" s="67"/>
      <c r="HIF12" s="284"/>
      <c r="HIG12" s="285"/>
      <c r="HIH12" s="285"/>
      <c r="HII12" s="286"/>
      <c r="HIJ12" s="287"/>
      <c r="HIK12" s="67"/>
      <c r="HIL12" s="284"/>
      <c r="HIM12" s="285"/>
      <c r="HIN12" s="285"/>
      <c r="HIO12" s="286"/>
      <c r="HIP12" s="287"/>
      <c r="HIQ12" s="67"/>
      <c r="HIR12" s="284"/>
      <c r="HIS12" s="285"/>
      <c r="HIT12" s="285"/>
      <c r="HIU12" s="286"/>
      <c r="HIV12" s="287"/>
      <c r="HIW12" s="67"/>
      <c r="HIX12" s="284"/>
      <c r="HIY12" s="285"/>
      <c r="HIZ12" s="285"/>
      <c r="HJA12" s="286"/>
      <c r="HJB12" s="287"/>
      <c r="HJC12" s="67"/>
      <c r="HJD12" s="284"/>
      <c r="HJE12" s="285"/>
      <c r="HJF12" s="285"/>
      <c r="HJG12" s="286"/>
      <c r="HJH12" s="287"/>
      <c r="HJI12" s="67"/>
      <c r="HJJ12" s="284"/>
      <c r="HJK12" s="285"/>
      <c r="HJL12" s="285"/>
      <c r="HJM12" s="286"/>
      <c r="HJN12" s="287"/>
      <c r="HJO12" s="67"/>
      <c r="HJP12" s="284"/>
      <c r="HJQ12" s="285"/>
      <c r="HJR12" s="285"/>
      <c r="HJS12" s="286"/>
      <c r="HJT12" s="287"/>
      <c r="HJU12" s="67"/>
      <c r="HJV12" s="284"/>
      <c r="HJW12" s="285"/>
      <c r="HJX12" s="285"/>
      <c r="HJY12" s="286"/>
      <c r="HJZ12" s="287"/>
      <c r="HKA12" s="67"/>
      <c r="HKB12" s="284"/>
      <c r="HKC12" s="285"/>
      <c r="HKD12" s="285"/>
      <c r="HKE12" s="286"/>
      <c r="HKF12" s="287"/>
      <c r="HKG12" s="67"/>
      <c r="HKH12" s="284"/>
      <c r="HKI12" s="285"/>
      <c r="HKJ12" s="285"/>
      <c r="HKK12" s="286"/>
      <c r="HKL12" s="287"/>
      <c r="HKM12" s="67"/>
      <c r="HKN12" s="284"/>
      <c r="HKO12" s="285"/>
      <c r="HKP12" s="285"/>
      <c r="HKQ12" s="286"/>
      <c r="HKR12" s="287"/>
      <c r="HKS12" s="67"/>
      <c r="HKT12" s="284"/>
      <c r="HKU12" s="285"/>
      <c r="HKV12" s="285"/>
      <c r="HKW12" s="286"/>
      <c r="HKX12" s="287"/>
      <c r="HKY12" s="67"/>
      <c r="HKZ12" s="284"/>
      <c r="HLA12" s="285"/>
      <c r="HLB12" s="285"/>
      <c r="HLC12" s="286"/>
      <c r="HLD12" s="287"/>
      <c r="HLE12" s="67"/>
      <c r="HLF12" s="284"/>
      <c r="HLG12" s="285"/>
      <c r="HLH12" s="285"/>
      <c r="HLI12" s="286"/>
      <c r="HLJ12" s="287"/>
      <c r="HLK12" s="67"/>
      <c r="HLL12" s="284"/>
      <c r="HLM12" s="285"/>
      <c r="HLN12" s="285"/>
      <c r="HLO12" s="286"/>
      <c r="HLP12" s="287"/>
      <c r="HLQ12" s="67"/>
      <c r="HLR12" s="284"/>
      <c r="HLS12" s="285"/>
      <c r="HLT12" s="285"/>
      <c r="HLU12" s="286"/>
      <c r="HLV12" s="287"/>
      <c r="HLW12" s="67"/>
      <c r="HLX12" s="284"/>
      <c r="HLY12" s="285"/>
      <c r="HLZ12" s="285"/>
      <c r="HMA12" s="286"/>
      <c r="HMB12" s="287"/>
      <c r="HMC12" s="67"/>
      <c r="HMD12" s="284"/>
      <c r="HME12" s="285"/>
      <c r="HMF12" s="285"/>
      <c r="HMG12" s="286"/>
      <c r="HMH12" s="287"/>
      <c r="HMI12" s="67"/>
      <c r="HMJ12" s="284"/>
      <c r="HMK12" s="285"/>
      <c r="HML12" s="285"/>
      <c r="HMM12" s="286"/>
      <c r="HMN12" s="287"/>
      <c r="HMO12" s="67"/>
      <c r="HMP12" s="284"/>
      <c r="HMQ12" s="285"/>
      <c r="HMR12" s="285"/>
      <c r="HMS12" s="286"/>
      <c r="HMT12" s="287"/>
      <c r="HMU12" s="67"/>
      <c r="HMV12" s="284"/>
      <c r="HMW12" s="285"/>
      <c r="HMX12" s="285"/>
      <c r="HMY12" s="286"/>
      <c r="HMZ12" s="287"/>
      <c r="HNA12" s="67"/>
      <c r="HNB12" s="284"/>
      <c r="HNC12" s="285"/>
      <c r="HND12" s="285"/>
      <c r="HNE12" s="286"/>
      <c r="HNF12" s="287"/>
      <c r="HNG12" s="67"/>
      <c r="HNH12" s="284"/>
      <c r="HNI12" s="285"/>
      <c r="HNJ12" s="285"/>
      <c r="HNK12" s="286"/>
      <c r="HNL12" s="287"/>
      <c r="HNM12" s="67"/>
      <c r="HNN12" s="284"/>
      <c r="HNO12" s="285"/>
      <c r="HNP12" s="285"/>
      <c r="HNQ12" s="286"/>
      <c r="HNR12" s="287"/>
      <c r="HNS12" s="67"/>
      <c r="HNT12" s="284"/>
      <c r="HNU12" s="285"/>
      <c r="HNV12" s="285"/>
      <c r="HNW12" s="286"/>
      <c r="HNX12" s="287"/>
      <c r="HNY12" s="67"/>
      <c r="HNZ12" s="284"/>
      <c r="HOA12" s="285"/>
      <c r="HOB12" s="285"/>
      <c r="HOC12" s="286"/>
      <c r="HOD12" s="287"/>
      <c r="HOE12" s="67"/>
      <c r="HOF12" s="284"/>
      <c r="HOG12" s="285"/>
      <c r="HOH12" s="285"/>
      <c r="HOI12" s="286"/>
      <c r="HOJ12" s="287"/>
      <c r="HOK12" s="67"/>
      <c r="HOL12" s="284"/>
      <c r="HOM12" s="285"/>
      <c r="HON12" s="285"/>
      <c r="HOO12" s="286"/>
      <c r="HOP12" s="287"/>
      <c r="HOQ12" s="67"/>
      <c r="HOR12" s="284"/>
      <c r="HOS12" s="285"/>
      <c r="HOT12" s="285"/>
      <c r="HOU12" s="286"/>
      <c r="HOV12" s="287"/>
      <c r="HOW12" s="67"/>
      <c r="HOX12" s="284"/>
      <c r="HOY12" s="285"/>
      <c r="HOZ12" s="285"/>
      <c r="HPA12" s="286"/>
      <c r="HPB12" s="287"/>
      <c r="HPC12" s="67"/>
      <c r="HPD12" s="284"/>
      <c r="HPE12" s="285"/>
      <c r="HPF12" s="285"/>
      <c r="HPG12" s="286"/>
      <c r="HPH12" s="287"/>
      <c r="HPI12" s="67"/>
      <c r="HPJ12" s="284"/>
      <c r="HPK12" s="285"/>
      <c r="HPL12" s="285"/>
      <c r="HPM12" s="286"/>
      <c r="HPN12" s="287"/>
      <c r="HPO12" s="67"/>
      <c r="HPP12" s="284"/>
      <c r="HPQ12" s="285"/>
      <c r="HPR12" s="285"/>
      <c r="HPS12" s="286"/>
      <c r="HPT12" s="287"/>
      <c r="HPU12" s="67"/>
      <c r="HPV12" s="284"/>
      <c r="HPW12" s="285"/>
      <c r="HPX12" s="285"/>
      <c r="HPY12" s="286"/>
      <c r="HPZ12" s="287"/>
      <c r="HQA12" s="67"/>
      <c r="HQB12" s="284"/>
      <c r="HQC12" s="285"/>
      <c r="HQD12" s="285"/>
      <c r="HQE12" s="286"/>
      <c r="HQF12" s="287"/>
      <c r="HQG12" s="67"/>
      <c r="HQH12" s="284"/>
      <c r="HQI12" s="285"/>
      <c r="HQJ12" s="285"/>
      <c r="HQK12" s="286"/>
      <c r="HQL12" s="287"/>
      <c r="HQM12" s="67"/>
      <c r="HQN12" s="284"/>
      <c r="HQO12" s="285"/>
      <c r="HQP12" s="285"/>
      <c r="HQQ12" s="286"/>
      <c r="HQR12" s="287"/>
      <c r="HQS12" s="67"/>
      <c r="HQT12" s="284"/>
      <c r="HQU12" s="285"/>
      <c r="HQV12" s="285"/>
      <c r="HQW12" s="286"/>
      <c r="HQX12" s="287"/>
      <c r="HQY12" s="67"/>
      <c r="HQZ12" s="284"/>
      <c r="HRA12" s="285"/>
      <c r="HRB12" s="285"/>
      <c r="HRC12" s="286"/>
      <c r="HRD12" s="287"/>
      <c r="HRE12" s="67"/>
      <c r="HRF12" s="284"/>
      <c r="HRG12" s="285"/>
      <c r="HRH12" s="285"/>
      <c r="HRI12" s="286"/>
      <c r="HRJ12" s="287"/>
      <c r="HRK12" s="67"/>
      <c r="HRL12" s="284"/>
      <c r="HRM12" s="285"/>
      <c r="HRN12" s="285"/>
      <c r="HRO12" s="286"/>
      <c r="HRP12" s="287"/>
      <c r="HRQ12" s="67"/>
      <c r="HRR12" s="284"/>
      <c r="HRS12" s="285"/>
      <c r="HRT12" s="285"/>
      <c r="HRU12" s="286"/>
      <c r="HRV12" s="287"/>
      <c r="HRW12" s="67"/>
      <c r="HRX12" s="284"/>
      <c r="HRY12" s="285"/>
      <c r="HRZ12" s="285"/>
      <c r="HSA12" s="286"/>
      <c r="HSB12" s="287"/>
      <c r="HSC12" s="67"/>
      <c r="HSD12" s="284"/>
      <c r="HSE12" s="285"/>
      <c r="HSF12" s="285"/>
      <c r="HSG12" s="286"/>
      <c r="HSH12" s="287"/>
      <c r="HSI12" s="67"/>
      <c r="HSJ12" s="284"/>
      <c r="HSK12" s="285"/>
      <c r="HSL12" s="285"/>
      <c r="HSM12" s="286"/>
      <c r="HSN12" s="287"/>
      <c r="HSO12" s="67"/>
      <c r="HSP12" s="284"/>
      <c r="HSQ12" s="285"/>
      <c r="HSR12" s="285"/>
      <c r="HSS12" s="286"/>
      <c r="HST12" s="287"/>
      <c r="HSU12" s="67"/>
      <c r="HSV12" s="284"/>
      <c r="HSW12" s="285"/>
      <c r="HSX12" s="285"/>
      <c r="HSY12" s="286"/>
      <c r="HSZ12" s="287"/>
      <c r="HTA12" s="67"/>
      <c r="HTB12" s="284"/>
      <c r="HTC12" s="285"/>
      <c r="HTD12" s="285"/>
      <c r="HTE12" s="286"/>
      <c r="HTF12" s="287"/>
      <c r="HTG12" s="67"/>
      <c r="HTH12" s="284"/>
      <c r="HTI12" s="285"/>
      <c r="HTJ12" s="285"/>
      <c r="HTK12" s="286"/>
      <c r="HTL12" s="287"/>
      <c r="HTM12" s="67"/>
      <c r="HTN12" s="284"/>
      <c r="HTO12" s="285"/>
      <c r="HTP12" s="285"/>
      <c r="HTQ12" s="286"/>
      <c r="HTR12" s="287"/>
      <c r="HTS12" s="67"/>
      <c r="HTT12" s="284"/>
      <c r="HTU12" s="285"/>
      <c r="HTV12" s="285"/>
      <c r="HTW12" s="286"/>
      <c r="HTX12" s="287"/>
      <c r="HTY12" s="67"/>
      <c r="HTZ12" s="284"/>
      <c r="HUA12" s="285"/>
      <c r="HUB12" s="285"/>
      <c r="HUC12" s="286"/>
      <c r="HUD12" s="287"/>
      <c r="HUE12" s="67"/>
      <c r="HUF12" s="284"/>
      <c r="HUG12" s="285"/>
      <c r="HUH12" s="285"/>
      <c r="HUI12" s="286"/>
      <c r="HUJ12" s="287"/>
      <c r="HUK12" s="67"/>
      <c r="HUL12" s="284"/>
      <c r="HUM12" s="285"/>
      <c r="HUN12" s="285"/>
      <c r="HUO12" s="286"/>
      <c r="HUP12" s="287"/>
      <c r="HUQ12" s="67"/>
      <c r="HUR12" s="284"/>
      <c r="HUS12" s="285"/>
      <c r="HUT12" s="285"/>
      <c r="HUU12" s="286"/>
      <c r="HUV12" s="287"/>
      <c r="HUW12" s="67"/>
      <c r="HUX12" s="284"/>
      <c r="HUY12" s="285"/>
      <c r="HUZ12" s="285"/>
      <c r="HVA12" s="286"/>
      <c r="HVB12" s="287"/>
      <c r="HVC12" s="67"/>
      <c r="HVD12" s="284"/>
      <c r="HVE12" s="285"/>
      <c r="HVF12" s="285"/>
      <c r="HVG12" s="286"/>
      <c r="HVH12" s="287"/>
      <c r="HVI12" s="67"/>
      <c r="HVJ12" s="284"/>
      <c r="HVK12" s="285"/>
      <c r="HVL12" s="285"/>
      <c r="HVM12" s="286"/>
      <c r="HVN12" s="287"/>
      <c r="HVO12" s="67"/>
      <c r="HVP12" s="284"/>
      <c r="HVQ12" s="285"/>
      <c r="HVR12" s="285"/>
      <c r="HVS12" s="286"/>
      <c r="HVT12" s="287"/>
      <c r="HVU12" s="67"/>
      <c r="HVV12" s="284"/>
      <c r="HVW12" s="285"/>
      <c r="HVX12" s="285"/>
      <c r="HVY12" s="286"/>
      <c r="HVZ12" s="287"/>
      <c r="HWA12" s="67"/>
      <c r="HWB12" s="284"/>
      <c r="HWC12" s="285"/>
      <c r="HWD12" s="285"/>
      <c r="HWE12" s="286"/>
      <c r="HWF12" s="287"/>
      <c r="HWG12" s="67"/>
      <c r="HWH12" s="284"/>
      <c r="HWI12" s="285"/>
      <c r="HWJ12" s="285"/>
      <c r="HWK12" s="286"/>
      <c r="HWL12" s="287"/>
      <c r="HWM12" s="67"/>
      <c r="HWN12" s="284"/>
      <c r="HWO12" s="285"/>
      <c r="HWP12" s="285"/>
      <c r="HWQ12" s="286"/>
      <c r="HWR12" s="287"/>
      <c r="HWS12" s="67"/>
      <c r="HWT12" s="284"/>
      <c r="HWU12" s="285"/>
      <c r="HWV12" s="285"/>
      <c r="HWW12" s="286"/>
      <c r="HWX12" s="287"/>
      <c r="HWY12" s="67"/>
      <c r="HWZ12" s="284"/>
      <c r="HXA12" s="285"/>
      <c r="HXB12" s="285"/>
      <c r="HXC12" s="286"/>
      <c r="HXD12" s="287"/>
      <c r="HXE12" s="67"/>
      <c r="HXF12" s="284"/>
      <c r="HXG12" s="285"/>
      <c r="HXH12" s="285"/>
      <c r="HXI12" s="286"/>
      <c r="HXJ12" s="287"/>
      <c r="HXK12" s="67"/>
      <c r="HXL12" s="284"/>
      <c r="HXM12" s="285"/>
      <c r="HXN12" s="285"/>
      <c r="HXO12" s="286"/>
      <c r="HXP12" s="287"/>
      <c r="HXQ12" s="67"/>
      <c r="HXR12" s="284"/>
      <c r="HXS12" s="285"/>
      <c r="HXT12" s="285"/>
      <c r="HXU12" s="286"/>
      <c r="HXV12" s="287"/>
      <c r="HXW12" s="67"/>
      <c r="HXX12" s="284"/>
      <c r="HXY12" s="285"/>
      <c r="HXZ12" s="285"/>
      <c r="HYA12" s="286"/>
      <c r="HYB12" s="287"/>
      <c r="HYC12" s="67"/>
      <c r="HYD12" s="284"/>
      <c r="HYE12" s="285"/>
      <c r="HYF12" s="285"/>
      <c r="HYG12" s="286"/>
      <c r="HYH12" s="287"/>
      <c r="HYI12" s="67"/>
      <c r="HYJ12" s="284"/>
      <c r="HYK12" s="285"/>
      <c r="HYL12" s="285"/>
      <c r="HYM12" s="286"/>
      <c r="HYN12" s="287"/>
      <c r="HYO12" s="67"/>
      <c r="HYP12" s="284"/>
      <c r="HYQ12" s="285"/>
      <c r="HYR12" s="285"/>
      <c r="HYS12" s="286"/>
      <c r="HYT12" s="287"/>
      <c r="HYU12" s="67"/>
      <c r="HYV12" s="284"/>
      <c r="HYW12" s="285"/>
      <c r="HYX12" s="285"/>
      <c r="HYY12" s="286"/>
      <c r="HYZ12" s="287"/>
      <c r="HZA12" s="67"/>
      <c r="HZB12" s="284"/>
      <c r="HZC12" s="285"/>
      <c r="HZD12" s="285"/>
      <c r="HZE12" s="286"/>
      <c r="HZF12" s="287"/>
      <c r="HZG12" s="67"/>
      <c r="HZH12" s="284"/>
      <c r="HZI12" s="285"/>
      <c r="HZJ12" s="285"/>
      <c r="HZK12" s="286"/>
      <c r="HZL12" s="287"/>
      <c r="HZM12" s="67"/>
      <c r="HZN12" s="284"/>
      <c r="HZO12" s="285"/>
      <c r="HZP12" s="285"/>
      <c r="HZQ12" s="286"/>
      <c r="HZR12" s="287"/>
      <c r="HZS12" s="67"/>
      <c r="HZT12" s="284"/>
      <c r="HZU12" s="285"/>
      <c r="HZV12" s="285"/>
      <c r="HZW12" s="286"/>
      <c r="HZX12" s="287"/>
      <c r="HZY12" s="67"/>
      <c r="HZZ12" s="284"/>
      <c r="IAA12" s="285"/>
      <c r="IAB12" s="285"/>
      <c r="IAC12" s="286"/>
      <c r="IAD12" s="287"/>
      <c r="IAE12" s="67"/>
      <c r="IAF12" s="284"/>
      <c r="IAG12" s="285"/>
      <c r="IAH12" s="285"/>
      <c r="IAI12" s="286"/>
      <c r="IAJ12" s="287"/>
      <c r="IAK12" s="67"/>
      <c r="IAL12" s="284"/>
      <c r="IAM12" s="285"/>
      <c r="IAN12" s="285"/>
      <c r="IAO12" s="286"/>
      <c r="IAP12" s="287"/>
      <c r="IAQ12" s="67"/>
      <c r="IAR12" s="284"/>
      <c r="IAS12" s="285"/>
      <c r="IAT12" s="285"/>
      <c r="IAU12" s="286"/>
      <c r="IAV12" s="287"/>
      <c r="IAW12" s="67"/>
      <c r="IAX12" s="284"/>
      <c r="IAY12" s="285"/>
      <c r="IAZ12" s="285"/>
      <c r="IBA12" s="286"/>
      <c r="IBB12" s="287"/>
      <c r="IBC12" s="67"/>
      <c r="IBD12" s="284"/>
      <c r="IBE12" s="285"/>
      <c r="IBF12" s="285"/>
      <c r="IBG12" s="286"/>
      <c r="IBH12" s="287"/>
      <c r="IBI12" s="67"/>
      <c r="IBJ12" s="284"/>
      <c r="IBK12" s="285"/>
      <c r="IBL12" s="285"/>
      <c r="IBM12" s="286"/>
      <c r="IBN12" s="287"/>
      <c r="IBO12" s="67"/>
      <c r="IBP12" s="284"/>
      <c r="IBQ12" s="285"/>
      <c r="IBR12" s="285"/>
      <c r="IBS12" s="286"/>
      <c r="IBT12" s="287"/>
      <c r="IBU12" s="67"/>
      <c r="IBV12" s="284"/>
      <c r="IBW12" s="285"/>
      <c r="IBX12" s="285"/>
      <c r="IBY12" s="286"/>
      <c r="IBZ12" s="287"/>
      <c r="ICA12" s="67"/>
      <c r="ICB12" s="284"/>
      <c r="ICC12" s="285"/>
      <c r="ICD12" s="285"/>
      <c r="ICE12" s="286"/>
      <c r="ICF12" s="287"/>
      <c r="ICG12" s="67"/>
      <c r="ICH12" s="284"/>
      <c r="ICI12" s="285"/>
      <c r="ICJ12" s="285"/>
      <c r="ICK12" s="286"/>
      <c r="ICL12" s="287"/>
      <c r="ICM12" s="67"/>
      <c r="ICN12" s="284"/>
      <c r="ICO12" s="285"/>
      <c r="ICP12" s="285"/>
      <c r="ICQ12" s="286"/>
      <c r="ICR12" s="287"/>
      <c r="ICS12" s="67"/>
      <c r="ICT12" s="284"/>
      <c r="ICU12" s="285"/>
      <c r="ICV12" s="285"/>
      <c r="ICW12" s="286"/>
      <c r="ICX12" s="287"/>
      <c r="ICY12" s="67"/>
      <c r="ICZ12" s="284"/>
      <c r="IDA12" s="285"/>
      <c r="IDB12" s="285"/>
      <c r="IDC12" s="286"/>
      <c r="IDD12" s="287"/>
      <c r="IDE12" s="67"/>
      <c r="IDF12" s="284"/>
      <c r="IDG12" s="285"/>
      <c r="IDH12" s="285"/>
      <c r="IDI12" s="286"/>
      <c r="IDJ12" s="287"/>
      <c r="IDK12" s="67"/>
      <c r="IDL12" s="284"/>
      <c r="IDM12" s="285"/>
      <c r="IDN12" s="285"/>
      <c r="IDO12" s="286"/>
      <c r="IDP12" s="287"/>
      <c r="IDQ12" s="67"/>
      <c r="IDR12" s="284"/>
      <c r="IDS12" s="285"/>
      <c r="IDT12" s="285"/>
      <c r="IDU12" s="286"/>
      <c r="IDV12" s="287"/>
      <c r="IDW12" s="67"/>
      <c r="IDX12" s="284"/>
      <c r="IDY12" s="285"/>
      <c r="IDZ12" s="285"/>
      <c r="IEA12" s="286"/>
      <c r="IEB12" s="287"/>
      <c r="IEC12" s="67"/>
      <c r="IED12" s="284"/>
      <c r="IEE12" s="285"/>
      <c r="IEF12" s="285"/>
      <c r="IEG12" s="286"/>
      <c r="IEH12" s="287"/>
      <c r="IEI12" s="67"/>
      <c r="IEJ12" s="284"/>
      <c r="IEK12" s="285"/>
      <c r="IEL12" s="285"/>
      <c r="IEM12" s="286"/>
      <c r="IEN12" s="287"/>
      <c r="IEO12" s="67"/>
      <c r="IEP12" s="284"/>
      <c r="IEQ12" s="285"/>
      <c r="IER12" s="285"/>
      <c r="IES12" s="286"/>
      <c r="IET12" s="287"/>
      <c r="IEU12" s="67"/>
      <c r="IEV12" s="284"/>
      <c r="IEW12" s="285"/>
      <c r="IEX12" s="285"/>
      <c r="IEY12" s="286"/>
      <c r="IEZ12" s="287"/>
      <c r="IFA12" s="67"/>
      <c r="IFB12" s="284"/>
      <c r="IFC12" s="285"/>
      <c r="IFD12" s="285"/>
      <c r="IFE12" s="286"/>
      <c r="IFF12" s="287"/>
      <c r="IFG12" s="67"/>
      <c r="IFH12" s="284"/>
      <c r="IFI12" s="285"/>
      <c r="IFJ12" s="285"/>
      <c r="IFK12" s="286"/>
      <c r="IFL12" s="287"/>
      <c r="IFM12" s="67"/>
      <c r="IFN12" s="284"/>
      <c r="IFO12" s="285"/>
      <c r="IFP12" s="285"/>
      <c r="IFQ12" s="286"/>
      <c r="IFR12" s="287"/>
      <c r="IFS12" s="67"/>
      <c r="IFT12" s="284"/>
      <c r="IFU12" s="285"/>
      <c r="IFV12" s="285"/>
      <c r="IFW12" s="286"/>
      <c r="IFX12" s="287"/>
      <c r="IFY12" s="67"/>
      <c r="IFZ12" s="284"/>
      <c r="IGA12" s="285"/>
      <c r="IGB12" s="285"/>
      <c r="IGC12" s="286"/>
      <c r="IGD12" s="287"/>
      <c r="IGE12" s="67"/>
      <c r="IGF12" s="284"/>
      <c r="IGG12" s="285"/>
      <c r="IGH12" s="285"/>
      <c r="IGI12" s="286"/>
      <c r="IGJ12" s="287"/>
      <c r="IGK12" s="67"/>
      <c r="IGL12" s="284"/>
      <c r="IGM12" s="285"/>
      <c r="IGN12" s="285"/>
      <c r="IGO12" s="286"/>
      <c r="IGP12" s="287"/>
      <c r="IGQ12" s="67"/>
      <c r="IGR12" s="284"/>
      <c r="IGS12" s="285"/>
      <c r="IGT12" s="285"/>
      <c r="IGU12" s="286"/>
      <c r="IGV12" s="287"/>
      <c r="IGW12" s="67"/>
      <c r="IGX12" s="284"/>
      <c r="IGY12" s="285"/>
      <c r="IGZ12" s="285"/>
      <c r="IHA12" s="286"/>
      <c r="IHB12" s="287"/>
      <c r="IHC12" s="67"/>
      <c r="IHD12" s="284"/>
      <c r="IHE12" s="285"/>
      <c r="IHF12" s="285"/>
      <c r="IHG12" s="286"/>
      <c r="IHH12" s="287"/>
      <c r="IHI12" s="67"/>
      <c r="IHJ12" s="284"/>
      <c r="IHK12" s="285"/>
      <c r="IHL12" s="285"/>
      <c r="IHM12" s="286"/>
      <c r="IHN12" s="287"/>
      <c r="IHO12" s="67"/>
      <c r="IHP12" s="284"/>
      <c r="IHQ12" s="285"/>
      <c r="IHR12" s="285"/>
      <c r="IHS12" s="286"/>
      <c r="IHT12" s="287"/>
      <c r="IHU12" s="67"/>
      <c r="IHV12" s="284"/>
      <c r="IHW12" s="285"/>
      <c r="IHX12" s="285"/>
      <c r="IHY12" s="286"/>
      <c r="IHZ12" s="287"/>
      <c r="IIA12" s="67"/>
      <c r="IIB12" s="284"/>
      <c r="IIC12" s="285"/>
      <c r="IID12" s="285"/>
      <c r="IIE12" s="286"/>
      <c r="IIF12" s="287"/>
      <c r="IIG12" s="67"/>
      <c r="IIH12" s="284"/>
      <c r="III12" s="285"/>
      <c r="IIJ12" s="285"/>
      <c r="IIK12" s="286"/>
      <c r="IIL12" s="287"/>
      <c r="IIM12" s="67"/>
      <c r="IIN12" s="284"/>
      <c r="IIO12" s="285"/>
      <c r="IIP12" s="285"/>
      <c r="IIQ12" s="286"/>
      <c r="IIR12" s="287"/>
      <c r="IIS12" s="67"/>
      <c r="IIT12" s="284"/>
      <c r="IIU12" s="285"/>
      <c r="IIV12" s="285"/>
      <c r="IIW12" s="286"/>
      <c r="IIX12" s="287"/>
      <c r="IIY12" s="67"/>
      <c r="IIZ12" s="284"/>
      <c r="IJA12" s="285"/>
      <c r="IJB12" s="285"/>
      <c r="IJC12" s="286"/>
      <c r="IJD12" s="287"/>
      <c r="IJE12" s="67"/>
      <c r="IJF12" s="284"/>
      <c r="IJG12" s="285"/>
      <c r="IJH12" s="285"/>
      <c r="IJI12" s="286"/>
      <c r="IJJ12" s="287"/>
      <c r="IJK12" s="67"/>
      <c r="IJL12" s="284"/>
      <c r="IJM12" s="285"/>
      <c r="IJN12" s="285"/>
      <c r="IJO12" s="286"/>
      <c r="IJP12" s="287"/>
      <c r="IJQ12" s="67"/>
      <c r="IJR12" s="284"/>
      <c r="IJS12" s="285"/>
      <c r="IJT12" s="285"/>
      <c r="IJU12" s="286"/>
      <c r="IJV12" s="287"/>
      <c r="IJW12" s="67"/>
      <c r="IJX12" s="284"/>
      <c r="IJY12" s="285"/>
      <c r="IJZ12" s="285"/>
      <c r="IKA12" s="286"/>
      <c r="IKB12" s="287"/>
      <c r="IKC12" s="67"/>
      <c r="IKD12" s="284"/>
      <c r="IKE12" s="285"/>
      <c r="IKF12" s="285"/>
      <c r="IKG12" s="286"/>
      <c r="IKH12" s="287"/>
      <c r="IKI12" s="67"/>
      <c r="IKJ12" s="284"/>
      <c r="IKK12" s="285"/>
      <c r="IKL12" s="285"/>
      <c r="IKM12" s="286"/>
      <c r="IKN12" s="287"/>
      <c r="IKO12" s="67"/>
      <c r="IKP12" s="284"/>
      <c r="IKQ12" s="285"/>
      <c r="IKR12" s="285"/>
      <c r="IKS12" s="286"/>
      <c r="IKT12" s="287"/>
      <c r="IKU12" s="67"/>
      <c r="IKV12" s="284"/>
      <c r="IKW12" s="285"/>
      <c r="IKX12" s="285"/>
      <c r="IKY12" s="286"/>
      <c r="IKZ12" s="287"/>
      <c r="ILA12" s="67"/>
      <c r="ILB12" s="284"/>
      <c r="ILC12" s="285"/>
      <c r="ILD12" s="285"/>
      <c r="ILE12" s="286"/>
      <c r="ILF12" s="287"/>
      <c r="ILG12" s="67"/>
      <c r="ILH12" s="284"/>
      <c r="ILI12" s="285"/>
      <c r="ILJ12" s="285"/>
      <c r="ILK12" s="286"/>
      <c r="ILL12" s="287"/>
      <c r="ILM12" s="67"/>
      <c r="ILN12" s="284"/>
      <c r="ILO12" s="285"/>
      <c r="ILP12" s="285"/>
      <c r="ILQ12" s="286"/>
      <c r="ILR12" s="287"/>
      <c r="ILS12" s="67"/>
      <c r="ILT12" s="284"/>
      <c r="ILU12" s="285"/>
      <c r="ILV12" s="285"/>
      <c r="ILW12" s="286"/>
      <c r="ILX12" s="287"/>
      <c r="ILY12" s="67"/>
      <c r="ILZ12" s="284"/>
      <c r="IMA12" s="285"/>
      <c r="IMB12" s="285"/>
      <c r="IMC12" s="286"/>
      <c r="IMD12" s="287"/>
      <c r="IME12" s="67"/>
      <c r="IMF12" s="284"/>
      <c r="IMG12" s="285"/>
      <c r="IMH12" s="285"/>
      <c r="IMI12" s="286"/>
      <c r="IMJ12" s="287"/>
      <c r="IMK12" s="67"/>
      <c r="IML12" s="284"/>
      <c r="IMM12" s="285"/>
      <c r="IMN12" s="285"/>
      <c r="IMO12" s="286"/>
      <c r="IMP12" s="287"/>
      <c r="IMQ12" s="67"/>
      <c r="IMR12" s="284"/>
      <c r="IMS12" s="285"/>
      <c r="IMT12" s="285"/>
      <c r="IMU12" s="286"/>
      <c r="IMV12" s="287"/>
      <c r="IMW12" s="67"/>
      <c r="IMX12" s="284"/>
      <c r="IMY12" s="285"/>
      <c r="IMZ12" s="285"/>
      <c r="INA12" s="286"/>
      <c r="INB12" s="287"/>
      <c r="INC12" s="67"/>
      <c r="IND12" s="284"/>
      <c r="INE12" s="285"/>
      <c r="INF12" s="285"/>
      <c r="ING12" s="286"/>
      <c r="INH12" s="287"/>
      <c r="INI12" s="67"/>
      <c r="INJ12" s="284"/>
      <c r="INK12" s="285"/>
      <c r="INL12" s="285"/>
      <c r="INM12" s="286"/>
      <c r="INN12" s="287"/>
      <c r="INO12" s="67"/>
      <c r="INP12" s="284"/>
      <c r="INQ12" s="285"/>
      <c r="INR12" s="285"/>
      <c r="INS12" s="286"/>
      <c r="INT12" s="287"/>
      <c r="INU12" s="67"/>
      <c r="INV12" s="284"/>
      <c r="INW12" s="285"/>
      <c r="INX12" s="285"/>
      <c r="INY12" s="286"/>
      <c r="INZ12" s="287"/>
      <c r="IOA12" s="67"/>
      <c r="IOB12" s="284"/>
      <c r="IOC12" s="285"/>
      <c r="IOD12" s="285"/>
      <c r="IOE12" s="286"/>
      <c r="IOF12" s="287"/>
      <c r="IOG12" s="67"/>
      <c r="IOH12" s="284"/>
      <c r="IOI12" s="285"/>
      <c r="IOJ12" s="285"/>
      <c r="IOK12" s="286"/>
      <c r="IOL12" s="287"/>
      <c r="IOM12" s="67"/>
      <c r="ION12" s="284"/>
      <c r="IOO12" s="285"/>
      <c r="IOP12" s="285"/>
      <c r="IOQ12" s="286"/>
      <c r="IOR12" s="287"/>
      <c r="IOS12" s="67"/>
      <c r="IOT12" s="284"/>
      <c r="IOU12" s="285"/>
      <c r="IOV12" s="285"/>
      <c r="IOW12" s="286"/>
      <c r="IOX12" s="287"/>
      <c r="IOY12" s="67"/>
      <c r="IOZ12" s="284"/>
      <c r="IPA12" s="285"/>
      <c r="IPB12" s="285"/>
      <c r="IPC12" s="286"/>
      <c r="IPD12" s="287"/>
      <c r="IPE12" s="67"/>
      <c r="IPF12" s="284"/>
      <c r="IPG12" s="285"/>
      <c r="IPH12" s="285"/>
      <c r="IPI12" s="286"/>
      <c r="IPJ12" s="287"/>
      <c r="IPK12" s="67"/>
      <c r="IPL12" s="284"/>
      <c r="IPM12" s="285"/>
      <c r="IPN12" s="285"/>
      <c r="IPO12" s="286"/>
      <c r="IPP12" s="287"/>
      <c r="IPQ12" s="67"/>
      <c r="IPR12" s="284"/>
      <c r="IPS12" s="285"/>
      <c r="IPT12" s="285"/>
      <c r="IPU12" s="286"/>
      <c r="IPV12" s="287"/>
      <c r="IPW12" s="67"/>
      <c r="IPX12" s="284"/>
      <c r="IPY12" s="285"/>
      <c r="IPZ12" s="285"/>
      <c r="IQA12" s="286"/>
      <c r="IQB12" s="287"/>
      <c r="IQC12" s="67"/>
      <c r="IQD12" s="284"/>
      <c r="IQE12" s="285"/>
      <c r="IQF12" s="285"/>
      <c r="IQG12" s="286"/>
      <c r="IQH12" s="287"/>
      <c r="IQI12" s="67"/>
      <c r="IQJ12" s="284"/>
      <c r="IQK12" s="285"/>
      <c r="IQL12" s="285"/>
      <c r="IQM12" s="286"/>
      <c r="IQN12" s="287"/>
      <c r="IQO12" s="67"/>
      <c r="IQP12" s="284"/>
      <c r="IQQ12" s="285"/>
      <c r="IQR12" s="285"/>
      <c r="IQS12" s="286"/>
      <c r="IQT12" s="287"/>
      <c r="IQU12" s="67"/>
      <c r="IQV12" s="284"/>
      <c r="IQW12" s="285"/>
      <c r="IQX12" s="285"/>
      <c r="IQY12" s="286"/>
      <c r="IQZ12" s="287"/>
      <c r="IRA12" s="67"/>
      <c r="IRB12" s="284"/>
      <c r="IRC12" s="285"/>
      <c r="IRD12" s="285"/>
      <c r="IRE12" s="286"/>
      <c r="IRF12" s="287"/>
      <c r="IRG12" s="67"/>
      <c r="IRH12" s="284"/>
      <c r="IRI12" s="285"/>
      <c r="IRJ12" s="285"/>
      <c r="IRK12" s="286"/>
      <c r="IRL12" s="287"/>
      <c r="IRM12" s="67"/>
      <c r="IRN12" s="284"/>
      <c r="IRO12" s="285"/>
      <c r="IRP12" s="285"/>
      <c r="IRQ12" s="286"/>
      <c r="IRR12" s="287"/>
      <c r="IRS12" s="67"/>
      <c r="IRT12" s="284"/>
      <c r="IRU12" s="285"/>
      <c r="IRV12" s="285"/>
      <c r="IRW12" s="286"/>
      <c r="IRX12" s="287"/>
      <c r="IRY12" s="67"/>
      <c r="IRZ12" s="284"/>
      <c r="ISA12" s="285"/>
      <c r="ISB12" s="285"/>
      <c r="ISC12" s="286"/>
      <c r="ISD12" s="287"/>
      <c r="ISE12" s="67"/>
      <c r="ISF12" s="284"/>
      <c r="ISG12" s="285"/>
      <c r="ISH12" s="285"/>
      <c r="ISI12" s="286"/>
      <c r="ISJ12" s="287"/>
      <c r="ISK12" s="67"/>
      <c r="ISL12" s="284"/>
      <c r="ISM12" s="285"/>
      <c r="ISN12" s="285"/>
      <c r="ISO12" s="286"/>
      <c r="ISP12" s="287"/>
      <c r="ISQ12" s="67"/>
      <c r="ISR12" s="284"/>
      <c r="ISS12" s="285"/>
      <c r="IST12" s="285"/>
      <c r="ISU12" s="286"/>
      <c r="ISV12" s="287"/>
      <c r="ISW12" s="67"/>
      <c r="ISX12" s="284"/>
      <c r="ISY12" s="285"/>
      <c r="ISZ12" s="285"/>
      <c r="ITA12" s="286"/>
      <c r="ITB12" s="287"/>
      <c r="ITC12" s="67"/>
      <c r="ITD12" s="284"/>
      <c r="ITE12" s="285"/>
      <c r="ITF12" s="285"/>
      <c r="ITG12" s="286"/>
      <c r="ITH12" s="287"/>
      <c r="ITI12" s="67"/>
      <c r="ITJ12" s="284"/>
      <c r="ITK12" s="285"/>
      <c r="ITL12" s="285"/>
      <c r="ITM12" s="286"/>
      <c r="ITN12" s="287"/>
      <c r="ITO12" s="67"/>
      <c r="ITP12" s="284"/>
      <c r="ITQ12" s="285"/>
      <c r="ITR12" s="285"/>
      <c r="ITS12" s="286"/>
      <c r="ITT12" s="287"/>
      <c r="ITU12" s="67"/>
      <c r="ITV12" s="284"/>
      <c r="ITW12" s="285"/>
      <c r="ITX12" s="285"/>
      <c r="ITY12" s="286"/>
      <c r="ITZ12" s="287"/>
      <c r="IUA12" s="67"/>
      <c r="IUB12" s="284"/>
      <c r="IUC12" s="285"/>
      <c r="IUD12" s="285"/>
      <c r="IUE12" s="286"/>
      <c r="IUF12" s="287"/>
      <c r="IUG12" s="67"/>
      <c r="IUH12" s="284"/>
      <c r="IUI12" s="285"/>
      <c r="IUJ12" s="285"/>
      <c r="IUK12" s="286"/>
      <c r="IUL12" s="287"/>
      <c r="IUM12" s="67"/>
      <c r="IUN12" s="284"/>
      <c r="IUO12" s="285"/>
      <c r="IUP12" s="285"/>
      <c r="IUQ12" s="286"/>
      <c r="IUR12" s="287"/>
      <c r="IUS12" s="67"/>
      <c r="IUT12" s="284"/>
      <c r="IUU12" s="285"/>
      <c r="IUV12" s="285"/>
      <c r="IUW12" s="286"/>
      <c r="IUX12" s="287"/>
      <c r="IUY12" s="67"/>
      <c r="IUZ12" s="284"/>
      <c r="IVA12" s="285"/>
      <c r="IVB12" s="285"/>
      <c r="IVC12" s="286"/>
      <c r="IVD12" s="287"/>
      <c r="IVE12" s="67"/>
      <c r="IVF12" s="284"/>
      <c r="IVG12" s="285"/>
      <c r="IVH12" s="285"/>
      <c r="IVI12" s="286"/>
      <c r="IVJ12" s="287"/>
      <c r="IVK12" s="67"/>
      <c r="IVL12" s="284"/>
      <c r="IVM12" s="285"/>
      <c r="IVN12" s="285"/>
      <c r="IVO12" s="286"/>
      <c r="IVP12" s="287"/>
      <c r="IVQ12" s="67"/>
      <c r="IVR12" s="284"/>
      <c r="IVS12" s="285"/>
      <c r="IVT12" s="285"/>
      <c r="IVU12" s="286"/>
      <c r="IVV12" s="287"/>
      <c r="IVW12" s="67"/>
      <c r="IVX12" s="284"/>
      <c r="IVY12" s="285"/>
      <c r="IVZ12" s="285"/>
      <c r="IWA12" s="286"/>
      <c r="IWB12" s="287"/>
      <c r="IWC12" s="67"/>
      <c r="IWD12" s="284"/>
      <c r="IWE12" s="285"/>
      <c r="IWF12" s="285"/>
      <c r="IWG12" s="286"/>
      <c r="IWH12" s="287"/>
      <c r="IWI12" s="67"/>
      <c r="IWJ12" s="284"/>
      <c r="IWK12" s="285"/>
      <c r="IWL12" s="285"/>
      <c r="IWM12" s="286"/>
      <c r="IWN12" s="287"/>
      <c r="IWO12" s="67"/>
      <c r="IWP12" s="284"/>
      <c r="IWQ12" s="285"/>
      <c r="IWR12" s="285"/>
      <c r="IWS12" s="286"/>
      <c r="IWT12" s="287"/>
      <c r="IWU12" s="67"/>
      <c r="IWV12" s="284"/>
      <c r="IWW12" s="285"/>
      <c r="IWX12" s="285"/>
      <c r="IWY12" s="286"/>
      <c r="IWZ12" s="287"/>
      <c r="IXA12" s="67"/>
      <c r="IXB12" s="284"/>
      <c r="IXC12" s="285"/>
      <c r="IXD12" s="285"/>
      <c r="IXE12" s="286"/>
      <c r="IXF12" s="287"/>
      <c r="IXG12" s="67"/>
      <c r="IXH12" s="284"/>
      <c r="IXI12" s="285"/>
      <c r="IXJ12" s="285"/>
      <c r="IXK12" s="286"/>
      <c r="IXL12" s="287"/>
      <c r="IXM12" s="67"/>
      <c r="IXN12" s="284"/>
      <c r="IXO12" s="285"/>
      <c r="IXP12" s="285"/>
      <c r="IXQ12" s="286"/>
      <c r="IXR12" s="287"/>
      <c r="IXS12" s="67"/>
      <c r="IXT12" s="284"/>
      <c r="IXU12" s="285"/>
      <c r="IXV12" s="285"/>
      <c r="IXW12" s="286"/>
      <c r="IXX12" s="287"/>
      <c r="IXY12" s="67"/>
      <c r="IXZ12" s="284"/>
      <c r="IYA12" s="285"/>
      <c r="IYB12" s="285"/>
      <c r="IYC12" s="286"/>
      <c r="IYD12" s="287"/>
      <c r="IYE12" s="67"/>
      <c r="IYF12" s="284"/>
      <c r="IYG12" s="285"/>
      <c r="IYH12" s="285"/>
      <c r="IYI12" s="286"/>
      <c r="IYJ12" s="287"/>
      <c r="IYK12" s="67"/>
      <c r="IYL12" s="284"/>
      <c r="IYM12" s="285"/>
      <c r="IYN12" s="285"/>
      <c r="IYO12" s="286"/>
      <c r="IYP12" s="287"/>
      <c r="IYQ12" s="67"/>
      <c r="IYR12" s="284"/>
      <c r="IYS12" s="285"/>
      <c r="IYT12" s="285"/>
      <c r="IYU12" s="286"/>
      <c r="IYV12" s="287"/>
      <c r="IYW12" s="67"/>
      <c r="IYX12" s="284"/>
      <c r="IYY12" s="285"/>
      <c r="IYZ12" s="285"/>
      <c r="IZA12" s="286"/>
      <c r="IZB12" s="287"/>
      <c r="IZC12" s="67"/>
      <c r="IZD12" s="284"/>
      <c r="IZE12" s="285"/>
      <c r="IZF12" s="285"/>
      <c r="IZG12" s="286"/>
      <c r="IZH12" s="287"/>
      <c r="IZI12" s="67"/>
      <c r="IZJ12" s="284"/>
      <c r="IZK12" s="285"/>
      <c r="IZL12" s="285"/>
      <c r="IZM12" s="286"/>
      <c r="IZN12" s="287"/>
      <c r="IZO12" s="67"/>
      <c r="IZP12" s="284"/>
      <c r="IZQ12" s="285"/>
      <c r="IZR12" s="285"/>
      <c r="IZS12" s="286"/>
      <c r="IZT12" s="287"/>
      <c r="IZU12" s="67"/>
      <c r="IZV12" s="284"/>
      <c r="IZW12" s="285"/>
      <c r="IZX12" s="285"/>
      <c r="IZY12" s="286"/>
      <c r="IZZ12" s="287"/>
      <c r="JAA12" s="67"/>
      <c r="JAB12" s="284"/>
      <c r="JAC12" s="285"/>
      <c r="JAD12" s="285"/>
      <c r="JAE12" s="286"/>
      <c r="JAF12" s="287"/>
      <c r="JAG12" s="67"/>
      <c r="JAH12" s="284"/>
      <c r="JAI12" s="285"/>
      <c r="JAJ12" s="285"/>
      <c r="JAK12" s="286"/>
      <c r="JAL12" s="287"/>
      <c r="JAM12" s="67"/>
      <c r="JAN12" s="284"/>
      <c r="JAO12" s="285"/>
      <c r="JAP12" s="285"/>
      <c r="JAQ12" s="286"/>
      <c r="JAR12" s="287"/>
      <c r="JAS12" s="67"/>
      <c r="JAT12" s="284"/>
      <c r="JAU12" s="285"/>
      <c r="JAV12" s="285"/>
      <c r="JAW12" s="286"/>
      <c r="JAX12" s="287"/>
      <c r="JAY12" s="67"/>
      <c r="JAZ12" s="284"/>
      <c r="JBA12" s="285"/>
      <c r="JBB12" s="285"/>
      <c r="JBC12" s="286"/>
      <c r="JBD12" s="287"/>
      <c r="JBE12" s="67"/>
      <c r="JBF12" s="284"/>
      <c r="JBG12" s="285"/>
      <c r="JBH12" s="285"/>
      <c r="JBI12" s="286"/>
      <c r="JBJ12" s="287"/>
      <c r="JBK12" s="67"/>
      <c r="JBL12" s="284"/>
      <c r="JBM12" s="285"/>
      <c r="JBN12" s="285"/>
      <c r="JBO12" s="286"/>
      <c r="JBP12" s="287"/>
      <c r="JBQ12" s="67"/>
      <c r="JBR12" s="284"/>
      <c r="JBS12" s="285"/>
      <c r="JBT12" s="285"/>
      <c r="JBU12" s="286"/>
      <c r="JBV12" s="287"/>
      <c r="JBW12" s="67"/>
      <c r="JBX12" s="284"/>
      <c r="JBY12" s="285"/>
      <c r="JBZ12" s="285"/>
      <c r="JCA12" s="286"/>
      <c r="JCB12" s="287"/>
      <c r="JCC12" s="67"/>
      <c r="JCD12" s="284"/>
      <c r="JCE12" s="285"/>
      <c r="JCF12" s="285"/>
      <c r="JCG12" s="286"/>
      <c r="JCH12" s="287"/>
      <c r="JCI12" s="67"/>
      <c r="JCJ12" s="284"/>
      <c r="JCK12" s="285"/>
      <c r="JCL12" s="285"/>
      <c r="JCM12" s="286"/>
      <c r="JCN12" s="287"/>
      <c r="JCO12" s="67"/>
      <c r="JCP12" s="284"/>
      <c r="JCQ12" s="285"/>
      <c r="JCR12" s="285"/>
      <c r="JCS12" s="286"/>
      <c r="JCT12" s="287"/>
      <c r="JCU12" s="67"/>
      <c r="JCV12" s="284"/>
      <c r="JCW12" s="285"/>
      <c r="JCX12" s="285"/>
      <c r="JCY12" s="286"/>
      <c r="JCZ12" s="287"/>
      <c r="JDA12" s="67"/>
      <c r="JDB12" s="284"/>
      <c r="JDC12" s="285"/>
      <c r="JDD12" s="285"/>
      <c r="JDE12" s="286"/>
      <c r="JDF12" s="287"/>
      <c r="JDG12" s="67"/>
      <c r="JDH12" s="284"/>
      <c r="JDI12" s="285"/>
      <c r="JDJ12" s="285"/>
      <c r="JDK12" s="286"/>
      <c r="JDL12" s="287"/>
      <c r="JDM12" s="67"/>
      <c r="JDN12" s="284"/>
      <c r="JDO12" s="285"/>
      <c r="JDP12" s="285"/>
      <c r="JDQ12" s="286"/>
      <c r="JDR12" s="287"/>
      <c r="JDS12" s="67"/>
      <c r="JDT12" s="284"/>
      <c r="JDU12" s="285"/>
      <c r="JDV12" s="285"/>
      <c r="JDW12" s="286"/>
      <c r="JDX12" s="287"/>
      <c r="JDY12" s="67"/>
      <c r="JDZ12" s="284"/>
      <c r="JEA12" s="285"/>
      <c r="JEB12" s="285"/>
      <c r="JEC12" s="286"/>
      <c r="JED12" s="287"/>
      <c r="JEE12" s="67"/>
      <c r="JEF12" s="284"/>
      <c r="JEG12" s="285"/>
      <c r="JEH12" s="285"/>
      <c r="JEI12" s="286"/>
      <c r="JEJ12" s="287"/>
      <c r="JEK12" s="67"/>
      <c r="JEL12" s="284"/>
      <c r="JEM12" s="285"/>
      <c r="JEN12" s="285"/>
      <c r="JEO12" s="286"/>
      <c r="JEP12" s="287"/>
      <c r="JEQ12" s="67"/>
      <c r="JER12" s="284"/>
      <c r="JES12" s="285"/>
      <c r="JET12" s="285"/>
      <c r="JEU12" s="286"/>
      <c r="JEV12" s="287"/>
      <c r="JEW12" s="67"/>
      <c r="JEX12" s="284"/>
      <c r="JEY12" s="285"/>
      <c r="JEZ12" s="285"/>
      <c r="JFA12" s="286"/>
      <c r="JFB12" s="287"/>
      <c r="JFC12" s="67"/>
      <c r="JFD12" s="284"/>
      <c r="JFE12" s="285"/>
      <c r="JFF12" s="285"/>
      <c r="JFG12" s="286"/>
      <c r="JFH12" s="287"/>
      <c r="JFI12" s="67"/>
      <c r="JFJ12" s="284"/>
      <c r="JFK12" s="285"/>
      <c r="JFL12" s="285"/>
      <c r="JFM12" s="286"/>
      <c r="JFN12" s="287"/>
      <c r="JFO12" s="67"/>
      <c r="JFP12" s="284"/>
      <c r="JFQ12" s="285"/>
      <c r="JFR12" s="285"/>
      <c r="JFS12" s="286"/>
      <c r="JFT12" s="287"/>
      <c r="JFU12" s="67"/>
      <c r="JFV12" s="284"/>
      <c r="JFW12" s="285"/>
      <c r="JFX12" s="285"/>
      <c r="JFY12" s="286"/>
      <c r="JFZ12" s="287"/>
      <c r="JGA12" s="67"/>
      <c r="JGB12" s="284"/>
      <c r="JGC12" s="285"/>
      <c r="JGD12" s="285"/>
      <c r="JGE12" s="286"/>
      <c r="JGF12" s="287"/>
      <c r="JGG12" s="67"/>
      <c r="JGH12" s="284"/>
      <c r="JGI12" s="285"/>
      <c r="JGJ12" s="285"/>
      <c r="JGK12" s="286"/>
      <c r="JGL12" s="287"/>
      <c r="JGM12" s="67"/>
      <c r="JGN12" s="284"/>
      <c r="JGO12" s="285"/>
      <c r="JGP12" s="285"/>
      <c r="JGQ12" s="286"/>
      <c r="JGR12" s="287"/>
      <c r="JGS12" s="67"/>
      <c r="JGT12" s="284"/>
      <c r="JGU12" s="285"/>
      <c r="JGV12" s="285"/>
      <c r="JGW12" s="286"/>
      <c r="JGX12" s="287"/>
      <c r="JGY12" s="67"/>
      <c r="JGZ12" s="284"/>
      <c r="JHA12" s="285"/>
      <c r="JHB12" s="285"/>
      <c r="JHC12" s="286"/>
      <c r="JHD12" s="287"/>
      <c r="JHE12" s="67"/>
      <c r="JHF12" s="284"/>
      <c r="JHG12" s="285"/>
      <c r="JHH12" s="285"/>
      <c r="JHI12" s="286"/>
      <c r="JHJ12" s="287"/>
      <c r="JHK12" s="67"/>
      <c r="JHL12" s="284"/>
      <c r="JHM12" s="285"/>
      <c r="JHN12" s="285"/>
      <c r="JHO12" s="286"/>
      <c r="JHP12" s="287"/>
      <c r="JHQ12" s="67"/>
      <c r="JHR12" s="284"/>
      <c r="JHS12" s="285"/>
      <c r="JHT12" s="285"/>
      <c r="JHU12" s="286"/>
      <c r="JHV12" s="287"/>
      <c r="JHW12" s="67"/>
      <c r="JHX12" s="284"/>
      <c r="JHY12" s="285"/>
      <c r="JHZ12" s="285"/>
      <c r="JIA12" s="286"/>
      <c r="JIB12" s="287"/>
      <c r="JIC12" s="67"/>
      <c r="JID12" s="284"/>
      <c r="JIE12" s="285"/>
      <c r="JIF12" s="285"/>
      <c r="JIG12" s="286"/>
      <c r="JIH12" s="287"/>
      <c r="JII12" s="67"/>
      <c r="JIJ12" s="284"/>
      <c r="JIK12" s="285"/>
      <c r="JIL12" s="285"/>
      <c r="JIM12" s="286"/>
      <c r="JIN12" s="287"/>
      <c r="JIO12" s="67"/>
      <c r="JIP12" s="284"/>
      <c r="JIQ12" s="285"/>
      <c r="JIR12" s="285"/>
      <c r="JIS12" s="286"/>
      <c r="JIT12" s="287"/>
      <c r="JIU12" s="67"/>
      <c r="JIV12" s="284"/>
      <c r="JIW12" s="285"/>
      <c r="JIX12" s="285"/>
      <c r="JIY12" s="286"/>
      <c r="JIZ12" s="287"/>
      <c r="JJA12" s="67"/>
      <c r="JJB12" s="284"/>
      <c r="JJC12" s="285"/>
      <c r="JJD12" s="285"/>
      <c r="JJE12" s="286"/>
      <c r="JJF12" s="287"/>
      <c r="JJG12" s="67"/>
      <c r="JJH12" s="284"/>
      <c r="JJI12" s="285"/>
      <c r="JJJ12" s="285"/>
      <c r="JJK12" s="286"/>
      <c r="JJL12" s="287"/>
      <c r="JJM12" s="67"/>
      <c r="JJN12" s="284"/>
      <c r="JJO12" s="285"/>
      <c r="JJP12" s="285"/>
      <c r="JJQ12" s="286"/>
      <c r="JJR12" s="287"/>
      <c r="JJS12" s="67"/>
      <c r="JJT12" s="284"/>
      <c r="JJU12" s="285"/>
      <c r="JJV12" s="285"/>
      <c r="JJW12" s="286"/>
      <c r="JJX12" s="287"/>
      <c r="JJY12" s="67"/>
      <c r="JJZ12" s="284"/>
      <c r="JKA12" s="285"/>
      <c r="JKB12" s="285"/>
      <c r="JKC12" s="286"/>
      <c r="JKD12" s="287"/>
      <c r="JKE12" s="67"/>
      <c r="JKF12" s="284"/>
      <c r="JKG12" s="285"/>
      <c r="JKH12" s="285"/>
      <c r="JKI12" s="286"/>
      <c r="JKJ12" s="287"/>
      <c r="JKK12" s="67"/>
      <c r="JKL12" s="284"/>
      <c r="JKM12" s="285"/>
      <c r="JKN12" s="285"/>
      <c r="JKO12" s="286"/>
      <c r="JKP12" s="287"/>
      <c r="JKQ12" s="67"/>
      <c r="JKR12" s="284"/>
      <c r="JKS12" s="285"/>
      <c r="JKT12" s="285"/>
      <c r="JKU12" s="286"/>
      <c r="JKV12" s="287"/>
      <c r="JKW12" s="67"/>
      <c r="JKX12" s="284"/>
      <c r="JKY12" s="285"/>
      <c r="JKZ12" s="285"/>
      <c r="JLA12" s="286"/>
      <c r="JLB12" s="287"/>
      <c r="JLC12" s="67"/>
      <c r="JLD12" s="284"/>
      <c r="JLE12" s="285"/>
      <c r="JLF12" s="285"/>
      <c r="JLG12" s="286"/>
      <c r="JLH12" s="287"/>
      <c r="JLI12" s="67"/>
      <c r="JLJ12" s="284"/>
      <c r="JLK12" s="285"/>
      <c r="JLL12" s="285"/>
      <c r="JLM12" s="286"/>
      <c r="JLN12" s="287"/>
      <c r="JLO12" s="67"/>
      <c r="JLP12" s="284"/>
      <c r="JLQ12" s="285"/>
      <c r="JLR12" s="285"/>
      <c r="JLS12" s="286"/>
      <c r="JLT12" s="287"/>
      <c r="JLU12" s="67"/>
      <c r="JLV12" s="284"/>
      <c r="JLW12" s="285"/>
      <c r="JLX12" s="285"/>
      <c r="JLY12" s="286"/>
      <c r="JLZ12" s="287"/>
      <c r="JMA12" s="67"/>
      <c r="JMB12" s="284"/>
      <c r="JMC12" s="285"/>
      <c r="JMD12" s="285"/>
      <c r="JME12" s="286"/>
      <c r="JMF12" s="287"/>
      <c r="JMG12" s="67"/>
      <c r="JMH12" s="284"/>
      <c r="JMI12" s="285"/>
      <c r="JMJ12" s="285"/>
      <c r="JMK12" s="286"/>
      <c r="JML12" s="287"/>
      <c r="JMM12" s="67"/>
      <c r="JMN12" s="284"/>
      <c r="JMO12" s="285"/>
      <c r="JMP12" s="285"/>
      <c r="JMQ12" s="286"/>
      <c r="JMR12" s="287"/>
      <c r="JMS12" s="67"/>
      <c r="JMT12" s="284"/>
      <c r="JMU12" s="285"/>
      <c r="JMV12" s="285"/>
      <c r="JMW12" s="286"/>
      <c r="JMX12" s="287"/>
      <c r="JMY12" s="67"/>
      <c r="JMZ12" s="284"/>
      <c r="JNA12" s="285"/>
      <c r="JNB12" s="285"/>
      <c r="JNC12" s="286"/>
      <c r="JND12" s="287"/>
      <c r="JNE12" s="67"/>
      <c r="JNF12" s="284"/>
      <c r="JNG12" s="285"/>
      <c r="JNH12" s="285"/>
      <c r="JNI12" s="286"/>
      <c r="JNJ12" s="287"/>
      <c r="JNK12" s="67"/>
      <c r="JNL12" s="284"/>
      <c r="JNM12" s="285"/>
      <c r="JNN12" s="285"/>
      <c r="JNO12" s="286"/>
      <c r="JNP12" s="287"/>
      <c r="JNQ12" s="67"/>
      <c r="JNR12" s="284"/>
      <c r="JNS12" s="285"/>
      <c r="JNT12" s="285"/>
      <c r="JNU12" s="286"/>
      <c r="JNV12" s="287"/>
      <c r="JNW12" s="67"/>
      <c r="JNX12" s="284"/>
      <c r="JNY12" s="285"/>
      <c r="JNZ12" s="285"/>
      <c r="JOA12" s="286"/>
      <c r="JOB12" s="287"/>
      <c r="JOC12" s="67"/>
      <c r="JOD12" s="284"/>
      <c r="JOE12" s="285"/>
      <c r="JOF12" s="285"/>
      <c r="JOG12" s="286"/>
      <c r="JOH12" s="287"/>
      <c r="JOI12" s="67"/>
      <c r="JOJ12" s="284"/>
      <c r="JOK12" s="285"/>
      <c r="JOL12" s="285"/>
      <c r="JOM12" s="286"/>
      <c r="JON12" s="287"/>
      <c r="JOO12" s="67"/>
      <c r="JOP12" s="284"/>
      <c r="JOQ12" s="285"/>
      <c r="JOR12" s="285"/>
      <c r="JOS12" s="286"/>
      <c r="JOT12" s="287"/>
      <c r="JOU12" s="67"/>
      <c r="JOV12" s="284"/>
      <c r="JOW12" s="285"/>
      <c r="JOX12" s="285"/>
      <c r="JOY12" s="286"/>
      <c r="JOZ12" s="287"/>
      <c r="JPA12" s="67"/>
      <c r="JPB12" s="284"/>
      <c r="JPC12" s="285"/>
      <c r="JPD12" s="285"/>
      <c r="JPE12" s="286"/>
      <c r="JPF12" s="287"/>
      <c r="JPG12" s="67"/>
      <c r="JPH12" s="284"/>
      <c r="JPI12" s="285"/>
      <c r="JPJ12" s="285"/>
      <c r="JPK12" s="286"/>
      <c r="JPL12" s="287"/>
      <c r="JPM12" s="67"/>
      <c r="JPN12" s="284"/>
      <c r="JPO12" s="285"/>
      <c r="JPP12" s="285"/>
      <c r="JPQ12" s="286"/>
      <c r="JPR12" s="287"/>
      <c r="JPS12" s="67"/>
      <c r="JPT12" s="284"/>
      <c r="JPU12" s="285"/>
      <c r="JPV12" s="285"/>
      <c r="JPW12" s="286"/>
      <c r="JPX12" s="287"/>
      <c r="JPY12" s="67"/>
      <c r="JPZ12" s="284"/>
      <c r="JQA12" s="285"/>
      <c r="JQB12" s="285"/>
      <c r="JQC12" s="286"/>
      <c r="JQD12" s="287"/>
      <c r="JQE12" s="67"/>
      <c r="JQF12" s="284"/>
      <c r="JQG12" s="285"/>
      <c r="JQH12" s="285"/>
      <c r="JQI12" s="286"/>
      <c r="JQJ12" s="287"/>
      <c r="JQK12" s="67"/>
      <c r="JQL12" s="284"/>
      <c r="JQM12" s="285"/>
      <c r="JQN12" s="285"/>
      <c r="JQO12" s="286"/>
      <c r="JQP12" s="287"/>
      <c r="JQQ12" s="67"/>
      <c r="JQR12" s="284"/>
      <c r="JQS12" s="285"/>
      <c r="JQT12" s="285"/>
      <c r="JQU12" s="286"/>
      <c r="JQV12" s="287"/>
      <c r="JQW12" s="67"/>
      <c r="JQX12" s="284"/>
      <c r="JQY12" s="285"/>
      <c r="JQZ12" s="285"/>
      <c r="JRA12" s="286"/>
      <c r="JRB12" s="287"/>
      <c r="JRC12" s="67"/>
      <c r="JRD12" s="284"/>
      <c r="JRE12" s="285"/>
      <c r="JRF12" s="285"/>
      <c r="JRG12" s="286"/>
      <c r="JRH12" s="287"/>
      <c r="JRI12" s="67"/>
      <c r="JRJ12" s="284"/>
      <c r="JRK12" s="285"/>
      <c r="JRL12" s="285"/>
      <c r="JRM12" s="286"/>
      <c r="JRN12" s="287"/>
      <c r="JRO12" s="67"/>
      <c r="JRP12" s="284"/>
      <c r="JRQ12" s="285"/>
      <c r="JRR12" s="285"/>
      <c r="JRS12" s="286"/>
      <c r="JRT12" s="287"/>
      <c r="JRU12" s="67"/>
      <c r="JRV12" s="284"/>
      <c r="JRW12" s="285"/>
      <c r="JRX12" s="285"/>
      <c r="JRY12" s="286"/>
      <c r="JRZ12" s="287"/>
      <c r="JSA12" s="67"/>
      <c r="JSB12" s="284"/>
      <c r="JSC12" s="285"/>
      <c r="JSD12" s="285"/>
      <c r="JSE12" s="286"/>
      <c r="JSF12" s="287"/>
      <c r="JSG12" s="67"/>
      <c r="JSH12" s="284"/>
      <c r="JSI12" s="285"/>
      <c r="JSJ12" s="285"/>
      <c r="JSK12" s="286"/>
      <c r="JSL12" s="287"/>
      <c r="JSM12" s="67"/>
      <c r="JSN12" s="284"/>
      <c r="JSO12" s="285"/>
      <c r="JSP12" s="285"/>
      <c r="JSQ12" s="286"/>
      <c r="JSR12" s="287"/>
      <c r="JSS12" s="67"/>
      <c r="JST12" s="284"/>
      <c r="JSU12" s="285"/>
      <c r="JSV12" s="285"/>
      <c r="JSW12" s="286"/>
      <c r="JSX12" s="287"/>
      <c r="JSY12" s="67"/>
      <c r="JSZ12" s="284"/>
      <c r="JTA12" s="285"/>
      <c r="JTB12" s="285"/>
      <c r="JTC12" s="286"/>
      <c r="JTD12" s="287"/>
      <c r="JTE12" s="67"/>
      <c r="JTF12" s="284"/>
      <c r="JTG12" s="285"/>
      <c r="JTH12" s="285"/>
      <c r="JTI12" s="286"/>
      <c r="JTJ12" s="287"/>
      <c r="JTK12" s="67"/>
      <c r="JTL12" s="284"/>
      <c r="JTM12" s="285"/>
      <c r="JTN12" s="285"/>
      <c r="JTO12" s="286"/>
      <c r="JTP12" s="287"/>
      <c r="JTQ12" s="67"/>
      <c r="JTR12" s="284"/>
      <c r="JTS12" s="285"/>
      <c r="JTT12" s="285"/>
      <c r="JTU12" s="286"/>
      <c r="JTV12" s="287"/>
      <c r="JTW12" s="67"/>
      <c r="JTX12" s="284"/>
      <c r="JTY12" s="285"/>
      <c r="JTZ12" s="285"/>
      <c r="JUA12" s="286"/>
      <c r="JUB12" s="287"/>
      <c r="JUC12" s="67"/>
      <c r="JUD12" s="284"/>
      <c r="JUE12" s="285"/>
      <c r="JUF12" s="285"/>
      <c r="JUG12" s="286"/>
      <c r="JUH12" s="287"/>
      <c r="JUI12" s="67"/>
      <c r="JUJ12" s="284"/>
      <c r="JUK12" s="285"/>
      <c r="JUL12" s="285"/>
      <c r="JUM12" s="286"/>
      <c r="JUN12" s="287"/>
      <c r="JUO12" s="67"/>
      <c r="JUP12" s="284"/>
      <c r="JUQ12" s="285"/>
      <c r="JUR12" s="285"/>
      <c r="JUS12" s="286"/>
      <c r="JUT12" s="287"/>
      <c r="JUU12" s="67"/>
      <c r="JUV12" s="284"/>
      <c r="JUW12" s="285"/>
      <c r="JUX12" s="285"/>
      <c r="JUY12" s="286"/>
      <c r="JUZ12" s="287"/>
      <c r="JVA12" s="67"/>
      <c r="JVB12" s="284"/>
      <c r="JVC12" s="285"/>
      <c r="JVD12" s="285"/>
      <c r="JVE12" s="286"/>
      <c r="JVF12" s="287"/>
      <c r="JVG12" s="67"/>
      <c r="JVH12" s="284"/>
      <c r="JVI12" s="285"/>
      <c r="JVJ12" s="285"/>
      <c r="JVK12" s="286"/>
      <c r="JVL12" s="287"/>
      <c r="JVM12" s="67"/>
      <c r="JVN12" s="284"/>
      <c r="JVO12" s="285"/>
      <c r="JVP12" s="285"/>
      <c r="JVQ12" s="286"/>
      <c r="JVR12" s="287"/>
      <c r="JVS12" s="67"/>
      <c r="JVT12" s="284"/>
      <c r="JVU12" s="285"/>
      <c r="JVV12" s="285"/>
      <c r="JVW12" s="286"/>
      <c r="JVX12" s="287"/>
      <c r="JVY12" s="67"/>
      <c r="JVZ12" s="284"/>
      <c r="JWA12" s="285"/>
      <c r="JWB12" s="285"/>
      <c r="JWC12" s="286"/>
      <c r="JWD12" s="287"/>
      <c r="JWE12" s="67"/>
      <c r="JWF12" s="284"/>
      <c r="JWG12" s="285"/>
      <c r="JWH12" s="285"/>
      <c r="JWI12" s="286"/>
      <c r="JWJ12" s="287"/>
      <c r="JWK12" s="67"/>
      <c r="JWL12" s="284"/>
      <c r="JWM12" s="285"/>
      <c r="JWN12" s="285"/>
      <c r="JWO12" s="286"/>
      <c r="JWP12" s="287"/>
      <c r="JWQ12" s="67"/>
      <c r="JWR12" s="284"/>
      <c r="JWS12" s="285"/>
      <c r="JWT12" s="285"/>
      <c r="JWU12" s="286"/>
      <c r="JWV12" s="287"/>
      <c r="JWW12" s="67"/>
      <c r="JWX12" s="284"/>
      <c r="JWY12" s="285"/>
      <c r="JWZ12" s="285"/>
      <c r="JXA12" s="286"/>
      <c r="JXB12" s="287"/>
      <c r="JXC12" s="67"/>
      <c r="JXD12" s="284"/>
      <c r="JXE12" s="285"/>
      <c r="JXF12" s="285"/>
      <c r="JXG12" s="286"/>
      <c r="JXH12" s="287"/>
      <c r="JXI12" s="67"/>
      <c r="JXJ12" s="284"/>
      <c r="JXK12" s="285"/>
      <c r="JXL12" s="285"/>
      <c r="JXM12" s="286"/>
      <c r="JXN12" s="287"/>
      <c r="JXO12" s="67"/>
      <c r="JXP12" s="284"/>
      <c r="JXQ12" s="285"/>
      <c r="JXR12" s="285"/>
      <c r="JXS12" s="286"/>
      <c r="JXT12" s="287"/>
      <c r="JXU12" s="67"/>
      <c r="JXV12" s="284"/>
      <c r="JXW12" s="285"/>
      <c r="JXX12" s="285"/>
      <c r="JXY12" s="286"/>
      <c r="JXZ12" s="287"/>
      <c r="JYA12" s="67"/>
      <c r="JYB12" s="284"/>
      <c r="JYC12" s="285"/>
      <c r="JYD12" s="285"/>
      <c r="JYE12" s="286"/>
      <c r="JYF12" s="287"/>
      <c r="JYG12" s="67"/>
      <c r="JYH12" s="284"/>
      <c r="JYI12" s="285"/>
      <c r="JYJ12" s="285"/>
      <c r="JYK12" s="286"/>
      <c r="JYL12" s="287"/>
      <c r="JYM12" s="67"/>
      <c r="JYN12" s="284"/>
      <c r="JYO12" s="285"/>
      <c r="JYP12" s="285"/>
      <c r="JYQ12" s="286"/>
      <c r="JYR12" s="287"/>
      <c r="JYS12" s="67"/>
      <c r="JYT12" s="284"/>
      <c r="JYU12" s="285"/>
      <c r="JYV12" s="285"/>
      <c r="JYW12" s="286"/>
      <c r="JYX12" s="287"/>
      <c r="JYY12" s="67"/>
      <c r="JYZ12" s="284"/>
      <c r="JZA12" s="285"/>
      <c r="JZB12" s="285"/>
      <c r="JZC12" s="286"/>
      <c r="JZD12" s="287"/>
      <c r="JZE12" s="67"/>
      <c r="JZF12" s="284"/>
      <c r="JZG12" s="285"/>
      <c r="JZH12" s="285"/>
      <c r="JZI12" s="286"/>
      <c r="JZJ12" s="287"/>
      <c r="JZK12" s="67"/>
      <c r="JZL12" s="284"/>
      <c r="JZM12" s="285"/>
      <c r="JZN12" s="285"/>
      <c r="JZO12" s="286"/>
      <c r="JZP12" s="287"/>
      <c r="JZQ12" s="67"/>
      <c r="JZR12" s="284"/>
      <c r="JZS12" s="285"/>
      <c r="JZT12" s="285"/>
      <c r="JZU12" s="286"/>
      <c r="JZV12" s="287"/>
      <c r="JZW12" s="67"/>
      <c r="JZX12" s="284"/>
      <c r="JZY12" s="285"/>
      <c r="JZZ12" s="285"/>
      <c r="KAA12" s="286"/>
      <c r="KAB12" s="287"/>
      <c r="KAC12" s="67"/>
      <c r="KAD12" s="284"/>
      <c r="KAE12" s="285"/>
      <c r="KAF12" s="285"/>
      <c r="KAG12" s="286"/>
      <c r="KAH12" s="287"/>
      <c r="KAI12" s="67"/>
      <c r="KAJ12" s="284"/>
      <c r="KAK12" s="285"/>
      <c r="KAL12" s="285"/>
      <c r="KAM12" s="286"/>
      <c r="KAN12" s="287"/>
      <c r="KAO12" s="67"/>
      <c r="KAP12" s="284"/>
      <c r="KAQ12" s="285"/>
      <c r="KAR12" s="285"/>
      <c r="KAS12" s="286"/>
      <c r="KAT12" s="287"/>
      <c r="KAU12" s="67"/>
      <c r="KAV12" s="284"/>
      <c r="KAW12" s="285"/>
      <c r="KAX12" s="285"/>
      <c r="KAY12" s="286"/>
      <c r="KAZ12" s="287"/>
      <c r="KBA12" s="67"/>
      <c r="KBB12" s="284"/>
      <c r="KBC12" s="285"/>
      <c r="KBD12" s="285"/>
      <c r="KBE12" s="286"/>
      <c r="KBF12" s="287"/>
      <c r="KBG12" s="67"/>
      <c r="KBH12" s="284"/>
      <c r="KBI12" s="285"/>
      <c r="KBJ12" s="285"/>
      <c r="KBK12" s="286"/>
      <c r="KBL12" s="287"/>
      <c r="KBM12" s="67"/>
      <c r="KBN12" s="284"/>
      <c r="KBO12" s="285"/>
      <c r="KBP12" s="285"/>
      <c r="KBQ12" s="286"/>
      <c r="KBR12" s="287"/>
      <c r="KBS12" s="67"/>
      <c r="KBT12" s="284"/>
      <c r="KBU12" s="285"/>
      <c r="KBV12" s="285"/>
      <c r="KBW12" s="286"/>
      <c r="KBX12" s="287"/>
      <c r="KBY12" s="67"/>
      <c r="KBZ12" s="284"/>
      <c r="KCA12" s="285"/>
      <c r="KCB12" s="285"/>
      <c r="KCC12" s="286"/>
      <c r="KCD12" s="287"/>
      <c r="KCE12" s="67"/>
      <c r="KCF12" s="284"/>
      <c r="KCG12" s="285"/>
      <c r="KCH12" s="285"/>
      <c r="KCI12" s="286"/>
      <c r="KCJ12" s="287"/>
      <c r="KCK12" s="67"/>
      <c r="KCL12" s="284"/>
      <c r="KCM12" s="285"/>
      <c r="KCN12" s="285"/>
      <c r="KCO12" s="286"/>
      <c r="KCP12" s="287"/>
      <c r="KCQ12" s="67"/>
      <c r="KCR12" s="284"/>
      <c r="KCS12" s="285"/>
      <c r="KCT12" s="285"/>
      <c r="KCU12" s="286"/>
      <c r="KCV12" s="287"/>
      <c r="KCW12" s="67"/>
      <c r="KCX12" s="284"/>
      <c r="KCY12" s="285"/>
      <c r="KCZ12" s="285"/>
      <c r="KDA12" s="286"/>
      <c r="KDB12" s="287"/>
      <c r="KDC12" s="67"/>
      <c r="KDD12" s="284"/>
      <c r="KDE12" s="285"/>
      <c r="KDF12" s="285"/>
      <c r="KDG12" s="286"/>
      <c r="KDH12" s="287"/>
      <c r="KDI12" s="67"/>
      <c r="KDJ12" s="284"/>
      <c r="KDK12" s="285"/>
      <c r="KDL12" s="285"/>
      <c r="KDM12" s="286"/>
      <c r="KDN12" s="287"/>
      <c r="KDO12" s="67"/>
      <c r="KDP12" s="284"/>
      <c r="KDQ12" s="285"/>
      <c r="KDR12" s="285"/>
      <c r="KDS12" s="286"/>
      <c r="KDT12" s="287"/>
      <c r="KDU12" s="67"/>
      <c r="KDV12" s="284"/>
      <c r="KDW12" s="285"/>
      <c r="KDX12" s="285"/>
      <c r="KDY12" s="286"/>
      <c r="KDZ12" s="287"/>
      <c r="KEA12" s="67"/>
      <c r="KEB12" s="284"/>
      <c r="KEC12" s="285"/>
      <c r="KED12" s="285"/>
      <c r="KEE12" s="286"/>
      <c r="KEF12" s="287"/>
      <c r="KEG12" s="67"/>
      <c r="KEH12" s="284"/>
      <c r="KEI12" s="285"/>
      <c r="KEJ12" s="285"/>
      <c r="KEK12" s="286"/>
      <c r="KEL12" s="287"/>
      <c r="KEM12" s="67"/>
      <c r="KEN12" s="284"/>
      <c r="KEO12" s="285"/>
      <c r="KEP12" s="285"/>
      <c r="KEQ12" s="286"/>
      <c r="KER12" s="287"/>
      <c r="KES12" s="67"/>
      <c r="KET12" s="284"/>
      <c r="KEU12" s="285"/>
      <c r="KEV12" s="285"/>
      <c r="KEW12" s="286"/>
      <c r="KEX12" s="287"/>
      <c r="KEY12" s="67"/>
      <c r="KEZ12" s="284"/>
      <c r="KFA12" s="285"/>
      <c r="KFB12" s="285"/>
      <c r="KFC12" s="286"/>
      <c r="KFD12" s="287"/>
      <c r="KFE12" s="67"/>
      <c r="KFF12" s="284"/>
      <c r="KFG12" s="285"/>
      <c r="KFH12" s="285"/>
      <c r="KFI12" s="286"/>
      <c r="KFJ12" s="287"/>
      <c r="KFK12" s="67"/>
      <c r="KFL12" s="284"/>
      <c r="KFM12" s="285"/>
      <c r="KFN12" s="285"/>
      <c r="KFO12" s="286"/>
      <c r="KFP12" s="287"/>
      <c r="KFQ12" s="67"/>
      <c r="KFR12" s="284"/>
      <c r="KFS12" s="285"/>
      <c r="KFT12" s="285"/>
      <c r="KFU12" s="286"/>
      <c r="KFV12" s="287"/>
      <c r="KFW12" s="67"/>
      <c r="KFX12" s="284"/>
      <c r="KFY12" s="285"/>
      <c r="KFZ12" s="285"/>
      <c r="KGA12" s="286"/>
      <c r="KGB12" s="287"/>
      <c r="KGC12" s="67"/>
      <c r="KGD12" s="284"/>
      <c r="KGE12" s="285"/>
      <c r="KGF12" s="285"/>
      <c r="KGG12" s="286"/>
      <c r="KGH12" s="287"/>
      <c r="KGI12" s="67"/>
      <c r="KGJ12" s="284"/>
      <c r="KGK12" s="285"/>
      <c r="KGL12" s="285"/>
      <c r="KGM12" s="286"/>
      <c r="KGN12" s="287"/>
      <c r="KGO12" s="67"/>
      <c r="KGP12" s="284"/>
      <c r="KGQ12" s="285"/>
      <c r="KGR12" s="285"/>
      <c r="KGS12" s="286"/>
      <c r="KGT12" s="287"/>
      <c r="KGU12" s="67"/>
      <c r="KGV12" s="284"/>
      <c r="KGW12" s="285"/>
      <c r="KGX12" s="285"/>
      <c r="KGY12" s="286"/>
      <c r="KGZ12" s="287"/>
      <c r="KHA12" s="67"/>
      <c r="KHB12" s="284"/>
      <c r="KHC12" s="285"/>
      <c r="KHD12" s="285"/>
      <c r="KHE12" s="286"/>
      <c r="KHF12" s="287"/>
      <c r="KHG12" s="67"/>
      <c r="KHH12" s="284"/>
      <c r="KHI12" s="285"/>
      <c r="KHJ12" s="285"/>
      <c r="KHK12" s="286"/>
      <c r="KHL12" s="287"/>
      <c r="KHM12" s="67"/>
      <c r="KHN12" s="284"/>
      <c r="KHO12" s="285"/>
      <c r="KHP12" s="285"/>
      <c r="KHQ12" s="286"/>
      <c r="KHR12" s="287"/>
      <c r="KHS12" s="67"/>
      <c r="KHT12" s="284"/>
      <c r="KHU12" s="285"/>
      <c r="KHV12" s="285"/>
      <c r="KHW12" s="286"/>
      <c r="KHX12" s="287"/>
      <c r="KHY12" s="67"/>
      <c r="KHZ12" s="284"/>
      <c r="KIA12" s="285"/>
      <c r="KIB12" s="285"/>
      <c r="KIC12" s="286"/>
      <c r="KID12" s="287"/>
      <c r="KIE12" s="67"/>
      <c r="KIF12" s="284"/>
      <c r="KIG12" s="285"/>
      <c r="KIH12" s="285"/>
      <c r="KII12" s="286"/>
      <c r="KIJ12" s="287"/>
      <c r="KIK12" s="67"/>
      <c r="KIL12" s="284"/>
      <c r="KIM12" s="285"/>
      <c r="KIN12" s="285"/>
      <c r="KIO12" s="286"/>
      <c r="KIP12" s="287"/>
      <c r="KIQ12" s="67"/>
      <c r="KIR12" s="284"/>
      <c r="KIS12" s="285"/>
      <c r="KIT12" s="285"/>
      <c r="KIU12" s="286"/>
      <c r="KIV12" s="287"/>
      <c r="KIW12" s="67"/>
      <c r="KIX12" s="284"/>
      <c r="KIY12" s="285"/>
      <c r="KIZ12" s="285"/>
      <c r="KJA12" s="286"/>
      <c r="KJB12" s="287"/>
      <c r="KJC12" s="67"/>
      <c r="KJD12" s="284"/>
      <c r="KJE12" s="285"/>
      <c r="KJF12" s="285"/>
      <c r="KJG12" s="286"/>
      <c r="KJH12" s="287"/>
      <c r="KJI12" s="67"/>
      <c r="KJJ12" s="284"/>
      <c r="KJK12" s="285"/>
      <c r="KJL12" s="285"/>
      <c r="KJM12" s="286"/>
      <c r="KJN12" s="287"/>
      <c r="KJO12" s="67"/>
      <c r="KJP12" s="284"/>
      <c r="KJQ12" s="285"/>
      <c r="KJR12" s="285"/>
      <c r="KJS12" s="286"/>
      <c r="KJT12" s="287"/>
      <c r="KJU12" s="67"/>
      <c r="KJV12" s="284"/>
      <c r="KJW12" s="285"/>
      <c r="KJX12" s="285"/>
      <c r="KJY12" s="286"/>
      <c r="KJZ12" s="287"/>
      <c r="KKA12" s="67"/>
      <c r="KKB12" s="284"/>
      <c r="KKC12" s="285"/>
      <c r="KKD12" s="285"/>
      <c r="KKE12" s="286"/>
      <c r="KKF12" s="287"/>
      <c r="KKG12" s="67"/>
      <c r="KKH12" s="284"/>
      <c r="KKI12" s="285"/>
      <c r="KKJ12" s="285"/>
      <c r="KKK12" s="286"/>
      <c r="KKL12" s="287"/>
      <c r="KKM12" s="67"/>
      <c r="KKN12" s="284"/>
      <c r="KKO12" s="285"/>
      <c r="KKP12" s="285"/>
      <c r="KKQ12" s="286"/>
      <c r="KKR12" s="287"/>
      <c r="KKS12" s="67"/>
      <c r="KKT12" s="284"/>
      <c r="KKU12" s="285"/>
      <c r="KKV12" s="285"/>
      <c r="KKW12" s="286"/>
      <c r="KKX12" s="287"/>
      <c r="KKY12" s="67"/>
      <c r="KKZ12" s="284"/>
      <c r="KLA12" s="285"/>
      <c r="KLB12" s="285"/>
      <c r="KLC12" s="286"/>
      <c r="KLD12" s="287"/>
      <c r="KLE12" s="67"/>
      <c r="KLF12" s="284"/>
      <c r="KLG12" s="285"/>
      <c r="KLH12" s="285"/>
      <c r="KLI12" s="286"/>
      <c r="KLJ12" s="287"/>
      <c r="KLK12" s="67"/>
      <c r="KLL12" s="284"/>
      <c r="KLM12" s="285"/>
      <c r="KLN12" s="285"/>
      <c r="KLO12" s="286"/>
      <c r="KLP12" s="287"/>
      <c r="KLQ12" s="67"/>
      <c r="KLR12" s="284"/>
      <c r="KLS12" s="285"/>
      <c r="KLT12" s="285"/>
      <c r="KLU12" s="286"/>
      <c r="KLV12" s="287"/>
      <c r="KLW12" s="67"/>
      <c r="KLX12" s="284"/>
      <c r="KLY12" s="285"/>
      <c r="KLZ12" s="285"/>
      <c r="KMA12" s="286"/>
      <c r="KMB12" s="287"/>
      <c r="KMC12" s="67"/>
      <c r="KMD12" s="284"/>
      <c r="KME12" s="285"/>
      <c r="KMF12" s="285"/>
      <c r="KMG12" s="286"/>
      <c r="KMH12" s="287"/>
      <c r="KMI12" s="67"/>
      <c r="KMJ12" s="284"/>
      <c r="KMK12" s="285"/>
      <c r="KML12" s="285"/>
      <c r="KMM12" s="286"/>
      <c r="KMN12" s="287"/>
      <c r="KMO12" s="67"/>
      <c r="KMP12" s="284"/>
      <c r="KMQ12" s="285"/>
      <c r="KMR12" s="285"/>
      <c r="KMS12" s="286"/>
      <c r="KMT12" s="287"/>
      <c r="KMU12" s="67"/>
      <c r="KMV12" s="284"/>
      <c r="KMW12" s="285"/>
      <c r="KMX12" s="285"/>
      <c r="KMY12" s="286"/>
      <c r="KMZ12" s="287"/>
      <c r="KNA12" s="67"/>
      <c r="KNB12" s="284"/>
      <c r="KNC12" s="285"/>
      <c r="KND12" s="285"/>
      <c r="KNE12" s="286"/>
      <c r="KNF12" s="287"/>
      <c r="KNG12" s="67"/>
      <c r="KNH12" s="284"/>
      <c r="KNI12" s="285"/>
      <c r="KNJ12" s="285"/>
      <c r="KNK12" s="286"/>
      <c r="KNL12" s="287"/>
      <c r="KNM12" s="67"/>
      <c r="KNN12" s="284"/>
      <c r="KNO12" s="285"/>
      <c r="KNP12" s="285"/>
      <c r="KNQ12" s="286"/>
      <c r="KNR12" s="287"/>
      <c r="KNS12" s="67"/>
      <c r="KNT12" s="284"/>
      <c r="KNU12" s="285"/>
      <c r="KNV12" s="285"/>
      <c r="KNW12" s="286"/>
      <c r="KNX12" s="287"/>
      <c r="KNY12" s="67"/>
      <c r="KNZ12" s="284"/>
      <c r="KOA12" s="285"/>
      <c r="KOB12" s="285"/>
      <c r="KOC12" s="286"/>
      <c r="KOD12" s="287"/>
      <c r="KOE12" s="67"/>
      <c r="KOF12" s="284"/>
      <c r="KOG12" s="285"/>
      <c r="KOH12" s="285"/>
      <c r="KOI12" s="286"/>
      <c r="KOJ12" s="287"/>
      <c r="KOK12" s="67"/>
      <c r="KOL12" s="284"/>
      <c r="KOM12" s="285"/>
      <c r="KON12" s="285"/>
      <c r="KOO12" s="286"/>
      <c r="KOP12" s="287"/>
      <c r="KOQ12" s="67"/>
      <c r="KOR12" s="284"/>
      <c r="KOS12" s="285"/>
      <c r="KOT12" s="285"/>
      <c r="KOU12" s="286"/>
      <c r="KOV12" s="287"/>
      <c r="KOW12" s="67"/>
      <c r="KOX12" s="284"/>
      <c r="KOY12" s="285"/>
      <c r="KOZ12" s="285"/>
      <c r="KPA12" s="286"/>
      <c r="KPB12" s="287"/>
      <c r="KPC12" s="67"/>
      <c r="KPD12" s="284"/>
      <c r="KPE12" s="285"/>
      <c r="KPF12" s="285"/>
      <c r="KPG12" s="286"/>
      <c r="KPH12" s="287"/>
      <c r="KPI12" s="67"/>
      <c r="KPJ12" s="284"/>
      <c r="KPK12" s="285"/>
      <c r="KPL12" s="285"/>
      <c r="KPM12" s="286"/>
      <c r="KPN12" s="287"/>
      <c r="KPO12" s="67"/>
      <c r="KPP12" s="284"/>
      <c r="KPQ12" s="285"/>
      <c r="KPR12" s="285"/>
      <c r="KPS12" s="286"/>
      <c r="KPT12" s="287"/>
      <c r="KPU12" s="67"/>
      <c r="KPV12" s="284"/>
      <c r="KPW12" s="285"/>
      <c r="KPX12" s="285"/>
      <c r="KPY12" s="286"/>
      <c r="KPZ12" s="287"/>
      <c r="KQA12" s="67"/>
      <c r="KQB12" s="284"/>
      <c r="KQC12" s="285"/>
      <c r="KQD12" s="285"/>
      <c r="KQE12" s="286"/>
      <c r="KQF12" s="287"/>
      <c r="KQG12" s="67"/>
      <c r="KQH12" s="284"/>
      <c r="KQI12" s="285"/>
      <c r="KQJ12" s="285"/>
      <c r="KQK12" s="286"/>
      <c r="KQL12" s="287"/>
      <c r="KQM12" s="67"/>
      <c r="KQN12" s="284"/>
      <c r="KQO12" s="285"/>
      <c r="KQP12" s="285"/>
      <c r="KQQ12" s="286"/>
      <c r="KQR12" s="287"/>
      <c r="KQS12" s="67"/>
      <c r="KQT12" s="284"/>
      <c r="KQU12" s="285"/>
      <c r="KQV12" s="285"/>
      <c r="KQW12" s="286"/>
      <c r="KQX12" s="287"/>
      <c r="KQY12" s="67"/>
      <c r="KQZ12" s="284"/>
      <c r="KRA12" s="285"/>
      <c r="KRB12" s="285"/>
      <c r="KRC12" s="286"/>
      <c r="KRD12" s="287"/>
      <c r="KRE12" s="67"/>
      <c r="KRF12" s="284"/>
      <c r="KRG12" s="285"/>
      <c r="KRH12" s="285"/>
      <c r="KRI12" s="286"/>
      <c r="KRJ12" s="287"/>
      <c r="KRK12" s="67"/>
      <c r="KRL12" s="284"/>
      <c r="KRM12" s="285"/>
      <c r="KRN12" s="285"/>
      <c r="KRO12" s="286"/>
      <c r="KRP12" s="287"/>
      <c r="KRQ12" s="67"/>
      <c r="KRR12" s="284"/>
      <c r="KRS12" s="285"/>
      <c r="KRT12" s="285"/>
      <c r="KRU12" s="286"/>
      <c r="KRV12" s="287"/>
      <c r="KRW12" s="67"/>
      <c r="KRX12" s="284"/>
      <c r="KRY12" s="285"/>
      <c r="KRZ12" s="285"/>
      <c r="KSA12" s="286"/>
      <c r="KSB12" s="287"/>
      <c r="KSC12" s="67"/>
      <c r="KSD12" s="284"/>
      <c r="KSE12" s="285"/>
      <c r="KSF12" s="285"/>
      <c r="KSG12" s="286"/>
      <c r="KSH12" s="287"/>
      <c r="KSI12" s="67"/>
      <c r="KSJ12" s="284"/>
      <c r="KSK12" s="285"/>
      <c r="KSL12" s="285"/>
      <c r="KSM12" s="286"/>
      <c r="KSN12" s="287"/>
      <c r="KSO12" s="67"/>
      <c r="KSP12" s="284"/>
      <c r="KSQ12" s="285"/>
      <c r="KSR12" s="285"/>
      <c r="KSS12" s="286"/>
      <c r="KST12" s="287"/>
      <c r="KSU12" s="67"/>
      <c r="KSV12" s="284"/>
      <c r="KSW12" s="285"/>
      <c r="KSX12" s="285"/>
      <c r="KSY12" s="286"/>
      <c r="KSZ12" s="287"/>
      <c r="KTA12" s="67"/>
      <c r="KTB12" s="284"/>
      <c r="KTC12" s="285"/>
      <c r="KTD12" s="285"/>
      <c r="KTE12" s="286"/>
      <c r="KTF12" s="287"/>
      <c r="KTG12" s="67"/>
      <c r="KTH12" s="284"/>
      <c r="KTI12" s="285"/>
      <c r="KTJ12" s="285"/>
      <c r="KTK12" s="286"/>
      <c r="KTL12" s="287"/>
      <c r="KTM12" s="67"/>
      <c r="KTN12" s="284"/>
      <c r="KTO12" s="285"/>
      <c r="KTP12" s="285"/>
      <c r="KTQ12" s="286"/>
      <c r="KTR12" s="287"/>
      <c r="KTS12" s="67"/>
      <c r="KTT12" s="284"/>
      <c r="KTU12" s="285"/>
      <c r="KTV12" s="285"/>
      <c r="KTW12" s="286"/>
      <c r="KTX12" s="287"/>
      <c r="KTY12" s="67"/>
      <c r="KTZ12" s="284"/>
      <c r="KUA12" s="285"/>
      <c r="KUB12" s="285"/>
      <c r="KUC12" s="286"/>
      <c r="KUD12" s="287"/>
      <c r="KUE12" s="67"/>
      <c r="KUF12" s="284"/>
      <c r="KUG12" s="285"/>
      <c r="KUH12" s="285"/>
      <c r="KUI12" s="286"/>
      <c r="KUJ12" s="287"/>
      <c r="KUK12" s="67"/>
      <c r="KUL12" s="284"/>
      <c r="KUM12" s="285"/>
      <c r="KUN12" s="285"/>
      <c r="KUO12" s="286"/>
      <c r="KUP12" s="287"/>
      <c r="KUQ12" s="67"/>
      <c r="KUR12" s="284"/>
      <c r="KUS12" s="285"/>
      <c r="KUT12" s="285"/>
      <c r="KUU12" s="286"/>
      <c r="KUV12" s="287"/>
      <c r="KUW12" s="67"/>
      <c r="KUX12" s="284"/>
      <c r="KUY12" s="285"/>
      <c r="KUZ12" s="285"/>
      <c r="KVA12" s="286"/>
      <c r="KVB12" s="287"/>
      <c r="KVC12" s="67"/>
      <c r="KVD12" s="284"/>
      <c r="KVE12" s="285"/>
      <c r="KVF12" s="285"/>
      <c r="KVG12" s="286"/>
      <c r="KVH12" s="287"/>
      <c r="KVI12" s="67"/>
      <c r="KVJ12" s="284"/>
      <c r="KVK12" s="285"/>
      <c r="KVL12" s="285"/>
      <c r="KVM12" s="286"/>
      <c r="KVN12" s="287"/>
      <c r="KVO12" s="67"/>
      <c r="KVP12" s="284"/>
      <c r="KVQ12" s="285"/>
      <c r="KVR12" s="285"/>
      <c r="KVS12" s="286"/>
      <c r="KVT12" s="287"/>
      <c r="KVU12" s="67"/>
      <c r="KVV12" s="284"/>
      <c r="KVW12" s="285"/>
      <c r="KVX12" s="285"/>
      <c r="KVY12" s="286"/>
      <c r="KVZ12" s="287"/>
      <c r="KWA12" s="67"/>
      <c r="KWB12" s="284"/>
      <c r="KWC12" s="285"/>
      <c r="KWD12" s="285"/>
      <c r="KWE12" s="286"/>
      <c r="KWF12" s="287"/>
      <c r="KWG12" s="67"/>
      <c r="KWH12" s="284"/>
      <c r="KWI12" s="285"/>
      <c r="KWJ12" s="285"/>
      <c r="KWK12" s="286"/>
      <c r="KWL12" s="287"/>
      <c r="KWM12" s="67"/>
      <c r="KWN12" s="284"/>
      <c r="KWO12" s="285"/>
      <c r="KWP12" s="285"/>
      <c r="KWQ12" s="286"/>
      <c r="KWR12" s="287"/>
      <c r="KWS12" s="67"/>
      <c r="KWT12" s="284"/>
      <c r="KWU12" s="285"/>
      <c r="KWV12" s="285"/>
      <c r="KWW12" s="286"/>
      <c r="KWX12" s="287"/>
      <c r="KWY12" s="67"/>
      <c r="KWZ12" s="284"/>
      <c r="KXA12" s="285"/>
      <c r="KXB12" s="285"/>
      <c r="KXC12" s="286"/>
      <c r="KXD12" s="287"/>
      <c r="KXE12" s="67"/>
      <c r="KXF12" s="284"/>
      <c r="KXG12" s="285"/>
      <c r="KXH12" s="285"/>
      <c r="KXI12" s="286"/>
      <c r="KXJ12" s="287"/>
      <c r="KXK12" s="67"/>
      <c r="KXL12" s="284"/>
      <c r="KXM12" s="285"/>
      <c r="KXN12" s="285"/>
      <c r="KXO12" s="286"/>
      <c r="KXP12" s="287"/>
      <c r="KXQ12" s="67"/>
      <c r="KXR12" s="284"/>
      <c r="KXS12" s="285"/>
      <c r="KXT12" s="285"/>
      <c r="KXU12" s="286"/>
      <c r="KXV12" s="287"/>
      <c r="KXW12" s="67"/>
      <c r="KXX12" s="284"/>
      <c r="KXY12" s="285"/>
      <c r="KXZ12" s="285"/>
      <c r="KYA12" s="286"/>
      <c r="KYB12" s="287"/>
      <c r="KYC12" s="67"/>
      <c r="KYD12" s="284"/>
      <c r="KYE12" s="285"/>
      <c r="KYF12" s="285"/>
      <c r="KYG12" s="286"/>
      <c r="KYH12" s="287"/>
      <c r="KYI12" s="67"/>
      <c r="KYJ12" s="284"/>
      <c r="KYK12" s="285"/>
      <c r="KYL12" s="285"/>
      <c r="KYM12" s="286"/>
      <c r="KYN12" s="287"/>
      <c r="KYO12" s="67"/>
      <c r="KYP12" s="284"/>
      <c r="KYQ12" s="285"/>
      <c r="KYR12" s="285"/>
      <c r="KYS12" s="286"/>
      <c r="KYT12" s="287"/>
      <c r="KYU12" s="67"/>
      <c r="KYV12" s="284"/>
      <c r="KYW12" s="285"/>
      <c r="KYX12" s="285"/>
      <c r="KYY12" s="286"/>
      <c r="KYZ12" s="287"/>
      <c r="KZA12" s="67"/>
      <c r="KZB12" s="284"/>
      <c r="KZC12" s="285"/>
      <c r="KZD12" s="285"/>
      <c r="KZE12" s="286"/>
      <c r="KZF12" s="287"/>
      <c r="KZG12" s="67"/>
      <c r="KZH12" s="284"/>
      <c r="KZI12" s="285"/>
      <c r="KZJ12" s="285"/>
      <c r="KZK12" s="286"/>
      <c r="KZL12" s="287"/>
      <c r="KZM12" s="67"/>
      <c r="KZN12" s="284"/>
      <c r="KZO12" s="285"/>
      <c r="KZP12" s="285"/>
      <c r="KZQ12" s="286"/>
      <c r="KZR12" s="287"/>
      <c r="KZS12" s="67"/>
      <c r="KZT12" s="284"/>
      <c r="KZU12" s="285"/>
      <c r="KZV12" s="285"/>
      <c r="KZW12" s="286"/>
      <c r="KZX12" s="287"/>
      <c r="KZY12" s="67"/>
      <c r="KZZ12" s="284"/>
      <c r="LAA12" s="285"/>
      <c r="LAB12" s="285"/>
      <c r="LAC12" s="286"/>
      <c r="LAD12" s="287"/>
      <c r="LAE12" s="67"/>
      <c r="LAF12" s="284"/>
      <c r="LAG12" s="285"/>
      <c r="LAH12" s="285"/>
      <c r="LAI12" s="286"/>
      <c r="LAJ12" s="287"/>
      <c r="LAK12" s="67"/>
      <c r="LAL12" s="284"/>
      <c r="LAM12" s="285"/>
      <c r="LAN12" s="285"/>
      <c r="LAO12" s="286"/>
      <c r="LAP12" s="287"/>
      <c r="LAQ12" s="67"/>
      <c r="LAR12" s="284"/>
      <c r="LAS12" s="285"/>
      <c r="LAT12" s="285"/>
      <c r="LAU12" s="286"/>
      <c r="LAV12" s="287"/>
      <c r="LAW12" s="67"/>
      <c r="LAX12" s="284"/>
      <c r="LAY12" s="285"/>
      <c r="LAZ12" s="285"/>
      <c r="LBA12" s="286"/>
      <c r="LBB12" s="287"/>
      <c r="LBC12" s="67"/>
      <c r="LBD12" s="284"/>
      <c r="LBE12" s="285"/>
      <c r="LBF12" s="285"/>
      <c r="LBG12" s="286"/>
      <c r="LBH12" s="287"/>
      <c r="LBI12" s="67"/>
      <c r="LBJ12" s="284"/>
      <c r="LBK12" s="285"/>
      <c r="LBL12" s="285"/>
      <c r="LBM12" s="286"/>
      <c r="LBN12" s="287"/>
      <c r="LBO12" s="67"/>
      <c r="LBP12" s="284"/>
      <c r="LBQ12" s="285"/>
      <c r="LBR12" s="285"/>
      <c r="LBS12" s="286"/>
      <c r="LBT12" s="287"/>
      <c r="LBU12" s="67"/>
      <c r="LBV12" s="284"/>
      <c r="LBW12" s="285"/>
      <c r="LBX12" s="285"/>
      <c r="LBY12" s="286"/>
      <c r="LBZ12" s="287"/>
      <c r="LCA12" s="67"/>
      <c r="LCB12" s="284"/>
      <c r="LCC12" s="285"/>
      <c r="LCD12" s="285"/>
      <c r="LCE12" s="286"/>
      <c r="LCF12" s="287"/>
      <c r="LCG12" s="67"/>
      <c r="LCH12" s="284"/>
      <c r="LCI12" s="285"/>
      <c r="LCJ12" s="285"/>
      <c r="LCK12" s="286"/>
      <c r="LCL12" s="287"/>
      <c r="LCM12" s="67"/>
      <c r="LCN12" s="284"/>
      <c r="LCO12" s="285"/>
      <c r="LCP12" s="285"/>
      <c r="LCQ12" s="286"/>
      <c r="LCR12" s="287"/>
      <c r="LCS12" s="67"/>
      <c r="LCT12" s="284"/>
      <c r="LCU12" s="285"/>
      <c r="LCV12" s="285"/>
      <c r="LCW12" s="286"/>
      <c r="LCX12" s="287"/>
      <c r="LCY12" s="67"/>
      <c r="LCZ12" s="284"/>
      <c r="LDA12" s="285"/>
      <c r="LDB12" s="285"/>
      <c r="LDC12" s="286"/>
      <c r="LDD12" s="287"/>
      <c r="LDE12" s="67"/>
      <c r="LDF12" s="284"/>
      <c r="LDG12" s="285"/>
      <c r="LDH12" s="285"/>
      <c r="LDI12" s="286"/>
      <c r="LDJ12" s="287"/>
      <c r="LDK12" s="67"/>
      <c r="LDL12" s="284"/>
      <c r="LDM12" s="285"/>
      <c r="LDN12" s="285"/>
      <c r="LDO12" s="286"/>
      <c r="LDP12" s="287"/>
      <c r="LDQ12" s="67"/>
      <c r="LDR12" s="284"/>
      <c r="LDS12" s="285"/>
      <c r="LDT12" s="285"/>
      <c r="LDU12" s="286"/>
      <c r="LDV12" s="287"/>
      <c r="LDW12" s="67"/>
      <c r="LDX12" s="284"/>
      <c r="LDY12" s="285"/>
      <c r="LDZ12" s="285"/>
      <c r="LEA12" s="286"/>
      <c r="LEB12" s="287"/>
      <c r="LEC12" s="67"/>
      <c r="LED12" s="284"/>
      <c r="LEE12" s="285"/>
      <c r="LEF12" s="285"/>
      <c r="LEG12" s="286"/>
      <c r="LEH12" s="287"/>
      <c r="LEI12" s="67"/>
      <c r="LEJ12" s="284"/>
      <c r="LEK12" s="285"/>
      <c r="LEL12" s="285"/>
      <c r="LEM12" s="286"/>
      <c r="LEN12" s="287"/>
      <c r="LEO12" s="67"/>
      <c r="LEP12" s="284"/>
      <c r="LEQ12" s="285"/>
      <c r="LER12" s="285"/>
      <c r="LES12" s="286"/>
      <c r="LET12" s="287"/>
      <c r="LEU12" s="67"/>
      <c r="LEV12" s="284"/>
      <c r="LEW12" s="285"/>
      <c r="LEX12" s="285"/>
      <c r="LEY12" s="286"/>
      <c r="LEZ12" s="287"/>
      <c r="LFA12" s="67"/>
      <c r="LFB12" s="284"/>
      <c r="LFC12" s="285"/>
      <c r="LFD12" s="285"/>
      <c r="LFE12" s="286"/>
      <c r="LFF12" s="287"/>
      <c r="LFG12" s="67"/>
      <c r="LFH12" s="284"/>
      <c r="LFI12" s="285"/>
      <c r="LFJ12" s="285"/>
      <c r="LFK12" s="286"/>
      <c r="LFL12" s="287"/>
      <c r="LFM12" s="67"/>
      <c r="LFN12" s="284"/>
      <c r="LFO12" s="285"/>
      <c r="LFP12" s="285"/>
      <c r="LFQ12" s="286"/>
      <c r="LFR12" s="287"/>
      <c r="LFS12" s="67"/>
      <c r="LFT12" s="284"/>
      <c r="LFU12" s="285"/>
      <c r="LFV12" s="285"/>
      <c r="LFW12" s="286"/>
      <c r="LFX12" s="287"/>
      <c r="LFY12" s="67"/>
      <c r="LFZ12" s="284"/>
      <c r="LGA12" s="285"/>
      <c r="LGB12" s="285"/>
      <c r="LGC12" s="286"/>
      <c r="LGD12" s="287"/>
      <c r="LGE12" s="67"/>
      <c r="LGF12" s="284"/>
      <c r="LGG12" s="285"/>
      <c r="LGH12" s="285"/>
      <c r="LGI12" s="286"/>
      <c r="LGJ12" s="287"/>
      <c r="LGK12" s="67"/>
      <c r="LGL12" s="284"/>
      <c r="LGM12" s="285"/>
      <c r="LGN12" s="285"/>
      <c r="LGO12" s="286"/>
      <c r="LGP12" s="287"/>
      <c r="LGQ12" s="67"/>
      <c r="LGR12" s="284"/>
      <c r="LGS12" s="285"/>
      <c r="LGT12" s="285"/>
      <c r="LGU12" s="286"/>
      <c r="LGV12" s="287"/>
      <c r="LGW12" s="67"/>
      <c r="LGX12" s="284"/>
      <c r="LGY12" s="285"/>
      <c r="LGZ12" s="285"/>
      <c r="LHA12" s="286"/>
      <c r="LHB12" s="287"/>
      <c r="LHC12" s="67"/>
      <c r="LHD12" s="284"/>
      <c r="LHE12" s="285"/>
      <c r="LHF12" s="285"/>
      <c r="LHG12" s="286"/>
      <c r="LHH12" s="287"/>
      <c r="LHI12" s="67"/>
      <c r="LHJ12" s="284"/>
      <c r="LHK12" s="285"/>
      <c r="LHL12" s="285"/>
      <c r="LHM12" s="286"/>
      <c r="LHN12" s="287"/>
      <c r="LHO12" s="67"/>
      <c r="LHP12" s="284"/>
      <c r="LHQ12" s="285"/>
      <c r="LHR12" s="285"/>
      <c r="LHS12" s="286"/>
      <c r="LHT12" s="287"/>
      <c r="LHU12" s="67"/>
      <c r="LHV12" s="284"/>
      <c r="LHW12" s="285"/>
      <c r="LHX12" s="285"/>
      <c r="LHY12" s="286"/>
      <c r="LHZ12" s="287"/>
      <c r="LIA12" s="67"/>
      <c r="LIB12" s="284"/>
      <c r="LIC12" s="285"/>
      <c r="LID12" s="285"/>
      <c r="LIE12" s="286"/>
      <c r="LIF12" s="287"/>
      <c r="LIG12" s="67"/>
      <c r="LIH12" s="284"/>
      <c r="LII12" s="285"/>
      <c r="LIJ12" s="285"/>
      <c r="LIK12" s="286"/>
      <c r="LIL12" s="287"/>
      <c r="LIM12" s="67"/>
      <c r="LIN12" s="284"/>
      <c r="LIO12" s="285"/>
      <c r="LIP12" s="285"/>
      <c r="LIQ12" s="286"/>
      <c r="LIR12" s="287"/>
      <c r="LIS12" s="67"/>
      <c r="LIT12" s="284"/>
      <c r="LIU12" s="285"/>
      <c r="LIV12" s="285"/>
      <c r="LIW12" s="286"/>
      <c r="LIX12" s="287"/>
      <c r="LIY12" s="67"/>
      <c r="LIZ12" s="284"/>
      <c r="LJA12" s="285"/>
      <c r="LJB12" s="285"/>
      <c r="LJC12" s="286"/>
      <c r="LJD12" s="287"/>
      <c r="LJE12" s="67"/>
      <c r="LJF12" s="284"/>
      <c r="LJG12" s="285"/>
      <c r="LJH12" s="285"/>
      <c r="LJI12" s="286"/>
      <c r="LJJ12" s="287"/>
      <c r="LJK12" s="67"/>
      <c r="LJL12" s="284"/>
      <c r="LJM12" s="285"/>
      <c r="LJN12" s="285"/>
      <c r="LJO12" s="286"/>
      <c r="LJP12" s="287"/>
      <c r="LJQ12" s="67"/>
      <c r="LJR12" s="284"/>
      <c r="LJS12" s="285"/>
      <c r="LJT12" s="285"/>
      <c r="LJU12" s="286"/>
      <c r="LJV12" s="287"/>
      <c r="LJW12" s="67"/>
      <c r="LJX12" s="284"/>
      <c r="LJY12" s="285"/>
      <c r="LJZ12" s="285"/>
      <c r="LKA12" s="286"/>
      <c r="LKB12" s="287"/>
      <c r="LKC12" s="67"/>
      <c r="LKD12" s="284"/>
      <c r="LKE12" s="285"/>
      <c r="LKF12" s="285"/>
      <c r="LKG12" s="286"/>
      <c r="LKH12" s="287"/>
      <c r="LKI12" s="67"/>
      <c r="LKJ12" s="284"/>
      <c r="LKK12" s="285"/>
      <c r="LKL12" s="285"/>
      <c r="LKM12" s="286"/>
      <c r="LKN12" s="287"/>
      <c r="LKO12" s="67"/>
      <c r="LKP12" s="284"/>
      <c r="LKQ12" s="285"/>
      <c r="LKR12" s="285"/>
      <c r="LKS12" s="286"/>
      <c r="LKT12" s="287"/>
      <c r="LKU12" s="67"/>
      <c r="LKV12" s="284"/>
      <c r="LKW12" s="285"/>
      <c r="LKX12" s="285"/>
      <c r="LKY12" s="286"/>
      <c r="LKZ12" s="287"/>
      <c r="LLA12" s="67"/>
      <c r="LLB12" s="284"/>
      <c r="LLC12" s="285"/>
      <c r="LLD12" s="285"/>
      <c r="LLE12" s="286"/>
      <c r="LLF12" s="287"/>
      <c r="LLG12" s="67"/>
      <c r="LLH12" s="284"/>
      <c r="LLI12" s="285"/>
      <c r="LLJ12" s="285"/>
      <c r="LLK12" s="286"/>
      <c r="LLL12" s="287"/>
      <c r="LLM12" s="67"/>
      <c r="LLN12" s="284"/>
      <c r="LLO12" s="285"/>
      <c r="LLP12" s="285"/>
      <c r="LLQ12" s="286"/>
      <c r="LLR12" s="287"/>
      <c r="LLS12" s="67"/>
      <c r="LLT12" s="284"/>
      <c r="LLU12" s="285"/>
      <c r="LLV12" s="285"/>
      <c r="LLW12" s="286"/>
      <c r="LLX12" s="287"/>
      <c r="LLY12" s="67"/>
      <c r="LLZ12" s="284"/>
      <c r="LMA12" s="285"/>
      <c r="LMB12" s="285"/>
      <c r="LMC12" s="286"/>
      <c r="LMD12" s="287"/>
      <c r="LME12" s="67"/>
      <c r="LMF12" s="284"/>
      <c r="LMG12" s="285"/>
      <c r="LMH12" s="285"/>
      <c r="LMI12" s="286"/>
      <c r="LMJ12" s="287"/>
      <c r="LMK12" s="67"/>
      <c r="LML12" s="284"/>
      <c r="LMM12" s="285"/>
      <c r="LMN12" s="285"/>
      <c r="LMO12" s="286"/>
      <c r="LMP12" s="287"/>
      <c r="LMQ12" s="67"/>
      <c r="LMR12" s="284"/>
      <c r="LMS12" s="285"/>
      <c r="LMT12" s="285"/>
      <c r="LMU12" s="286"/>
      <c r="LMV12" s="287"/>
      <c r="LMW12" s="67"/>
      <c r="LMX12" s="284"/>
      <c r="LMY12" s="285"/>
      <c r="LMZ12" s="285"/>
      <c r="LNA12" s="286"/>
      <c r="LNB12" s="287"/>
      <c r="LNC12" s="67"/>
      <c r="LND12" s="284"/>
      <c r="LNE12" s="285"/>
      <c r="LNF12" s="285"/>
      <c r="LNG12" s="286"/>
      <c r="LNH12" s="287"/>
      <c r="LNI12" s="67"/>
      <c r="LNJ12" s="284"/>
      <c r="LNK12" s="285"/>
      <c r="LNL12" s="285"/>
      <c r="LNM12" s="286"/>
      <c r="LNN12" s="287"/>
      <c r="LNO12" s="67"/>
      <c r="LNP12" s="284"/>
      <c r="LNQ12" s="285"/>
      <c r="LNR12" s="285"/>
      <c r="LNS12" s="286"/>
      <c r="LNT12" s="287"/>
      <c r="LNU12" s="67"/>
      <c r="LNV12" s="284"/>
      <c r="LNW12" s="285"/>
      <c r="LNX12" s="285"/>
      <c r="LNY12" s="286"/>
      <c r="LNZ12" s="287"/>
      <c r="LOA12" s="67"/>
      <c r="LOB12" s="284"/>
      <c r="LOC12" s="285"/>
      <c r="LOD12" s="285"/>
      <c r="LOE12" s="286"/>
      <c r="LOF12" s="287"/>
      <c r="LOG12" s="67"/>
      <c r="LOH12" s="284"/>
      <c r="LOI12" s="285"/>
      <c r="LOJ12" s="285"/>
      <c r="LOK12" s="286"/>
      <c r="LOL12" s="287"/>
      <c r="LOM12" s="67"/>
      <c r="LON12" s="284"/>
      <c r="LOO12" s="285"/>
      <c r="LOP12" s="285"/>
      <c r="LOQ12" s="286"/>
      <c r="LOR12" s="287"/>
      <c r="LOS12" s="67"/>
      <c r="LOT12" s="284"/>
      <c r="LOU12" s="285"/>
      <c r="LOV12" s="285"/>
      <c r="LOW12" s="286"/>
      <c r="LOX12" s="287"/>
      <c r="LOY12" s="67"/>
      <c r="LOZ12" s="284"/>
      <c r="LPA12" s="285"/>
      <c r="LPB12" s="285"/>
      <c r="LPC12" s="286"/>
      <c r="LPD12" s="287"/>
      <c r="LPE12" s="67"/>
      <c r="LPF12" s="284"/>
      <c r="LPG12" s="285"/>
      <c r="LPH12" s="285"/>
      <c r="LPI12" s="286"/>
      <c r="LPJ12" s="287"/>
      <c r="LPK12" s="67"/>
      <c r="LPL12" s="284"/>
      <c r="LPM12" s="285"/>
      <c r="LPN12" s="285"/>
      <c r="LPO12" s="286"/>
      <c r="LPP12" s="287"/>
      <c r="LPQ12" s="67"/>
      <c r="LPR12" s="284"/>
      <c r="LPS12" s="285"/>
      <c r="LPT12" s="285"/>
      <c r="LPU12" s="286"/>
      <c r="LPV12" s="287"/>
      <c r="LPW12" s="67"/>
      <c r="LPX12" s="284"/>
      <c r="LPY12" s="285"/>
      <c r="LPZ12" s="285"/>
      <c r="LQA12" s="286"/>
      <c r="LQB12" s="287"/>
      <c r="LQC12" s="67"/>
      <c r="LQD12" s="284"/>
      <c r="LQE12" s="285"/>
      <c r="LQF12" s="285"/>
      <c r="LQG12" s="286"/>
      <c r="LQH12" s="287"/>
      <c r="LQI12" s="67"/>
      <c r="LQJ12" s="284"/>
      <c r="LQK12" s="285"/>
      <c r="LQL12" s="285"/>
      <c r="LQM12" s="286"/>
      <c r="LQN12" s="287"/>
      <c r="LQO12" s="67"/>
      <c r="LQP12" s="284"/>
      <c r="LQQ12" s="285"/>
      <c r="LQR12" s="285"/>
      <c r="LQS12" s="286"/>
      <c r="LQT12" s="287"/>
      <c r="LQU12" s="67"/>
      <c r="LQV12" s="284"/>
      <c r="LQW12" s="285"/>
      <c r="LQX12" s="285"/>
      <c r="LQY12" s="286"/>
      <c r="LQZ12" s="287"/>
      <c r="LRA12" s="67"/>
      <c r="LRB12" s="284"/>
      <c r="LRC12" s="285"/>
      <c r="LRD12" s="285"/>
      <c r="LRE12" s="286"/>
      <c r="LRF12" s="287"/>
      <c r="LRG12" s="67"/>
      <c r="LRH12" s="284"/>
      <c r="LRI12" s="285"/>
      <c r="LRJ12" s="285"/>
      <c r="LRK12" s="286"/>
      <c r="LRL12" s="287"/>
      <c r="LRM12" s="67"/>
      <c r="LRN12" s="284"/>
      <c r="LRO12" s="285"/>
      <c r="LRP12" s="285"/>
      <c r="LRQ12" s="286"/>
      <c r="LRR12" s="287"/>
      <c r="LRS12" s="67"/>
      <c r="LRT12" s="284"/>
      <c r="LRU12" s="285"/>
      <c r="LRV12" s="285"/>
      <c r="LRW12" s="286"/>
      <c r="LRX12" s="287"/>
      <c r="LRY12" s="67"/>
      <c r="LRZ12" s="284"/>
      <c r="LSA12" s="285"/>
      <c r="LSB12" s="285"/>
      <c r="LSC12" s="286"/>
      <c r="LSD12" s="287"/>
      <c r="LSE12" s="67"/>
      <c r="LSF12" s="284"/>
      <c r="LSG12" s="285"/>
      <c r="LSH12" s="285"/>
      <c r="LSI12" s="286"/>
      <c r="LSJ12" s="287"/>
      <c r="LSK12" s="67"/>
      <c r="LSL12" s="284"/>
      <c r="LSM12" s="285"/>
      <c r="LSN12" s="285"/>
      <c r="LSO12" s="286"/>
      <c r="LSP12" s="287"/>
      <c r="LSQ12" s="67"/>
      <c r="LSR12" s="284"/>
      <c r="LSS12" s="285"/>
      <c r="LST12" s="285"/>
      <c r="LSU12" s="286"/>
      <c r="LSV12" s="287"/>
      <c r="LSW12" s="67"/>
      <c r="LSX12" s="284"/>
      <c r="LSY12" s="285"/>
      <c r="LSZ12" s="285"/>
      <c r="LTA12" s="286"/>
      <c r="LTB12" s="287"/>
      <c r="LTC12" s="67"/>
      <c r="LTD12" s="284"/>
      <c r="LTE12" s="285"/>
      <c r="LTF12" s="285"/>
      <c r="LTG12" s="286"/>
      <c r="LTH12" s="287"/>
      <c r="LTI12" s="67"/>
      <c r="LTJ12" s="284"/>
      <c r="LTK12" s="285"/>
      <c r="LTL12" s="285"/>
      <c r="LTM12" s="286"/>
      <c r="LTN12" s="287"/>
      <c r="LTO12" s="67"/>
      <c r="LTP12" s="284"/>
      <c r="LTQ12" s="285"/>
      <c r="LTR12" s="285"/>
      <c r="LTS12" s="286"/>
      <c r="LTT12" s="287"/>
      <c r="LTU12" s="67"/>
      <c r="LTV12" s="284"/>
      <c r="LTW12" s="285"/>
      <c r="LTX12" s="285"/>
      <c r="LTY12" s="286"/>
      <c r="LTZ12" s="287"/>
      <c r="LUA12" s="67"/>
      <c r="LUB12" s="284"/>
      <c r="LUC12" s="285"/>
      <c r="LUD12" s="285"/>
      <c r="LUE12" s="286"/>
      <c r="LUF12" s="287"/>
      <c r="LUG12" s="67"/>
      <c r="LUH12" s="284"/>
      <c r="LUI12" s="285"/>
      <c r="LUJ12" s="285"/>
      <c r="LUK12" s="286"/>
      <c r="LUL12" s="287"/>
      <c r="LUM12" s="67"/>
      <c r="LUN12" s="284"/>
      <c r="LUO12" s="285"/>
      <c r="LUP12" s="285"/>
      <c r="LUQ12" s="286"/>
      <c r="LUR12" s="287"/>
      <c r="LUS12" s="67"/>
      <c r="LUT12" s="284"/>
      <c r="LUU12" s="285"/>
      <c r="LUV12" s="285"/>
      <c r="LUW12" s="286"/>
      <c r="LUX12" s="287"/>
      <c r="LUY12" s="67"/>
      <c r="LUZ12" s="284"/>
      <c r="LVA12" s="285"/>
      <c r="LVB12" s="285"/>
      <c r="LVC12" s="286"/>
      <c r="LVD12" s="287"/>
      <c r="LVE12" s="67"/>
      <c r="LVF12" s="284"/>
      <c r="LVG12" s="285"/>
      <c r="LVH12" s="285"/>
      <c r="LVI12" s="286"/>
      <c r="LVJ12" s="287"/>
      <c r="LVK12" s="67"/>
      <c r="LVL12" s="284"/>
      <c r="LVM12" s="285"/>
      <c r="LVN12" s="285"/>
      <c r="LVO12" s="286"/>
      <c r="LVP12" s="287"/>
      <c r="LVQ12" s="67"/>
      <c r="LVR12" s="284"/>
      <c r="LVS12" s="285"/>
      <c r="LVT12" s="285"/>
      <c r="LVU12" s="286"/>
      <c r="LVV12" s="287"/>
      <c r="LVW12" s="67"/>
      <c r="LVX12" s="284"/>
      <c r="LVY12" s="285"/>
      <c r="LVZ12" s="285"/>
      <c r="LWA12" s="286"/>
      <c r="LWB12" s="287"/>
      <c r="LWC12" s="67"/>
      <c r="LWD12" s="284"/>
      <c r="LWE12" s="285"/>
      <c r="LWF12" s="285"/>
      <c r="LWG12" s="286"/>
      <c r="LWH12" s="287"/>
      <c r="LWI12" s="67"/>
      <c r="LWJ12" s="284"/>
      <c r="LWK12" s="285"/>
      <c r="LWL12" s="285"/>
      <c r="LWM12" s="286"/>
      <c r="LWN12" s="287"/>
      <c r="LWO12" s="67"/>
      <c r="LWP12" s="284"/>
      <c r="LWQ12" s="285"/>
      <c r="LWR12" s="285"/>
      <c r="LWS12" s="286"/>
      <c r="LWT12" s="287"/>
      <c r="LWU12" s="67"/>
      <c r="LWV12" s="284"/>
      <c r="LWW12" s="285"/>
      <c r="LWX12" s="285"/>
      <c r="LWY12" s="286"/>
      <c r="LWZ12" s="287"/>
      <c r="LXA12" s="67"/>
      <c r="LXB12" s="284"/>
      <c r="LXC12" s="285"/>
      <c r="LXD12" s="285"/>
      <c r="LXE12" s="286"/>
      <c r="LXF12" s="287"/>
      <c r="LXG12" s="67"/>
      <c r="LXH12" s="284"/>
      <c r="LXI12" s="285"/>
      <c r="LXJ12" s="285"/>
      <c r="LXK12" s="286"/>
      <c r="LXL12" s="287"/>
      <c r="LXM12" s="67"/>
      <c r="LXN12" s="284"/>
      <c r="LXO12" s="285"/>
      <c r="LXP12" s="285"/>
      <c r="LXQ12" s="286"/>
      <c r="LXR12" s="287"/>
      <c r="LXS12" s="67"/>
      <c r="LXT12" s="284"/>
      <c r="LXU12" s="285"/>
      <c r="LXV12" s="285"/>
      <c r="LXW12" s="286"/>
      <c r="LXX12" s="287"/>
      <c r="LXY12" s="67"/>
      <c r="LXZ12" s="284"/>
      <c r="LYA12" s="285"/>
      <c r="LYB12" s="285"/>
      <c r="LYC12" s="286"/>
      <c r="LYD12" s="287"/>
      <c r="LYE12" s="67"/>
      <c r="LYF12" s="284"/>
      <c r="LYG12" s="285"/>
      <c r="LYH12" s="285"/>
      <c r="LYI12" s="286"/>
      <c r="LYJ12" s="287"/>
      <c r="LYK12" s="67"/>
      <c r="LYL12" s="284"/>
      <c r="LYM12" s="285"/>
      <c r="LYN12" s="285"/>
      <c r="LYO12" s="286"/>
      <c r="LYP12" s="287"/>
      <c r="LYQ12" s="67"/>
      <c r="LYR12" s="284"/>
      <c r="LYS12" s="285"/>
      <c r="LYT12" s="285"/>
      <c r="LYU12" s="286"/>
      <c r="LYV12" s="287"/>
      <c r="LYW12" s="67"/>
      <c r="LYX12" s="284"/>
      <c r="LYY12" s="285"/>
      <c r="LYZ12" s="285"/>
      <c r="LZA12" s="286"/>
      <c r="LZB12" s="287"/>
      <c r="LZC12" s="67"/>
      <c r="LZD12" s="284"/>
      <c r="LZE12" s="285"/>
      <c r="LZF12" s="285"/>
      <c r="LZG12" s="286"/>
      <c r="LZH12" s="287"/>
      <c r="LZI12" s="67"/>
      <c r="LZJ12" s="284"/>
      <c r="LZK12" s="285"/>
      <c r="LZL12" s="285"/>
      <c r="LZM12" s="286"/>
      <c r="LZN12" s="287"/>
      <c r="LZO12" s="67"/>
      <c r="LZP12" s="284"/>
      <c r="LZQ12" s="285"/>
      <c r="LZR12" s="285"/>
      <c r="LZS12" s="286"/>
      <c r="LZT12" s="287"/>
      <c r="LZU12" s="67"/>
      <c r="LZV12" s="284"/>
      <c r="LZW12" s="285"/>
      <c r="LZX12" s="285"/>
      <c r="LZY12" s="286"/>
      <c r="LZZ12" s="287"/>
      <c r="MAA12" s="67"/>
      <c r="MAB12" s="284"/>
      <c r="MAC12" s="285"/>
      <c r="MAD12" s="285"/>
      <c r="MAE12" s="286"/>
      <c r="MAF12" s="287"/>
      <c r="MAG12" s="67"/>
      <c r="MAH12" s="284"/>
      <c r="MAI12" s="285"/>
      <c r="MAJ12" s="285"/>
      <c r="MAK12" s="286"/>
      <c r="MAL12" s="287"/>
      <c r="MAM12" s="67"/>
      <c r="MAN12" s="284"/>
      <c r="MAO12" s="285"/>
      <c r="MAP12" s="285"/>
      <c r="MAQ12" s="286"/>
      <c r="MAR12" s="287"/>
      <c r="MAS12" s="67"/>
      <c r="MAT12" s="284"/>
      <c r="MAU12" s="285"/>
      <c r="MAV12" s="285"/>
      <c r="MAW12" s="286"/>
      <c r="MAX12" s="287"/>
      <c r="MAY12" s="67"/>
      <c r="MAZ12" s="284"/>
      <c r="MBA12" s="285"/>
      <c r="MBB12" s="285"/>
      <c r="MBC12" s="286"/>
      <c r="MBD12" s="287"/>
      <c r="MBE12" s="67"/>
      <c r="MBF12" s="284"/>
      <c r="MBG12" s="285"/>
      <c r="MBH12" s="285"/>
      <c r="MBI12" s="286"/>
      <c r="MBJ12" s="287"/>
      <c r="MBK12" s="67"/>
      <c r="MBL12" s="284"/>
      <c r="MBM12" s="285"/>
      <c r="MBN12" s="285"/>
      <c r="MBO12" s="286"/>
      <c r="MBP12" s="287"/>
      <c r="MBQ12" s="67"/>
      <c r="MBR12" s="284"/>
      <c r="MBS12" s="285"/>
      <c r="MBT12" s="285"/>
      <c r="MBU12" s="286"/>
      <c r="MBV12" s="287"/>
      <c r="MBW12" s="67"/>
      <c r="MBX12" s="284"/>
      <c r="MBY12" s="285"/>
      <c r="MBZ12" s="285"/>
      <c r="MCA12" s="286"/>
      <c r="MCB12" s="287"/>
      <c r="MCC12" s="67"/>
      <c r="MCD12" s="284"/>
      <c r="MCE12" s="285"/>
      <c r="MCF12" s="285"/>
      <c r="MCG12" s="286"/>
      <c r="MCH12" s="287"/>
      <c r="MCI12" s="67"/>
      <c r="MCJ12" s="284"/>
      <c r="MCK12" s="285"/>
      <c r="MCL12" s="285"/>
      <c r="MCM12" s="286"/>
      <c r="MCN12" s="287"/>
      <c r="MCO12" s="67"/>
      <c r="MCP12" s="284"/>
      <c r="MCQ12" s="285"/>
      <c r="MCR12" s="285"/>
      <c r="MCS12" s="286"/>
      <c r="MCT12" s="287"/>
      <c r="MCU12" s="67"/>
      <c r="MCV12" s="284"/>
      <c r="MCW12" s="285"/>
      <c r="MCX12" s="285"/>
      <c r="MCY12" s="286"/>
      <c r="MCZ12" s="287"/>
      <c r="MDA12" s="67"/>
      <c r="MDB12" s="284"/>
      <c r="MDC12" s="285"/>
      <c r="MDD12" s="285"/>
      <c r="MDE12" s="286"/>
      <c r="MDF12" s="287"/>
      <c r="MDG12" s="67"/>
      <c r="MDH12" s="284"/>
      <c r="MDI12" s="285"/>
      <c r="MDJ12" s="285"/>
      <c r="MDK12" s="286"/>
      <c r="MDL12" s="287"/>
      <c r="MDM12" s="67"/>
      <c r="MDN12" s="284"/>
      <c r="MDO12" s="285"/>
      <c r="MDP12" s="285"/>
      <c r="MDQ12" s="286"/>
      <c r="MDR12" s="287"/>
      <c r="MDS12" s="67"/>
      <c r="MDT12" s="284"/>
      <c r="MDU12" s="285"/>
      <c r="MDV12" s="285"/>
      <c r="MDW12" s="286"/>
      <c r="MDX12" s="287"/>
      <c r="MDY12" s="67"/>
      <c r="MDZ12" s="284"/>
      <c r="MEA12" s="285"/>
      <c r="MEB12" s="285"/>
      <c r="MEC12" s="286"/>
      <c r="MED12" s="287"/>
      <c r="MEE12" s="67"/>
      <c r="MEF12" s="284"/>
      <c r="MEG12" s="285"/>
      <c r="MEH12" s="285"/>
      <c r="MEI12" s="286"/>
      <c r="MEJ12" s="287"/>
      <c r="MEK12" s="67"/>
      <c r="MEL12" s="284"/>
      <c r="MEM12" s="285"/>
      <c r="MEN12" s="285"/>
      <c r="MEO12" s="286"/>
      <c r="MEP12" s="287"/>
      <c r="MEQ12" s="67"/>
      <c r="MER12" s="284"/>
      <c r="MES12" s="285"/>
      <c r="MET12" s="285"/>
      <c r="MEU12" s="286"/>
      <c r="MEV12" s="287"/>
      <c r="MEW12" s="67"/>
      <c r="MEX12" s="284"/>
      <c r="MEY12" s="285"/>
      <c r="MEZ12" s="285"/>
      <c r="MFA12" s="286"/>
      <c r="MFB12" s="287"/>
      <c r="MFC12" s="67"/>
      <c r="MFD12" s="284"/>
      <c r="MFE12" s="285"/>
      <c r="MFF12" s="285"/>
      <c r="MFG12" s="286"/>
      <c r="MFH12" s="287"/>
      <c r="MFI12" s="67"/>
      <c r="MFJ12" s="284"/>
      <c r="MFK12" s="285"/>
      <c r="MFL12" s="285"/>
      <c r="MFM12" s="286"/>
      <c r="MFN12" s="287"/>
      <c r="MFO12" s="67"/>
      <c r="MFP12" s="284"/>
      <c r="MFQ12" s="285"/>
      <c r="MFR12" s="285"/>
      <c r="MFS12" s="286"/>
      <c r="MFT12" s="287"/>
      <c r="MFU12" s="67"/>
      <c r="MFV12" s="284"/>
      <c r="MFW12" s="285"/>
      <c r="MFX12" s="285"/>
      <c r="MFY12" s="286"/>
      <c r="MFZ12" s="287"/>
      <c r="MGA12" s="67"/>
      <c r="MGB12" s="284"/>
      <c r="MGC12" s="285"/>
      <c r="MGD12" s="285"/>
      <c r="MGE12" s="286"/>
      <c r="MGF12" s="287"/>
      <c r="MGG12" s="67"/>
      <c r="MGH12" s="284"/>
      <c r="MGI12" s="285"/>
      <c r="MGJ12" s="285"/>
      <c r="MGK12" s="286"/>
      <c r="MGL12" s="287"/>
      <c r="MGM12" s="67"/>
      <c r="MGN12" s="284"/>
      <c r="MGO12" s="285"/>
      <c r="MGP12" s="285"/>
      <c r="MGQ12" s="286"/>
      <c r="MGR12" s="287"/>
      <c r="MGS12" s="67"/>
      <c r="MGT12" s="284"/>
      <c r="MGU12" s="285"/>
      <c r="MGV12" s="285"/>
      <c r="MGW12" s="286"/>
      <c r="MGX12" s="287"/>
      <c r="MGY12" s="67"/>
      <c r="MGZ12" s="284"/>
      <c r="MHA12" s="285"/>
      <c r="MHB12" s="285"/>
      <c r="MHC12" s="286"/>
      <c r="MHD12" s="287"/>
      <c r="MHE12" s="67"/>
      <c r="MHF12" s="284"/>
      <c r="MHG12" s="285"/>
      <c r="MHH12" s="285"/>
      <c r="MHI12" s="286"/>
      <c r="MHJ12" s="287"/>
      <c r="MHK12" s="67"/>
      <c r="MHL12" s="284"/>
      <c r="MHM12" s="285"/>
      <c r="MHN12" s="285"/>
      <c r="MHO12" s="286"/>
      <c r="MHP12" s="287"/>
      <c r="MHQ12" s="67"/>
      <c r="MHR12" s="284"/>
      <c r="MHS12" s="285"/>
      <c r="MHT12" s="285"/>
      <c r="MHU12" s="286"/>
      <c r="MHV12" s="287"/>
      <c r="MHW12" s="67"/>
      <c r="MHX12" s="284"/>
      <c r="MHY12" s="285"/>
      <c r="MHZ12" s="285"/>
      <c r="MIA12" s="286"/>
      <c r="MIB12" s="287"/>
      <c r="MIC12" s="67"/>
      <c r="MID12" s="284"/>
      <c r="MIE12" s="285"/>
      <c r="MIF12" s="285"/>
      <c r="MIG12" s="286"/>
      <c r="MIH12" s="287"/>
      <c r="MII12" s="67"/>
      <c r="MIJ12" s="284"/>
      <c r="MIK12" s="285"/>
      <c r="MIL12" s="285"/>
      <c r="MIM12" s="286"/>
      <c r="MIN12" s="287"/>
      <c r="MIO12" s="67"/>
      <c r="MIP12" s="284"/>
      <c r="MIQ12" s="285"/>
      <c r="MIR12" s="285"/>
      <c r="MIS12" s="286"/>
      <c r="MIT12" s="287"/>
      <c r="MIU12" s="67"/>
      <c r="MIV12" s="284"/>
      <c r="MIW12" s="285"/>
      <c r="MIX12" s="285"/>
      <c r="MIY12" s="286"/>
      <c r="MIZ12" s="287"/>
      <c r="MJA12" s="67"/>
      <c r="MJB12" s="284"/>
      <c r="MJC12" s="285"/>
      <c r="MJD12" s="285"/>
      <c r="MJE12" s="286"/>
      <c r="MJF12" s="287"/>
      <c r="MJG12" s="67"/>
      <c r="MJH12" s="284"/>
      <c r="MJI12" s="285"/>
      <c r="MJJ12" s="285"/>
      <c r="MJK12" s="286"/>
      <c r="MJL12" s="287"/>
      <c r="MJM12" s="67"/>
      <c r="MJN12" s="284"/>
      <c r="MJO12" s="285"/>
      <c r="MJP12" s="285"/>
      <c r="MJQ12" s="286"/>
      <c r="MJR12" s="287"/>
      <c r="MJS12" s="67"/>
      <c r="MJT12" s="284"/>
      <c r="MJU12" s="285"/>
      <c r="MJV12" s="285"/>
      <c r="MJW12" s="286"/>
      <c r="MJX12" s="287"/>
      <c r="MJY12" s="67"/>
      <c r="MJZ12" s="284"/>
      <c r="MKA12" s="285"/>
      <c r="MKB12" s="285"/>
      <c r="MKC12" s="286"/>
      <c r="MKD12" s="287"/>
      <c r="MKE12" s="67"/>
      <c r="MKF12" s="284"/>
      <c r="MKG12" s="285"/>
      <c r="MKH12" s="285"/>
      <c r="MKI12" s="286"/>
      <c r="MKJ12" s="287"/>
      <c r="MKK12" s="67"/>
      <c r="MKL12" s="284"/>
      <c r="MKM12" s="285"/>
      <c r="MKN12" s="285"/>
      <c r="MKO12" s="286"/>
      <c r="MKP12" s="287"/>
      <c r="MKQ12" s="67"/>
      <c r="MKR12" s="284"/>
      <c r="MKS12" s="285"/>
      <c r="MKT12" s="285"/>
      <c r="MKU12" s="286"/>
      <c r="MKV12" s="287"/>
      <c r="MKW12" s="67"/>
      <c r="MKX12" s="284"/>
      <c r="MKY12" s="285"/>
      <c r="MKZ12" s="285"/>
      <c r="MLA12" s="286"/>
      <c r="MLB12" s="287"/>
      <c r="MLC12" s="67"/>
      <c r="MLD12" s="284"/>
      <c r="MLE12" s="285"/>
      <c r="MLF12" s="285"/>
      <c r="MLG12" s="286"/>
      <c r="MLH12" s="287"/>
      <c r="MLI12" s="67"/>
      <c r="MLJ12" s="284"/>
      <c r="MLK12" s="285"/>
      <c r="MLL12" s="285"/>
      <c r="MLM12" s="286"/>
      <c r="MLN12" s="287"/>
      <c r="MLO12" s="67"/>
      <c r="MLP12" s="284"/>
      <c r="MLQ12" s="285"/>
      <c r="MLR12" s="285"/>
      <c r="MLS12" s="286"/>
      <c r="MLT12" s="287"/>
      <c r="MLU12" s="67"/>
      <c r="MLV12" s="284"/>
      <c r="MLW12" s="285"/>
      <c r="MLX12" s="285"/>
      <c r="MLY12" s="286"/>
      <c r="MLZ12" s="287"/>
      <c r="MMA12" s="67"/>
      <c r="MMB12" s="284"/>
      <c r="MMC12" s="285"/>
      <c r="MMD12" s="285"/>
      <c r="MME12" s="286"/>
      <c r="MMF12" s="287"/>
      <c r="MMG12" s="67"/>
      <c r="MMH12" s="284"/>
      <c r="MMI12" s="285"/>
      <c r="MMJ12" s="285"/>
      <c r="MMK12" s="286"/>
      <c r="MML12" s="287"/>
      <c r="MMM12" s="67"/>
      <c r="MMN12" s="284"/>
      <c r="MMO12" s="285"/>
      <c r="MMP12" s="285"/>
      <c r="MMQ12" s="286"/>
      <c r="MMR12" s="287"/>
      <c r="MMS12" s="67"/>
      <c r="MMT12" s="284"/>
      <c r="MMU12" s="285"/>
      <c r="MMV12" s="285"/>
      <c r="MMW12" s="286"/>
      <c r="MMX12" s="287"/>
      <c r="MMY12" s="67"/>
      <c r="MMZ12" s="284"/>
      <c r="MNA12" s="285"/>
      <c r="MNB12" s="285"/>
      <c r="MNC12" s="286"/>
      <c r="MND12" s="287"/>
      <c r="MNE12" s="67"/>
      <c r="MNF12" s="284"/>
      <c r="MNG12" s="285"/>
      <c r="MNH12" s="285"/>
      <c r="MNI12" s="286"/>
      <c r="MNJ12" s="287"/>
      <c r="MNK12" s="67"/>
      <c r="MNL12" s="284"/>
      <c r="MNM12" s="285"/>
      <c r="MNN12" s="285"/>
      <c r="MNO12" s="286"/>
      <c r="MNP12" s="287"/>
      <c r="MNQ12" s="67"/>
      <c r="MNR12" s="284"/>
      <c r="MNS12" s="285"/>
      <c r="MNT12" s="285"/>
      <c r="MNU12" s="286"/>
      <c r="MNV12" s="287"/>
      <c r="MNW12" s="67"/>
      <c r="MNX12" s="284"/>
      <c r="MNY12" s="285"/>
      <c r="MNZ12" s="285"/>
      <c r="MOA12" s="286"/>
      <c r="MOB12" s="287"/>
      <c r="MOC12" s="67"/>
      <c r="MOD12" s="284"/>
      <c r="MOE12" s="285"/>
      <c r="MOF12" s="285"/>
      <c r="MOG12" s="286"/>
      <c r="MOH12" s="287"/>
      <c r="MOI12" s="67"/>
      <c r="MOJ12" s="284"/>
      <c r="MOK12" s="285"/>
      <c r="MOL12" s="285"/>
      <c r="MOM12" s="286"/>
      <c r="MON12" s="287"/>
      <c r="MOO12" s="67"/>
      <c r="MOP12" s="284"/>
      <c r="MOQ12" s="285"/>
      <c r="MOR12" s="285"/>
      <c r="MOS12" s="286"/>
      <c r="MOT12" s="287"/>
      <c r="MOU12" s="67"/>
      <c r="MOV12" s="284"/>
      <c r="MOW12" s="285"/>
      <c r="MOX12" s="285"/>
      <c r="MOY12" s="286"/>
      <c r="MOZ12" s="287"/>
      <c r="MPA12" s="67"/>
      <c r="MPB12" s="284"/>
      <c r="MPC12" s="285"/>
      <c r="MPD12" s="285"/>
      <c r="MPE12" s="286"/>
      <c r="MPF12" s="287"/>
      <c r="MPG12" s="67"/>
      <c r="MPH12" s="284"/>
      <c r="MPI12" s="285"/>
      <c r="MPJ12" s="285"/>
      <c r="MPK12" s="286"/>
      <c r="MPL12" s="287"/>
      <c r="MPM12" s="67"/>
      <c r="MPN12" s="284"/>
      <c r="MPO12" s="285"/>
      <c r="MPP12" s="285"/>
      <c r="MPQ12" s="286"/>
      <c r="MPR12" s="287"/>
      <c r="MPS12" s="67"/>
      <c r="MPT12" s="284"/>
      <c r="MPU12" s="285"/>
      <c r="MPV12" s="285"/>
      <c r="MPW12" s="286"/>
      <c r="MPX12" s="287"/>
      <c r="MPY12" s="67"/>
      <c r="MPZ12" s="284"/>
      <c r="MQA12" s="285"/>
      <c r="MQB12" s="285"/>
      <c r="MQC12" s="286"/>
      <c r="MQD12" s="287"/>
      <c r="MQE12" s="67"/>
      <c r="MQF12" s="284"/>
      <c r="MQG12" s="285"/>
      <c r="MQH12" s="285"/>
      <c r="MQI12" s="286"/>
      <c r="MQJ12" s="287"/>
      <c r="MQK12" s="67"/>
      <c r="MQL12" s="284"/>
      <c r="MQM12" s="285"/>
      <c r="MQN12" s="285"/>
      <c r="MQO12" s="286"/>
      <c r="MQP12" s="287"/>
      <c r="MQQ12" s="67"/>
      <c r="MQR12" s="284"/>
      <c r="MQS12" s="285"/>
      <c r="MQT12" s="285"/>
      <c r="MQU12" s="286"/>
      <c r="MQV12" s="287"/>
      <c r="MQW12" s="67"/>
      <c r="MQX12" s="284"/>
      <c r="MQY12" s="285"/>
      <c r="MQZ12" s="285"/>
      <c r="MRA12" s="286"/>
      <c r="MRB12" s="287"/>
      <c r="MRC12" s="67"/>
      <c r="MRD12" s="284"/>
      <c r="MRE12" s="285"/>
      <c r="MRF12" s="285"/>
      <c r="MRG12" s="286"/>
      <c r="MRH12" s="287"/>
      <c r="MRI12" s="67"/>
      <c r="MRJ12" s="284"/>
      <c r="MRK12" s="285"/>
      <c r="MRL12" s="285"/>
      <c r="MRM12" s="286"/>
      <c r="MRN12" s="287"/>
      <c r="MRO12" s="67"/>
      <c r="MRP12" s="284"/>
      <c r="MRQ12" s="285"/>
      <c r="MRR12" s="285"/>
      <c r="MRS12" s="286"/>
      <c r="MRT12" s="287"/>
      <c r="MRU12" s="67"/>
      <c r="MRV12" s="284"/>
      <c r="MRW12" s="285"/>
      <c r="MRX12" s="285"/>
      <c r="MRY12" s="286"/>
      <c r="MRZ12" s="287"/>
      <c r="MSA12" s="67"/>
      <c r="MSB12" s="284"/>
      <c r="MSC12" s="285"/>
      <c r="MSD12" s="285"/>
      <c r="MSE12" s="286"/>
      <c r="MSF12" s="287"/>
      <c r="MSG12" s="67"/>
      <c r="MSH12" s="284"/>
      <c r="MSI12" s="285"/>
      <c r="MSJ12" s="285"/>
      <c r="MSK12" s="286"/>
      <c r="MSL12" s="287"/>
      <c r="MSM12" s="67"/>
      <c r="MSN12" s="284"/>
      <c r="MSO12" s="285"/>
      <c r="MSP12" s="285"/>
      <c r="MSQ12" s="286"/>
      <c r="MSR12" s="287"/>
      <c r="MSS12" s="67"/>
      <c r="MST12" s="284"/>
      <c r="MSU12" s="285"/>
      <c r="MSV12" s="285"/>
      <c r="MSW12" s="286"/>
      <c r="MSX12" s="287"/>
      <c r="MSY12" s="67"/>
      <c r="MSZ12" s="284"/>
      <c r="MTA12" s="285"/>
      <c r="MTB12" s="285"/>
      <c r="MTC12" s="286"/>
      <c r="MTD12" s="287"/>
      <c r="MTE12" s="67"/>
      <c r="MTF12" s="284"/>
      <c r="MTG12" s="285"/>
      <c r="MTH12" s="285"/>
      <c r="MTI12" s="286"/>
      <c r="MTJ12" s="287"/>
      <c r="MTK12" s="67"/>
      <c r="MTL12" s="284"/>
      <c r="MTM12" s="285"/>
      <c r="MTN12" s="285"/>
      <c r="MTO12" s="286"/>
      <c r="MTP12" s="287"/>
      <c r="MTQ12" s="67"/>
      <c r="MTR12" s="284"/>
      <c r="MTS12" s="285"/>
      <c r="MTT12" s="285"/>
      <c r="MTU12" s="286"/>
      <c r="MTV12" s="287"/>
      <c r="MTW12" s="67"/>
      <c r="MTX12" s="284"/>
      <c r="MTY12" s="285"/>
      <c r="MTZ12" s="285"/>
      <c r="MUA12" s="286"/>
      <c r="MUB12" s="287"/>
      <c r="MUC12" s="67"/>
      <c r="MUD12" s="284"/>
      <c r="MUE12" s="285"/>
      <c r="MUF12" s="285"/>
      <c r="MUG12" s="286"/>
      <c r="MUH12" s="287"/>
      <c r="MUI12" s="67"/>
      <c r="MUJ12" s="284"/>
      <c r="MUK12" s="285"/>
      <c r="MUL12" s="285"/>
      <c r="MUM12" s="286"/>
      <c r="MUN12" s="287"/>
      <c r="MUO12" s="67"/>
      <c r="MUP12" s="284"/>
      <c r="MUQ12" s="285"/>
      <c r="MUR12" s="285"/>
      <c r="MUS12" s="286"/>
      <c r="MUT12" s="287"/>
      <c r="MUU12" s="67"/>
      <c r="MUV12" s="284"/>
      <c r="MUW12" s="285"/>
      <c r="MUX12" s="285"/>
      <c r="MUY12" s="286"/>
      <c r="MUZ12" s="287"/>
      <c r="MVA12" s="67"/>
      <c r="MVB12" s="284"/>
      <c r="MVC12" s="285"/>
      <c r="MVD12" s="285"/>
      <c r="MVE12" s="286"/>
      <c r="MVF12" s="287"/>
      <c r="MVG12" s="67"/>
      <c r="MVH12" s="284"/>
      <c r="MVI12" s="285"/>
      <c r="MVJ12" s="285"/>
      <c r="MVK12" s="286"/>
      <c r="MVL12" s="287"/>
      <c r="MVM12" s="67"/>
      <c r="MVN12" s="284"/>
      <c r="MVO12" s="285"/>
      <c r="MVP12" s="285"/>
      <c r="MVQ12" s="286"/>
      <c r="MVR12" s="287"/>
      <c r="MVS12" s="67"/>
      <c r="MVT12" s="284"/>
      <c r="MVU12" s="285"/>
      <c r="MVV12" s="285"/>
      <c r="MVW12" s="286"/>
      <c r="MVX12" s="287"/>
      <c r="MVY12" s="67"/>
      <c r="MVZ12" s="284"/>
      <c r="MWA12" s="285"/>
      <c r="MWB12" s="285"/>
      <c r="MWC12" s="286"/>
      <c r="MWD12" s="287"/>
      <c r="MWE12" s="67"/>
      <c r="MWF12" s="284"/>
      <c r="MWG12" s="285"/>
      <c r="MWH12" s="285"/>
      <c r="MWI12" s="286"/>
      <c r="MWJ12" s="287"/>
      <c r="MWK12" s="67"/>
      <c r="MWL12" s="284"/>
      <c r="MWM12" s="285"/>
      <c r="MWN12" s="285"/>
      <c r="MWO12" s="286"/>
      <c r="MWP12" s="287"/>
      <c r="MWQ12" s="67"/>
      <c r="MWR12" s="284"/>
      <c r="MWS12" s="285"/>
      <c r="MWT12" s="285"/>
      <c r="MWU12" s="286"/>
      <c r="MWV12" s="287"/>
      <c r="MWW12" s="67"/>
      <c r="MWX12" s="284"/>
      <c r="MWY12" s="285"/>
      <c r="MWZ12" s="285"/>
      <c r="MXA12" s="286"/>
      <c r="MXB12" s="287"/>
      <c r="MXC12" s="67"/>
      <c r="MXD12" s="284"/>
      <c r="MXE12" s="285"/>
      <c r="MXF12" s="285"/>
      <c r="MXG12" s="286"/>
      <c r="MXH12" s="287"/>
      <c r="MXI12" s="67"/>
      <c r="MXJ12" s="284"/>
      <c r="MXK12" s="285"/>
      <c r="MXL12" s="285"/>
      <c r="MXM12" s="286"/>
      <c r="MXN12" s="287"/>
      <c r="MXO12" s="67"/>
      <c r="MXP12" s="284"/>
      <c r="MXQ12" s="285"/>
      <c r="MXR12" s="285"/>
      <c r="MXS12" s="286"/>
      <c r="MXT12" s="287"/>
      <c r="MXU12" s="67"/>
      <c r="MXV12" s="284"/>
      <c r="MXW12" s="285"/>
      <c r="MXX12" s="285"/>
      <c r="MXY12" s="286"/>
      <c r="MXZ12" s="287"/>
      <c r="MYA12" s="67"/>
      <c r="MYB12" s="284"/>
      <c r="MYC12" s="285"/>
      <c r="MYD12" s="285"/>
      <c r="MYE12" s="286"/>
      <c r="MYF12" s="287"/>
      <c r="MYG12" s="67"/>
      <c r="MYH12" s="284"/>
      <c r="MYI12" s="285"/>
      <c r="MYJ12" s="285"/>
      <c r="MYK12" s="286"/>
      <c r="MYL12" s="287"/>
      <c r="MYM12" s="67"/>
      <c r="MYN12" s="284"/>
      <c r="MYO12" s="285"/>
      <c r="MYP12" s="285"/>
      <c r="MYQ12" s="286"/>
      <c r="MYR12" s="287"/>
      <c r="MYS12" s="67"/>
      <c r="MYT12" s="284"/>
      <c r="MYU12" s="285"/>
      <c r="MYV12" s="285"/>
      <c r="MYW12" s="286"/>
      <c r="MYX12" s="287"/>
      <c r="MYY12" s="67"/>
      <c r="MYZ12" s="284"/>
      <c r="MZA12" s="285"/>
      <c r="MZB12" s="285"/>
      <c r="MZC12" s="286"/>
      <c r="MZD12" s="287"/>
      <c r="MZE12" s="67"/>
      <c r="MZF12" s="284"/>
      <c r="MZG12" s="285"/>
      <c r="MZH12" s="285"/>
      <c r="MZI12" s="286"/>
      <c r="MZJ12" s="287"/>
      <c r="MZK12" s="67"/>
      <c r="MZL12" s="284"/>
      <c r="MZM12" s="285"/>
      <c r="MZN12" s="285"/>
      <c r="MZO12" s="286"/>
      <c r="MZP12" s="287"/>
      <c r="MZQ12" s="67"/>
      <c r="MZR12" s="284"/>
      <c r="MZS12" s="285"/>
      <c r="MZT12" s="285"/>
      <c r="MZU12" s="286"/>
      <c r="MZV12" s="287"/>
      <c r="MZW12" s="67"/>
      <c r="MZX12" s="284"/>
      <c r="MZY12" s="285"/>
      <c r="MZZ12" s="285"/>
      <c r="NAA12" s="286"/>
      <c r="NAB12" s="287"/>
      <c r="NAC12" s="67"/>
      <c r="NAD12" s="284"/>
      <c r="NAE12" s="285"/>
      <c r="NAF12" s="285"/>
      <c r="NAG12" s="286"/>
      <c r="NAH12" s="287"/>
      <c r="NAI12" s="67"/>
      <c r="NAJ12" s="284"/>
      <c r="NAK12" s="285"/>
      <c r="NAL12" s="285"/>
      <c r="NAM12" s="286"/>
      <c r="NAN12" s="287"/>
      <c r="NAO12" s="67"/>
      <c r="NAP12" s="284"/>
      <c r="NAQ12" s="285"/>
      <c r="NAR12" s="285"/>
      <c r="NAS12" s="286"/>
      <c r="NAT12" s="287"/>
      <c r="NAU12" s="67"/>
      <c r="NAV12" s="284"/>
      <c r="NAW12" s="285"/>
      <c r="NAX12" s="285"/>
      <c r="NAY12" s="286"/>
      <c r="NAZ12" s="287"/>
      <c r="NBA12" s="67"/>
      <c r="NBB12" s="284"/>
      <c r="NBC12" s="285"/>
      <c r="NBD12" s="285"/>
      <c r="NBE12" s="286"/>
      <c r="NBF12" s="287"/>
      <c r="NBG12" s="67"/>
      <c r="NBH12" s="284"/>
      <c r="NBI12" s="285"/>
      <c r="NBJ12" s="285"/>
      <c r="NBK12" s="286"/>
      <c r="NBL12" s="287"/>
      <c r="NBM12" s="67"/>
      <c r="NBN12" s="284"/>
      <c r="NBO12" s="285"/>
      <c r="NBP12" s="285"/>
      <c r="NBQ12" s="286"/>
      <c r="NBR12" s="287"/>
      <c r="NBS12" s="67"/>
      <c r="NBT12" s="284"/>
      <c r="NBU12" s="285"/>
      <c r="NBV12" s="285"/>
      <c r="NBW12" s="286"/>
      <c r="NBX12" s="287"/>
      <c r="NBY12" s="67"/>
      <c r="NBZ12" s="284"/>
      <c r="NCA12" s="285"/>
      <c r="NCB12" s="285"/>
      <c r="NCC12" s="286"/>
      <c r="NCD12" s="287"/>
      <c r="NCE12" s="67"/>
      <c r="NCF12" s="284"/>
      <c r="NCG12" s="285"/>
      <c r="NCH12" s="285"/>
      <c r="NCI12" s="286"/>
      <c r="NCJ12" s="287"/>
      <c r="NCK12" s="67"/>
      <c r="NCL12" s="284"/>
      <c r="NCM12" s="285"/>
      <c r="NCN12" s="285"/>
      <c r="NCO12" s="286"/>
      <c r="NCP12" s="287"/>
      <c r="NCQ12" s="67"/>
      <c r="NCR12" s="284"/>
      <c r="NCS12" s="285"/>
      <c r="NCT12" s="285"/>
      <c r="NCU12" s="286"/>
      <c r="NCV12" s="287"/>
      <c r="NCW12" s="67"/>
      <c r="NCX12" s="284"/>
      <c r="NCY12" s="285"/>
      <c r="NCZ12" s="285"/>
      <c r="NDA12" s="286"/>
      <c r="NDB12" s="287"/>
      <c r="NDC12" s="67"/>
      <c r="NDD12" s="284"/>
      <c r="NDE12" s="285"/>
      <c r="NDF12" s="285"/>
      <c r="NDG12" s="286"/>
      <c r="NDH12" s="287"/>
      <c r="NDI12" s="67"/>
      <c r="NDJ12" s="284"/>
      <c r="NDK12" s="285"/>
      <c r="NDL12" s="285"/>
      <c r="NDM12" s="286"/>
      <c r="NDN12" s="287"/>
      <c r="NDO12" s="67"/>
      <c r="NDP12" s="284"/>
      <c r="NDQ12" s="285"/>
      <c r="NDR12" s="285"/>
      <c r="NDS12" s="286"/>
      <c r="NDT12" s="287"/>
      <c r="NDU12" s="67"/>
      <c r="NDV12" s="284"/>
      <c r="NDW12" s="285"/>
      <c r="NDX12" s="285"/>
      <c r="NDY12" s="286"/>
      <c r="NDZ12" s="287"/>
      <c r="NEA12" s="67"/>
      <c r="NEB12" s="284"/>
      <c r="NEC12" s="285"/>
      <c r="NED12" s="285"/>
      <c r="NEE12" s="286"/>
      <c r="NEF12" s="287"/>
      <c r="NEG12" s="67"/>
      <c r="NEH12" s="284"/>
      <c r="NEI12" s="285"/>
      <c r="NEJ12" s="285"/>
      <c r="NEK12" s="286"/>
      <c r="NEL12" s="287"/>
      <c r="NEM12" s="67"/>
      <c r="NEN12" s="284"/>
      <c r="NEO12" s="285"/>
      <c r="NEP12" s="285"/>
      <c r="NEQ12" s="286"/>
      <c r="NER12" s="287"/>
      <c r="NES12" s="67"/>
      <c r="NET12" s="284"/>
      <c r="NEU12" s="285"/>
      <c r="NEV12" s="285"/>
      <c r="NEW12" s="286"/>
      <c r="NEX12" s="287"/>
      <c r="NEY12" s="67"/>
      <c r="NEZ12" s="284"/>
      <c r="NFA12" s="285"/>
      <c r="NFB12" s="285"/>
      <c r="NFC12" s="286"/>
      <c r="NFD12" s="287"/>
      <c r="NFE12" s="67"/>
      <c r="NFF12" s="284"/>
      <c r="NFG12" s="285"/>
      <c r="NFH12" s="285"/>
      <c r="NFI12" s="286"/>
      <c r="NFJ12" s="287"/>
      <c r="NFK12" s="67"/>
      <c r="NFL12" s="284"/>
      <c r="NFM12" s="285"/>
      <c r="NFN12" s="285"/>
      <c r="NFO12" s="286"/>
      <c r="NFP12" s="287"/>
      <c r="NFQ12" s="67"/>
      <c r="NFR12" s="284"/>
      <c r="NFS12" s="285"/>
      <c r="NFT12" s="285"/>
      <c r="NFU12" s="286"/>
      <c r="NFV12" s="287"/>
      <c r="NFW12" s="67"/>
      <c r="NFX12" s="284"/>
      <c r="NFY12" s="285"/>
      <c r="NFZ12" s="285"/>
      <c r="NGA12" s="286"/>
      <c r="NGB12" s="287"/>
      <c r="NGC12" s="67"/>
      <c r="NGD12" s="284"/>
      <c r="NGE12" s="285"/>
      <c r="NGF12" s="285"/>
      <c r="NGG12" s="286"/>
      <c r="NGH12" s="287"/>
      <c r="NGI12" s="67"/>
      <c r="NGJ12" s="284"/>
      <c r="NGK12" s="285"/>
      <c r="NGL12" s="285"/>
      <c r="NGM12" s="286"/>
      <c r="NGN12" s="287"/>
      <c r="NGO12" s="67"/>
      <c r="NGP12" s="284"/>
      <c r="NGQ12" s="285"/>
      <c r="NGR12" s="285"/>
      <c r="NGS12" s="286"/>
      <c r="NGT12" s="287"/>
      <c r="NGU12" s="67"/>
      <c r="NGV12" s="284"/>
      <c r="NGW12" s="285"/>
      <c r="NGX12" s="285"/>
      <c r="NGY12" s="286"/>
      <c r="NGZ12" s="287"/>
      <c r="NHA12" s="67"/>
      <c r="NHB12" s="284"/>
      <c r="NHC12" s="285"/>
      <c r="NHD12" s="285"/>
      <c r="NHE12" s="286"/>
      <c r="NHF12" s="287"/>
      <c r="NHG12" s="67"/>
      <c r="NHH12" s="284"/>
      <c r="NHI12" s="285"/>
      <c r="NHJ12" s="285"/>
      <c r="NHK12" s="286"/>
      <c r="NHL12" s="287"/>
      <c r="NHM12" s="67"/>
      <c r="NHN12" s="284"/>
      <c r="NHO12" s="285"/>
      <c r="NHP12" s="285"/>
      <c r="NHQ12" s="286"/>
      <c r="NHR12" s="287"/>
      <c r="NHS12" s="67"/>
      <c r="NHT12" s="284"/>
      <c r="NHU12" s="285"/>
      <c r="NHV12" s="285"/>
      <c r="NHW12" s="286"/>
      <c r="NHX12" s="287"/>
      <c r="NHY12" s="67"/>
      <c r="NHZ12" s="284"/>
      <c r="NIA12" s="285"/>
      <c r="NIB12" s="285"/>
      <c r="NIC12" s="286"/>
      <c r="NID12" s="287"/>
      <c r="NIE12" s="67"/>
      <c r="NIF12" s="284"/>
      <c r="NIG12" s="285"/>
      <c r="NIH12" s="285"/>
      <c r="NII12" s="286"/>
      <c r="NIJ12" s="287"/>
      <c r="NIK12" s="67"/>
      <c r="NIL12" s="284"/>
      <c r="NIM12" s="285"/>
      <c r="NIN12" s="285"/>
      <c r="NIO12" s="286"/>
      <c r="NIP12" s="287"/>
      <c r="NIQ12" s="67"/>
      <c r="NIR12" s="284"/>
      <c r="NIS12" s="285"/>
      <c r="NIT12" s="285"/>
      <c r="NIU12" s="286"/>
      <c r="NIV12" s="287"/>
      <c r="NIW12" s="67"/>
      <c r="NIX12" s="284"/>
      <c r="NIY12" s="285"/>
      <c r="NIZ12" s="285"/>
      <c r="NJA12" s="286"/>
      <c r="NJB12" s="287"/>
      <c r="NJC12" s="67"/>
      <c r="NJD12" s="284"/>
      <c r="NJE12" s="285"/>
      <c r="NJF12" s="285"/>
      <c r="NJG12" s="286"/>
      <c r="NJH12" s="287"/>
      <c r="NJI12" s="67"/>
      <c r="NJJ12" s="284"/>
      <c r="NJK12" s="285"/>
      <c r="NJL12" s="285"/>
      <c r="NJM12" s="286"/>
      <c r="NJN12" s="287"/>
      <c r="NJO12" s="67"/>
      <c r="NJP12" s="284"/>
      <c r="NJQ12" s="285"/>
      <c r="NJR12" s="285"/>
      <c r="NJS12" s="286"/>
      <c r="NJT12" s="287"/>
      <c r="NJU12" s="67"/>
      <c r="NJV12" s="284"/>
      <c r="NJW12" s="285"/>
      <c r="NJX12" s="285"/>
      <c r="NJY12" s="286"/>
      <c r="NJZ12" s="287"/>
      <c r="NKA12" s="67"/>
      <c r="NKB12" s="284"/>
      <c r="NKC12" s="285"/>
      <c r="NKD12" s="285"/>
      <c r="NKE12" s="286"/>
      <c r="NKF12" s="287"/>
      <c r="NKG12" s="67"/>
      <c r="NKH12" s="284"/>
      <c r="NKI12" s="285"/>
      <c r="NKJ12" s="285"/>
      <c r="NKK12" s="286"/>
      <c r="NKL12" s="287"/>
      <c r="NKM12" s="67"/>
      <c r="NKN12" s="284"/>
      <c r="NKO12" s="285"/>
      <c r="NKP12" s="285"/>
      <c r="NKQ12" s="286"/>
      <c r="NKR12" s="287"/>
      <c r="NKS12" s="67"/>
      <c r="NKT12" s="284"/>
      <c r="NKU12" s="285"/>
      <c r="NKV12" s="285"/>
      <c r="NKW12" s="286"/>
      <c r="NKX12" s="287"/>
      <c r="NKY12" s="67"/>
      <c r="NKZ12" s="284"/>
      <c r="NLA12" s="285"/>
      <c r="NLB12" s="285"/>
      <c r="NLC12" s="286"/>
      <c r="NLD12" s="287"/>
      <c r="NLE12" s="67"/>
      <c r="NLF12" s="284"/>
      <c r="NLG12" s="285"/>
      <c r="NLH12" s="285"/>
      <c r="NLI12" s="286"/>
      <c r="NLJ12" s="287"/>
      <c r="NLK12" s="67"/>
      <c r="NLL12" s="284"/>
      <c r="NLM12" s="285"/>
      <c r="NLN12" s="285"/>
      <c r="NLO12" s="286"/>
      <c r="NLP12" s="287"/>
      <c r="NLQ12" s="67"/>
      <c r="NLR12" s="284"/>
      <c r="NLS12" s="285"/>
      <c r="NLT12" s="285"/>
      <c r="NLU12" s="286"/>
      <c r="NLV12" s="287"/>
      <c r="NLW12" s="67"/>
      <c r="NLX12" s="284"/>
      <c r="NLY12" s="285"/>
      <c r="NLZ12" s="285"/>
      <c r="NMA12" s="286"/>
      <c r="NMB12" s="287"/>
      <c r="NMC12" s="67"/>
      <c r="NMD12" s="284"/>
      <c r="NME12" s="285"/>
      <c r="NMF12" s="285"/>
      <c r="NMG12" s="286"/>
      <c r="NMH12" s="287"/>
      <c r="NMI12" s="67"/>
      <c r="NMJ12" s="284"/>
      <c r="NMK12" s="285"/>
      <c r="NML12" s="285"/>
      <c r="NMM12" s="286"/>
      <c r="NMN12" s="287"/>
      <c r="NMO12" s="67"/>
      <c r="NMP12" s="284"/>
      <c r="NMQ12" s="285"/>
      <c r="NMR12" s="285"/>
      <c r="NMS12" s="286"/>
      <c r="NMT12" s="287"/>
      <c r="NMU12" s="67"/>
      <c r="NMV12" s="284"/>
      <c r="NMW12" s="285"/>
      <c r="NMX12" s="285"/>
      <c r="NMY12" s="286"/>
      <c r="NMZ12" s="287"/>
      <c r="NNA12" s="67"/>
      <c r="NNB12" s="284"/>
      <c r="NNC12" s="285"/>
      <c r="NND12" s="285"/>
      <c r="NNE12" s="286"/>
      <c r="NNF12" s="287"/>
      <c r="NNG12" s="67"/>
      <c r="NNH12" s="284"/>
      <c r="NNI12" s="285"/>
      <c r="NNJ12" s="285"/>
      <c r="NNK12" s="286"/>
      <c r="NNL12" s="287"/>
      <c r="NNM12" s="67"/>
      <c r="NNN12" s="284"/>
      <c r="NNO12" s="285"/>
      <c r="NNP12" s="285"/>
      <c r="NNQ12" s="286"/>
      <c r="NNR12" s="287"/>
      <c r="NNS12" s="67"/>
      <c r="NNT12" s="284"/>
      <c r="NNU12" s="285"/>
      <c r="NNV12" s="285"/>
      <c r="NNW12" s="286"/>
      <c r="NNX12" s="287"/>
      <c r="NNY12" s="67"/>
      <c r="NNZ12" s="284"/>
      <c r="NOA12" s="285"/>
      <c r="NOB12" s="285"/>
      <c r="NOC12" s="286"/>
      <c r="NOD12" s="287"/>
      <c r="NOE12" s="67"/>
      <c r="NOF12" s="284"/>
      <c r="NOG12" s="285"/>
      <c r="NOH12" s="285"/>
      <c r="NOI12" s="286"/>
      <c r="NOJ12" s="287"/>
      <c r="NOK12" s="67"/>
      <c r="NOL12" s="284"/>
      <c r="NOM12" s="285"/>
      <c r="NON12" s="285"/>
      <c r="NOO12" s="286"/>
      <c r="NOP12" s="287"/>
      <c r="NOQ12" s="67"/>
      <c r="NOR12" s="284"/>
      <c r="NOS12" s="285"/>
      <c r="NOT12" s="285"/>
      <c r="NOU12" s="286"/>
      <c r="NOV12" s="287"/>
      <c r="NOW12" s="67"/>
      <c r="NOX12" s="284"/>
      <c r="NOY12" s="285"/>
      <c r="NOZ12" s="285"/>
      <c r="NPA12" s="286"/>
      <c r="NPB12" s="287"/>
      <c r="NPC12" s="67"/>
      <c r="NPD12" s="284"/>
      <c r="NPE12" s="285"/>
      <c r="NPF12" s="285"/>
      <c r="NPG12" s="286"/>
      <c r="NPH12" s="287"/>
      <c r="NPI12" s="67"/>
      <c r="NPJ12" s="284"/>
      <c r="NPK12" s="285"/>
      <c r="NPL12" s="285"/>
      <c r="NPM12" s="286"/>
      <c r="NPN12" s="287"/>
      <c r="NPO12" s="67"/>
      <c r="NPP12" s="284"/>
      <c r="NPQ12" s="285"/>
      <c r="NPR12" s="285"/>
      <c r="NPS12" s="286"/>
      <c r="NPT12" s="287"/>
      <c r="NPU12" s="67"/>
      <c r="NPV12" s="284"/>
      <c r="NPW12" s="285"/>
      <c r="NPX12" s="285"/>
      <c r="NPY12" s="286"/>
      <c r="NPZ12" s="287"/>
      <c r="NQA12" s="67"/>
      <c r="NQB12" s="284"/>
      <c r="NQC12" s="285"/>
      <c r="NQD12" s="285"/>
      <c r="NQE12" s="286"/>
      <c r="NQF12" s="287"/>
      <c r="NQG12" s="67"/>
      <c r="NQH12" s="284"/>
      <c r="NQI12" s="285"/>
      <c r="NQJ12" s="285"/>
      <c r="NQK12" s="286"/>
      <c r="NQL12" s="287"/>
      <c r="NQM12" s="67"/>
      <c r="NQN12" s="284"/>
      <c r="NQO12" s="285"/>
      <c r="NQP12" s="285"/>
      <c r="NQQ12" s="286"/>
      <c r="NQR12" s="287"/>
      <c r="NQS12" s="67"/>
      <c r="NQT12" s="284"/>
      <c r="NQU12" s="285"/>
      <c r="NQV12" s="285"/>
      <c r="NQW12" s="286"/>
      <c r="NQX12" s="287"/>
      <c r="NQY12" s="67"/>
      <c r="NQZ12" s="284"/>
      <c r="NRA12" s="285"/>
      <c r="NRB12" s="285"/>
      <c r="NRC12" s="286"/>
      <c r="NRD12" s="287"/>
      <c r="NRE12" s="67"/>
      <c r="NRF12" s="284"/>
      <c r="NRG12" s="285"/>
      <c r="NRH12" s="285"/>
      <c r="NRI12" s="286"/>
      <c r="NRJ12" s="287"/>
      <c r="NRK12" s="67"/>
      <c r="NRL12" s="284"/>
      <c r="NRM12" s="285"/>
      <c r="NRN12" s="285"/>
      <c r="NRO12" s="286"/>
      <c r="NRP12" s="287"/>
      <c r="NRQ12" s="67"/>
      <c r="NRR12" s="284"/>
      <c r="NRS12" s="285"/>
      <c r="NRT12" s="285"/>
      <c r="NRU12" s="286"/>
      <c r="NRV12" s="287"/>
      <c r="NRW12" s="67"/>
      <c r="NRX12" s="284"/>
      <c r="NRY12" s="285"/>
      <c r="NRZ12" s="285"/>
      <c r="NSA12" s="286"/>
      <c r="NSB12" s="287"/>
      <c r="NSC12" s="67"/>
      <c r="NSD12" s="284"/>
      <c r="NSE12" s="285"/>
      <c r="NSF12" s="285"/>
      <c r="NSG12" s="286"/>
      <c r="NSH12" s="287"/>
      <c r="NSI12" s="67"/>
      <c r="NSJ12" s="284"/>
      <c r="NSK12" s="285"/>
      <c r="NSL12" s="285"/>
      <c r="NSM12" s="286"/>
      <c r="NSN12" s="287"/>
      <c r="NSO12" s="67"/>
      <c r="NSP12" s="284"/>
      <c r="NSQ12" s="285"/>
      <c r="NSR12" s="285"/>
      <c r="NSS12" s="286"/>
      <c r="NST12" s="287"/>
      <c r="NSU12" s="67"/>
      <c r="NSV12" s="284"/>
      <c r="NSW12" s="285"/>
      <c r="NSX12" s="285"/>
      <c r="NSY12" s="286"/>
      <c r="NSZ12" s="287"/>
      <c r="NTA12" s="67"/>
      <c r="NTB12" s="284"/>
      <c r="NTC12" s="285"/>
      <c r="NTD12" s="285"/>
      <c r="NTE12" s="286"/>
      <c r="NTF12" s="287"/>
      <c r="NTG12" s="67"/>
      <c r="NTH12" s="284"/>
      <c r="NTI12" s="285"/>
      <c r="NTJ12" s="285"/>
      <c r="NTK12" s="286"/>
      <c r="NTL12" s="287"/>
      <c r="NTM12" s="67"/>
      <c r="NTN12" s="284"/>
      <c r="NTO12" s="285"/>
      <c r="NTP12" s="285"/>
      <c r="NTQ12" s="286"/>
      <c r="NTR12" s="287"/>
      <c r="NTS12" s="67"/>
      <c r="NTT12" s="284"/>
      <c r="NTU12" s="285"/>
      <c r="NTV12" s="285"/>
      <c r="NTW12" s="286"/>
      <c r="NTX12" s="287"/>
      <c r="NTY12" s="67"/>
      <c r="NTZ12" s="284"/>
      <c r="NUA12" s="285"/>
      <c r="NUB12" s="285"/>
      <c r="NUC12" s="286"/>
      <c r="NUD12" s="287"/>
      <c r="NUE12" s="67"/>
      <c r="NUF12" s="284"/>
      <c r="NUG12" s="285"/>
      <c r="NUH12" s="285"/>
      <c r="NUI12" s="286"/>
      <c r="NUJ12" s="287"/>
      <c r="NUK12" s="67"/>
      <c r="NUL12" s="284"/>
      <c r="NUM12" s="285"/>
      <c r="NUN12" s="285"/>
      <c r="NUO12" s="286"/>
      <c r="NUP12" s="287"/>
      <c r="NUQ12" s="67"/>
      <c r="NUR12" s="284"/>
      <c r="NUS12" s="285"/>
      <c r="NUT12" s="285"/>
      <c r="NUU12" s="286"/>
      <c r="NUV12" s="287"/>
      <c r="NUW12" s="67"/>
      <c r="NUX12" s="284"/>
      <c r="NUY12" s="285"/>
      <c r="NUZ12" s="285"/>
      <c r="NVA12" s="286"/>
      <c r="NVB12" s="287"/>
      <c r="NVC12" s="67"/>
      <c r="NVD12" s="284"/>
      <c r="NVE12" s="285"/>
      <c r="NVF12" s="285"/>
      <c r="NVG12" s="286"/>
      <c r="NVH12" s="287"/>
      <c r="NVI12" s="67"/>
      <c r="NVJ12" s="284"/>
      <c r="NVK12" s="285"/>
      <c r="NVL12" s="285"/>
      <c r="NVM12" s="286"/>
      <c r="NVN12" s="287"/>
      <c r="NVO12" s="67"/>
      <c r="NVP12" s="284"/>
      <c r="NVQ12" s="285"/>
      <c r="NVR12" s="285"/>
      <c r="NVS12" s="286"/>
      <c r="NVT12" s="287"/>
      <c r="NVU12" s="67"/>
      <c r="NVV12" s="284"/>
      <c r="NVW12" s="285"/>
      <c r="NVX12" s="285"/>
      <c r="NVY12" s="286"/>
      <c r="NVZ12" s="287"/>
      <c r="NWA12" s="67"/>
      <c r="NWB12" s="284"/>
      <c r="NWC12" s="285"/>
      <c r="NWD12" s="285"/>
      <c r="NWE12" s="286"/>
      <c r="NWF12" s="287"/>
      <c r="NWG12" s="67"/>
      <c r="NWH12" s="284"/>
      <c r="NWI12" s="285"/>
      <c r="NWJ12" s="285"/>
      <c r="NWK12" s="286"/>
      <c r="NWL12" s="287"/>
      <c r="NWM12" s="67"/>
      <c r="NWN12" s="284"/>
      <c r="NWO12" s="285"/>
      <c r="NWP12" s="285"/>
      <c r="NWQ12" s="286"/>
      <c r="NWR12" s="287"/>
      <c r="NWS12" s="67"/>
      <c r="NWT12" s="284"/>
      <c r="NWU12" s="285"/>
      <c r="NWV12" s="285"/>
      <c r="NWW12" s="286"/>
      <c r="NWX12" s="287"/>
      <c r="NWY12" s="67"/>
      <c r="NWZ12" s="284"/>
      <c r="NXA12" s="285"/>
      <c r="NXB12" s="285"/>
      <c r="NXC12" s="286"/>
      <c r="NXD12" s="287"/>
      <c r="NXE12" s="67"/>
      <c r="NXF12" s="284"/>
      <c r="NXG12" s="285"/>
      <c r="NXH12" s="285"/>
      <c r="NXI12" s="286"/>
      <c r="NXJ12" s="287"/>
      <c r="NXK12" s="67"/>
      <c r="NXL12" s="284"/>
      <c r="NXM12" s="285"/>
      <c r="NXN12" s="285"/>
      <c r="NXO12" s="286"/>
      <c r="NXP12" s="287"/>
      <c r="NXQ12" s="67"/>
      <c r="NXR12" s="284"/>
      <c r="NXS12" s="285"/>
      <c r="NXT12" s="285"/>
      <c r="NXU12" s="286"/>
      <c r="NXV12" s="287"/>
      <c r="NXW12" s="67"/>
      <c r="NXX12" s="284"/>
      <c r="NXY12" s="285"/>
      <c r="NXZ12" s="285"/>
      <c r="NYA12" s="286"/>
      <c r="NYB12" s="287"/>
      <c r="NYC12" s="67"/>
      <c r="NYD12" s="284"/>
      <c r="NYE12" s="285"/>
      <c r="NYF12" s="285"/>
      <c r="NYG12" s="286"/>
      <c r="NYH12" s="287"/>
      <c r="NYI12" s="67"/>
      <c r="NYJ12" s="284"/>
      <c r="NYK12" s="285"/>
      <c r="NYL12" s="285"/>
      <c r="NYM12" s="286"/>
      <c r="NYN12" s="287"/>
      <c r="NYO12" s="67"/>
      <c r="NYP12" s="284"/>
      <c r="NYQ12" s="285"/>
      <c r="NYR12" s="285"/>
      <c r="NYS12" s="286"/>
      <c r="NYT12" s="287"/>
      <c r="NYU12" s="67"/>
      <c r="NYV12" s="284"/>
      <c r="NYW12" s="285"/>
      <c r="NYX12" s="285"/>
      <c r="NYY12" s="286"/>
      <c r="NYZ12" s="287"/>
      <c r="NZA12" s="67"/>
      <c r="NZB12" s="284"/>
      <c r="NZC12" s="285"/>
      <c r="NZD12" s="285"/>
      <c r="NZE12" s="286"/>
      <c r="NZF12" s="287"/>
      <c r="NZG12" s="67"/>
      <c r="NZH12" s="284"/>
      <c r="NZI12" s="285"/>
      <c r="NZJ12" s="285"/>
      <c r="NZK12" s="286"/>
      <c r="NZL12" s="287"/>
      <c r="NZM12" s="67"/>
      <c r="NZN12" s="284"/>
      <c r="NZO12" s="285"/>
      <c r="NZP12" s="285"/>
      <c r="NZQ12" s="286"/>
      <c r="NZR12" s="287"/>
      <c r="NZS12" s="67"/>
      <c r="NZT12" s="284"/>
      <c r="NZU12" s="285"/>
      <c r="NZV12" s="285"/>
      <c r="NZW12" s="286"/>
      <c r="NZX12" s="287"/>
      <c r="NZY12" s="67"/>
      <c r="NZZ12" s="284"/>
      <c r="OAA12" s="285"/>
      <c r="OAB12" s="285"/>
      <c r="OAC12" s="286"/>
      <c r="OAD12" s="287"/>
      <c r="OAE12" s="67"/>
      <c r="OAF12" s="284"/>
      <c r="OAG12" s="285"/>
      <c r="OAH12" s="285"/>
      <c r="OAI12" s="286"/>
      <c r="OAJ12" s="287"/>
      <c r="OAK12" s="67"/>
      <c r="OAL12" s="284"/>
      <c r="OAM12" s="285"/>
      <c r="OAN12" s="285"/>
      <c r="OAO12" s="286"/>
      <c r="OAP12" s="287"/>
      <c r="OAQ12" s="67"/>
      <c r="OAR12" s="284"/>
      <c r="OAS12" s="285"/>
      <c r="OAT12" s="285"/>
      <c r="OAU12" s="286"/>
      <c r="OAV12" s="287"/>
      <c r="OAW12" s="67"/>
      <c r="OAX12" s="284"/>
      <c r="OAY12" s="285"/>
      <c r="OAZ12" s="285"/>
      <c r="OBA12" s="286"/>
      <c r="OBB12" s="287"/>
      <c r="OBC12" s="67"/>
      <c r="OBD12" s="284"/>
      <c r="OBE12" s="285"/>
      <c r="OBF12" s="285"/>
      <c r="OBG12" s="286"/>
      <c r="OBH12" s="287"/>
      <c r="OBI12" s="67"/>
      <c r="OBJ12" s="284"/>
      <c r="OBK12" s="285"/>
      <c r="OBL12" s="285"/>
      <c r="OBM12" s="286"/>
      <c r="OBN12" s="287"/>
      <c r="OBO12" s="67"/>
      <c r="OBP12" s="284"/>
      <c r="OBQ12" s="285"/>
      <c r="OBR12" s="285"/>
      <c r="OBS12" s="286"/>
      <c r="OBT12" s="287"/>
      <c r="OBU12" s="67"/>
      <c r="OBV12" s="284"/>
      <c r="OBW12" s="285"/>
      <c r="OBX12" s="285"/>
      <c r="OBY12" s="286"/>
      <c r="OBZ12" s="287"/>
      <c r="OCA12" s="67"/>
      <c r="OCB12" s="284"/>
      <c r="OCC12" s="285"/>
      <c r="OCD12" s="285"/>
      <c r="OCE12" s="286"/>
      <c r="OCF12" s="287"/>
      <c r="OCG12" s="67"/>
      <c r="OCH12" s="284"/>
      <c r="OCI12" s="285"/>
      <c r="OCJ12" s="285"/>
      <c r="OCK12" s="286"/>
      <c r="OCL12" s="287"/>
      <c r="OCM12" s="67"/>
      <c r="OCN12" s="284"/>
      <c r="OCO12" s="285"/>
      <c r="OCP12" s="285"/>
      <c r="OCQ12" s="286"/>
      <c r="OCR12" s="287"/>
      <c r="OCS12" s="67"/>
      <c r="OCT12" s="284"/>
      <c r="OCU12" s="285"/>
      <c r="OCV12" s="285"/>
      <c r="OCW12" s="286"/>
      <c r="OCX12" s="287"/>
      <c r="OCY12" s="67"/>
      <c r="OCZ12" s="284"/>
      <c r="ODA12" s="285"/>
      <c r="ODB12" s="285"/>
      <c r="ODC12" s="286"/>
      <c r="ODD12" s="287"/>
      <c r="ODE12" s="67"/>
      <c r="ODF12" s="284"/>
      <c r="ODG12" s="285"/>
      <c r="ODH12" s="285"/>
      <c r="ODI12" s="286"/>
      <c r="ODJ12" s="287"/>
      <c r="ODK12" s="67"/>
      <c r="ODL12" s="284"/>
      <c r="ODM12" s="285"/>
      <c r="ODN12" s="285"/>
      <c r="ODO12" s="286"/>
      <c r="ODP12" s="287"/>
      <c r="ODQ12" s="67"/>
      <c r="ODR12" s="284"/>
      <c r="ODS12" s="285"/>
      <c r="ODT12" s="285"/>
      <c r="ODU12" s="286"/>
      <c r="ODV12" s="287"/>
      <c r="ODW12" s="67"/>
      <c r="ODX12" s="284"/>
      <c r="ODY12" s="285"/>
      <c r="ODZ12" s="285"/>
      <c r="OEA12" s="286"/>
      <c r="OEB12" s="287"/>
      <c r="OEC12" s="67"/>
      <c r="OED12" s="284"/>
      <c r="OEE12" s="285"/>
      <c r="OEF12" s="285"/>
      <c r="OEG12" s="286"/>
      <c r="OEH12" s="287"/>
      <c r="OEI12" s="67"/>
      <c r="OEJ12" s="284"/>
      <c r="OEK12" s="285"/>
      <c r="OEL12" s="285"/>
      <c r="OEM12" s="286"/>
      <c r="OEN12" s="287"/>
      <c r="OEO12" s="67"/>
      <c r="OEP12" s="284"/>
      <c r="OEQ12" s="285"/>
      <c r="OER12" s="285"/>
      <c r="OES12" s="286"/>
      <c r="OET12" s="287"/>
      <c r="OEU12" s="67"/>
      <c r="OEV12" s="284"/>
      <c r="OEW12" s="285"/>
      <c r="OEX12" s="285"/>
      <c r="OEY12" s="286"/>
      <c r="OEZ12" s="287"/>
      <c r="OFA12" s="67"/>
      <c r="OFB12" s="284"/>
      <c r="OFC12" s="285"/>
      <c r="OFD12" s="285"/>
      <c r="OFE12" s="286"/>
      <c r="OFF12" s="287"/>
      <c r="OFG12" s="67"/>
      <c r="OFH12" s="284"/>
      <c r="OFI12" s="285"/>
      <c r="OFJ12" s="285"/>
      <c r="OFK12" s="286"/>
      <c r="OFL12" s="287"/>
      <c r="OFM12" s="67"/>
      <c r="OFN12" s="284"/>
      <c r="OFO12" s="285"/>
      <c r="OFP12" s="285"/>
      <c r="OFQ12" s="286"/>
      <c r="OFR12" s="287"/>
      <c r="OFS12" s="67"/>
      <c r="OFT12" s="284"/>
      <c r="OFU12" s="285"/>
      <c r="OFV12" s="285"/>
      <c r="OFW12" s="286"/>
      <c r="OFX12" s="287"/>
      <c r="OFY12" s="67"/>
      <c r="OFZ12" s="284"/>
      <c r="OGA12" s="285"/>
      <c r="OGB12" s="285"/>
      <c r="OGC12" s="286"/>
      <c r="OGD12" s="287"/>
      <c r="OGE12" s="67"/>
      <c r="OGF12" s="284"/>
      <c r="OGG12" s="285"/>
      <c r="OGH12" s="285"/>
      <c r="OGI12" s="286"/>
      <c r="OGJ12" s="287"/>
      <c r="OGK12" s="67"/>
      <c r="OGL12" s="284"/>
      <c r="OGM12" s="285"/>
      <c r="OGN12" s="285"/>
      <c r="OGO12" s="286"/>
      <c r="OGP12" s="287"/>
      <c r="OGQ12" s="67"/>
      <c r="OGR12" s="284"/>
      <c r="OGS12" s="285"/>
      <c r="OGT12" s="285"/>
      <c r="OGU12" s="286"/>
      <c r="OGV12" s="287"/>
      <c r="OGW12" s="67"/>
      <c r="OGX12" s="284"/>
      <c r="OGY12" s="285"/>
      <c r="OGZ12" s="285"/>
      <c r="OHA12" s="286"/>
      <c r="OHB12" s="287"/>
      <c r="OHC12" s="67"/>
      <c r="OHD12" s="284"/>
      <c r="OHE12" s="285"/>
      <c r="OHF12" s="285"/>
      <c r="OHG12" s="286"/>
      <c r="OHH12" s="287"/>
      <c r="OHI12" s="67"/>
      <c r="OHJ12" s="284"/>
      <c r="OHK12" s="285"/>
      <c r="OHL12" s="285"/>
      <c r="OHM12" s="286"/>
      <c r="OHN12" s="287"/>
      <c r="OHO12" s="67"/>
      <c r="OHP12" s="284"/>
      <c r="OHQ12" s="285"/>
      <c r="OHR12" s="285"/>
      <c r="OHS12" s="286"/>
      <c r="OHT12" s="287"/>
      <c r="OHU12" s="67"/>
      <c r="OHV12" s="284"/>
      <c r="OHW12" s="285"/>
      <c r="OHX12" s="285"/>
      <c r="OHY12" s="286"/>
      <c r="OHZ12" s="287"/>
      <c r="OIA12" s="67"/>
      <c r="OIB12" s="284"/>
      <c r="OIC12" s="285"/>
      <c r="OID12" s="285"/>
      <c r="OIE12" s="286"/>
      <c r="OIF12" s="287"/>
      <c r="OIG12" s="67"/>
      <c r="OIH12" s="284"/>
      <c r="OII12" s="285"/>
      <c r="OIJ12" s="285"/>
      <c r="OIK12" s="286"/>
      <c r="OIL12" s="287"/>
      <c r="OIM12" s="67"/>
      <c r="OIN12" s="284"/>
      <c r="OIO12" s="285"/>
      <c r="OIP12" s="285"/>
      <c r="OIQ12" s="286"/>
      <c r="OIR12" s="287"/>
      <c r="OIS12" s="67"/>
      <c r="OIT12" s="284"/>
      <c r="OIU12" s="285"/>
      <c r="OIV12" s="285"/>
      <c r="OIW12" s="286"/>
      <c r="OIX12" s="287"/>
      <c r="OIY12" s="67"/>
      <c r="OIZ12" s="284"/>
      <c r="OJA12" s="285"/>
      <c r="OJB12" s="285"/>
      <c r="OJC12" s="286"/>
      <c r="OJD12" s="287"/>
      <c r="OJE12" s="67"/>
      <c r="OJF12" s="284"/>
      <c r="OJG12" s="285"/>
      <c r="OJH12" s="285"/>
      <c r="OJI12" s="286"/>
      <c r="OJJ12" s="287"/>
      <c r="OJK12" s="67"/>
      <c r="OJL12" s="284"/>
      <c r="OJM12" s="285"/>
      <c r="OJN12" s="285"/>
      <c r="OJO12" s="286"/>
      <c r="OJP12" s="287"/>
      <c r="OJQ12" s="67"/>
      <c r="OJR12" s="284"/>
      <c r="OJS12" s="285"/>
      <c r="OJT12" s="285"/>
      <c r="OJU12" s="286"/>
      <c r="OJV12" s="287"/>
      <c r="OJW12" s="67"/>
      <c r="OJX12" s="284"/>
      <c r="OJY12" s="285"/>
      <c r="OJZ12" s="285"/>
      <c r="OKA12" s="286"/>
      <c r="OKB12" s="287"/>
      <c r="OKC12" s="67"/>
      <c r="OKD12" s="284"/>
      <c r="OKE12" s="285"/>
      <c r="OKF12" s="285"/>
      <c r="OKG12" s="286"/>
      <c r="OKH12" s="287"/>
      <c r="OKI12" s="67"/>
      <c r="OKJ12" s="284"/>
      <c r="OKK12" s="285"/>
      <c r="OKL12" s="285"/>
      <c r="OKM12" s="286"/>
      <c r="OKN12" s="287"/>
      <c r="OKO12" s="67"/>
      <c r="OKP12" s="284"/>
      <c r="OKQ12" s="285"/>
      <c r="OKR12" s="285"/>
      <c r="OKS12" s="286"/>
      <c r="OKT12" s="287"/>
      <c r="OKU12" s="67"/>
      <c r="OKV12" s="284"/>
      <c r="OKW12" s="285"/>
      <c r="OKX12" s="285"/>
      <c r="OKY12" s="286"/>
      <c r="OKZ12" s="287"/>
      <c r="OLA12" s="67"/>
      <c r="OLB12" s="284"/>
      <c r="OLC12" s="285"/>
      <c r="OLD12" s="285"/>
      <c r="OLE12" s="286"/>
      <c r="OLF12" s="287"/>
      <c r="OLG12" s="67"/>
      <c r="OLH12" s="284"/>
      <c r="OLI12" s="285"/>
      <c r="OLJ12" s="285"/>
      <c r="OLK12" s="286"/>
      <c r="OLL12" s="287"/>
      <c r="OLM12" s="67"/>
      <c r="OLN12" s="284"/>
      <c r="OLO12" s="285"/>
      <c r="OLP12" s="285"/>
      <c r="OLQ12" s="286"/>
      <c r="OLR12" s="287"/>
      <c r="OLS12" s="67"/>
      <c r="OLT12" s="284"/>
      <c r="OLU12" s="285"/>
      <c r="OLV12" s="285"/>
      <c r="OLW12" s="286"/>
      <c r="OLX12" s="287"/>
      <c r="OLY12" s="67"/>
      <c r="OLZ12" s="284"/>
      <c r="OMA12" s="285"/>
      <c r="OMB12" s="285"/>
      <c r="OMC12" s="286"/>
      <c r="OMD12" s="287"/>
      <c r="OME12" s="67"/>
      <c r="OMF12" s="284"/>
      <c r="OMG12" s="285"/>
      <c r="OMH12" s="285"/>
      <c r="OMI12" s="286"/>
      <c r="OMJ12" s="287"/>
      <c r="OMK12" s="67"/>
      <c r="OML12" s="284"/>
      <c r="OMM12" s="285"/>
      <c r="OMN12" s="285"/>
      <c r="OMO12" s="286"/>
      <c r="OMP12" s="287"/>
      <c r="OMQ12" s="67"/>
      <c r="OMR12" s="284"/>
      <c r="OMS12" s="285"/>
      <c r="OMT12" s="285"/>
      <c r="OMU12" s="286"/>
      <c r="OMV12" s="287"/>
      <c r="OMW12" s="67"/>
      <c r="OMX12" s="284"/>
      <c r="OMY12" s="285"/>
      <c r="OMZ12" s="285"/>
      <c r="ONA12" s="286"/>
      <c r="ONB12" s="287"/>
      <c r="ONC12" s="67"/>
      <c r="OND12" s="284"/>
      <c r="ONE12" s="285"/>
      <c r="ONF12" s="285"/>
      <c r="ONG12" s="286"/>
      <c r="ONH12" s="287"/>
      <c r="ONI12" s="67"/>
      <c r="ONJ12" s="284"/>
      <c r="ONK12" s="285"/>
      <c r="ONL12" s="285"/>
      <c r="ONM12" s="286"/>
      <c r="ONN12" s="287"/>
      <c r="ONO12" s="67"/>
      <c r="ONP12" s="284"/>
      <c r="ONQ12" s="285"/>
      <c r="ONR12" s="285"/>
      <c r="ONS12" s="286"/>
      <c r="ONT12" s="287"/>
      <c r="ONU12" s="67"/>
      <c r="ONV12" s="284"/>
      <c r="ONW12" s="285"/>
      <c r="ONX12" s="285"/>
      <c r="ONY12" s="286"/>
      <c r="ONZ12" s="287"/>
      <c r="OOA12" s="67"/>
      <c r="OOB12" s="284"/>
      <c r="OOC12" s="285"/>
      <c r="OOD12" s="285"/>
      <c r="OOE12" s="286"/>
      <c r="OOF12" s="287"/>
      <c r="OOG12" s="67"/>
      <c r="OOH12" s="284"/>
      <c r="OOI12" s="285"/>
      <c r="OOJ12" s="285"/>
      <c r="OOK12" s="286"/>
      <c r="OOL12" s="287"/>
      <c r="OOM12" s="67"/>
      <c r="OON12" s="284"/>
      <c r="OOO12" s="285"/>
      <c r="OOP12" s="285"/>
      <c r="OOQ12" s="286"/>
      <c r="OOR12" s="287"/>
      <c r="OOS12" s="67"/>
      <c r="OOT12" s="284"/>
      <c r="OOU12" s="285"/>
      <c r="OOV12" s="285"/>
      <c r="OOW12" s="286"/>
      <c r="OOX12" s="287"/>
      <c r="OOY12" s="67"/>
      <c r="OOZ12" s="284"/>
      <c r="OPA12" s="285"/>
      <c r="OPB12" s="285"/>
      <c r="OPC12" s="286"/>
      <c r="OPD12" s="287"/>
      <c r="OPE12" s="67"/>
      <c r="OPF12" s="284"/>
      <c r="OPG12" s="285"/>
      <c r="OPH12" s="285"/>
      <c r="OPI12" s="286"/>
      <c r="OPJ12" s="287"/>
      <c r="OPK12" s="67"/>
      <c r="OPL12" s="284"/>
      <c r="OPM12" s="285"/>
      <c r="OPN12" s="285"/>
      <c r="OPO12" s="286"/>
      <c r="OPP12" s="287"/>
      <c r="OPQ12" s="67"/>
      <c r="OPR12" s="284"/>
      <c r="OPS12" s="285"/>
      <c r="OPT12" s="285"/>
      <c r="OPU12" s="286"/>
      <c r="OPV12" s="287"/>
      <c r="OPW12" s="67"/>
      <c r="OPX12" s="284"/>
      <c r="OPY12" s="285"/>
      <c r="OPZ12" s="285"/>
      <c r="OQA12" s="286"/>
      <c r="OQB12" s="287"/>
      <c r="OQC12" s="67"/>
      <c r="OQD12" s="284"/>
      <c r="OQE12" s="285"/>
      <c r="OQF12" s="285"/>
      <c r="OQG12" s="286"/>
      <c r="OQH12" s="287"/>
      <c r="OQI12" s="67"/>
      <c r="OQJ12" s="284"/>
      <c r="OQK12" s="285"/>
      <c r="OQL12" s="285"/>
      <c r="OQM12" s="286"/>
      <c r="OQN12" s="287"/>
      <c r="OQO12" s="67"/>
      <c r="OQP12" s="284"/>
      <c r="OQQ12" s="285"/>
      <c r="OQR12" s="285"/>
      <c r="OQS12" s="286"/>
      <c r="OQT12" s="287"/>
      <c r="OQU12" s="67"/>
      <c r="OQV12" s="284"/>
      <c r="OQW12" s="285"/>
      <c r="OQX12" s="285"/>
      <c r="OQY12" s="286"/>
      <c r="OQZ12" s="287"/>
      <c r="ORA12" s="67"/>
      <c r="ORB12" s="284"/>
      <c r="ORC12" s="285"/>
      <c r="ORD12" s="285"/>
      <c r="ORE12" s="286"/>
      <c r="ORF12" s="287"/>
      <c r="ORG12" s="67"/>
      <c r="ORH12" s="284"/>
      <c r="ORI12" s="285"/>
      <c r="ORJ12" s="285"/>
      <c r="ORK12" s="286"/>
      <c r="ORL12" s="287"/>
      <c r="ORM12" s="67"/>
      <c r="ORN12" s="284"/>
      <c r="ORO12" s="285"/>
      <c r="ORP12" s="285"/>
      <c r="ORQ12" s="286"/>
      <c r="ORR12" s="287"/>
      <c r="ORS12" s="67"/>
      <c r="ORT12" s="284"/>
      <c r="ORU12" s="285"/>
      <c r="ORV12" s="285"/>
      <c r="ORW12" s="286"/>
      <c r="ORX12" s="287"/>
      <c r="ORY12" s="67"/>
      <c r="ORZ12" s="284"/>
      <c r="OSA12" s="285"/>
      <c r="OSB12" s="285"/>
      <c r="OSC12" s="286"/>
      <c r="OSD12" s="287"/>
      <c r="OSE12" s="67"/>
      <c r="OSF12" s="284"/>
      <c r="OSG12" s="285"/>
      <c r="OSH12" s="285"/>
      <c r="OSI12" s="286"/>
      <c r="OSJ12" s="287"/>
      <c r="OSK12" s="67"/>
      <c r="OSL12" s="284"/>
      <c r="OSM12" s="285"/>
      <c r="OSN12" s="285"/>
      <c r="OSO12" s="286"/>
      <c r="OSP12" s="287"/>
      <c r="OSQ12" s="67"/>
      <c r="OSR12" s="284"/>
      <c r="OSS12" s="285"/>
      <c r="OST12" s="285"/>
      <c r="OSU12" s="286"/>
      <c r="OSV12" s="287"/>
      <c r="OSW12" s="67"/>
      <c r="OSX12" s="284"/>
      <c r="OSY12" s="285"/>
      <c r="OSZ12" s="285"/>
      <c r="OTA12" s="286"/>
      <c r="OTB12" s="287"/>
      <c r="OTC12" s="67"/>
      <c r="OTD12" s="284"/>
      <c r="OTE12" s="285"/>
      <c r="OTF12" s="285"/>
      <c r="OTG12" s="286"/>
      <c r="OTH12" s="287"/>
      <c r="OTI12" s="67"/>
      <c r="OTJ12" s="284"/>
      <c r="OTK12" s="285"/>
      <c r="OTL12" s="285"/>
      <c r="OTM12" s="286"/>
      <c r="OTN12" s="287"/>
      <c r="OTO12" s="67"/>
      <c r="OTP12" s="284"/>
      <c r="OTQ12" s="285"/>
      <c r="OTR12" s="285"/>
      <c r="OTS12" s="286"/>
      <c r="OTT12" s="287"/>
      <c r="OTU12" s="67"/>
      <c r="OTV12" s="284"/>
      <c r="OTW12" s="285"/>
      <c r="OTX12" s="285"/>
      <c r="OTY12" s="286"/>
      <c r="OTZ12" s="287"/>
      <c r="OUA12" s="67"/>
      <c r="OUB12" s="284"/>
      <c r="OUC12" s="285"/>
      <c r="OUD12" s="285"/>
      <c r="OUE12" s="286"/>
      <c r="OUF12" s="287"/>
      <c r="OUG12" s="67"/>
      <c r="OUH12" s="284"/>
      <c r="OUI12" s="285"/>
      <c r="OUJ12" s="285"/>
      <c r="OUK12" s="286"/>
      <c r="OUL12" s="287"/>
      <c r="OUM12" s="67"/>
      <c r="OUN12" s="284"/>
      <c r="OUO12" s="285"/>
      <c r="OUP12" s="285"/>
      <c r="OUQ12" s="286"/>
      <c r="OUR12" s="287"/>
      <c r="OUS12" s="67"/>
      <c r="OUT12" s="284"/>
      <c r="OUU12" s="285"/>
      <c r="OUV12" s="285"/>
      <c r="OUW12" s="286"/>
      <c r="OUX12" s="287"/>
      <c r="OUY12" s="67"/>
      <c r="OUZ12" s="284"/>
      <c r="OVA12" s="285"/>
      <c r="OVB12" s="285"/>
      <c r="OVC12" s="286"/>
      <c r="OVD12" s="287"/>
      <c r="OVE12" s="67"/>
      <c r="OVF12" s="284"/>
      <c r="OVG12" s="285"/>
      <c r="OVH12" s="285"/>
      <c r="OVI12" s="286"/>
      <c r="OVJ12" s="287"/>
      <c r="OVK12" s="67"/>
      <c r="OVL12" s="284"/>
      <c r="OVM12" s="285"/>
      <c r="OVN12" s="285"/>
      <c r="OVO12" s="286"/>
      <c r="OVP12" s="287"/>
      <c r="OVQ12" s="67"/>
      <c r="OVR12" s="284"/>
      <c r="OVS12" s="285"/>
      <c r="OVT12" s="285"/>
      <c r="OVU12" s="286"/>
      <c r="OVV12" s="287"/>
      <c r="OVW12" s="67"/>
      <c r="OVX12" s="284"/>
      <c r="OVY12" s="285"/>
      <c r="OVZ12" s="285"/>
      <c r="OWA12" s="286"/>
      <c r="OWB12" s="287"/>
      <c r="OWC12" s="67"/>
      <c r="OWD12" s="284"/>
      <c r="OWE12" s="285"/>
      <c r="OWF12" s="285"/>
      <c r="OWG12" s="286"/>
      <c r="OWH12" s="287"/>
      <c r="OWI12" s="67"/>
      <c r="OWJ12" s="284"/>
      <c r="OWK12" s="285"/>
      <c r="OWL12" s="285"/>
      <c r="OWM12" s="286"/>
      <c r="OWN12" s="287"/>
      <c r="OWO12" s="67"/>
      <c r="OWP12" s="284"/>
      <c r="OWQ12" s="285"/>
      <c r="OWR12" s="285"/>
      <c r="OWS12" s="286"/>
      <c r="OWT12" s="287"/>
      <c r="OWU12" s="67"/>
      <c r="OWV12" s="284"/>
      <c r="OWW12" s="285"/>
      <c r="OWX12" s="285"/>
      <c r="OWY12" s="286"/>
      <c r="OWZ12" s="287"/>
      <c r="OXA12" s="67"/>
      <c r="OXB12" s="284"/>
      <c r="OXC12" s="285"/>
      <c r="OXD12" s="285"/>
      <c r="OXE12" s="286"/>
      <c r="OXF12" s="287"/>
      <c r="OXG12" s="67"/>
      <c r="OXH12" s="284"/>
      <c r="OXI12" s="285"/>
      <c r="OXJ12" s="285"/>
      <c r="OXK12" s="286"/>
      <c r="OXL12" s="287"/>
      <c r="OXM12" s="67"/>
      <c r="OXN12" s="284"/>
      <c r="OXO12" s="285"/>
      <c r="OXP12" s="285"/>
      <c r="OXQ12" s="286"/>
      <c r="OXR12" s="287"/>
      <c r="OXS12" s="67"/>
      <c r="OXT12" s="284"/>
      <c r="OXU12" s="285"/>
      <c r="OXV12" s="285"/>
      <c r="OXW12" s="286"/>
      <c r="OXX12" s="287"/>
      <c r="OXY12" s="67"/>
      <c r="OXZ12" s="284"/>
      <c r="OYA12" s="285"/>
      <c r="OYB12" s="285"/>
      <c r="OYC12" s="286"/>
      <c r="OYD12" s="287"/>
      <c r="OYE12" s="67"/>
      <c r="OYF12" s="284"/>
      <c r="OYG12" s="285"/>
      <c r="OYH12" s="285"/>
      <c r="OYI12" s="286"/>
      <c r="OYJ12" s="287"/>
      <c r="OYK12" s="67"/>
      <c r="OYL12" s="284"/>
      <c r="OYM12" s="285"/>
      <c r="OYN12" s="285"/>
      <c r="OYO12" s="286"/>
      <c r="OYP12" s="287"/>
      <c r="OYQ12" s="67"/>
      <c r="OYR12" s="284"/>
      <c r="OYS12" s="285"/>
      <c r="OYT12" s="285"/>
      <c r="OYU12" s="286"/>
      <c r="OYV12" s="287"/>
      <c r="OYW12" s="67"/>
      <c r="OYX12" s="284"/>
      <c r="OYY12" s="285"/>
      <c r="OYZ12" s="285"/>
      <c r="OZA12" s="286"/>
      <c r="OZB12" s="287"/>
      <c r="OZC12" s="67"/>
      <c r="OZD12" s="284"/>
      <c r="OZE12" s="285"/>
      <c r="OZF12" s="285"/>
      <c r="OZG12" s="286"/>
      <c r="OZH12" s="287"/>
      <c r="OZI12" s="67"/>
      <c r="OZJ12" s="284"/>
      <c r="OZK12" s="285"/>
      <c r="OZL12" s="285"/>
      <c r="OZM12" s="286"/>
      <c r="OZN12" s="287"/>
      <c r="OZO12" s="67"/>
      <c r="OZP12" s="284"/>
      <c r="OZQ12" s="285"/>
      <c r="OZR12" s="285"/>
      <c r="OZS12" s="286"/>
      <c r="OZT12" s="287"/>
      <c r="OZU12" s="67"/>
      <c r="OZV12" s="284"/>
      <c r="OZW12" s="285"/>
      <c r="OZX12" s="285"/>
      <c r="OZY12" s="286"/>
      <c r="OZZ12" s="287"/>
      <c r="PAA12" s="67"/>
      <c r="PAB12" s="284"/>
      <c r="PAC12" s="285"/>
      <c r="PAD12" s="285"/>
      <c r="PAE12" s="286"/>
      <c r="PAF12" s="287"/>
      <c r="PAG12" s="67"/>
      <c r="PAH12" s="284"/>
      <c r="PAI12" s="285"/>
      <c r="PAJ12" s="285"/>
      <c r="PAK12" s="286"/>
      <c r="PAL12" s="287"/>
      <c r="PAM12" s="67"/>
      <c r="PAN12" s="284"/>
      <c r="PAO12" s="285"/>
      <c r="PAP12" s="285"/>
      <c r="PAQ12" s="286"/>
      <c r="PAR12" s="287"/>
      <c r="PAS12" s="67"/>
      <c r="PAT12" s="284"/>
      <c r="PAU12" s="285"/>
      <c r="PAV12" s="285"/>
      <c r="PAW12" s="286"/>
      <c r="PAX12" s="287"/>
      <c r="PAY12" s="67"/>
      <c r="PAZ12" s="284"/>
      <c r="PBA12" s="285"/>
      <c r="PBB12" s="285"/>
      <c r="PBC12" s="286"/>
      <c r="PBD12" s="287"/>
      <c r="PBE12" s="67"/>
      <c r="PBF12" s="284"/>
      <c r="PBG12" s="285"/>
      <c r="PBH12" s="285"/>
      <c r="PBI12" s="286"/>
      <c r="PBJ12" s="287"/>
      <c r="PBK12" s="67"/>
      <c r="PBL12" s="284"/>
      <c r="PBM12" s="285"/>
      <c r="PBN12" s="285"/>
      <c r="PBO12" s="286"/>
      <c r="PBP12" s="287"/>
      <c r="PBQ12" s="67"/>
      <c r="PBR12" s="284"/>
      <c r="PBS12" s="285"/>
      <c r="PBT12" s="285"/>
      <c r="PBU12" s="286"/>
      <c r="PBV12" s="287"/>
      <c r="PBW12" s="67"/>
      <c r="PBX12" s="284"/>
      <c r="PBY12" s="285"/>
      <c r="PBZ12" s="285"/>
      <c r="PCA12" s="286"/>
      <c r="PCB12" s="287"/>
      <c r="PCC12" s="67"/>
      <c r="PCD12" s="284"/>
      <c r="PCE12" s="285"/>
      <c r="PCF12" s="285"/>
      <c r="PCG12" s="286"/>
      <c r="PCH12" s="287"/>
      <c r="PCI12" s="67"/>
      <c r="PCJ12" s="284"/>
      <c r="PCK12" s="285"/>
      <c r="PCL12" s="285"/>
      <c r="PCM12" s="286"/>
      <c r="PCN12" s="287"/>
      <c r="PCO12" s="67"/>
      <c r="PCP12" s="284"/>
      <c r="PCQ12" s="285"/>
      <c r="PCR12" s="285"/>
      <c r="PCS12" s="286"/>
      <c r="PCT12" s="287"/>
      <c r="PCU12" s="67"/>
      <c r="PCV12" s="284"/>
      <c r="PCW12" s="285"/>
      <c r="PCX12" s="285"/>
      <c r="PCY12" s="286"/>
      <c r="PCZ12" s="287"/>
      <c r="PDA12" s="67"/>
      <c r="PDB12" s="284"/>
      <c r="PDC12" s="285"/>
      <c r="PDD12" s="285"/>
      <c r="PDE12" s="286"/>
      <c r="PDF12" s="287"/>
      <c r="PDG12" s="67"/>
      <c r="PDH12" s="284"/>
      <c r="PDI12" s="285"/>
      <c r="PDJ12" s="285"/>
      <c r="PDK12" s="286"/>
      <c r="PDL12" s="287"/>
      <c r="PDM12" s="67"/>
      <c r="PDN12" s="284"/>
      <c r="PDO12" s="285"/>
      <c r="PDP12" s="285"/>
      <c r="PDQ12" s="286"/>
      <c r="PDR12" s="287"/>
      <c r="PDS12" s="67"/>
      <c r="PDT12" s="284"/>
      <c r="PDU12" s="285"/>
      <c r="PDV12" s="285"/>
      <c r="PDW12" s="286"/>
      <c r="PDX12" s="287"/>
      <c r="PDY12" s="67"/>
      <c r="PDZ12" s="284"/>
      <c r="PEA12" s="285"/>
      <c r="PEB12" s="285"/>
      <c r="PEC12" s="286"/>
      <c r="PED12" s="287"/>
      <c r="PEE12" s="67"/>
      <c r="PEF12" s="284"/>
      <c r="PEG12" s="285"/>
      <c r="PEH12" s="285"/>
      <c r="PEI12" s="286"/>
      <c r="PEJ12" s="287"/>
      <c r="PEK12" s="67"/>
      <c r="PEL12" s="284"/>
      <c r="PEM12" s="285"/>
      <c r="PEN12" s="285"/>
      <c r="PEO12" s="286"/>
      <c r="PEP12" s="287"/>
      <c r="PEQ12" s="67"/>
      <c r="PER12" s="284"/>
      <c r="PES12" s="285"/>
      <c r="PET12" s="285"/>
      <c r="PEU12" s="286"/>
      <c r="PEV12" s="287"/>
      <c r="PEW12" s="67"/>
      <c r="PEX12" s="284"/>
      <c r="PEY12" s="285"/>
      <c r="PEZ12" s="285"/>
      <c r="PFA12" s="286"/>
      <c r="PFB12" s="287"/>
      <c r="PFC12" s="67"/>
      <c r="PFD12" s="284"/>
      <c r="PFE12" s="285"/>
      <c r="PFF12" s="285"/>
      <c r="PFG12" s="286"/>
      <c r="PFH12" s="287"/>
      <c r="PFI12" s="67"/>
      <c r="PFJ12" s="284"/>
      <c r="PFK12" s="285"/>
      <c r="PFL12" s="285"/>
      <c r="PFM12" s="286"/>
      <c r="PFN12" s="287"/>
      <c r="PFO12" s="67"/>
      <c r="PFP12" s="284"/>
      <c r="PFQ12" s="285"/>
      <c r="PFR12" s="285"/>
      <c r="PFS12" s="286"/>
      <c r="PFT12" s="287"/>
      <c r="PFU12" s="67"/>
      <c r="PFV12" s="284"/>
      <c r="PFW12" s="285"/>
      <c r="PFX12" s="285"/>
      <c r="PFY12" s="286"/>
      <c r="PFZ12" s="287"/>
      <c r="PGA12" s="67"/>
      <c r="PGB12" s="284"/>
      <c r="PGC12" s="285"/>
      <c r="PGD12" s="285"/>
      <c r="PGE12" s="286"/>
      <c r="PGF12" s="287"/>
      <c r="PGG12" s="67"/>
      <c r="PGH12" s="284"/>
      <c r="PGI12" s="285"/>
      <c r="PGJ12" s="285"/>
      <c r="PGK12" s="286"/>
      <c r="PGL12" s="287"/>
      <c r="PGM12" s="67"/>
      <c r="PGN12" s="284"/>
      <c r="PGO12" s="285"/>
      <c r="PGP12" s="285"/>
      <c r="PGQ12" s="286"/>
      <c r="PGR12" s="287"/>
      <c r="PGS12" s="67"/>
      <c r="PGT12" s="284"/>
      <c r="PGU12" s="285"/>
      <c r="PGV12" s="285"/>
      <c r="PGW12" s="286"/>
      <c r="PGX12" s="287"/>
      <c r="PGY12" s="67"/>
      <c r="PGZ12" s="284"/>
      <c r="PHA12" s="285"/>
      <c r="PHB12" s="285"/>
      <c r="PHC12" s="286"/>
      <c r="PHD12" s="287"/>
      <c r="PHE12" s="67"/>
      <c r="PHF12" s="284"/>
      <c r="PHG12" s="285"/>
      <c r="PHH12" s="285"/>
      <c r="PHI12" s="286"/>
      <c r="PHJ12" s="287"/>
      <c r="PHK12" s="67"/>
      <c r="PHL12" s="284"/>
      <c r="PHM12" s="285"/>
      <c r="PHN12" s="285"/>
      <c r="PHO12" s="286"/>
      <c r="PHP12" s="287"/>
      <c r="PHQ12" s="67"/>
      <c r="PHR12" s="284"/>
      <c r="PHS12" s="285"/>
      <c r="PHT12" s="285"/>
      <c r="PHU12" s="286"/>
      <c r="PHV12" s="287"/>
      <c r="PHW12" s="67"/>
      <c r="PHX12" s="284"/>
      <c r="PHY12" s="285"/>
      <c r="PHZ12" s="285"/>
      <c r="PIA12" s="286"/>
      <c r="PIB12" s="287"/>
      <c r="PIC12" s="67"/>
      <c r="PID12" s="284"/>
      <c r="PIE12" s="285"/>
      <c r="PIF12" s="285"/>
      <c r="PIG12" s="286"/>
      <c r="PIH12" s="287"/>
      <c r="PII12" s="67"/>
      <c r="PIJ12" s="284"/>
      <c r="PIK12" s="285"/>
      <c r="PIL12" s="285"/>
      <c r="PIM12" s="286"/>
      <c r="PIN12" s="287"/>
      <c r="PIO12" s="67"/>
      <c r="PIP12" s="284"/>
      <c r="PIQ12" s="285"/>
      <c r="PIR12" s="285"/>
      <c r="PIS12" s="286"/>
      <c r="PIT12" s="287"/>
      <c r="PIU12" s="67"/>
      <c r="PIV12" s="284"/>
      <c r="PIW12" s="285"/>
      <c r="PIX12" s="285"/>
      <c r="PIY12" s="286"/>
      <c r="PIZ12" s="287"/>
      <c r="PJA12" s="67"/>
      <c r="PJB12" s="284"/>
      <c r="PJC12" s="285"/>
      <c r="PJD12" s="285"/>
      <c r="PJE12" s="286"/>
      <c r="PJF12" s="287"/>
      <c r="PJG12" s="67"/>
      <c r="PJH12" s="284"/>
      <c r="PJI12" s="285"/>
      <c r="PJJ12" s="285"/>
      <c r="PJK12" s="286"/>
      <c r="PJL12" s="287"/>
      <c r="PJM12" s="67"/>
      <c r="PJN12" s="284"/>
      <c r="PJO12" s="285"/>
      <c r="PJP12" s="285"/>
      <c r="PJQ12" s="286"/>
      <c r="PJR12" s="287"/>
      <c r="PJS12" s="67"/>
      <c r="PJT12" s="284"/>
      <c r="PJU12" s="285"/>
      <c r="PJV12" s="285"/>
      <c r="PJW12" s="286"/>
      <c r="PJX12" s="287"/>
      <c r="PJY12" s="67"/>
      <c r="PJZ12" s="284"/>
      <c r="PKA12" s="285"/>
      <c r="PKB12" s="285"/>
      <c r="PKC12" s="286"/>
      <c r="PKD12" s="287"/>
      <c r="PKE12" s="67"/>
      <c r="PKF12" s="284"/>
      <c r="PKG12" s="285"/>
      <c r="PKH12" s="285"/>
      <c r="PKI12" s="286"/>
      <c r="PKJ12" s="287"/>
      <c r="PKK12" s="67"/>
      <c r="PKL12" s="284"/>
      <c r="PKM12" s="285"/>
      <c r="PKN12" s="285"/>
      <c r="PKO12" s="286"/>
      <c r="PKP12" s="287"/>
      <c r="PKQ12" s="67"/>
      <c r="PKR12" s="284"/>
      <c r="PKS12" s="285"/>
      <c r="PKT12" s="285"/>
      <c r="PKU12" s="286"/>
      <c r="PKV12" s="287"/>
      <c r="PKW12" s="67"/>
      <c r="PKX12" s="284"/>
      <c r="PKY12" s="285"/>
      <c r="PKZ12" s="285"/>
      <c r="PLA12" s="286"/>
      <c r="PLB12" s="287"/>
      <c r="PLC12" s="67"/>
      <c r="PLD12" s="284"/>
      <c r="PLE12" s="285"/>
      <c r="PLF12" s="285"/>
      <c r="PLG12" s="286"/>
      <c r="PLH12" s="287"/>
      <c r="PLI12" s="67"/>
      <c r="PLJ12" s="284"/>
      <c r="PLK12" s="285"/>
      <c r="PLL12" s="285"/>
      <c r="PLM12" s="286"/>
      <c r="PLN12" s="287"/>
      <c r="PLO12" s="67"/>
      <c r="PLP12" s="284"/>
      <c r="PLQ12" s="285"/>
      <c r="PLR12" s="285"/>
      <c r="PLS12" s="286"/>
      <c r="PLT12" s="287"/>
      <c r="PLU12" s="67"/>
      <c r="PLV12" s="284"/>
      <c r="PLW12" s="285"/>
      <c r="PLX12" s="285"/>
      <c r="PLY12" s="286"/>
      <c r="PLZ12" s="287"/>
      <c r="PMA12" s="67"/>
      <c r="PMB12" s="284"/>
      <c r="PMC12" s="285"/>
      <c r="PMD12" s="285"/>
      <c r="PME12" s="286"/>
      <c r="PMF12" s="287"/>
      <c r="PMG12" s="67"/>
      <c r="PMH12" s="284"/>
      <c r="PMI12" s="285"/>
      <c r="PMJ12" s="285"/>
      <c r="PMK12" s="286"/>
      <c r="PML12" s="287"/>
      <c r="PMM12" s="67"/>
      <c r="PMN12" s="284"/>
      <c r="PMO12" s="285"/>
      <c r="PMP12" s="285"/>
      <c r="PMQ12" s="286"/>
      <c r="PMR12" s="287"/>
      <c r="PMS12" s="67"/>
      <c r="PMT12" s="284"/>
      <c r="PMU12" s="285"/>
      <c r="PMV12" s="285"/>
      <c r="PMW12" s="286"/>
      <c r="PMX12" s="287"/>
      <c r="PMY12" s="67"/>
      <c r="PMZ12" s="284"/>
      <c r="PNA12" s="285"/>
      <c r="PNB12" s="285"/>
      <c r="PNC12" s="286"/>
      <c r="PND12" s="287"/>
      <c r="PNE12" s="67"/>
      <c r="PNF12" s="284"/>
      <c r="PNG12" s="285"/>
      <c r="PNH12" s="285"/>
      <c r="PNI12" s="286"/>
      <c r="PNJ12" s="287"/>
      <c r="PNK12" s="67"/>
      <c r="PNL12" s="284"/>
      <c r="PNM12" s="285"/>
      <c r="PNN12" s="285"/>
      <c r="PNO12" s="286"/>
      <c r="PNP12" s="287"/>
      <c r="PNQ12" s="67"/>
      <c r="PNR12" s="284"/>
      <c r="PNS12" s="285"/>
      <c r="PNT12" s="285"/>
      <c r="PNU12" s="286"/>
      <c r="PNV12" s="287"/>
      <c r="PNW12" s="67"/>
      <c r="PNX12" s="284"/>
      <c r="PNY12" s="285"/>
      <c r="PNZ12" s="285"/>
      <c r="POA12" s="286"/>
      <c r="POB12" s="287"/>
      <c r="POC12" s="67"/>
      <c r="POD12" s="284"/>
      <c r="POE12" s="285"/>
      <c r="POF12" s="285"/>
      <c r="POG12" s="286"/>
      <c r="POH12" s="287"/>
      <c r="POI12" s="67"/>
      <c r="POJ12" s="284"/>
      <c r="POK12" s="285"/>
      <c r="POL12" s="285"/>
      <c r="POM12" s="286"/>
      <c r="PON12" s="287"/>
      <c r="POO12" s="67"/>
      <c r="POP12" s="284"/>
      <c r="POQ12" s="285"/>
      <c r="POR12" s="285"/>
      <c r="POS12" s="286"/>
      <c r="POT12" s="287"/>
      <c r="POU12" s="67"/>
      <c r="POV12" s="284"/>
      <c r="POW12" s="285"/>
      <c r="POX12" s="285"/>
      <c r="POY12" s="286"/>
      <c r="POZ12" s="287"/>
      <c r="PPA12" s="67"/>
      <c r="PPB12" s="284"/>
      <c r="PPC12" s="285"/>
      <c r="PPD12" s="285"/>
      <c r="PPE12" s="286"/>
      <c r="PPF12" s="287"/>
      <c r="PPG12" s="67"/>
      <c r="PPH12" s="284"/>
      <c r="PPI12" s="285"/>
      <c r="PPJ12" s="285"/>
      <c r="PPK12" s="286"/>
      <c r="PPL12" s="287"/>
      <c r="PPM12" s="67"/>
      <c r="PPN12" s="284"/>
      <c r="PPO12" s="285"/>
      <c r="PPP12" s="285"/>
      <c r="PPQ12" s="286"/>
      <c r="PPR12" s="287"/>
      <c r="PPS12" s="67"/>
      <c r="PPT12" s="284"/>
      <c r="PPU12" s="285"/>
      <c r="PPV12" s="285"/>
      <c r="PPW12" s="286"/>
      <c r="PPX12" s="287"/>
      <c r="PPY12" s="67"/>
      <c r="PPZ12" s="284"/>
      <c r="PQA12" s="285"/>
      <c r="PQB12" s="285"/>
      <c r="PQC12" s="286"/>
      <c r="PQD12" s="287"/>
      <c r="PQE12" s="67"/>
      <c r="PQF12" s="284"/>
      <c r="PQG12" s="285"/>
      <c r="PQH12" s="285"/>
      <c r="PQI12" s="286"/>
      <c r="PQJ12" s="287"/>
      <c r="PQK12" s="67"/>
      <c r="PQL12" s="284"/>
      <c r="PQM12" s="285"/>
      <c r="PQN12" s="285"/>
      <c r="PQO12" s="286"/>
      <c r="PQP12" s="287"/>
      <c r="PQQ12" s="67"/>
      <c r="PQR12" s="284"/>
      <c r="PQS12" s="285"/>
      <c r="PQT12" s="285"/>
      <c r="PQU12" s="286"/>
      <c r="PQV12" s="287"/>
      <c r="PQW12" s="67"/>
      <c r="PQX12" s="284"/>
      <c r="PQY12" s="285"/>
      <c r="PQZ12" s="285"/>
      <c r="PRA12" s="286"/>
      <c r="PRB12" s="287"/>
      <c r="PRC12" s="67"/>
      <c r="PRD12" s="284"/>
      <c r="PRE12" s="285"/>
      <c r="PRF12" s="285"/>
      <c r="PRG12" s="286"/>
      <c r="PRH12" s="287"/>
      <c r="PRI12" s="67"/>
      <c r="PRJ12" s="284"/>
      <c r="PRK12" s="285"/>
      <c r="PRL12" s="285"/>
      <c r="PRM12" s="286"/>
      <c r="PRN12" s="287"/>
      <c r="PRO12" s="67"/>
      <c r="PRP12" s="284"/>
      <c r="PRQ12" s="285"/>
      <c r="PRR12" s="285"/>
      <c r="PRS12" s="286"/>
      <c r="PRT12" s="287"/>
      <c r="PRU12" s="67"/>
      <c r="PRV12" s="284"/>
      <c r="PRW12" s="285"/>
      <c r="PRX12" s="285"/>
      <c r="PRY12" s="286"/>
      <c r="PRZ12" s="287"/>
      <c r="PSA12" s="67"/>
      <c r="PSB12" s="284"/>
      <c r="PSC12" s="285"/>
      <c r="PSD12" s="285"/>
      <c r="PSE12" s="286"/>
      <c r="PSF12" s="287"/>
      <c r="PSG12" s="67"/>
      <c r="PSH12" s="284"/>
      <c r="PSI12" s="285"/>
      <c r="PSJ12" s="285"/>
      <c r="PSK12" s="286"/>
      <c r="PSL12" s="287"/>
      <c r="PSM12" s="67"/>
      <c r="PSN12" s="284"/>
      <c r="PSO12" s="285"/>
      <c r="PSP12" s="285"/>
      <c r="PSQ12" s="286"/>
      <c r="PSR12" s="287"/>
      <c r="PSS12" s="67"/>
      <c r="PST12" s="284"/>
      <c r="PSU12" s="285"/>
      <c r="PSV12" s="285"/>
      <c r="PSW12" s="286"/>
      <c r="PSX12" s="287"/>
      <c r="PSY12" s="67"/>
      <c r="PSZ12" s="284"/>
      <c r="PTA12" s="285"/>
      <c r="PTB12" s="285"/>
      <c r="PTC12" s="286"/>
      <c r="PTD12" s="287"/>
      <c r="PTE12" s="67"/>
      <c r="PTF12" s="284"/>
      <c r="PTG12" s="285"/>
      <c r="PTH12" s="285"/>
      <c r="PTI12" s="286"/>
      <c r="PTJ12" s="287"/>
      <c r="PTK12" s="67"/>
      <c r="PTL12" s="284"/>
      <c r="PTM12" s="285"/>
      <c r="PTN12" s="285"/>
      <c r="PTO12" s="286"/>
      <c r="PTP12" s="287"/>
      <c r="PTQ12" s="67"/>
      <c r="PTR12" s="284"/>
      <c r="PTS12" s="285"/>
      <c r="PTT12" s="285"/>
      <c r="PTU12" s="286"/>
      <c r="PTV12" s="287"/>
      <c r="PTW12" s="67"/>
      <c r="PTX12" s="284"/>
      <c r="PTY12" s="285"/>
      <c r="PTZ12" s="285"/>
      <c r="PUA12" s="286"/>
      <c r="PUB12" s="287"/>
      <c r="PUC12" s="67"/>
      <c r="PUD12" s="284"/>
      <c r="PUE12" s="285"/>
      <c r="PUF12" s="285"/>
      <c r="PUG12" s="286"/>
      <c r="PUH12" s="287"/>
      <c r="PUI12" s="67"/>
      <c r="PUJ12" s="284"/>
      <c r="PUK12" s="285"/>
      <c r="PUL12" s="285"/>
      <c r="PUM12" s="286"/>
      <c r="PUN12" s="287"/>
      <c r="PUO12" s="67"/>
      <c r="PUP12" s="284"/>
      <c r="PUQ12" s="285"/>
      <c r="PUR12" s="285"/>
      <c r="PUS12" s="286"/>
      <c r="PUT12" s="287"/>
      <c r="PUU12" s="67"/>
      <c r="PUV12" s="284"/>
      <c r="PUW12" s="285"/>
      <c r="PUX12" s="285"/>
      <c r="PUY12" s="286"/>
      <c r="PUZ12" s="287"/>
      <c r="PVA12" s="67"/>
      <c r="PVB12" s="284"/>
      <c r="PVC12" s="285"/>
      <c r="PVD12" s="285"/>
      <c r="PVE12" s="286"/>
      <c r="PVF12" s="287"/>
      <c r="PVG12" s="67"/>
      <c r="PVH12" s="284"/>
      <c r="PVI12" s="285"/>
      <c r="PVJ12" s="285"/>
      <c r="PVK12" s="286"/>
      <c r="PVL12" s="287"/>
      <c r="PVM12" s="67"/>
      <c r="PVN12" s="284"/>
      <c r="PVO12" s="285"/>
      <c r="PVP12" s="285"/>
      <c r="PVQ12" s="286"/>
      <c r="PVR12" s="287"/>
      <c r="PVS12" s="67"/>
      <c r="PVT12" s="284"/>
      <c r="PVU12" s="285"/>
      <c r="PVV12" s="285"/>
      <c r="PVW12" s="286"/>
      <c r="PVX12" s="287"/>
      <c r="PVY12" s="67"/>
      <c r="PVZ12" s="284"/>
      <c r="PWA12" s="285"/>
      <c r="PWB12" s="285"/>
      <c r="PWC12" s="286"/>
      <c r="PWD12" s="287"/>
      <c r="PWE12" s="67"/>
      <c r="PWF12" s="284"/>
      <c r="PWG12" s="285"/>
      <c r="PWH12" s="285"/>
      <c r="PWI12" s="286"/>
      <c r="PWJ12" s="287"/>
      <c r="PWK12" s="67"/>
      <c r="PWL12" s="284"/>
      <c r="PWM12" s="285"/>
      <c r="PWN12" s="285"/>
      <c r="PWO12" s="286"/>
      <c r="PWP12" s="287"/>
      <c r="PWQ12" s="67"/>
      <c r="PWR12" s="284"/>
      <c r="PWS12" s="285"/>
      <c r="PWT12" s="285"/>
      <c r="PWU12" s="286"/>
      <c r="PWV12" s="287"/>
      <c r="PWW12" s="67"/>
      <c r="PWX12" s="284"/>
      <c r="PWY12" s="285"/>
      <c r="PWZ12" s="285"/>
      <c r="PXA12" s="286"/>
      <c r="PXB12" s="287"/>
      <c r="PXC12" s="67"/>
      <c r="PXD12" s="284"/>
      <c r="PXE12" s="285"/>
      <c r="PXF12" s="285"/>
      <c r="PXG12" s="286"/>
      <c r="PXH12" s="287"/>
      <c r="PXI12" s="67"/>
      <c r="PXJ12" s="284"/>
      <c r="PXK12" s="285"/>
      <c r="PXL12" s="285"/>
      <c r="PXM12" s="286"/>
      <c r="PXN12" s="287"/>
      <c r="PXO12" s="67"/>
      <c r="PXP12" s="284"/>
      <c r="PXQ12" s="285"/>
      <c r="PXR12" s="285"/>
      <c r="PXS12" s="286"/>
      <c r="PXT12" s="287"/>
      <c r="PXU12" s="67"/>
      <c r="PXV12" s="284"/>
      <c r="PXW12" s="285"/>
      <c r="PXX12" s="285"/>
      <c r="PXY12" s="286"/>
      <c r="PXZ12" s="287"/>
      <c r="PYA12" s="67"/>
      <c r="PYB12" s="284"/>
      <c r="PYC12" s="285"/>
      <c r="PYD12" s="285"/>
      <c r="PYE12" s="286"/>
      <c r="PYF12" s="287"/>
      <c r="PYG12" s="67"/>
      <c r="PYH12" s="284"/>
      <c r="PYI12" s="285"/>
      <c r="PYJ12" s="285"/>
      <c r="PYK12" s="286"/>
      <c r="PYL12" s="287"/>
      <c r="PYM12" s="67"/>
      <c r="PYN12" s="284"/>
      <c r="PYO12" s="285"/>
      <c r="PYP12" s="285"/>
      <c r="PYQ12" s="286"/>
      <c r="PYR12" s="287"/>
      <c r="PYS12" s="67"/>
      <c r="PYT12" s="284"/>
      <c r="PYU12" s="285"/>
      <c r="PYV12" s="285"/>
      <c r="PYW12" s="286"/>
      <c r="PYX12" s="287"/>
      <c r="PYY12" s="67"/>
      <c r="PYZ12" s="284"/>
      <c r="PZA12" s="285"/>
      <c r="PZB12" s="285"/>
      <c r="PZC12" s="286"/>
      <c r="PZD12" s="287"/>
      <c r="PZE12" s="67"/>
      <c r="PZF12" s="284"/>
      <c r="PZG12" s="285"/>
      <c r="PZH12" s="285"/>
      <c r="PZI12" s="286"/>
      <c r="PZJ12" s="287"/>
      <c r="PZK12" s="67"/>
      <c r="PZL12" s="284"/>
      <c r="PZM12" s="285"/>
      <c r="PZN12" s="285"/>
      <c r="PZO12" s="286"/>
      <c r="PZP12" s="287"/>
      <c r="PZQ12" s="67"/>
      <c r="PZR12" s="284"/>
      <c r="PZS12" s="285"/>
      <c r="PZT12" s="285"/>
      <c r="PZU12" s="286"/>
      <c r="PZV12" s="287"/>
      <c r="PZW12" s="67"/>
      <c r="PZX12" s="284"/>
      <c r="PZY12" s="285"/>
      <c r="PZZ12" s="285"/>
      <c r="QAA12" s="286"/>
      <c r="QAB12" s="287"/>
      <c r="QAC12" s="67"/>
      <c r="QAD12" s="284"/>
      <c r="QAE12" s="285"/>
      <c r="QAF12" s="285"/>
      <c r="QAG12" s="286"/>
      <c r="QAH12" s="287"/>
      <c r="QAI12" s="67"/>
      <c r="QAJ12" s="284"/>
      <c r="QAK12" s="285"/>
      <c r="QAL12" s="285"/>
      <c r="QAM12" s="286"/>
      <c r="QAN12" s="287"/>
      <c r="QAO12" s="67"/>
      <c r="QAP12" s="284"/>
      <c r="QAQ12" s="285"/>
      <c r="QAR12" s="285"/>
      <c r="QAS12" s="286"/>
      <c r="QAT12" s="287"/>
      <c r="QAU12" s="67"/>
      <c r="QAV12" s="284"/>
      <c r="QAW12" s="285"/>
      <c r="QAX12" s="285"/>
      <c r="QAY12" s="286"/>
      <c r="QAZ12" s="287"/>
      <c r="QBA12" s="67"/>
      <c r="QBB12" s="284"/>
      <c r="QBC12" s="285"/>
      <c r="QBD12" s="285"/>
      <c r="QBE12" s="286"/>
      <c r="QBF12" s="287"/>
      <c r="QBG12" s="67"/>
      <c r="QBH12" s="284"/>
      <c r="QBI12" s="285"/>
      <c r="QBJ12" s="285"/>
      <c r="QBK12" s="286"/>
      <c r="QBL12" s="287"/>
      <c r="QBM12" s="67"/>
      <c r="QBN12" s="284"/>
      <c r="QBO12" s="285"/>
      <c r="QBP12" s="285"/>
      <c r="QBQ12" s="286"/>
      <c r="QBR12" s="287"/>
      <c r="QBS12" s="67"/>
      <c r="QBT12" s="284"/>
      <c r="QBU12" s="285"/>
      <c r="QBV12" s="285"/>
      <c r="QBW12" s="286"/>
      <c r="QBX12" s="287"/>
      <c r="QBY12" s="67"/>
      <c r="QBZ12" s="284"/>
      <c r="QCA12" s="285"/>
      <c r="QCB12" s="285"/>
      <c r="QCC12" s="286"/>
      <c r="QCD12" s="287"/>
      <c r="QCE12" s="67"/>
      <c r="QCF12" s="284"/>
      <c r="QCG12" s="285"/>
      <c r="QCH12" s="285"/>
      <c r="QCI12" s="286"/>
      <c r="QCJ12" s="287"/>
      <c r="QCK12" s="67"/>
      <c r="QCL12" s="284"/>
      <c r="QCM12" s="285"/>
      <c r="QCN12" s="285"/>
      <c r="QCO12" s="286"/>
      <c r="QCP12" s="287"/>
      <c r="QCQ12" s="67"/>
      <c r="QCR12" s="284"/>
      <c r="QCS12" s="285"/>
      <c r="QCT12" s="285"/>
      <c r="QCU12" s="286"/>
      <c r="QCV12" s="287"/>
      <c r="QCW12" s="67"/>
      <c r="QCX12" s="284"/>
      <c r="QCY12" s="285"/>
      <c r="QCZ12" s="285"/>
      <c r="QDA12" s="286"/>
      <c r="QDB12" s="287"/>
      <c r="QDC12" s="67"/>
      <c r="QDD12" s="284"/>
      <c r="QDE12" s="285"/>
      <c r="QDF12" s="285"/>
      <c r="QDG12" s="286"/>
      <c r="QDH12" s="287"/>
      <c r="QDI12" s="67"/>
      <c r="QDJ12" s="284"/>
      <c r="QDK12" s="285"/>
      <c r="QDL12" s="285"/>
      <c r="QDM12" s="286"/>
      <c r="QDN12" s="287"/>
      <c r="QDO12" s="67"/>
      <c r="QDP12" s="284"/>
      <c r="QDQ12" s="285"/>
      <c r="QDR12" s="285"/>
      <c r="QDS12" s="286"/>
      <c r="QDT12" s="287"/>
      <c r="QDU12" s="67"/>
      <c r="QDV12" s="284"/>
      <c r="QDW12" s="285"/>
      <c r="QDX12" s="285"/>
      <c r="QDY12" s="286"/>
      <c r="QDZ12" s="287"/>
      <c r="QEA12" s="67"/>
      <c r="QEB12" s="284"/>
      <c r="QEC12" s="285"/>
      <c r="QED12" s="285"/>
      <c r="QEE12" s="286"/>
      <c r="QEF12" s="287"/>
      <c r="QEG12" s="67"/>
      <c r="QEH12" s="284"/>
      <c r="QEI12" s="285"/>
      <c r="QEJ12" s="285"/>
      <c r="QEK12" s="286"/>
      <c r="QEL12" s="287"/>
      <c r="QEM12" s="67"/>
      <c r="QEN12" s="284"/>
      <c r="QEO12" s="285"/>
      <c r="QEP12" s="285"/>
      <c r="QEQ12" s="286"/>
      <c r="QER12" s="287"/>
      <c r="QES12" s="67"/>
      <c r="QET12" s="284"/>
      <c r="QEU12" s="285"/>
      <c r="QEV12" s="285"/>
      <c r="QEW12" s="286"/>
      <c r="QEX12" s="287"/>
      <c r="QEY12" s="67"/>
      <c r="QEZ12" s="284"/>
      <c r="QFA12" s="285"/>
      <c r="QFB12" s="285"/>
      <c r="QFC12" s="286"/>
      <c r="QFD12" s="287"/>
      <c r="QFE12" s="67"/>
      <c r="QFF12" s="284"/>
      <c r="QFG12" s="285"/>
      <c r="QFH12" s="285"/>
      <c r="QFI12" s="286"/>
      <c r="QFJ12" s="287"/>
      <c r="QFK12" s="67"/>
      <c r="QFL12" s="284"/>
      <c r="QFM12" s="285"/>
      <c r="QFN12" s="285"/>
      <c r="QFO12" s="286"/>
      <c r="QFP12" s="287"/>
      <c r="QFQ12" s="67"/>
      <c r="QFR12" s="284"/>
      <c r="QFS12" s="285"/>
      <c r="QFT12" s="285"/>
      <c r="QFU12" s="286"/>
      <c r="QFV12" s="287"/>
      <c r="QFW12" s="67"/>
      <c r="QFX12" s="284"/>
      <c r="QFY12" s="285"/>
      <c r="QFZ12" s="285"/>
      <c r="QGA12" s="286"/>
      <c r="QGB12" s="287"/>
      <c r="QGC12" s="67"/>
      <c r="QGD12" s="284"/>
      <c r="QGE12" s="285"/>
      <c r="QGF12" s="285"/>
      <c r="QGG12" s="286"/>
      <c r="QGH12" s="287"/>
      <c r="QGI12" s="67"/>
      <c r="QGJ12" s="284"/>
      <c r="QGK12" s="285"/>
      <c r="QGL12" s="285"/>
      <c r="QGM12" s="286"/>
      <c r="QGN12" s="287"/>
      <c r="QGO12" s="67"/>
      <c r="QGP12" s="284"/>
      <c r="QGQ12" s="285"/>
      <c r="QGR12" s="285"/>
      <c r="QGS12" s="286"/>
      <c r="QGT12" s="287"/>
      <c r="QGU12" s="67"/>
      <c r="QGV12" s="284"/>
      <c r="QGW12" s="285"/>
      <c r="QGX12" s="285"/>
      <c r="QGY12" s="286"/>
      <c r="QGZ12" s="287"/>
      <c r="QHA12" s="67"/>
      <c r="QHB12" s="284"/>
      <c r="QHC12" s="285"/>
      <c r="QHD12" s="285"/>
      <c r="QHE12" s="286"/>
      <c r="QHF12" s="287"/>
      <c r="QHG12" s="67"/>
      <c r="QHH12" s="284"/>
      <c r="QHI12" s="285"/>
      <c r="QHJ12" s="285"/>
      <c r="QHK12" s="286"/>
      <c r="QHL12" s="287"/>
      <c r="QHM12" s="67"/>
      <c r="QHN12" s="284"/>
      <c r="QHO12" s="285"/>
      <c r="QHP12" s="285"/>
      <c r="QHQ12" s="286"/>
      <c r="QHR12" s="287"/>
      <c r="QHS12" s="67"/>
      <c r="QHT12" s="284"/>
      <c r="QHU12" s="285"/>
      <c r="QHV12" s="285"/>
      <c r="QHW12" s="286"/>
      <c r="QHX12" s="287"/>
      <c r="QHY12" s="67"/>
      <c r="QHZ12" s="284"/>
      <c r="QIA12" s="285"/>
      <c r="QIB12" s="285"/>
      <c r="QIC12" s="286"/>
      <c r="QID12" s="287"/>
      <c r="QIE12" s="67"/>
      <c r="QIF12" s="284"/>
      <c r="QIG12" s="285"/>
      <c r="QIH12" s="285"/>
      <c r="QII12" s="286"/>
      <c r="QIJ12" s="287"/>
      <c r="QIK12" s="67"/>
      <c r="QIL12" s="284"/>
      <c r="QIM12" s="285"/>
      <c r="QIN12" s="285"/>
      <c r="QIO12" s="286"/>
      <c r="QIP12" s="287"/>
      <c r="QIQ12" s="67"/>
      <c r="QIR12" s="284"/>
      <c r="QIS12" s="285"/>
      <c r="QIT12" s="285"/>
      <c r="QIU12" s="286"/>
      <c r="QIV12" s="287"/>
      <c r="QIW12" s="67"/>
      <c r="QIX12" s="284"/>
      <c r="QIY12" s="285"/>
      <c r="QIZ12" s="285"/>
      <c r="QJA12" s="286"/>
      <c r="QJB12" s="287"/>
      <c r="QJC12" s="67"/>
      <c r="QJD12" s="284"/>
      <c r="QJE12" s="285"/>
      <c r="QJF12" s="285"/>
      <c r="QJG12" s="286"/>
      <c r="QJH12" s="287"/>
      <c r="QJI12" s="67"/>
      <c r="QJJ12" s="284"/>
      <c r="QJK12" s="285"/>
      <c r="QJL12" s="285"/>
      <c r="QJM12" s="286"/>
      <c r="QJN12" s="287"/>
      <c r="QJO12" s="67"/>
      <c r="QJP12" s="284"/>
      <c r="QJQ12" s="285"/>
      <c r="QJR12" s="285"/>
      <c r="QJS12" s="286"/>
      <c r="QJT12" s="287"/>
      <c r="QJU12" s="67"/>
      <c r="QJV12" s="284"/>
      <c r="QJW12" s="285"/>
      <c r="QJX12" s="285"/>
      <c r="QJY12" s="286"/>
      <c r="QJZ12" s="287"/>
      <c r="QKA12" s="67"/>
      <c r="QKB12" s="284"/>
      <c r="QKC12" s="285"/>
      <c r="QKD12" s="285"/>
      <c r="QKE12" s="286"/>
      <c r="QKF12" s="287"/>
      <c r="QKG12" s="67"/>
      <c r="QKH12" s="284"/>
      <c r="QKI12" s="285"/>
      <c r="QKJ12" s="285"/>
      <c r="QKK12" s="286"/>
      <c r="QKL12" s="287"/>
      <c r="QKM12" s="67"/>
      <c r="QKN12" s="284"/>
      <c r="QKO12" s="285"/>
      <c r="QKP12" s="285"/>
      <c r="QKQ12" s="286"/>
      <c r="QKR12" s="287"/>
      <c r="QKS12" s="67"/>
      <c r="QKT12" s="284"/>
      <c r="QKU12" s="285"/>
      <c r="QKV12" s="285"/>
      <c r="QKW12" s="286"/>
      <c r="QKX12" s="287"/>
      <c r="QKY12" s="67"/>
      <c r="QKZ12" s="284"/>
      <c r="QLA12" s="285"/>
      <c r="QLB12" s="285"/>
      <c r="QLC12" s="286"/>
      <c r="QLD12" s="287"/>
      <c r="QLE12" s="67"/>
      <c r="QLF12" s="284"/>
      <c r="QLG12" s="285"/>
      <c r="QLH12" s="285"/>
      <c r="QLI12" s="286"/>
      <c r="QLJ12" s="287"/>
      <c r="QLK12" s="67"/>
      <c r="QLL12" s="284"/>
      <c r="QLM12" s="285"/>
      <c r="QLN12" s="285"/>
      <c r="QLO12" s="286"/>
      <c r="QLP12" s="287"/>
      <c r="QLQ12" s="67"/>
      <c r="QLR12" s="284"/>
      <c r="QLS12" s="285"/>
      <c r="QLT12" s="285"/>
      <c r="QLU12" s="286"/>
      <c r="QLV12" s="287"/>
      <c r="QLW12" s="67"/>
      <c r="QLX12" s="284"/>
      <c r="QLY12" s="285"/>
      <c r="QLZ12" s="285"/>
      <c r="QMA12" s="286"/>
      <c r="QMB12" s="287"/>
      <c r="QMC12" s="67"/>
      <c r="QMD12" s="284"/>
      <c r="QME12" s="285"/>
      <c r="QMF12" s="285"/>
      <c r="QMG12" s="286"/>
      <c r="QMH12" s="287"/>
      <c r="QMI12" s="67"/>
      <c r="QMJ12" s="284"/>
      <c r="QMK12" s="285"/>
      <c r="QML12" s="285"/>
      <c r="QMM12" s="286"/>
      <c r="QMN12" s="287"/>
      <c r="QMO12" s="67"/>
      <c r="QMP12" s="284"/>
      <c r="QMQ12" s="285"/>
      <c r="QMR12" s="285"/>
      <c r="QMS12" s="286"/>
      <c r="QMT12" s="287"/>
      <c r="QMU12" s="67"/>
      <c r="QMV12" s="284"/>
      <c r="QMW12" s="285"/>
      <c r="QMX12" s="285"/>
      <c r="QMY12" s="286"/>
      <c r="QMZ12" s="287"/>
      <c r="QNA12" s="67"/>
      <c r="QNB12" s="284"/>
      <c r="QNC12" s="285"/>
      <c r="QND12" s="285"/>
      <c r="QNE12" s="286"/>
      <c r="QNF12" s="287"/>
      <c r="QNG12" s="67"/>
      <c r="QNH12" s="284"/>
      <c r="QNI12" s="285"/>
      <c r="QNJ12" s="285"/>
      <c r="QNK12" s="286"/>
      <c r="QNL12" s="287"/>
      <c r="QNM12" s="67"/>
      <c r="QNN12" s="284"/>
      <c r="QNO12" s="285"/>
      <c r="QNP12" s="285"/>
      <c r="QNQ12" s="286"/>
      <c r="QNR12" s="287"/>
      <c r="QNS12" s="67"/>
      <c r="QNT12" s="284"/>
      <c r="QNU12" s="285"/>
      <c r="QNV12" s="285"/>
      <c r="QNW12" s="286"/>
      <c r="QNX12" s="287"/>
      <c r="QNY12" s="67"/>
      <c r="QNZ12" s="284"/>
      <c r="QOA12" s="285"/>
      <c r="QOB12" s="285"/>
      <c r="QOC12" s="286"/>
      <c r="QOD12" s="287"/>
      <c r="QOE12" s="67"/>
      <c r="QOF12" s="284"/>
      <c r="QOG12" s="285"/>
      <c r="QOH12" s="285"/>
      <c r="QOI12" s="286"/>
      <c r="QOJ12" s="287"/>
      <c r="QOK12" s="67"/>
      <c r="QOL12" s="284"/>
      <c r="QOM12" s="285"/>
      <c r="QON12" s="285"/>
      <c r="QOO12" s="286"/>
      <c r="QOP12" s="287"/>
      <c r="QOQ12" s="67"/>
      <c r="QOR12" s="284"/>
      <c r="QOS12" s="285"/>
      <c r="QOT12" s="285"/>
      <c r="QOU12" s="286"/>
      <c r="QOV12" s="287"/>
      <c r="QOW12" s="67"/>
      <c r="QOX12" s="284"/>
      <c r="QOY12" s="285"/>
      <c r="QOZ12" s="285"/>
      <c r="QPA12" s="286"/>
      <c r="QPB12" s="287"/>
      <c r="QPC12" s="67"/>
      <c r="QPD12" s="284"/>
      <c r="QPE12" s="285"/>
      <c r="QPF12" s="285"/>
      <c r="QPG12" s="286"/>
      <c r="QPH12" s="287"/>
      <c r="QPI12" s="67"/>
      <c r="QPJ12" s="284"/>
      <c r="QPK12" s="285"/>
      <c r="QPL12" s="285"/>
      <c r="QPM12" s="286"/>
      <c r="QPN12" s="287"/>
      <c r="QPO12" s="67"/>
      <c r="QPP12" s="284"/>
      <c r="QPQ12" s="285"/>
      <c r="QPR12" s="285"/>
      <c r="QPS12" s="286"/>
      <c r="QPT12" s="287"/>
      <c r="QPU12" s="67"/>
      <c r="QPV12" s="284"/>
      <c r="QPW12" s="285"/>
      <c r="QPX12" s="285"/>
      <c r="QPY12" s="286"/>
      <c r="QPZ12" s="287"/>
      <c r="QQA12" s="67"/>
      <c r="QQB12" s="284"/>
      <c r="QQC12" s="285"/>
      <c r="QQD12" s="285"/>
      <c r="QQE12" s="286"/>
      <c r="QQF12" s="287"/>
      <c r="QQG12" s="67"/>
      <c r="QQH12" s="284"/>
      <c r="QQI12" s="285"/>
      <c r="QQJ12" s="285"/>
      <c r="QQK12" s="286"/>
      <c r="QQL12" s="287"/>
      <c r="QQM12" s="67"/>
      <c r="QQN12" s="284"/>
      <c r="QQO12" s="285"/>
      <c r="QQP12" s="285"/>
      <c r="QQQ12" s="286"/>
      <c r="QQR12" s="287"/>
      <c r="QQS12" s="67"/>
      <c r="QQT12" s="284"/>
      <c r="QQU12" s="285"/>
      <c r="QQV12" s="285"/>
      <c r="QQW12" s="286"/>
      <c r="QQX12" s="287"/>
      <c r="QQY12" s="67"/>
      <c r="QQZ12" s="284"/>
      <c r="QRA12" s="285"/>
      <c r="QRB12" s="285"/>
      <c r="QRC12" s="286"/>
      <c r="QRD12" s="287"/>
      <c r="QRE12" s="67"/>
      <c r="QRF12" s="284"/>
      <c r="QRG12" s="285"/>
      <c r="QRH12" s="285"/>
      <c r="QRI12" s="286"/>
      <c r="QRJ12" s="287"/>
      <c r="QRK12" s="67"/>
      <c r="QRL12" s="284"/>
      <c r="QRM12" s="285"/>
      <c r="QRN12" s="285"/>
      <c r="QRO12" s="286"/>
      <c r="QRP12" s="287"/>
      <c r="QRQ12" s="67"/>
      <c r="QRR12" s="284"/>
      <c r="QRS12" s="285"/>
      <c r="QRT12" s="285"/>
      <c r="QRU12" s="286"/>
      <c r="QRV12" s="287"/>
      <c r="QRW12" s="67"/>
      <c r="QRX12" s="284"/>
      <c r="QRY12" s="285"/>
      <c r="QRZ12" s="285"/>
      <c r="QSA12" s="286"/>
      <c r="QSB12" s="287"/>
      <c r="QSC12" s="67"/>
      <c r="QSD12" s="284"/>
      <c r="QSE12" s="285"/>
      <c r="QSF12" s="285"/>
      <c r="QSG12" s="286"/>
      <c r="QSH12" s="287"/>
      <c r="QSI12" s="67"/>
      <c r="QSJ12" s="284"/>
      <c r="QSK12" s="285"/>
      <c r="QSL12" s="285"/>
      <c r="QSM12" s="286"/>
      <c r="QSN12" s="287"/>
      <c r="QSO12" s="67"/>
      <c r="QSP12" s="284"/>
      <c r="QSQ12" s="285"/>
      <c r="QSR12" s="285"/>
      <c r="QSS12" s="286"/>
      <c r="QST12" s="287"/>
      <c r="QSU12" s="67"/>
      <c r="QSV12" s="284"/>
      <c r="QSW12" s="285"/>
      <c r="QSX12" s="285"/>
      <c r="QSY12" s="286"/>
      <c r="QSZ12" s="287"/>
      <c r="QTA12" s="67"/>
      <c r="QTB12" s="284"/>
      <c r="QTC12" s="285"/>
      <c r="QTD12" s="285"/>
      <c r="QTE12" s="286"/>
      <c r="QTF12" s="287"/>
      <c r="QTG12" s="67"/>
      <c r="QTH12" s="284"/>
      <c r="QTI12" s="285"/>
      <c r="QTJ12" s="285"/>
      <c r="QTK12" s="286"/>
      <c r="QTL12" s="287"/>
      <c r="QTM12" s="67"/>
      <c r="QTN12" s="284"/>
      <c r="QTO12" s="285"/>
      <c r="QTP12" s="285"/>
      <c r="QTQ12" s="286"/>
      <c r="QTR12" s="287"/>
      <c r="QTS12" s="67"/>
      <c r="QTT12" s="284"/>
      <c r="QTU12" s="285"/>
      <c r="QTV12" s="285"/>
      <c r="QTW12" s="286"/>
      <c r="QTX12" s="287"/>
      <c r="QTY12" s="67"/>
      <c r="QTZ12" s="284"/>
      <c r="QUA12" s="285"/>
      <c r="QUB12" s="285"/>
      <c r="QUC12" s="286"/>
      <c r="QUD12" s="287"/>
      <c r="QUE12" s="67"/>
      <c r="QUF12" s="284"/>
      <c r="QUG12" s="285"/>
      <c r="QUH12" s="285"/>
      <c r="QUI12" s="286"/>
      <c r="QUJ12" s="287"/>
      <c r="QUK12" s="67"/>
      <c r="QUL12" s="284"/>
      <c r="QUM12" s="285"/>
      <c r="QUN12" s="285"/>
      <c r="QUO12" s="286"/>
      <c r="QUP12" s="287"/>
      <c r="QUQ12" s="67"/>
      <c r="QUR12" s="284"/>
      <c r="QUS12" s="285"/>
      <c r="QUT12" s="285"/>
      <c r="QUU12" s="286"/>
      <c r="QUV12" s="287"/>
      <c r="QUW12" s="67"/>
      <c r="QUX12" s="284"/>
      <c r="QUY12" s="285"/>
      <c r="QUZ12" s="285"/>
      <c r="QVA12" s="286"/>
      <c r="QVB12" s="287"/>
      <c r="QVC12" s="67"/>
      <c r="QVD12" s="284"/>
      <c r="QVE12" s="285"/>
      <c r="QVF12" s="285"/>
      <c r="QVG12" s="286"/>
      <c r="QVH12" s="287"/>
      <c r="QVI12" s="67"/>
      <c r="QVJ12" s="284"/>
      <c r="QVK12" s="285"/>
      <c r="QVL12" s="285"/>
      <c r="QVM12" s="286"/>
      <c r="QVN12" s="287"/>
      <c r="QVO12" s="67"/>
      <c r="QVP12" s="284"/>
      <c r="QVQ12" s="285"/>
      <c r="QVR12" s="285"/>
      <c r="QVS12" s="286"/>
      <c r="QVT12" s="287"/>
      <c r="QVU12" s="67"/>
      <c r="QVV12" s="284"/>
      <c r="QVW12" s="285"/>
      <c r="QVX12" s="285"/>
      <c r="QVY12" s="286"/>
      <c r="QVZ12" s="287"/>
      <c r="QWA12" s="67"/>
      <c r="QWB12" s="284"/>
      <c r="QWC12" s="285"/>
      <c r="QWD12" s="285"/>
      <c r="QWE12" s="286"/>
      <c r="QWF12" s="287"/>
      <c r="QWG12" s="67"/>
      <c r="QWH12" s="284"/>
      <c r="QWI12" s="285"/>
      <c r="QWJ12" s="285"/>
      <c r="QWK12" s="286"/>
      <c r="QWL12" s="287"/>
      <c r="QWM12" s="67"/>
      <c r="QWN12" s="284"/>
      <c r="QWO12" s="285"/>
      <c r="QWP12" s="285"/>
      <c r="QWQ12" s="286"/>
      <c r="QWR12" s="287"/>
      <c r="QWS12" s="67"/>
      <c r="QWT12" s="284"/>
      <c r="QWU12" s="285"/>
      <c r="QWV12" s="285"/>
      <c r="QWW12" s="286"/>
      <c r="QWX12" s="287"/>
      <c r="QWY12" s="67"/>
      <c r="QWZ12" s="284"/>
      <c r="QXA12" s="285"/>
      <c r="QXB12" s="285"/>
      <c r="QXC12" s="286"/>
      <c r="QXD12" s="287"/>
      <c r="QXE12" s="67"/>
      <c r="QXF12" s="284"/>
      <c r="QXG12" s="285"/>
      <c r="QXH12" s="285"/>
      <c r="QXI12" s="286"/>
      <c r="QXJ12" s="287"/>
      <c r="QXK12" s="67"/>
      <c r="QXL12" s="284"/>
      <c r="QXM12" s="285"/>
      <c r="QXN12" s="285"/>
      <c r="QXO12" s="286"/>
      <c r="QXP12" s="287"/>
      <c r="QXQ12" s="67"/>
      <c r="QXR12" s="284"/>
      <c r="QXS12" s="285"/>
      <c r="QXT12" s="285"/>
      <c r="QXU12" s="286"/>
      <c r="QXV12" s="287"/>
      <c r="QXW12" s="67"/>
      <c r="QXX12" s="284"/>
      <c r="QXY12" s="285"/>
      <c r="QXZ12" s="285"/>
      <c r="QYA12" s="286"/>
      <c r="QYB12" s="287"/>
      <c r="QYC12" s="67"/>
      <c r="QYD12" s="284"/>
      <c r="QYE12" s="285"/>
      <c r="QYF12" s="285"/>
      <c r="QYG12" s="286"/>
      <c r="QYH12" s="287"/>
      <c r="QYI12" s="67"/>
      <c r="QYJ12" s="284"/>
      <c r="QYK12" s="285"/>
      <c r="QYL12" s="285"/>
      <c r="QYM12" s="286"/>
      <c r="QYN12" s="287"/>
      <c r="QYO12" s="67"/>
      <c r="QYP12" s="284"/>
      <c r="QYQ12" s="285"/>
      <c r="QYR12" s="285"/>
      <c r="QYS12" s="286"/>
      <c r="QYT12" s="287"/>
      <c r="QYU12" s="67"/>
      <c r="QYV12" s="284"/>
      <c r="QYW12" s="285"/>
      <c r="QYX12" s="285"/>
      <c r="QYY12" s="286"/>
      <c r="QYZ12" s="287"/>
      <c r="QZA12" s="67"/>
      <c r="QZB12" s="284"/>
      <c r="QZC12" s="285"/>
      <c r="QZD12" s="285"/>
      <c r="QZE12" s="286"/>
      <c r="QZF12" s="287"/>
      <c r="QZG12" s="67"/>
      <c r="QZH12" s="284"/>
      <c r="QZI12" s="285"/>
      <c r="QZJ12" s="285"/>
      <c r="QZK12" s="286"/>
      <c r="QZL12" s="287"/>
      <c r="QZM12" s="67"/>
      <c r="QZN12" s="284"/>
      <c r="QZO12" s="285"/>
      <c r="QZP12" s="285"/>
      <c r="QZQ12" s="286"/>
      <c r="QZR12" s="287"/>
      <c r="QZS12" s="67"/>
      <c r="QZT12" s="284"/>
      <c r="QZU12" s="285"/>
      <c r="QZV12" s="285"/>
      <c r="QZW12" s="286"/>
      <c r="QZX12" s="287"/>
      <c r="QZY12" s="67"/>
      <c r="QZZ12" s="284"/>
      <c r="RAA12" s="285"/>
      <c r="RAB12" s="285"/>
      <c r="RAC12" s="286"/>
      <c r="RAD12" s="287"/>
      <c r="RAE12" s="67"/>
      <c r="RAF12" s="284"/>
      <c r="RAG12" s="285"/>
      <c r="RAH12" s="285"/>
      <c r="RAI12" s="286"/>
      <c r="RAJ12" s="287"/>
      <c r="RAK12" s="67"/>
      <c r="RAL12" s="284"/>
      <c r="RAM12" s="285"/>
      <c r="RAN12" s="285"/>
      <c r="RAO12" s="286"/>
      <c r="RAP12" s="287"/>
      <c r="RAQ12" s="67"/>
      <c r="RAR12" s="284"/>
      <c r="RAS12" s="285"/>
      <c r="RAT12" s="285"/>
      <c r="RAU12" s="286"/>
      <c r="RAV12" s="287"/>
      <c r="RAW12" s="67"/>
      <c r="RAX12" s="284"/>
      <c r="RAY12" s="285"/>
      <c r="RAZ12" s="285"/>
      <c r="RBA12" s="286"/>
      <c r="RBB12" s="287"/>
      <c r="RBC12" s="67"/>
      <c r="RBD12" s="284"/>
      <c r="RBE12" s="285"/>
      <c r="RBF12" s="285"/>
      <c r="RBG12" s="286"/>
      <c r="RBH12" s="287"/>
      <c r="RBI12" s="67"/>
      <c r="RBJ12" s="284"/>
      <c r="RBK12" s="285"/>
      <c r="RBL12" s="285"/>
      <c r="RBM12" s="286"/>
      <c r="RBN12" s="287"/>
      <c r="RBO12" s="67"/>
      <c r="RBP12" s="284"/>
      <c r="RBQ12" s="285"/>
      <c r="RBR12" s="285"/>
      <c r="RBS12" s="286"/>
      <c r="RBT12" s="287"/>
      <c r="RBU12" s="67"/>
      <c r="RBV12" s="284"/>
      <c r="RBW12" s="285"/>
      <c r="RBX12" s="285"/>
      <c r="RBY12" s="286"/>
      <c r="RBZ12" s="287"/>
      <c r="RCA12" s="67"/>
      <c r="RCB12" s="284"/>
      <c r="RCC12" s="285"/>
      <c r="RCD12" s="285"/>
      <c r="RCE12" s="286"/>
      <c r="RCF12" s="287"/>
      <c r="RCG12" s="67"/>
      <c r="RCH12" s="284"/>
      <c r="RCI12" s="285"/>
      <c r="RCJ12" s="285"/>
      <c r="RCK12" s="286"/>
      <c r="RCL12" s="287"/>
      <c r="RCM12" s="67"/>
      <c r="RCN12" s="284"/>
      <c r="RCO12" s="285"/>
      <c r="RCP12" s="285"/>
      <c r="RCQ12" s="286"/>
      <c r="RCR12" s="287"/>
      <c r="RCS12" s="67"/>
      <c r="RCT12" s="284"/>
      <c r="RCU12" s="285"/>
      <c r="RCV12" s="285"/>
      <c r="RCW12" s="286"/>
      <c r="RCX12" s="287"/>
      <c r="RCY12" s="67"/>
      <c r="RCZ12" s="284"/>
      <c r="RDA12" s="285"/>
      <c r="RDB12" s="285"/>
      <c r="RDC12" s="286"/>
      <c r="RDD12" s="287"/>
      <c r="RDE12" s="67"/>
      <c r="RDF12" s="284"/>
      <c r="RDG12" s="285"/>
      <c r="RDH12" s="285"/>
      <c r="RDI12" s="286"/>
      <c r="RDJ12" s="287"/>
      <c r="RDK12" s="67"/>
      <c r="RDL12" s="284"/>
      <c r="RDM12" s="285"/>
      <c r="RDN12" s="285"/>
      <c r="RDO12" s="286"/>
      <c r="RDP12" s="287"/>
      <c r="RDQ12" s="67"/>
      <c r="RDR12" s="284"/>
      <c r="RDS12" s="285"/>
      <c r="RDT12" s="285"/>
      <c r="RDU12" s="286"/>
      <c r="RDV12" s="287"/>
      <c r="RDW12" s="67"/>
      <c r="RDX12" s="284"/>
      <c r="RDY12" s="285"/>
      <c r="RDZ12" s="285"/>
      <c r="REA12" s="286"/>
      <c r="REB12" s="287"/>
      <c r="REC12" s="67"/>
      <c r="RED12" s="284"/>
      <c r="REE12" s="285"/>
      <c r="REF12" s="285"/>
      <c r="REG12" s="286"/>
      <c r="REH12" s="287"/>
      <c r="REI12" s="67"/>
      <c r="REJ12" s="284"/>
      <c r="REK12" s="285"/>
      <c r="REL12" s="285"/>
      <c r="REM12" s="286"/>
      <c r="REN12" s="287"/>
      <c r="REO12" s="67"/>
      <c r="REP12" s="284"/>
      <c r="REQ12" s="285"/>
      <c r="RER12" s="285"/>
      <c r="RES12" s="286"/>
      <c r="RET12" s="287"/>
      <c r="REU12" s="67"/>
      <c r="REV12" s="284"/>
      <c r="REW12" s="285"/>
      <c r="REX12" s="285"/>
      <c r="REY12" s="286"/>
      <c r="REZ12" s="287"/>
      <c r="RFA12" s="67"/>
      <c r="RFB12" s="284"/>
      <c r="RFC12" s="285"/>
      <c r="RFD12" s="285"/>
      <c r="RFE12" s="286"/>
      <c r="RFF12" s="287"/>
      <c r="RFG12" s="67"/>
      <c r="RFH12" s="284"/>
      <c r="RFI12" s="285"/>
      <c r="RFJ12" s="285"/>
      <c r="RFK12" s="286"/>
      <c r="RFL12" s="287"/>
      <c r="RFM12" s="67"/>
      <c r="RFN12" s="284"/>
      <c r="RFO12" s="285"/>
      <c r="RFP12" s="285"/>
      <c r="RFQ12" s="286"/>
      <c r="RFR12" s="287"/>
      <c r="RFS12" s="67"/>
      <c r="RFT12" s="284"/>
      <c r="RFU12" s="285"/>
      <c r="RFV12" s="285"/>
      <c r="RFW12" s="286"/>
      <c r="RFX12" s="287"/>
      <c r="RFY12" s="67"/>
      <c r="RFZ12" s="284"/>
      <c r="RGA12" s="285"/>
      <c r="RGB12" s="285"/>
      <c r="RGC12" s="286"/>
      <c r="RGD12" s="287"/>
      <c r="RGE12" s="67"/>
      <c r="RGF12" s="284"/>
      <c r="RGG12" s="285"/>
      <c r="RGH12" s="285"/>
      <c r="RGI12" s="286"/>
      <c r="RGJ12" s="287"/>
      <c r="RGK12" s="67"/>
      <c r="RGL12" s="284"/>
      <c r="RGM12" s="285"/>
      <c r="RGN12" s="285"/>
      <c r="RGO12" s="286"/>
      <c r="RGP12" s="287"/>
      <c r="RGQ12" s="67"/>
      <c r="RGR12" s="284"/>
      <c r="RGS12" s="285"/>
      <c r="RGT12" s="285"/>
      <c r="RGU12" s="286"/>
      <c r="RGV12" s="287"/>
      <c r="RGW12" s="67"/>
      <c r="RGX12" s="284"/>
      <c r="RGY12" s="285"/>
      <c r="RGZ12" s="285"/>
      <c r="RHA12" s="286"/>
      <c r="RHB12" s="287"/>
      <c r="RHC12" s="67"/>
      <c r="RHD12" s="284"/>
      <c r="RHE12" s="285"/>
      <c r="RHF12" s="285"/>
      <c r="RHG12" s="286"/>
      <c r="RHH12" s="287"/>
      <c r="RHI12" s="67"/>
      <c r="RHJ12" s="284"/>
      <c r="RHK12" s="285"/>
      <c r="RHL12" s="285"/>
      <c r="RHM12" s="286"/>
      <c r="RHN12" s="287"/>
      <c r="RHO12" s="67"/>
      <c r="RHP12" s="284"/>
      <c r="RHQ12" s="285"/>
      <c r="RHR12" s="285"/>
      <c r="RHS12" s="286"/>
      <c r="RHT12" s="287"/>
      <c r="RHU12" s="67"/>
      <c r="RHV12" s="284"/>
      <c r="RHW12" s="285"/>
      <c r="RHX12" s="285"/>
      <c r="RHY12" s="286"/>
      <c r="RHZ12" s="287"/>
      <c r="RIA12" s="67"/>
      <c r="RIB12" s="284"/>
      <c r="RIC12" s="285"/>
      <c r="RID12" s="285"/>
      <c r="RIE12" s="286"/>
      <c r="RIF12" s="287"/>
      <c r="RIG12" s="67"/>
      <c r="RIH12" s="284"/>
      <c r="RII12" s="285"/>
      <c r="RIJ12" s="285"/>
      <c r="RIK12" s="286"/>
      <c r="RIL12" s="287"/>
      <c r="RIM12" s="67"/>
      <c r="RIN12" s="284"/>
      <c r="RIO12" s="285"/>
      <c r="RIP12" s="285"/>
      <c r="RIQ12" s="286"/>
      <c r="RIR12" s="287"/>
      <c r="RIS12" s="67"/>
      <c r="RIT12" s="284"/>
      <c r="RIU12" s="285"/>
      <c r="RIV12" s="285"/>
      <c r="RIW12" s="286"/>
      <c r="RIX12" s="287"/>
      <c r="RIY12" s="67"/>
      <c r="RIZ12" s="284"/>
      <c r="RJA12" s="285"/>
      <c r="RJB12" s="285"/>
      <c r="RJC12" s="286"/>
      <c r="RJD12" s="287"/>
      <c r="RJE12" s="67"/>
      <c r="RJF12" s="284"/>
      <c r="RJG12" s="285"/>
      <c r="RJH12" s="285"/>
      <c r="RJI12" s="286"/>
      <c r="RJJ12" s="287"/>
      <c r="RJK12" s="67"/>
      <c r="RJL12" s="284"/>
      <c r="RJM12" s="285"/>
      <c r="RJN12" s="285"/>
      <c r="RJO12" s="286"/>
      <c r="RJP12" s="287"/>
      <c r="RJQ12" s="67"/>
      <c r="RJR12" s="284"/>
      <c r="RJS12" s="285"/>
      <c r="RJT12" s="285"/>
      <c r="RJU12" s="286"/>
      <c r="RJV12" s="287"/>
      <c r="RJW12" s="67"/>
      <c r="RJX12" s="284"/>
      <c r="RJY12" s="285"/>
      <c r="RJZ12" s="285"/>
      <c r="RKA12" s="286"/>
      <c r="RKB12" s="287"/>
      <c r="RKC12" s="67"/>
      <c r="RKD12" s="284"/>
      <c r="RKE12" s="285"/>
      <c r="RKF12" s="285"/>
      <c r="RKG12" s="286"/>
      <c r="RKH12" s="287"/>
      <c r="RKI12" s="67"/>
      <c r="RKJ12" s="284"/>
      <c r="RKK12" s="285"/>
      <c r="RKL12" s="285"/>
      <c r="RKM12" s="286"/>
      <c r="RKN12" s="287"/>
      <c r="RKO12" s="67"/>
      <c r="RKP12" s="284"/>
      <c r="RKQ12" s="285"/>
      <c r="RKR12" s="285"/>
      <c r="RKS12" s="286"/>
      <c r="RKT12" s="287"/>
      <c r="RKU12" s="67"/>
      <c r="RKV12" s="284"/>
      <c r="RKW12" s="285"/>
      <c r="RKX12" s="285"/>
      <c r="RKY12" s="286"/>
      <c r="RKZ12" s="287"/>
      <c r="RLA12" s="67"/>
      <c r="RLB12" s="284"/>
      <c r="RLC12" s="285"/>
      <c r="RLD12" s="285"/>
      <c r="RLE12" s="286"/>
      <c r="RLF12" s="287"/>
      <c r="RLG12" s="67"/>
      <c r="RLH12" s="284"/>
      <c r="RLI12" s="285"/>
      <c r="RLJ12" s="285"/>
      <c r="RLK12" s="286"/>
      <c r="RLL12" s="287"/>
      <c r="RLM12" s="67"/>
      <c r="RLN12" s="284"/>
      <c r="RLO12" s="285"/>
      <c r="RLP12" s="285"/>
      <c r="RLQ12" s="286"/>
      <c r="RLR12" s="287"/>
      <c r="RLS12" s="67"/>
      <c r="RLT12" s="284"/>
      <c r="RLU12" s="285"/>
      <c r="RLV12" s="285"/>
      <c r="RLW12" s="286"/>
      <c r="RLX12" s="287"/>
      <c r="RLY12" s="67"/>
      <c r="RLZ12" s="284"/>
      <c r="RMA12" s="285"/>
      <c r="RMB12" s="285"/>
      <c r="RMC12" s="286"/>
      <c r="RMD12" s="287"/>
      <c r="RME12" s="67"/>
      <c r="RMF12" s="284"/>
      <c r="RMG12" s="285"/>
      <c r="RMH12" s="285"/>
      <c r="RMI12" s="286"/>
      <c r="RMJ12" s="287"/>
      <c r="RMK12" s="67"/>
      <c r="RML12" s="284"/>
      <c r="RMM12" s="285"/>
      <c r="RMN12" s="285"/>
      <c r="RMO12" s="286"/>
      <c r="RMP12" s="287"/>
      <c r="RMQ12" s="67"/>
      <c r="RMR12" s="284"/>
      <c r="RMS12" s="285"/>
      <c r="RMT12" s="285"/>
      <c r="RMU12" s="286"/>
      <c r="RMV12" s="287"/>
      <c r="RMW12" s="67"/>
      <c r="RMX12" s="284"/>
      <c r="RMY12" s="285"/>
      <c r="RMZ12" s="285"/>
      <c r="RNA12" s="286"/>
      <c r="RNB12" s="287"/>
      <c r="RNC12" s="67"/>
      <c r="RND12" s="284"/>
      <c r="RNE12" s="285"/>
      <c r="RNF12" s="285"/>
      <c r="RNG12" s="286"/>
      <c r="RNH12" s="287"/>
      <c r="RNI12" s="67"/>
      <c r="RNJ12" s="284"/>
      <c r="RNK12" s="285"/>
      <c r="RNL12" s="285"/>
      <c r="RNM12" s="286"/>
      <c r="RNN12" s="287"/>
      <c r="RNO12" s="67"/>
      <c r="RNP12" s="284"/>
      <c r="RNQ12" s="285"/>
      <c r="RNR12" s="285"/>
      <c r="RNS12" s="286"/>
      <c r="RNT12" s="287"/>
      <c r="RNU12" s="67"/>
      <c r="RNV12" s="284"/>
      <c r="RNW12" s="285"/>
      <c r="RNX12" s="285"/>
      <c r="RNY12" s="286"/>
      <c r="RNZ12" s="287"/>
      <c r="ROA12" s="67"/>
      <c r="ROB12" s="284"/>
      <c r="ROC12" s="285"/>
      <c r="ROD12" s="285"/>
      <c r="ROE12" s="286"/>
      <c r="ROF12" s="287"/>
      <c r="ROG12" s="67"/>
      <c r="ROH12" s="284"/>
      <c r="ROI12" s="285"/>
      <c r="ROJ12" s="285"/>
      <c r="ROK12" s="286"/>
      <c r="ROL12" s="287"/>
      <c r="ROM12" s="67"/>
      <c r="RON12" s="284"/>
      <c r="ROO12" s="285"/>
      <c r="ROP12" s="285"/>
      <c r="ROQ12" s="286"/>
      <c r="ROR12" s="287"/>
      <c r="ROS12" s="67"/>
      <c r="ROT12" s="284"/>
      <c r="ROU12" s="285"/>
      <c r="ROV12" s="285"/>
      <c r="ROW12" s="286"/>
      <c r="ROX12" s="287"/>
      <c r="ROY12" s="67"/>
      <c r="ROZ12" s="284"/>
      <c r="RPA12" s="285"/>
      <c r="RPB12" s="285"/>
      <c r="RPC12" s="286"/>
      <c r="RPD12" s="287"/>
      <c r="RPE12" s="67"/>
      <c r="RPF12" s="284"/>
      <c r="RPG12" s="285"/>
      <c r="RPH12" s="285"/>
      <c r="RPI12" s="286"/>
      <c r="RPJ12" s="287"/>
      <c r="RPK12" s="67"/>
      <c r="RPL12" s="284"/>
      <c r="RPM12" s="285"/>
      <c r="RPN12" s="285"/>
      <c r="RPO12" s="286"/>
      <c r="RPP12" s="287"/>
      <c r="RPQ12" s="67"/>
      <c r="RPR12" s="284"/>
      <c r="RPS12" s="285"/>
      <c r="RPT12" s="285"/>
      <c r="RPU12" s="286"/>
      <c r="RPV12" s="287"/>
      <c r="RPW12" s="67"/>
      <c r="RPX12" s="284"/>
      <c r="RPY12" s="285"/>
      <c r="RPZ12" s="285"/>
      <c r="RQA12" s="286"/>
      <c r="RQB12" s="287"/>
      <c r="RQC12" s="67"/>
      <c r="RQD12" s="284"/>
      <c r="RQE12" s="285"/>
      <c r="RQF12" s="285"/>
      <c r="RQG12" s="286"/>
      <c r="RQH12" s="287"/>
      <c r="RQI12" s="67"/>
      <c r="RQJ12" s="284"/>
      <c r="RQK12" s="285"/>
      <c r="RQL12" s="285"/>
      <c r="RQM12" s="286"/>
      <c r="RQN12" s="287"/>
      <c r="RQO12" s="67"/>
      <c r="RQP12" s="284"/>
      <c r="RQQ12" s="285"/>
      <c r="RQR12" s="285"/>
      <c r="RQS12" s="286"/>
      <c r="RQT12" s="287"/>
      <c r="RQU12" s="67"/>
      <c r="RQV12" s="284"/>
      <c r="RQW12" s="285"/>
      <c r="RQX12" s="285"/>
      <c r="RQY12" s="286"/>
      <c r="RQZ12" s="287"/>
      <c r="RRA12" s="67"/>
      <c r="RRB12" s="284"/>
      <c r="RRC12" s="285"/>
      <c r="RRD12" s="285"/>
      <c r="RRE12" s="286"/>
      <c r="RRF12" s="287"/>
      <c r="RRG12" s="67"/>
      <c r="RRH12" s="284"/>
      <c r="RRI12" s="285"/>
      <c r="RRJ12" s="285"/>
      <c r="RRK12" s="286"/>
      <c r="RRL12" s="287"/>
      <c r="RRM12" s="67"/>
      <c r="RRN12" s="284"/>
      <c r="RRO12" s="285"/>
      <c r="RRP12" s="285"/>
      <c r="RRQ12" s="286"/>
      <c r="RRR12" s="287"/>
      <c r="RRS12" s="67"/>
      <c r="RRT12" s="284"/>
      <c r="RRU12" s="285"/>
      <c r="RRV12" s="285"/>
      <c r="RRW12" s="286"/>
      <c r="RRX12" s="287"/>
      <c r="RRY12" s="67"/>
      <c r="RRZ12" s="284"/>
      <c r="RSA12" s="285"/>
      <c r="RSB12" s="285"/>
      <c r="RSC12" s="286"/>
      <c r="RSD12" s="287"/>
      <c r="RSE12" s="67"/>
      <c r="RSF12" s="284"/>
      <c r="RSG12" s="285"/>
      <c r="RSH12" s="285"/>
      <c r="RSI12" s="286"/>
      <c r="RSJ12" s="287"/>
      <c r="RSK12" s="67"/>
      <c r="RSL12" s="284"/>
      <c r="RSM12" s="285"/>
      <c r="RSN12" s="285"/>
      <c r="RSO12" s="286"/>
      <c r="RSP12" s="287"/>
      <c r="RSQ12" s="67"/>
      <c r="RSR12" s="284"/>
      <c r="RSS12" s="285"/>
      <c r="RST12" s="285"/>
      <c r="RSU12" s="286"/>
      <c r="RSV12" s="287"/>
      <c r="RSW12" s="67"/>
      <c r="RSX12" s="284"/>
      <c r="RSY12" s="285"/>
      <c r="RSZ12" s="285"/>
      <c r="RTA12" s="286"/>
      <c r="RTB12" s="287"/>
      <c r="RTC12" s="67"/>
      <c r="RTD12" s="284"/>
      <c r="RTE12" s="285"/>
      <c r="RTF12" s="285"/>
      <c r="RTG12" s="286"/>
      <c r="RTH12" s="287"/>
      <c r="RTI12" s="67"/>
      <c r="RTJ12" s="284"/>
      <c r="RTK12" s="285"/>
      <c r="RTL12" s="285"/>
      <c r="RTM12" s="286"/>
      <c r="RTN12" s="287"/>
      <c r="RTO12" s="67"/>
      <c r="RTP12" s="284"/>
      <c r="RTQ12" s="285"/>
      <c r="RTR12" s="285"/>
      <c r="RTS12" s="286"/>
      <c r="RTT12" s="287"/>
      <c r="RTU12" s="67"/>
      <c r="RTV12" s="284"/>
      <c r="RTW12" s="285"/>
      <c r="RTX12" s="285"/>
      <c r="RTY12" s="286"/>
      <c r="RTZ12" s="287"/>
      <c r="RUA12" s="67"/>
      <c r="RUB12" s="284"/>
      <c r="RUC12" s="285"/>
      <c r="RUD12" s="285"/>
      <c r="RUE12" s="286"/>
      <c r="RUF12" s="287"/>
      <c r="RUG12" s="67"/>
      <c r="RUH12" s="284"/>
      <c r="RUI12" s="285"/>
      <c r="RUJ12" s="285"/>
      <c r="RUK12" s="286"/>
      <c r="RUL12" s="287"/>
      <c r="RUM12" s="67"/>
      <c r="RUN12" s="284"/>
      <c r="RUO12" s="285"/>
      <c r="RUP12" s="285"/>
      <c r="RUQ12" s="286"/>
      <c r="RUR12" s="287"/>
      <c r="RUS12" s="67"/>
      <c r="RUT12" s="284"/>
      <c r="RUU12" s="285"/>
      <c r="RUV12" s="285"/>
      <c r="RUW12" s="286"/>
      <c r="RUX12" s="287"/>
      <c r="RUY12" s="67"/>
      <c r="RUZ12" s="284"/>
      <c r="RVA12" s="285"/>
      <c r="RVB12" s="285"/>
      <c r="RVC12" s="286"/>
      <c r="RVD12" s="287"/>
      <c r="RVE12" s="67"/>
      <c r="RVF12" s="284"/>
      <c r="RVG12" s="285"/>
      <c r="RVH12" s="285"/>
      <c r="RVI12" s="286"/>
      <c r="RVJ12" s="287"/>
      <c r="RVK12" s="67"/>
      <c r="RVL12" s="284"/>
      <c r="RVM12" s="285"/>
      <c r="RVN12" s="285"/>
      <c r="RVO12" s="286"/>
      <c r="RVP12" s="287"/>
      <c r="RVQ12" s="67"/>
      <c r="RVR12" s="284"/>
      <c r="RVS12" s="285"/>
      <c r="RVT12" s="285"/>
      <c r="RVU12" s="286"/>
      <c r="RVV12" s="287"/>
      <c r="RVW12" s="67"/>
      <c r="RVX12" s="284"/>
      <c r="RVY12" s="285"/>
      <c r="RVZ12" s="285"/>
      <c r="RWA12" s="286"/>
      <c r="RWB12" s="287"/>
      <c r="RWC12" s="67"/>
      <c r="RWD12" s="284"/>
      <c r="RWE12" s="285"/>
      <c r="RWF12" s="285"/>
      <c r="RWG12" s="286"/>
      <c r="RWH12" s="287"/>
      <c r="RWI12" s="67"/>
      <c r="RWJ12" s="284"/>
      <c r="RWK12" s="285"/>
      <c r="RWL12" s="285"/>
      <c r="RWM12" s="286"/>
      <c r="RWN12" s="287"/>
      <c r="RWO12" s="67"/>
      <c r="RWP12" s="284"/>
      <c r="RWQ12" s="285"/>
      <c r="RWR12" s="285"/>
      <c r="RWS12" s="286"/>
      <c r="RWT12" s="287"/>
      <c r="RWU12" s="67"/>
      <c r="RWV12" s="284"/>
      <c r="RWW12" s="285"/>
      <c r="RWX12" s="285"/>
      <c r="RWY12" s="286"/>
      <c r="RWZ12" s="287"/>
      <c r="RXA12" s="67"/>
      <c r="RXB12" s="284"/>
      <c r="RXC12" s="285"/>
      <c r="RXD12" s="285"/>
      <c r="RXE12" s="286"/>
      <c r="RXF12" s="287"/>
      <c r="RXG12" s="67"/>
      <c r="RXH12" s="284"/>
      <c r="RXI12" s="285"/>
      <c r="RXJ12" s="285"/>
      <c r="RXK12" s="286"/>
      <c r="RXL12" s="287"/>
      <c r="RXM12" s="67"/>
      <c r="RXN12" s="284"/>
      <c r="RXO12" s="285"/>
      <c r="RXP12" s="285"/>
      <c r="RXQ12" s="286"/>
      <c r="RXR12" s="287"/>
      <c r="RXS12" s="67"/>
      <c r="RXT12" s="284"/>
      <c r="RXU12" s="285"/>
      <c r="RXV12" s="285"/>
      <c r="RXW12" s="286"/>
      <c r="RXX12" s="287"/>
      <c r="RXY12" s="67"/>
      <c r="RXZ12" s="284"/>
      <c r="RYA12" s="285"/>
      <c r="RYB12" s="285"/>
      <c r="RYC12" s="286"/>
      <c r="RYD12" s="287"/>
      <c r="RYE12" s="67"/>
      <c r="RYF12" s="284"/>
      <c r="RYG12" s="285"/>
      <c r="RYH12" s="285"/>
      <c r="RYI12" s="286"/>
      <c r="RYJ12" s="287"/>
      <c r="RYK12" s="67"/>
      <c r="RYL12" s="284"/>
      <c r="RYM12" s="285"/>
      <c r="RYN12" s="285"/>
      <c r="RYO12" s="286"/>
      <c r="RYP12" s="287"/>
      <c r="RYQ12" s="67"/>
      <c r="RYR12" s="284"/>
      <c r="RYS12" s="285"/>
      <c r="RYT12" s="285"/>
      <c r="RYU12" s="286"/>
      <c r="RYV12" s="287"/>
      <c r="RYW12" s="67"/>
      <c r="RYX12" s="284"/>
      <c r="RYY12" s="285"/>
      <c r="RYZ12" s="285"/>
      <c r="RZA12" s="286"/>
      <c r="RZB12" s="287"/>
      <c r="RZC12" s="67"/>
      <c r="RZD12" s="284"/>
      <c r="RZE12" s="285"/>
      <c r="RZF12" s="285"/>
      <c r="RZG12" s="286"/>
      <c r="RZH12" s="287"/>
      <c r="RZI12" s="67"/>
      <c r="RZJ12" s="284"/>
      <c r="RZK12" s="285"/>
      <c r="RZL12" s="285"/>
      <c r="RZM12" s="286"/>
      <c r="RZN12" s="287"/>
      <c r="RZO12" s="67"/>
      <c r="RZP12" s="284"/>
      <c r="RZQ12" s="285"/>
      <c r="RZR12" s="285"/>
      <c r="RZS12" s="286"/>
      <c r="RZT12" s="287"/>
      <c r="RZU12" s="67"/>
      <c r="RZV12" s="284"/>
      <c r="RZW12" s="285"/>
      <c r="RZX12" s="285"/>
      <c r="RZY12" s="286"/>
      <c r="RZZ12" s="287"/>
      <c r="SAA12" s="67"/>
      <c r="SAB12" s="284"/>
      <c r="SAC12" s="285"/>
      <c r="SAD12" s="285"/>
      <c r="SAE12" s="286"/>
      <c r="SAF12" s="287"/>
      <c r="SAG12" s="67"/>
      <c r="SAH12" s="284"/>
      <c r="SAI12" s="285"/>
      <c r="SAJ12" s="285"/>
      <c r="SAK12" s="286"/>
      <c r="SAL12" s="287"/>
      <c r="SAM12" s="67"/>
      <c r="SAN12" s="284"/>
      <c r="SAO12" s="285"/>
      <c r="SAP12" s="285"/>
      <c r="SAQ12" s="286"/>
      <c r="SAR12" s="287"/>
      <c r="SAS12" s="67"/>
      <c r="SAT12" s="284"/>
      <c r="SAU12" s="285"/>
      <c r="SAV12" s="285"/>
      <c r="SAW12" s="286"/>
      <c r="SAX12" s="287"/>
      <c r="SAY12" s="67"/>
      <c r="SAZ12" s="284"/>
      <c r="SBA12" s="285"/>
      <c r="SBB12" s="285"/>
      <c r="SBC12" s="286"/>
      <c r="SBD12" s="287"/>
      <c r="SBE12" s="67"/>
      <c r="SBF12" s="284"/>
      <c r="SBG12" s="285"/>
      <c r="SBH12" s="285"/>
      <c r="SBI12" s="286"/>
      <c r="SBJ12" s="287"/>
      <c r="SBK12" s="67"/>
      <c r="SBL12" s="284"/>
      <c r="SBM12" s="285"/>
      <c r="SBN12" s="285"/>
      <c r="SBO12" s="286"/>
      <c r="SBP12" s="287"/>
      <c r="SBQ12" s="67"/>
      <c r="SBR12" s="284"/>
      <c r="SBS12" s="285"/>
      <c r="SBT12" s="285"/>
      <c r="SBU12" s="286"/>
      <c r="SBV12" s="287"/>
      <c r="SBW12" s="67"/>
      <c r="SBX12" s="284"/>
      <c r="SBY12" s="285"/>
      <c r="SBZ12" s="285"/>
      <c r="SCA12" s="286"/>
      <c r="SCB12" s="287"/>
      <c r="SCC12" s="67"/>
      <c r="SCD12" s="284"/>
      <c r="SCE12" s="285"/>
      <c r="SCF12" s="285"/>
      <c r="SCG12" s="286"/>
      <c r="SCH12" s="287"/>
      <c r="SCI12" s="67"/>
      <c r="SCJ12" s="284"/>
      <c r="SCK12" s="285"/>
      <c r="SCL12" s="285"/>
      <c r="SCM12" s="286"/>
      <c r="SCN12" s="287"/>
      <c r="SCO12" s="67"/>
      <c r="SCP12" s="284"/>
      <c r="SCQ12" s="285"/>
      <c r="SCR12" s="285"/>
      <c r="SCS12" s="286"/>
      <c r="SCT12" s="287"/>
      <c r="SCU12" s="67"/>
      <c r="SCV12" s="284"/>
      <c r="SCW12" s="285"/>
      <c r="SCX12" s="285"/>
      <c r="SCY12" s="286"/>
      <c r="SCZ12" s="287"/>
      <c r="SDA12" s="67"/>
      <c r="SDB12" s="284"/>
      <c r="SDC12" s="285"/>
      <c r="SDD12" s="285"/>
      <c r="SDE12" s="286"/>
      <c r="SDF12" s="287"/>
      <c r="SDG12" s="67"/>
      <c r="SDH12" s="284"/>
      <c r="SDI12" s="285"/>
      <c r="SDJ12" s="285"/>
      <c r="SDK12" s="286"/>
      <c r="SDL12" s="287"/>
      <c r="SDM12" s="67"/>
      <c r="SDN12" s="284"/>
      <c r="SDO12" s="285"/>
      <c r="SDP12" s="285"/>
      <c r="SDQ12" s="286"/>
      <c r="SDR12" s="287"/>
      <c r="SDS12" s="67"/>
      <c r="SDT12" s="284"/>
      <c r="SDU12" s="285"/>
      <c r="SDV12" s="285"/>
      <c r="SDW12" s="286"/>
      <c r="SDX12" s="287"/>
      <c r="SDY12" s="67"/>
      <c r="SDZ12" s="284"/>
      <c r="SEA12" s="285"/>
      <c r="SEB12" s="285"/>
      <c r="SEC12" s="286"/>
      <c r="SED12" s="287"/>
      <c r="SEE12" s="67"/>
      <c r="SEF12" s="284"/>
      <c r="SEG12" s="285"/>
      <c r="SEH12" s="285"/>
      <c r="SEI12" s="286"/>
      <c r="SEJ12" s="287"/>
      <c r="SEK12" s="67"/>
      <c r="SEL12" s="284"/>
      <c r="SEM12" s="285"/>
      <c r="SEN12" s="285"/>
      <c r="SEO12" s="286"/>
      <c r="SEP12" s="287"/>
      <c r="SEQ12" s="67"/>
      <c r="SER12" s="284"/>
      <c r="SES12" s="285"/>
      <c r="SET12" s="285"/>
      <c r="SEU12" s="286"/>
      <c r="SEV12" s="287"/>
      <c r="SEW12" s="67"/>
      <c r="SEX12" s="284"/>
      <c r="SEY12" s="285"/>
      <c r="SEZ12" s="285"/>
      <c r="SFA12" s="286"/>
      <c r="SFB12" s="287"/>
      <c r="SFC12" s="67"/>
      <c r="SFD12" s="284"/>
      <c r="SFE12" s="285"/>
      <c r="SFF12" s="285"/>
      <c r="SFG12" s="286"/>
      <c r="SFH12" s="287"/>
      <c r="SFI12" s="67"/>
      <c r="SFJ12" s="284"/>
      <c r="SFK12" s="285"/>
      <c r="SFL12" s="285"/>
      <c r="SFM12" s="286"/>
      <c r="SFN12" s="287"/>
      <c r="SFO12" s="67"/>
      <c r="SFP12" s="284"/>
      <c r="SFQ12" s="285"/>
      <c r="SFR12" s="285"/>
      <c r="SFS12" s="286"/>
      <c r="SFT12" s="287"/>
      <c r="SFU12" s="67"/>
      <c r="SFV12" s="284"/>
      <c r="SFW12" s="285"/>
      <c r="SFX12" s="285"/>
      <c r="SFY12" s="286"/>
      <c r="SFZ12" s="287"/>
      <c r="SGA12" s="67"/>
      <c r="SGB12" s="284"/>
      <c r="SGC12" s="285"/>
      <c r="SGD12" s="285"/>
      <c r="SGE12" s="286"/>
      <c r="SGF12" s="287"/>
      <c r="SGG12" s="67"/>
      <c r="SGH12" s="284"/>
      <c r="SGI12" s="285"/>
      <c r="SGJ12" s="285"/>
      <c r="SGK12" s="286"/>
      <c r="SGL12" s="287"/>
      <c r="SGM12" s="67"/>
      <c r="SGN12" s="284"/>
      <c r="SGO12" s="285"/>
      <c r="SGP12" s="285"/>
      <c r="SGQ12" s="286"/>
      <c r="SGR12" s="287"/>
      <c r="SGS12" s="67"/>
      <c r="SGT12" s="284"/>
      <c r="SGU12" s="285"/>
      <c r="SGV12" s="285"/>
      <c r="SGW12" s="286"/>
      <c r="SGX12" s="287"/>
      <c r="SGY12" s="67"/>
      <c r="SGZ12" s="284"/>
      <c r="SHA12" s="285"/>
      <c r="SHB12" s="285"/>
      <c r="SHC12" s="286"/>
      <c r="SHD12" s="287"/>
      <c r="SHE12" s="67"/>
      <c r="SHF12" s="284"/>
      <c r="SHG12" s="285"/>
      <c r="SHH12" s="285"/>
      <c r="SHI12" s="286"/>
      <c r="SHJ12" s="287"/>
      <c r="SHK12" s="67"/>
      <c r="SHL12" s="284"/>
      <c r="SHM12" s="285"/>
      <c r="SHN12" s="285"/>
      <c r="SHO12" s="286"/>
      <c r="SHP12" s="287"/>
      <c r="SHQ12" s="67"/>
      <c r="SHR12" s="284"/>
      <c r="SHS12" s="285"/>
      <c r="SHT12" s="285"/>
      <c r="SHU12" s="286"/>
      <c r="SHV12" s="287"/>
      <c r="SHW12" s="67"/>
      <c r="SHX12" s="284"/>
      <c r="SHY12" s="285"/>
      <c r="SHZ12" s="285"/>
      <c r="SIA12" s="286"/>
      <c r="SIB12" s="287"/>
      <c r="SIC12" s="67"/>
      <c r="SID12" s="284"/>
      <c r="SIE12" s="285"/>
      <c r="SIF12" s="285"/>
      <c r="SIG12" s="286"/>
      <c r="SIH12" s="287"/>
      <c r="SII12" s="67"/>
      <c r="SIJ12" s="284"/>
      <c r="SIK12" s="285"/>
      <c r="SIL12" s="285"/>
      <c r="SIM12" s="286"/>
      <c r="SIN12" s="287"/>
      <c r="SIO12" s="67"/>
      <c r="SIP12" s="284"/>
      <c r="SIQ12" s="285"/>
      <c r="SIR12" s="285"/>
      <c r="SIS12" s="286"/>
      <c r="SIT12" s="287"/>
      <c r="SIU12" s="67"/>
      <c r="SIV12" s="284"/>
      <c r="SIW12" s="285"/>
      <c r="SIX12" s="285"/>
      <c r="SIY12" s="286"/>
      <c r="SIZ12" s="287"/>
      <c r="SJA12" s="67"/>
      <c r="SJB12" s="284"/>
      <c r="SJC12" s="285"/>
      <c r="SJD12" s="285"/>
      <c r="SJE12" s="286"/>
      <c r="SJF12" s="287"/>
      <c r="SJG12" s="67"/>
      <c r="SJH12" s="284"/>
      <c r="SJI12" s="285"/>
      <c r="SJJ12" s="285"/>
      <c r="SJK12" s="286"/>
      <c r="SJL12" s="287"/>
      <c r="SJM12" s="67"/>
      <c r="SJN12" s="284"/>
      <c r="SJO12" s="285"/>
      <c r="SJP12" s="285"/>
      <c r="SJQ12" s="286"/>
      <c r="SJR12" s="287"/>
      <c r="SJS12" s="67"/>
      <c r="SJT12" s="284"/>
      <c r="SJU12" s="285"/>
      <c r="SJV12" s="285"/>
      <c r="SJW12" s="286"/>
      <c r="SJX12" s="287"/>
      <c r="SJY12" s="67"/>
      <c r="SJZ12" s="284"/>
      <c r="SKA12" s="285"/>
      <c r="SKB12" s="285"/>
      <c r="SKC12" s="286"/>
      <c r="SKD12" s="287"/>
      <c r="SKE12" s="67"/>
      <c r="SKF12" s="284"/>
      <c r="SKG12" s="285"/>
      <c r="SKH12" s="285"/>
      <c r="SKI12" s="286"/>
      <c r="SKJ12" s="287"/>
      <c r="SKK12" s="67"/>
      <c r="SKL12" s="284"/>
      <c r="SKM12" s="285"/>
      <c r="SKN12" s="285"/>
      <c r="SKO12" s="286"/>
      <c r="SKP12" s="287"/>
      <c r="SKQ12" s="67"/>
      <c r="SKR12" s="284"/>
      <c r="SKS12" s="285"/>
      <c r="SKT12" s="285"/>
      <c r="SKU12" s="286"/>
      <c r="SKV12" s="287"/>
      <c r="SKW12" s="67"/>
      <c r="SKX12" s="284"/>
      <c r="SKY12" s="285"/>
      <c r="SKZ12" s="285"/>
      <c r="SLA12" s="286"/>
      <c r="SLB12" s="287"/>
      <c r="SLC12" s="67"/>
      <c r="SLD12" s="284"/>
      <c r="SLE12" s="285"/>
      <c r="SLF12" s="285"/>
      <c r="SLG12" s="286"/>
      <c r="SLH12" s="287"/>
      <c r="SLI12" s="67"/>
      <c r="SLJ12" s="284"/>
      <c r="SLK12" s="285"/>
      <c r="SLL12" s="285"/>
      <c r="SLM12" s="286"/>
      <c r="SLN12" s="287"/>
      <c r="SLO12" s="67"/>
      <c r="SLP12" s="284"/>
      <c r="SLQ12" s="285"/>
      <c r="SLR12" s="285"/>
      <c r="SLS12" s="286"/>
      <c r="SLT12" s="287"/>
      <c r="SLU12" s="67"/>
      <c r="SLV12" s="284"/>
      <c r="SLW12" s="285"/>
      <c r="SLX12" s="285"/>
      <c r="SLY12" s="286"/>
      <c r="SLZ12" s="287"/>
      <c r="SMA12" s="67"/>
      <c r="SMB12" s="284"/>
      <c r="SMC12" s="285"/>
      <c r="SMD12" s="285"/>
      <c r="SME12" s="286"/>
      <c r="SMF12" s="287"/>
      <c r="SMG12" s="67"/>
      <c r="SMH12" s="284"/>
      <c r="SMI12" s="285"/>
      <c r="SMJ12" s="285"/>
      <c r="SMK12" s="286"/>
      <c r="SML12" s="287"/>
      <c r="SMM12" s="67"/>
      <c r="SMN12" s="284"/>
      <c r="SMO12" s="285"/>
      <c r="SMP12" s="285"/>
      <c r="SMQ12" s="286"/>
      <c r="SMR12" s="287"/>
      <c r="SMS12" s="67"/>
      <c r="SMT12" s="284"/>
      <c r="SMU12" s="285"/>
      <c r="SMV12" s="285"/>
      <c r="SMW12" s="286"/>
      <c r="SMX12" s="287"/>
      <c r="SMY12" s="67"/>
      <c r="SMZ12" s="284"/>
      <c r="SNA12" s="285"/>
      <c r="SNB12" s="285"/>
      <c r="SNC12" s="286"/>
      <c r="SND12" s="287"/>
      <c r="SNE12" s="67"/>
      <c r="SNF12" s="284"/>
      <c r="SNG12" s="285"/>
      <c r="SNH12" s="285"/>
      <c r="SNI12" s="286"/>
      <c r="SNJ12" s="287"/>
      <c r="SNK12" s="67"/>
      <c r="SNL12" s="284"/>
      <c r="SNM12" s="285"/>
      <c r="SNN12" s="285"/>
      <c r="SNO12" s="286"/>
      <c r="SNP12" s="287"/>
      <c r="SNQ12" s="67"/>
      <c r="SNR12" s="284"/>
      <c r="SNS12" s="285"/>
      <c r="SNT12" s="285"/>
      <c r="SNU12" s="286"/>
      <c r="SNV12" s="287"/>
      <c r="SNW12" s="67"/>
      <c r="SNX12" s="284"/>
      <c r="SNY12" s="285"/>
      <c r="SNZ12" s="285"/>
      <c r="SOA12" s="286"/>
      <c r="SOB12" s="287"/>
      <c r="SOC12" s="67"/>
      <c r="SOD12" s="284"/>
      <c r="SOE12" s="285"/>
      <c r="SOF12" s="285"/>
      <c r="SOG12" s="286"/>
      <c r="SOH12" s="287"/>
      <c r="SOI12" s="67"/>
      <c r="SOJ12" s="284"/>
      <c r="SOK12" s="285"/>
      <c r="SOL12" s="285"/>
      <c r="SOM12" s="286"/>
      <c r="SON12" s="287"/>
      <c r="SOO12" s="67"/>
      <c r="SOP12" s="284"/>
      <c r="SOQ12" s="285"/>
      <c r="SOR12" s="285"/>
      <c r="SOS12" s="286"/>
      <c r="SOT12" s="287"/>
      <c r="SOU12" s="67"/>
      <c r="SOV12" s="284"/>
      <c r="SOW12" s="285"/>
      <c r="SOX12" s="285"/>
      <c r="SOY12" s="286"/>
      <c r="SOZ12" s="287"/>
      <c r="SPA12" s="67"/>
      <c r="SPB12" s="284"/>
      <c r="SPC12" s="285"/>
      <c r="SPD12" s="285"/>
      <c r="SPE12" s="286"/>
      <c r="SPF12" s="287"/>
      <c r="SPG12" s="67"/>
      <c r="SPH12" s="284"/>
      <c r="SPI12" s="285"/>
      <c r="SPJ12" s="285"/>
      <c r="SPK12" s="286"/>
      <c r="SPL12" s="287"/>
      <c r="SPM12" s="67"/>
      <c r="SPN12" s="284"/>
      <c r="SPO12" s="285"/>
      <c r="SPP12" s="285"/>
      <c r="SPQ12" s="286"/>
      <c r="SPR12" s="287"/>
      <c r="SPS12" s="67"/>
      <c r="SPT12" s="284"/>
      <c r="SPU12" s="285"/>
      <c r="SPV12" s="285"/>
      <c r="SPW12" s="286"/>
      <c r="SPX12" s="287"/>
      <c r="SPY12" s="67"/>
      <c r="SPZ12" s="284"/>
      <c r="SQA12" s="285"/>
      <c r="SQB12" s="285"/>
      <c r="SQC12" s="286"/>
      <c r="SQD12" s="287"/>
      <c r="SQE12" s="67"/>
      <c r="SQF12" s="284"/>
      <c r="SQG12" s="285"/>
      <c r="SQH12" s="285"/>
      <c r="SQI12" s="286"/>
      <c r="SQJ12" s="287"/>
      <c r="SQK12" s="67"/>
      <c r="SQL12" s="284"/>
      <c r="SQM12" s="285"/>
      <c r="SQN12" s="285"/>
      <c r="SQO12" s="286"/>
      <c r="SQP12" s="287"/>
      <c r="SQQ12" s="67"/>
      <c r="SQR12" s="284"/>
      <c r="SQS12" s="285"/>
      <c r="SQT12" s="285"/>
      <c r="SQU12" s="286"/>
      <c r="SQV12" s="287"/>
      <c r="SQW12" s="67"/>
      <c r="SQX12" s="284"/>
      <c r="SQY12" s="285"/>
      <c r="SQZ12" s="285"/>
      <c r="SRA12" s="286"/>
      <c r="SRB12" s="287"/>
      <c r="SRC12" s="67"/>
      <c r="SRD12" s="284"/>
      <c r="SRE12" s="285"/>
      <c r="SRF12" s="285"/>
      <c r="SRG12" s="286"/>
      <c r="SRH12" s="287"/>
      <c r="SRI12" s="67"/>
      <c r="SRJ12" s="284"/>
      <c r="SRK12" s="285"/>
      <c r="SRL12" s="285"/>
      <c r="SRM12" s="286"/>
      <c r="SRN12" s="287"/>
      <c r="SRO12" s="67"/>
      <c r="SRP12" s="284"/>
      <c r="SRQ12" s="285"/>
      <c r="SRR12" s="285"/>
      <c r="SRS12" s="286"/>
      <c r="SRT12" s="287"/>
      <c r="SRU12" s="67"/>
      <c r="SRV12" s="284"/>
      <c r="SRW12" s="285"/>
      <c r="SRX12" s="285"/>
      <c r="SRY12" s="286"/>
      <c r="SRZ12" s="287"/>
      <c r="SSA12" s="67"/>
      <c r="SSB12" s="284"/>
      <c r="SSC12" s="285"/>
      <c r="SSD12" s="285"/>
      <c r="SSE12" s="286"/>
      <c r="SSF12" s="287"/>
      <c r="SSG12" s="67"/>
      <c r="SSH12" s="284"/>
      <c r="SSI12" s="285"/>
      <c r="SSJ12" s="285"/>
      <c r="SSK12" s="286"/>
      <c r="SSL12" s="287"/>
      <c r="SSM12" s="67"/>
      <c r="SSN12" s="284"/>
      <c r="SSO12" s="285"/>
      <c r="SSP12" s="285"/>
      <c r="SSQ12" s="286"/>
      <c r="SSR12" s="287"/>
      <c r="SSS12" s="67"/>
      <c r="SST12" s="284"/>
      <c r="SSU12" s="285"/>
      <c r="SSV12" s="285"/>
      <c r="SSW12" s="286"/>
      <c r="SSX12" s="287"/>
      <c r="SSY12" s="67"/>
      <c r="SSZ12" s="284"/>
      <c r="STA12" s="285"/>
      <c r="STB12" s="285"/>
      <c r="STC12" s="286"/>
      <c r="STD12" s="287"/>
      <c r="STE12" s="67"/>
      <c r="STF12" s="284"/>
      <c r="STG12" s="285"/>
      <c r="STH12" s="285"/>
      <c r="STI12" s="286"/>
      <c r="STJ12" s="287"/>
      <c r="STK12" s="67"/>
      <c r="STL12" s="284"/>
      <c r="STM12" s="285"/>
      <c r="STN12" s="285"/>
      <c r="STO12" s="286"/>
      <c r="STP12" s="287"/>
      <c r="STQ12" s="67"/>
      <c r="STR12" s="284"/>
      <c r="STS12" s="285"/>
      <c r="STT12" s="285"/>
      <c r="STU12" s="286"/>
      <c r="STV12" s="287"/>
      <c r="STW12" s="67"/>
      <c r="STX12" s="284"/>
      <c r="STY12" s="285"/>
      <c r="STZ12" s="285"/>
      <c r="SUA12" s="286"/>
      <c r="SUB12" s="287"/>
      <c r="SUC12" s="67"/>
      <c r="SUD12" s="284"/>
      <c r="SUE12" s="285"/>
      <c r="SUF12" s="285"/>
      <c r="SUG12" s="286"/>
      <c r="SUH12" s="287"/>
      <c r="SUI12" s="67"/>
      <c r="SUJ12" s="284"/>
      <c r="SUK12" s="285"/>
      <c r="SUL12" s="285"/>
      <c r="SUM12" s="286"/>
      <c r="SUN12" s="287"/>
      <c r="SUO12" s="67"/>
      <c r="SUP12" s="284"/>
      <c r="SUQ12" s="285"/>
      <c r="SUR12" s="285"/>
      <c r="SUS12" s="286"/>
      <c r="SUT12" s="287"/>
      <c r="SUU12" s="67"/>
      <c r="SUV12" s="284"/>
      <c r="SUW12" s="285"/>
      <c r="SUX12" s="285"/>
      <c r="SUY12" s="286"/>
      <c r="SUZ12" s="287"/>
      <c r="SVA12" s="67"/>
      <c r="SVB12" s="284"/>
      <c r="SVC12" s="285"/>
      <c r="SVD12" s="285"/>
      <c r="SVE12" s="286"/>
      <c r="SVF12" s="287"/>
      <c r="SVG12" s="67"/>
      <c r="SVH12" s="284"/>
      <c r="SVI12" s="285"/>
      <c r="SVJ12" s="285"/>
      <c r="SVK12" s="286"/>
      <c r="SVL12" s="287"/>
      <c r="SVM12" s="67"/>
      <c r="SVN12" s="284"/>
      <c r="SVO12" s="285"/>
      <c r="SVP12" s="285"/>
      <c r="SVQ12" s="286"/>
      <c r="SVR12" s="287"/>
      <c r="SVS12" s="67"/>
      <c r="SVT12" s="284"/>
      <c r="SVU12" s="285"/>
      <c r="SVV12" s="285"/>
      <c r="SVW12" s="286"/>
      <c r="SVX12" s="287"/>
      <c r="SVY12" s="67"/>
      <c r="SVZ12" s="284"/>
      <c r="SWA12" s="285"/>
      <c r="SWB12" s="285"/>
      <c r="SWC12" s="286"/>
      <c r="SWD12" s="287"/>
      <c r="SWE12" s="67"/>
      <c r="SWF12" s="284"/>
      <c r="SWG12" s="285"/>
      <c r="SWH12" s="285"/>
      <c r="SWI12" s="286"/>
      <c r="SWJ12" s="287"/>
      <c r="SWK12" s="67"/>
      <c r="SWL12" s="284"/>
      <c r="SWM12" s="285"/>
      <c r="SWN12" s="285"/>
      <c r="SWO12" s="286"/>
      <c r="SWP12" s="287"/>
      <c r="SWQ12" s="67"/>
      <c r="SWR12" s="284"/>
      <c r="SWS12" s="285"/>
      <c r="SWT12" s="285"/>
      <c r="SWU12" s="286"/>
      <c r="SWV12" s="287"/>
      <c r="SWW12" s="67"/>
      <c r="SWX12" s="284"/>
      <c r="SWY12" s="285"/>
      <c r="SWZ12" s="285"/>
      <c r="SXA12" s="286"/>
      <c r="SXB12" s="287"/>
      <c r="SXC12" s="67"/>
      <c r="SXD12" s="284"/>
      <c r="SXE12" s="285"/>
      <c r="SXF12" s="285"/>
      <c r="SXG12" s="286"/>
      <c r="SXH12" s="287"/>
      <c r="SXI12" s="67"/>
      <c r="SXJ12" s="284"/>
      <c r="SXK12" s="285"/>
      <c r="SXL12" s="285"/>
      <c r="SXM12" s="286"/>
      <c r="SXN12" s="287"/>
      <c r="SXO12" s="67"/>
      <c r="SXP12" s="284"/>
      <c r="SXQ12" s="285"/>
      <c r="SXR12" s="285"/>
      <c r="SXS12" s="286"/>
      <c r="SXT12" s="287"/>
      <c r="SXU12" s="67"/>
      <c r="SXV12" s="284"/>
      <c r="SXW12" s="285"/>
      <c r="SXX12" s="285"/>
      <c r="SXY12" s="286"/>
      <c r="SXZ12" s="287"/>
      <c r="SYA12" s="67"/>
      <c r="SYB12" s="284"/>
      <c r="SYC12" s="285"/>
      <c r="SYD12" s="285"/>
      <c r="SYE12" s="286"/>
      <c r="SYF12" s="287"/>
      <c r="SYG12" s="67"/>
      <c r="SYH12" s="284"/>
      <c r="SYI12" s="285"/>
      <c r="SYJ12" s="285"/>
      <c r="SYK12" s="286"/>
      <c r="SYL12" s="287"/>
      <c r="SYM12" s="67"/>
      <c r="SYN12" s="284"/>
      <c r="SYO12" s="285"/>
      <c r="SYP12" s="285"/>
      <c r="SYQ12" s="286"/>
      <c r="SYR12" s="287"/>
      <c r="SYS12" s="67"/>
      <c r="SYT12" s="284"/>
      <c r="SYU12" s="285"/>
      <c r="SYV12" s="285"/>
      <c r="SYW12" s="286"/>
      <c r="SYX12" s="287"/>
      <c r="SYY12" s="67"/>
      <c r="SYZ12" s="284"/>
      <c r="SZA12" s="285"/>
      <c r="SZB12" s="285"/>
      <c r="SZC12" s="286"/>
      <c r="SZD12" s="287"/>
      <c r="SZE12" s="67"/>
      <c r="SZF12" s="284"/>
      <c r="SZG12" s="285"/>
      <c r="SZH12" s="285"/>
      <c r="SZI12" s="286"/>
      <c r="SZJ12" s="287"/>
      <c r="SZK12" s="67"/>
      <c r="SZL12" s="284"/>
      <c r="SZM12" s="285"/>
      <c r="SZN12" s="285"/>
      <c r="SZO12" s="286"/>
      <c r="SZP12" s="287"/>
      <c r="SZQ12" s="67"/>
      <c r="SZR12" s="284"/>
      <c r="SZS12" s="285"/>
      <c r="SZT12" s="285"/>
      <c r="SZU12" s="286"/>
      <c r="SZV12" s="287"/>
      <c r="SZW12" s="67"/>
      <c r="SZX12" s="284"/>
      <c r="SZY12" s="285"/>
      <c r="SZZ12" s="285"/>
      <c r="TAA12" s="286"/>
      <c r="TAB12" s="287"/>
      <c r="TAC12" s="67"/>
      <c r="TAD12" s="284"/>
      <c r="TAE12" s="285"/>
      <c r="TAF12" s="285"/>
      <c r="TAG12" s="286"/>
      <c r="TAH12" s="287"/>
      <c r="TAI12" s="67"/>
      <c r="TAJ12" s="284"/>
      <c r="TAK12" s="285"/>
      <c r="TAL12" s="285"/>
      <c r="TAM12" s="286"/>
      <c r="TAN12" s="287"/>
      <c r="TAO12" s="67"/>
      <c r="TAP12" s="284"/>
      <c r="TAQ12" s="285"/>
      <c r="TAR12" s="285"/>
      <c r="TAS12" s="286"/>
      <c r="TAT12" s="287"/>
      <c r="TAU12" s="67"/>
      <c r="TAV12" s="284"/>
      <c r="TAW12" s="285"/>
      <c r="TAX12" s="285"/>
      <c r="TAY12" s="286"/>
      <c r="TAZ12" s="287"/>
      <c r="TBA12" s="67"/>
      <c r="TBB12" s="284"/>
      <c r="TBC12" s="285"/>
      <c r="TBD12" s="285"/>
      <c r="TBE12" s="286"/>
      <c r="TBF12" s="287"/>
      <c r="TBG12" s="67"/>
      <c r="TBH12" s="284"/>
      <c r="TBI12" s="285"/>
      <c r="TBJ12" s="285"/>
      <c r="TBK12" s="286"/>
      <c r="TBL12" s="287"/>
      <c r="TBM12" s="67"/>
      <c r="TBN12" s="284"/>
      <c r="TBO12" s="285"/>
      <c r="TBP12" s="285"/>
      <c r="TBQ12" s="286"/>
      <c r="TBR12" s="287"/>
      <c r="TBS12" s="67"/>
      <c r="TBT12" s="284"/>
      <c r="TBU12" s="285"/>
      <c r="TBV12" s="285"/>
      <c r="TBW12" s="286"/>
      <c r="TBX12" s="287"/>
      <c r="TBY12" s="67"/>
      <c r="TBZ12" s="284"/>
      <c r="TCA12" s="285"/>
      <c r="TCB12" s="285"/>
      <c r="TCC12" s="286"/>
      <c r="TCD12" s="287"/>
      <c r="TCE12" s="67"/>
      <c r="TCF12" s="284"/>
      <c r="TCG12" s="285"/>
      <c r="TCH12" s="285"/>
      <c r="TCI12" s="286"/>
      <c r="TCJ12" s="287"/>
      <c r="TCK12" s="67"/>
      <c r="TCL12" s="284"/>
      <c r="TCM12" s="285"/>
      <c r="TCN12" s="285"/>
      <c r="TCO12" s="286"/>
      <c r="TCP12" s="287"/>
      <c r="TCQ12" s="67"/>
      <c r="TCR12" s="284"/>
      <c r="TCS12" s="285"/>
      <c r="TCT12" s="285"/>
      <c r="TCU12" s="286"/>
      <c r="TCV12" s="287"/>
      <c r="TCW12" s="67"/>
      <c r="TCX12" s="284"/>
      <c r="TCY12" s="285"/>
      <c r="TCZ12" s="285"/>
      <c r="TDA12" s="286"/>
      <c r="TDB12" s="287"/>
      <c r="TDC12" s="67"/>
      <c r="TDD12" s="284"/>
      <c r="TDE12" s="285"/>
      <c r="TDF12" s="285"/>
      <c r="TDG12" s="286"/>
      <c r="TDH12" s="287"/>
      <c r="TDI12" s="67"/>
      <c r="TDJ12" s="284"/>
      <c r="TDK12" s="285"/>
      <c r="TDL12" s="285"/>
      <c r="TDM12" s="286"/>
      <c r="TDN12" s="287"/>
      <c r="TDO12" s="67"/>
      <c r="TDP12" s="284"/>
      <c r="TDQ12" s="285"/>
      <c r="TDR12" s="285"/>
      <c r="TDS12" s="286"/>
      <c r="TDT12" s="287"/>
      <c r="TDU12" s="67"/>
      <c r="TDV12" s="284"/>
      <c r="TDW12" s="285"/>
      <c r="TDX12" s="285"/>
      <c r="TDY12" s="286"/>
      <c r="TDZ12" s="287"/>
      <c r="TEA12" s="67"/>
      <c r="TEB12" s="284"/>
      <c r="TEC12" s="285"/>
      <c r="TED12" s="285"/>
      <c r="TEE12" s="286"/>
      <c r="TEF12" s="287"/>
      <c r="TEG12" s="67"/>
      <c r="TEH12" s="284"/>
      <c r="TEI12" s="285"/>
      <c r="TEJ12" s="285"/>
      <c r="TEK12" s="286"/>
      <c r="TEL12" s="287"/>
      <c r="TEM12" s="67"/>
      <c r="TEN12" s="284"/>
      <c r="TEO12" s="285"/>
      <c r="TEP12" s="285"/>
      <c r="TEQ12" s="286"/>
      <c r="TER12" s="287"/>
      <c r="TES12" s="67"/>
      <c r="TET12" s="284"/>
      <c r="TEU12" s="285"/>
      <c r="TEV12" s="285"/>
      <c r="TEW12" s="286"/>
      <c r="TEX12" s="287"/>
      <c r="TEY12" s="67"/>
      <c r="TEZ12" s="284"/>
      <c r="TFA12" s="285"/>
      <c r="TFB12" s="285"/>
      <c r="TFC12" s="286"/>
      <c r="TFD12" s="287"/>
      <c r="TFE12" s="67"/>
      <c r="TFF12" s="284"/>
      <c r="TFG12" s="285"/>
      <c r="TFH12" s="285"/>
      <c r="TFI12" s="286"/>
      <c r="TFJ12" s="287"/>
      <c r="TFK12" s="67"/>
      <c r="TFL12" s="284"/>
      <c r="TFM12" s="285"/>
      <c r="TFN12" s="285"/>
      <c r="TFO12" s="286"/>
      <c r="TFP12" s="287"/>
      <c r="TFQ12" s="67"/>
      <c r="TFR12" s="284"/>
      <c r="TFS12" s="285"/>
      <c r="TFT12" s="285"/>
      <c r="TFU12" s="286"/>
      <c r="TFV12" s="287"/>
      <c r="TFW12" s="67"/>
      <c r="TFX12" s="284"/>
      <c r="TFY12" s="285"/>
      <c r="TFZ12" s="285"/>
      <c r="TGA12" s="286"/>
      <c r="TGB12" s="287"/>
      <c r="TGC12" s="67"/>
      <c r="TGD12" s="284"/>
      <c r="TGE12" s="285"/>
      <c r="TGF12" s="285"/>
      <c r="TGG12" s="286"/>
      <c r="TGH12" s="287"/>
      <c r="TGI12" s="67"/>
      <c r="TGJ12" s="284"/>
      <c r="TGK12" s="285"/>
      <c r="TGL12" s="285"/>
      <c r="TGM12" s="286"/>
      <c r="TGN12" s="287"/>
      <c r="TGO12" s="67"/>
      <c r="TGP12" s="284"/>
      <c r="TGQ12" s="285"/>
      <c r="TGR12" s="285"/>
      <c r="TGS12" s="286"/>
      <c r="TGT12" s="287"/>
      <c r="TGU12" s="67"/>
      <c r="TGV12" s="284"/>
      <c r="TGW12" s="285"/>
      <c r="TGX12" s="285"/>
      <c r="TGY12" s="286"/>
      <c r="TGZ12" s="287"/>
      <c r="THA12" s="67"/>
      <c r="THB12" s="284"/>
      <c r="THC12" s="285"/>
      <c r="THD12" s="285"/>
      <c r="THE12" s="286"/>
      <c r="THF12" s="287"/>
      <c r="THG12" s="67"/>
      <c r="THH12" s="284"/>
      <c r="THI12" s="285"/>
      <c r="THJ12" s="285"/>
      <c r="THK12" s="286"/>
      <c r="THL12" s="287"/>
      <c r="THM12" s="67"/>
      <c r="THN12" s="284"/>
      <c r="THO12" s="285"/>
      <c r="THP12" s="285"/>
      <c r="THQ12" s="286"/>
      <c r="THR12" s="287"/>
      <c r="THS12" s="67"/>
      <c r="THT12" s="284"/>
      <c r="THU12" s="285"/>
      <c r="THV12" s="285"/>
      <c r="THW12" s="286"/>
      <c r="THX12" s="287"/>
      <c r="THY12" s="67"/>
      <c r="THZ12" s="284"/>
      <c r="TIA12" s="285"/>
      <c r="TIB12" s="285"/>
      <c r="TIC12" s="286"/>
      <c r="TID12" s="287"/>
      <c r="TIE12" s="67"/>
      <c r="TIF12" s="284"/>
      <c r="TIG12" s="285"/>
      <c r="TIH12" s="285"/>
      <c r="TII12" s="286"/>
      <c r="TIJ12" s="287"/>
      <c r="TIK12" s="67"/>
      <c r="TIL12" s="284"/>
      <c r="TIM12" s="285"/>
      <c r="TIN12" s="285"/>
      <c r="TIO12" s="286"/>
      <c r="TIP12" s="287"/>
      <c r="TIQ12" s="67"/>
      <c r="TIR12" s="284"/>
      <c r="TIS12" s="285"/>
      <c r="TIT12" s="285"/>
      <c r="TIU12" s="286"/>
      <c r="TIV12" s="287"/>
      <c r="TIW12" s="67"/>
      <c r="TIX12" s="284"/>
      <c r="TIY12" s="285"/>
      <c r="TIZ12" s="285"/>
      <c r="TJA12" s="286"/>
      <c r="TJB12" s="287"/>
      <c r="TJC12" s="67"/>
      <c r="TJD12" s="284"/>
      <c r="TJE12" s="285"/>
      <c r="TJF12" s="285"/>
      <c r="TJG12" s="286"/>
      <c r="TJH12" s="287"/>
      <c r="TJI12" s="67"/>
      <c r="TJJ12" s="284"/>
      <c r="TJK12" s="285"/>
      <c r="TJL12" s="285"/>
      <c r="TJM12" s="286"/>
      <c r="TJN12" s="287"/>
      <c r="TJO12" s="67"/>
      <c r="TJP12" s="284"/>
      <c r="TJQ12" s="285"/>
      <c r="TJR12" s="285"/>
      <c r="TJS12" s="286"/>
      <c r="TJT12" s="287"/>
      <c r="TJU12" s="67"/>
      <c r="TJV12" s="284"/>
      <c r="TJW12" s="285"/>
      <c r="TJX12" s="285"/>
      <c r="TJY12" s="286"/>
      <c r="TJZ12" s="287"/>
      <c r="TKA12" s="67"/>
      <c r="TKB12" s="284"/>
      <c r="TKC12" s="285"/>
      <c r="TKD12" s="285"/>
      <c r="TKE12" s="286"/>
      <c r="TKF12" s="287"/>
      <c r="TKG12" s="67"/>
      <c r="TKH12" s="284"/>
      <c r="TKI12" s="285"/>
      <c r="TKJ12" s="285"/>
      <c r="TKK12" s="286"/>
      <c r="TKL12" s="287"/>
      <c r="TKM12" s="67"/>
      <c r="TKN12" s="284"/>
      <c r="TKO12" s="285"/>
      <c r="TKP12" s="285"/>
      <c r="TKQ12" s="286"/>
      <c r="TKR12" s="287"/>
      <c r="TKS12" s="67"/>
      <c r="TKT12" s="284"/>
      <c r="TKU12" s="285"/>
      <c r="TKV12" s="285"/>
      <c r="TKW12" s="286"/>
      <c r="TKX12" s="287"/>
      <c r="TKY12" s="67"/>
      <c r="TKZ12" s="284"/>
      <c r="TLA12" s="285"/>
      <c r="TLB12" s="285"/>
      <c r="TLC12" s="286"/>
      <c r="TLD12" s="287"/>
      <c r="TLE12" s="67"/>
      <c r="TLF12" s="284"/>
      <c r="TLG12" s="285"/>
      <c r="TLH12" s="285"/>
      <c r="TLI12" s="286"/>
      <c r="TLJ12" s="287"/>
      <c r="TLK12" s="67"/>
      <c r="TLL12" s="284"/>
      <c r="TLM12" s="285"/>
      <c r="TLN12" s="285"/>
      <c r="TLO12" s="286"/>
      <c r="TLP12" s="287"/>
      <c r="TLQ12" s="67"/>
      <c r="TLR12" s="284"/>
      <c r="TLS12" s="285"/>
      <c r="TLT12" s="285"/>
      <c r="TLU12" s="286"/>
      <c r="TLV12" s="287"/>
      <c r="TLW12" s="67"/>
      <c r="TLX12" s="284"/>
      <c r="TLY12" s="285"/>
      <c r="TLZ12" s="285"/>
      <c r="TMA12" s="286"/>
      <c r="TMB12" s="287"/>
      <c r="TMC12" s="67"/>
      <c r="TMD12" s="284"/>
      <c r="TME12" s="285"/>
      <c r="TMF12" s="285"/>
      <c r="TMG12" s="286"/>
      <c r="TMH12" s="287"/>
      <c r="TMI12" s="67"/>
      <c r="TMJ12" s="284"/>
      <c r="TMK12" s="285"/>
      <c r="TML12" s="285"/>
      <c r="TMM12" s="286"/>
      <c r="TMN12" s="287"/>
      <c r="TMO12" s="67"/>
      <c r="TMP12" s="284"/>
      <c r="TMQ12" s="285"/>
      <c r="TMR12" s="285"/>
      <c r="TMS12" s="286"/>
      <c r="TMT12" s="287"/>
      <c r="TMU12" s="67"/>
      <c r="TMV12" s="284"/>
      <c r="TMW12" s="285"/>
      <c r="TMX12" s="285"/>
      <c r="TMY12" s="286"/>
      <c r="TMZ12" s="287"/>
      <c r="TNA12" s="67"/>
      <c r="TNB12" s="284"/>
      <c r="TNC12" s="285"/>
      <c r="TND12" s="285"/>
      <c r="TNE12" s="286"/>
      <c r="TNF12" s="287"/>
      <c r="TNG12" s="67"/>
      <c r="TNH12" s="284"/>
      <c r="TNI12" s="285"/>
      <c r="TNJ12" s="285"/>
      <c r="TNK12" s="286"/>
      <c r="TNL12" s="287"/>
      <c r="TNM12" s="67"/>
      <c r="TNN12" s="284"/>
      <c r="TNO12" s="285"/>
      <c r="TNP12" s="285"/>
      <c r="TNQ12" s="286"/>
      <c r="TNR12" s="287"/>
      <c r="TNS12" s="67"/>
      <c r="TNT12" s="284"/>
      <c r="TNU12" s="285"/>
      <c r="TNV12" s="285"/>
      <c r="TNW12" s="286"/>
      <c r="TNX12" s="287"/>
      <c r="TNY12" s="67"/>
      <c r="TNZ12" s="284"/>
      <c r="TOA12" s="285"/>
      <c r="TOB12" s="285"/>
      <c r="TOC12" s="286"/>
      <c r="TOD12" s="287"/>
      <c r="TOE12" s="67"/>
      <c r="TOF12" s="284"/>
      <c r="TOG12" s="285"/>
      <c r="TOH12" s="285"/>
      <c r="TOI12" s="286"/>
      <c r="TOJ12" s="287"/>
      <c r="TOK12" s="67"/>
      <c r="TOL12" s="284"/>
      <c r="TOM12" s="285"/>
      <c r="TON12" s="285"/>
      <c r="TOO12" s="286"/>
      <c r="TOP12" s="287"/>
      <c r="TOQ12" s="67"/>
      <c r="TOR12" s="284"/>
      <c r="TOS12" s="285"/>
      <c r="TOT12" s="285"/>
      <c r="TOU12" s="286"/>
      <c r="TOV12" s="287"/>
      <c r="TOW12" s="67"/>
      <c r="TOX12" s="284"/>
      <c r="TOY12" s="285"/>
      <c r="TOZ12" s="285"/>
      <c r="TPA12" s="286"/>
      <c r="TPB12" s="287"/>
      <c r="TPC12" s="67"/>
      <c r="TPD12" s="284"/>
      <c r="TPE12" s="285"/>
      <c r="TPF12" s="285"/>
      <c r="TPG12" s="286"/>
      <c r="TPH12" s="287"/>
      <c r="TPI12" s="67"/>
      <c r="TPJ12" s="284"/>
      <c r="TPK12" s="285"/>
      <c r="TPL12" s="285"/>
      <c r="TPM12" s="286"/>
      <c r="TPN12" s="287"/>
      <c r="TPO12" s="67"/>
      <c r="TPP12" s="284"/>
      <c r="TPQ12" s="285"/>
      <c r="TPR12" s="285"/>
      <c r="TPS12" s="286"/>
      <c r="TPT12" s="287"/>
      <c r="TPU12" s="67"/>
      <c r="TPV12" s="284"/>
      <c r="TPW12" s="285"/>
      <c r="TPX12" s="285"/>
      <c r="TPY12" s="286"/>
      <c r="TPZ12" s="287"/>
      <c r="TQA12" s="67"/>
      <c r="TQB12" s="284"/>
      <c r="TQC12" s="285"/>
      <c r="TQD12" s="285"/>
      <c r="TQE12" s="286"/>
      <c r="TQF12" s="287"/>
      <c r="TQG12" s="67"/>
      <c r="TQH12" s="284"/>
      <c r="TQI12" s="285"/>
      <c r="TQJ12" s="285"/>
      <c r="TQK12" s="286"/>
      <c r="TQL12" s="287"/>
      <c r="TQM12" s="67"/>
      <c r="TQN12" s="284"/>
      <c r="TQO12" s="285"/>
      <c r="TQP12" s="285"/>
      <c r="TQQ12" s="286"/>
      <c r="TQR12" s="287"/>
      <c r="TQS12" s="67"/>
      <c r="TQT12" s="284"/>
      <c r="TQU12" s="285"/>
      <c r="TQV12" s="285"/>
      <c r="TQW12" s="286"/>
      <c r="TQX12" s="287"/>
      <c r="TQY12" s="67"/>
      <c r="TQZ12" s="284"/>
      <c r="TRA12" s="285"/>
      <c r="TRB12" s="285"/>
      <c r="TRC12" s="286"/>
      <c r="TRD12" s="287"/>
      <c r="TRE12" s="67"/>
      <c r="TRF12" s="284"/>
      <c r="TRG12" s="285"/>
      <c r="TRH12" s="285"/>
      <c r="TRI12" s="286"/>
      <c r="TRJ12" s="287"/>
      <c r="TRK12" s="67"/>
      <c r="TRL12" s="284"/>
      <c r="TRM12" s="285"/>
      <c r="TRN12" s="285"/>
      <c r="TRO12" s="286"/>
      <c r="TRP12" s="287"/>
      <c r="TRQ12" s="67"/>
      <c r="TRR12" s="284"/>
      <c r="TRS12" s="285"/>
      <c r="TRT12" s="285"/>
      <c r="TRU12" s="286"/>
      <c r="TRV12" s="287"/>
      <c r="TRW12" s="67"/>
      <c r="TRX12" s="284"/>
      <c r="TRY12" s="285"/>
      <c r="TRZ12" s="285"/>
      <c r="TSA12" s="286"/>
      <c r="TSB12" s="287"/>
      <c r="TSC12" s="67"/>
      <c r="TSD12" s="284"/>
      <c r="TSE12" s="285"/>
      <c r="TSF12" s="285"/>
      <c r="TSG12" s="286"/>
      <c r="TSH12" s="287"/>
      <c r="TSI12" s="67"/>
      <c r="TSJ12" s="284"/>
      <c r="TSK12" s="285"/>
      <c r="TSL12" s="285"/>
      <c r="TSM12" s="286"/>
      <c r="TSN12" s="287"/>
      <c r="TSO12" s="67"/>
      <c r="TSP12" s="284"/>
      <c r="TSQ12" s="285"/>
      <c r="TSR12" s="285"/>
      <c r="TSS12" s="286"/>
      <c r="TST12" s="287"/>
      <c r="TSU12" s="67"/>
      <c r="TSV12" s="284"/>
      <c r="TSW12" s="285"/>
      <c r="TSX12" s="285"/>
      <c r="TSY12" s="286"/>
      <c r="TSZ12" s="287"/>
      <c r="TTA12" s="67"/>
      <c r="TTB12" s="284"/>
      <c r="TTC12" s="285"/>
      <c r="TTD12" s="285"/>
      <c r="TTE12" s="286"/>
      <c r="TTF12" s="287"/>
      <c r="TTG12" s="67"/>
      <c r="TTH12" s="284"/>
      <c r="TTI12" s="285"/>
      <c r="TTJ12" s="285"/>
      <c r="TTK12" s="286"/>
      <c r="TTL12" s="287"/>
      <c r="TTM12" s="67"/>
      <c r="TTN12" s="284"/>
      <c r="TTO12" s="285"/>
      <c r="TTP12" s="285"/>
      <c r="TTQ12" s="286"/>
      <c r="TTR12" s="287"/>
      <c r="TTS12" s="67"/>
      <c r="TTT12" s="284"/>
      <c r="TTU12" s="285"/>
      <c r="TTV12" s="285"/>
      <c r="TTW12" s="286"/>
      <c r="TTX12" s="287"/>
      <c r="TTY12" s="67"/>
      <c r="TTZ12" s="284"/>
      <c r="TUA12" s="285"/>
      <c r="TUB12" s="285"/>
      <c r="TUC12" s="286"/>
      <c r="TUD12" s="287"/>
      <c r="TUE12" s="67"/>
      <c r="TUF12" s="284"/>
      <c r="TUG12" s="285"/>
      <c r="TUH12" s="285"/>
      <c r="TUI12" s="286"/>
      <c r="TUJ12" s="287"/>
      <c r="TUK12" s="67"/>
      <c r="TUL12" s="284"/>
      <c r="TUM12" s="285"/>
      <c r="TUN12" s="285"/>
      <c r="TUO12" s="286"/>
      <c r="TUP12" s="287"/>
      <c r="TUQ12" s="67"/>
      <c r="TUR12" s="284"/>
      <c r="TUS12" s="285"/>
      <c r="TUT12" s="285"/>
      <c r="TUU12" s="286"/>
      <c r="TUV12" s="287"/>
      <c r="TUW12" s="67"/>
      <c r="TUX12" s="284"/>
      <c r="TUY12" s="285"/>
      <c r="TUZ12" s="285"/>
      <c r="TVA12" s="286"/>
      <c r="TVB12" s="287"/>
      <c r="TVC12" s="67"/>
      <c r="TVD12" s="284"/>
      <c r="TVE12" s="285"/>
      <c r="TVF12" s="285"/>
      <c r="TVG12" s="286"/>
      <c r="TVH12" s="287"/>
      <c r="TVI12" s="67"/>
      <c r="TVJ12" s="284"/>
      <c r="TVK12" s="285"/>
      <c r="TVL12" s="285"/>
      <c r="TVM12" s="286"/>
      <c r="TVN12" s="287"/>
      <c r="TVO12" s="67"/>
      <c r="TVP12" s="284"/>
      <c r="TVQ12" s="285"/>
      <c r="TVR12" s="285"/>
      <c r="TVS12" s="286"/>
      <c r="TVT12" s="287"/>
      <c r="TVU12" s="67"/>
      <c r="TVV12" s="284"/>
      <c r="TVW12" s="285"/>
      <c r="TVX12" s="285"/>
      <c r="TVY12" s="286"/>
      <c r="TVZ12" s="287"/>
      <c r="TWA12" s="67"/>
      <c r="TWB12" s="284"/>
      <c r="TWC12" s="285"/>
      <c r="TWD12" s="285"/>
      <c r="TWE12" s="286"/>
      <c r="TWF12" s="287"/>
      <c r="TWG12" s="67"/>
      <c r="TWH12" s="284"/>
      <c r="TWI12" s="285"/>
      <c r="TWJ12" s="285"/>
      <c r="TWK12" s="286"/>
      <c r="TWL12" s="287"/>
      <c r="TWM12" s="67"/>
      <c r="TWN12" s="284"/>
      <c r="TWO12" s="285"/>
      <c r="TWP12" s="285"/>
      <c r="TWQ12" s="286"/>
      <c r="TWR12" s="287"/>
      <c r="TWS12" s="67"/>
      <c r="TWT12" s="284"/>
      <c r="TWU12" s="285"/>
      <c r="TWV12" s="285"/>
      <c r="TWW12" s="286"/>
      <c r="TWX12" s="287"/>
      <c r="TWY12" s="67"/>
      <c r="TWZ12" s="284"/>
      <c r="TXA12" s="285"/>
      <c r="TXB12" s="285"/>
      <c r="TXC12" s="286"/>
      <c r="TXD12" s="287"/>
      <c r="TXE12" s="67"/>
      <c r="TXF12" s="284"/>
      <c r="TXG12" s="285"/>
      <c r="TXH12" s="285"/>
      <c r="TXI12" s="286"/>
      <c r="TXJ12" s="287"/>
      <c r="TXK12" s="67"/>
      <c r="TXL12" s="284"/>
      <c r="TXM12" s="285"/>
      <c r="TXN12" s="285"/>
      <c r="TXO12" s="286"/>
      <c r="TXP12" s="287"/>
      <c r="TXQ12" s="67"/>
      <c r="TXR12" s="284"/>
      <c r="TXS12" s="285"/>
      <c r="TXT12" s="285"/>
      <c r="TXU12" s="286"/>
      <c r="TXV12" s="287"/>
      <c r="TXW12" s="67"/>
      <c r="TXX12" s="284"/>
      <c r="TXY12" s="285"/>
      <c r="TXZ12" s="285"/>
      <c r="TYA12" s="286"/>
      <c r="TYB12" s="287"/>
      <c r="TYC12" s="67"/>
      <c r="TYD12" s="284"/>
      <c r="TYE12" s="285"/>
      <c r="TYF12" s="285"/>
      <c r="TYG12" s="286"/>
      <c r="TYH12" s="287"/>
      <c r="TYI12" s="67"/>
      <c r="TYJ12" s="284"/>
      <c r="TYK12" s="285"/>
      <c r="TYL12" s="285"/>
      <c r="TYM12" s="286"/>
      <c r="TYN12" s="287"/>
      <c r="TYO12" s="67"/>
      <c r="TYP12" s="284"/>
      <c r="TYQ12" s="285"/>
      <c r="TYR12" s="285"/>
      <c r="TYS12" s="286"/>
      <c r="TYT12" s="287"/>
      <c r="TYU12" s="67"/>
      <c r="TYV12" s="284"/>
      <c r="TYW12" s="285"/>
      <c r="TYX12" s="285"/>
      <c r="TYY12" s="286"/>
      <c r="TYZ12" s="287"/>
      <c r="TZA12" s="67"/>
      <c r="TZB12" s="284"/>
      <c r="TZC12" s="285"/>
      <c r="TZD12" s="285"/>
      <c r="TZE12" s="286"/>
      <c r="TZF12" s="287"/>
      <c r="TZG12" s="67"/>
      <c r="TZH12" s="284"/>
      <c r="TZI12" s="285"/>
      <c r="TZJ12" s="285"/>
      <c r="TZK12" s="286"/>
      <c r="TZL12" s="287"/>
      <c r="TZM12" s="67"/>
      <c r="TZN12" s="284"/>
      <c r="TZO12" s="285"/>
      <c r="TZP12" s="285"/>
      <c r="TZQ12" s="286"/>
      <c r="TZR12" s="287"/>
      <c r="TZS12" s="67"/>
      <c r="TZT12" s="284"/>
      <c r="TZU12" s="285"/>
      <c r="TZV12" s="285"/>
      <c r="TZW12" s="286"/>
      <c r="TZX12" s="287"/>
      <c r="TZY12" s="67"/>
      <c r="TZZ12" s="284"/>
      <c r="UAA12" s="285"/>
      <c r="UAB12" s="285"/>
      <c r="UAC12" s="286"/>
      <c r="UAD12" s="287"/>
      <c r="UAE12" s="67"/>
      <c r="UAF12" s="284"/>
      <c r="UAG12" s="285"/>
      <c r="UAH12" s="285"/>
      <c r="UAI12" s="286"/>
      <c r="UAJ12" s="287"/>
      <c r="UAK12" s="67"/>
      <c r="UAL12" s="284"/>
      <c r="UAM12" s="285"/>
      <c r="UAN12" s="285"/>
      <c r="UAO12" s="286"/>
      <c r="UAP12" s="287"/>
      <c r="UAQ12" s="67"/>
      <c r="UAR12" s="284"/>
      <c r="UAS12" s="285"/>
      <c r="UAT12" s="285"/>
      <c r="UAU12" s="286"/>
      <c r="UAV12" s="287"/>
      <c r="UAW12" s="67"/>
      <c r="UAX12" s="284"/>
      <c r="UAY12" s="285"/>
      <c r="UAZ12" s="285"/>
      <c r="UBA12" s="286"/>
      <c r="UBB12" s="287"/>
      <c r="UBC12" s="67"/>
      <c r="UBD12" s="284"/>
      <c r="UBE12" s="285"/>
      <c r="UBF12" s="285"/>
      <c r="UBG12" s="286"/>
      <c r="UBH12" s="287"/>
      <c r="UBI12" s="67"/>
      <c r="UBJ12" s="284"/>
      <c r="UBK12" s="285"/>
      <c r="UBL12" s="285"/>
      <c r="UBM12" s="286"/>
      <c r="UBN12" s="287"/>
      <c r="UBO12" s="67"/>
      <c r="UBP12" s="284"/>
      <c r="UBQ12" s="285"/>
      <c r="UBR12" s="285"/>
      <c r="UBS12" s="286"/>
      <c r="UBT12" s="287"/>
      <c r="UBU12" s="67"/>
      <c r="UBV12" s="284"/>
      <c r="UBW12" s="285"/>
      <c r="UBX12" s="285"/>
      <c r="UBY12" s="286"/>
      <c r="UBZ12" s="287"/>
      <c r="UCA12" s="67"/>
      <c r="UCB12" s="284"/>
      <c r="UCC12" s="285"/>
      <c r="UCD12" s="285"/>
      <c r="UCE12" s="286"/>
      <c r="UCF12" s="287"/>
      <c r="UCG12" s="67"/>
      <c r="UCH12" s="284"/>
      <c r="UCI12" s="285"/>
      <c r="UCJ12" s="285"/>
      <c r="UCK12" s="286"/>
      <c r="UCL12" s="287"/>
      <c r="UCM12" s="67"/>
      <c r="UCN12" s="284"/>
      <c r="UCO12" s="285"/>
      <c r="UCP12" s="285"/>
      <c r="UCQ12" s="286"/>
      <c r="UCR12" s="287"/>
      <c r="UCS12" s="67"/>
      <c r="UCT12" s="284"/>
      <c r="UCU12" s="285"/>
      <c r="UCV12" s="285"/>
      <c r="UCW12" s="286"/>
      <c r="UCX12" s="287"/>
      <c r="UCY12" s="67"/>
      <c r="UCZ12" s="284"/>
      <c r="UDA12" s="285"/>
      <c r="UDB12" s="285"/>
      <c r="UDC12" s="286"/>
      <c r="UDD12" s="287"/>
      <c r="UDE12" s="67"/>
      <c r="UDF12" s="284"/>
      <c r="UDG12" s="285"/>
      <c r="UDH12" s="285"/>
      <c r="UDI12" s="286"/>
      <c r="UDJ12" s="287"/>
      <c r="UDK12" s="67"/>
      <c r="UDL12" s="284"/>
      <c r="UDM12" s="285"/>
      <c r="UDN12" s="285"/>
      <c r="UDO12" s="286"/>
      <c r="UDP12" s="287"/>
      <c r="UDQ12" s="67"/>
      <c r="UDR12" s="284"/>
      <c r="UDS12" s="285"/>
      <c r="UDT12" s="285"/>
      <c r="UDU12" s="286"/>
      <c r="UDV12" s="287"/>
      <c r="UDW12" s="67"/>
      <c r="UDX12" s="284"/>
      <c r="UDY12" s="285"/>
      <c r="UDZ12" s="285"/>
      <c r="UEA12" s="286"/>
      <c r="UEB12" s="287"/>
      <c r="UEC12" s="67"/>
      <c r="UED12" s="284"/>
      <c r="UEE12" s="285"/>
      <c r="UEF12" s="285"/>
      <c r="UEG12" s="286"/>
      <c r="UEH12" s="287"/>
      <c r="UEI12" s="67"/>
      <c r="UEJ12" s="284"/>
      <c r="UEK12" s="285"/>
      <c r="UEL12" s="285"/>
      <c r="UEM12" s="286"/>
      <c r="UEN12" s="287"/>
      <c r="UEO12" s="67"/>
      <c r="UEP12" s="284"/>
      <c r="UEQ12" s="285"/>
      <c r="UER12" s="285"/>
      <c r="UES12" s="286"/>
      <c r="UET12" s="287"/>
      <c r="UEU12" s="67"/>
      <c r="UEV12" s="284"/>
      <c r="UEW12" s="285"/>
      <c r="UEX12" s="285"/>
      <c r="UEY12" s="286"/>
      <c r="UEZ12" s="287"/>
      <c r="UFA12" s="67"/>
      <c r="UFB12" s="284"/>
      <c r="UFC12" s="285"/>
      <c r="UFD12" s="285"/>
      <c r="UFE12" s="286"/>
      <c r="UFF12" s="287"/>
      <c r="UFG12" s="67"/>
      <c r="UFH12" s="284"/>
      <c r="UFI12" s="285"/>
      <c r="UFJ12" s="285"/>
      <c r="UFK12" s="286"/>
      <c r="UFL12" s="287"/>
      <c r="UFM12" s="67"/>
      <c r="UFN12" s="284"/>
      <c r="UFO12" s="285"/>
      <c r="UFP12" s="285"/>
      <c r="UFQ12" s="286"/>
      <c r="UFR12" s="287"/>
      <c r="UFS12" s="67"/>
      <c r="UFT12" s="284"/>
      <c r="UFU12" s="285"/>
      <c r="UFV12" s="285"/>
      <c r="UFW12" s="286"/>
      <c r="UFX12" s="287"/>
      <c r="UFY12" s="67"/>
      <c r="UFZ12" s="284"/>
      <c r="UGA12" s="285"/>
      <c r="UGB12" s="285"/>
      <c r="UGC12" s="286"/>
      <c r="UGD12" s="287"/>
      <c r="UGE12" s="67"/>
      <c r="UGF12" s="284"/>
      <c r="UGG12" s="285"/>
      <c r="UGH12" s="285"/>
      <c r="UGI12" s="286"/>
      <c r="UGJ12" s="287"/>
      <c r="UGK12" s="67"/>
      <c r="UGL12" s="284"/>
      <c r="UGM12" s="285"/>
      <c r="UGN12" s="285"/>
      <c r="UGO12" s="286"/>
      <c r="UGP12" s="287"/>
      <c r="UGQ12" s="67"/>
      <c r="UGR12" s="284"/>
      <c r="UGS12" s="285"/>
      <c r="UGT12" s="285"/>
      <c r="UGU12" s="286"/>
      <c r="UGV12" s="287"/>
      <c r="UGW12" s="67"/>
      <c r="UGX12" s="284"/>
      <c r="UGY12" s="285"/>
      <c r="UGZ12" s="285"/>
      <c r="UHA12" s="286"/>
      <c r="UHB12" s="287"/>
      <c r="UHC12" s="67"/>
      <c r="UHD12" s="284"/>
      <c r="UHE12" s="285"/>
      <c r="UHF12" s="285"/>
      <c r="UHG12" s="286"/>
      <c r="UHH12" s="287"/>
      <c r="UHI12" s="67"/>
      <c r="UHJ12" s="284"/>
      <c r="UHK12" s="285"/>
      <c r="UHL12" s="285"/>
      <c r="UHM12" s="286"/>
      <c r="UHN12" s="287"/>
      <c r="UHO12" s="67"/>
      <c r="UHP12" s="284"/>
      <c r="UHQ12" s="285"/>
      <c r="UHR12" s="285"/>
      <c r="UHS12" s="286"/>
      <c r="UHT12" s="287"/>
      <c r="UHU12" s="67"/>
      <c r="UHV12" s="284"/>
      <c r="UHW12" s="285"/>
      <c r="UHX12" s="285"/>
      <c r="UHY12" s="286"/>
      <c r="UHZ12" s="287"/>
      <c r="UIA12" s="67"/>
      <c r="UIB12" s="284"/>
      <c r="UIC12" s="285"/>
      <c r="UID12" s="285"/>
      <c r="UIE12" s="286"/>
      <c r="UIF12" s="287"/>
      <c r="UIG12" s="67"/>
      <c r="UIH12" s="284"/>
      <c r="UII12" s="285"/>
      <c r="UIJ12" s="285"/>
      <c r="UIK12" s="286"/>
      <c r="UIL12" s="287"/>
      <c r="UIM12" s="67"/>
      <c r="UIN12" s="284"/>
      <c r="UIO12" s="285"/>
      <c r="UIP12" s="285"/>
      <c r="UIQ12" s="286"/>
      <c r="UIR12" s="287"/>
      <c r="UIS12" s="67"/>
      <c r="UIT12" s="284"/>
      <c r="UIU12" s="285"/>
      <c r="UIV12" s="285"/>
      <c r="UIW12" s="286"/>
      <c r="UIX12" s="287"/>
      <c r="UIY12" s="67"/>
      <c r="UIZ12" s="284"/>
      <c r="UJA12" s="285"/>
      <c r="UJB12" s="285"/>
      <c r="UJC12" s="286"/>
      <c r="UJD12" s="287"/>
      <c r="UJE12" s="67"/>
      <c r="UJF12" s="284"/>
      <c r="UJG12" s="285"/>
      <c r="UJH12" s="285"/>
      <c r="UJI12" s="286"/>
      <c r="UJJ12" s="287"/>
      <c r="UJK12" s="67"/>
      <c r="UJL12" s="284"/>
      <c r="UJM12" s="285"/>
      <c r="UJN12" s="285"/>
      <c r="UJO12" s="286"/>
      <c r="UJP12" s="287"/>
      <c r="UJQ12" s="67"/>
      <c r="UJR12" s="284"/>
      <c r="UJS12" s="285"/>
      <c r="UJT12" s="285"/>
      <c r="UJU12" s="286"/>
      <c r="UJV12" s="287"/>
      <c r="UJW12" s="67"/>
      <c r="UJX12" s="284"/>
      <c r="UJY12" s="285"/>
      <c r="UJZ12" s="285"/>
      <c r="UKA12" s="286"/>
      <c r="UKB12" s="287"/>
      <c r="UKC12" s="67"/>
      <c r="UKD12" s="284"/>
      <c r="UKE12" s="285"/>
      <c r="UKF12" s="285"/>
      <c r="UKG12" s="286"/>
      <c r="UKH12" s="287"/>
      <c r="UKI12" s="67"/>
      <c r="UKJ12" s="284"/>
      <c r="UKK12" s="285"/>
      <c r="UKL12" s="285"/>
      <c r="UKM12" s="286"/>
      <c r="UKN12" s="287"/>
      <c r="UKO12" s="67"/>
      <c r="UKP12" s="284"/>
      <c r="UKQ12" s="285"/>
      <c r="UKR12" s="285"/>
      <c r="UKS12" s="286"/>
      <c r="UKT12" s="287"/>
      <c r="UKU12" s="67"/>
      <c r="UKV12" s="284"/>
      <c r="UKW12" s="285"/>
      <c r="UKX12" s="285"/>
      <c r="UKY12" s="286"/>
      <c r="UKZ12" s="287"/>
      <c r="ULA12" s="67"/>
      <c r="ULB12" s="284"/>
      <c r="ULC12" s="285"/>
      <c r="ULD12" s="285"/>
      <c r="ULE12" s="286"/>
      <c r="ULF12" s="287"/>
      <c r="ULG12" s="67"/>
      <c r="ULH12" s="284"/>
      <c r="ULI12" s="285"/>
      <c r="ULJ12" s="285"/>
      <c r="ULK12" s="286"/>
      <c r="ULL12" s="287"/>
      <c r="ULM12" s="67"/>
      <c r="ULN12" s="284"/>
      <c r="ULO12" s="285"/>
      <c r="ULP12" s="285"/>
      <c r="ULQ12" s="286"/>
      <c r="ULR12" s="287"/>
      <c r="ULS12" s="67"/>
      <c r="ULT12" s="284"/>
      <c r="ULU12" s="285"/>
      <c r="ULV12" s="285"/>
      <c r="ULW12" s="286"/>
      <c r="ULX12" s="287"/>
      <c r="ULY12" s="67"/>
      <c r="ULZ12" s="284"/>
      <c r="UMA12" s="285"/>
      <c r="UMB12" s="285"/>
      <c r="UMC12" s="286"/>
      <c r="UMD12" s="287"/>
      <c r="UME12" s="67"/>
      <c r="UMF12" s="284"/>
      <c r="UMG12" s="285"/>
      <c r="UMH12" s="285"/>
      <c r="UMI12" s="286"/>
      <c r="UMJ12" s="287"/>
      <c r="UMK12" s="67"/>
      <c r="UML12" s="284"/>
      <c r="UMM12" s="285"/>
      <c r="UMN12" s="285"/>
      <c r="UMO12" s="286"/>
      <c r="UMP12" s="287"/>
      <c r="UMQ12" s="67"/>
      <c r="UMR12" s="284"/>
      <c r="UMS12" s="285"/>
      <c r="UMT12" s="285"/>
      <c r="UMU12" s="286"/>
      <c r="UMV12" s="287"/>
      <c r="UMW12" s="67"/>
      <c r="UMX12" s="284"/>
      <c r="UMY12" s="285"/>
      <c r="UMZ12" s="285"/>
      <c r="UNA12" s="286"/>
      <c r="UNB12" s="287"/>
      <c r="UNC12" s="67"/>
      <c r="UND12" s="284"/>
      <c r="UNE12" s="285"/>
      <c r="UNF12" s="285"/>
      <c r="UNG12" s="286"/>
      <c r="UNH12" s="287"/>
      <c r="UNI12" s="67"/>
      <c r="UNJ12" s="284"/>
      <c r="UNK12" s="285"/>
      <c r="UNL12" s="285"/>
      <c r="UNM12" s="286"/>
      <c r="UNN12" s="287"/>
      <c r="UNO12" s="67"/>
      <c r="UNP12" s="284"/>
      <c r="UNQ12" s="285"/>
      <c r="UNR12" s="285"/>
      <c r="UNS12" s="286"/>
      <c r="UNT12" s="287"/>
      <c r="UNU12" s="67"/>
      <c r="UNV12" s="284"/>
      <c r="UNW12" s="285"/>
      <c r="UNX12" s="285"/>
      <c r="UNY12" s="286"/>
      <c r="UNZ12" s="287"/>
      <c r="UOA12" s="67"/>
      <c r="UOB12" s="284"/>
      <c r="UOC12" s="285"/>
      <c r="UOD12" s="285"/>
      <c r="UOE12" s="286"/>
      <c r="UOF12" s="287"/>
      <c r="UOG12" s="67"/>
      <c r="UOH12" s="284"/>
      <c r="UOI12" s="285"/>
      <c r="UOJ12" s="285"/>
      <c r="UOK12" s="286"/>
      <c r="UOL12" s="287"/>
      <c r="UOM12" s="67"/>
      <c r="UON12" s="284"/>
      <c r="UOO12" s="285"/>
      <c r="UOP12" s="285"/>
      <c r="UOQ12" s="286"/>
      <c r="UOR12" s="287"/>
      <c r="UOS12" s="67"/>
      <c r="UOT12" s="284"/>
      <c r="UOU12" s="285"/>
      <c r="UOV12" s="285"/>
      <c r="UOW12" s="286"/>
      <c r="UOX12" s="287"/>
      <c r="UOY12" s="67"/>
      <c r="UOZ12" s="284"/>
      <c r="UPA12" s="285"/>
      <c r="UPB12" s="285"/>
      <c r="UPC12" s="286"/>
      <c r="UPD12" s="287"/>
      <c r="UPE12" s="67"/>
      <c r="UPF12" s="284"/>
      <c r="UPG12" s="285"/>
      <c r="UPH12" s="285"/>
      <c r="UPI12" s="286"/>
      <c r="UPJ12" s="287"/>
      <c r="UPK12" s="67"/>
      <c r="UPL12" s="284"/>
      <c r="UPM12" s="285"/>
      <c r="UPN12" s="285"/>
      <c r="UPO12" s="286"/>
      <c r="UPP12" s="287"/>
      <c r="UPQ12" s="67"/>
      <c r="UPR12" s="284"/>
      <c r="UPS12" s="285"/>
      <c r="UPT12" s="285"/>
      <c r="UPU12" s="286"/>
      <c r="UPV12" s="287"/>
      <c r="UPW12" s="67"/>
      <c r="UPX12" s="284"/>
      <c r="UPY12" s="285"/>
      <c r="UPZ12" s="285"/>
      <c r="UQA12" s="286"/>
      <c r="UQB12" s="287"/>
      <c r="UQC12" s="67"/>
      <c r="UQD12" s="284"/>
      <c r="UQE12" s="285"/>
      <c r="UQF12" s="285"/>
      <c r="UQG12" s="286"/>
      <c r="UQH12" s="287"/>
      <c r="UQI12" s="67"/>
      <c r="UQJ12" s="284"/>
      <c r="UQK12" s="285"/>
      <c r="UQL12" s="285"/>
      <c r="UQM12" s="286"/>
      <c r="UQN12" s="287"/>
      <c r="UQO12" s="67"/>
      <c r="UQP12" s="284"/>
      <c r="UQQ12" s="285"/>
      <c r="UQR12" s="285"/>
      <c r="UQS12" s="286"/>
      <c r="UQT12" s="287"/>
      <c r="UQU12" s="67"/>
      <c r="UQV12" s="284"/>
      <c r="UQW12" s="285"/>
      <c r="UQX12" s="285"/>
      <c r="UQY12" s="286"/>
      <c r="UQZ12" s="287"/>
      <c r="URA12" s="67"/>
      <c r="URB12" s="284"/>
      <c r="URC12" s="285"/>
      <c r="URD12" s="285"/>
      <c r="URE12" s="286"/>
      <c r="URF12" s="287"/>
      <c r="URG12" s="67"/>
      <c r="URH12" s="284"/>
      <c r="URI12" s="285"/>
      <c r="URJ12" s="285"/>
      <c r="URK12" s="286"/>
      <c r="URL12" s="287"/>
      <c r="URM12" s="67"/>
      <c r="URN12" s="284"/>
      <c r="URO12" s="285"/>
      <c r="URP12" s="285"/>
      <c r="URQ12" s="286"/>
      <c r="URR12" s="287"/>
      <c r="URS12" s="67"/>
      <c r="URT12" s="284"/>
      <c r="URU12" s="285"/>
      <c r="URV12" s="285"/>
      <c r="URW12" s="286"/>
      <c r="URX12" s="287"/>
      <c r="URY12" s="67"/>
      <c r="URZ12" s="284"/>
      <c r="USA12" s="285"/>
      <c r="USB12" s="285"/>
      <c r="USC12" s="286"/>
      <c r="USD12" s="287"/>
      <c r="USE12" s="67"/>
      <c r="USF12" s="284"/>
      <c r="USG12" s="285"/>
      <c r="USH12" s="285"/>
      <c r="USI12" s="286"/>
      <c r="USJ12" s="287"/>
      <c r="USK12" s="67"/>
      <c r="USL12" s="284"/>
      <c r="USM12" s="285"/>
      <c r="USN12" s="285"/>
      <c r="USO12" s="286"/>
      <c r="USP12" s="287"/>
      <c r="USQ12" s="67"/>
      <c r="USR12" s="284"/>
      <c r="USS12" s="285"/>
      <c r="UST12" s="285"/>
      <c r="USU12" s="286"/>
      <c r="USV12" s="287"/>
      <c r="USW12" s="67"/>
      <c r="USX12" s="284"/>
      <c r="USY12" s="285"/>
      <c r="USZ12" s="285"/>
      <c r="UTA12" s="286"/>
      <c r="UTB12" s="287"/>
      <c r="UTC12" s="67"/>
      <c r="UTD12" s="284"/>
      <c r="UTE12" s="285"/>
      <c r="UTF12" s="285"/>
      <c r="UTG12" s="286"/>
      <c r="UTH12" s="287"/>
      <c r="UTI12" s="67"/>
      <c r="UTJ12" s="284"/>
      <c r="UTK12" s="285"/>
      <c r="UTL12" s="285"/>
      <c r="UTM12" s="286"/>
      <c r="UTN12" s="287"/>
      <c r="UTO12" s="67"/>
      <c r="UTP12" s="284"/>
      <c r="UTQ12" s="285"/>
      <c r="UTR12" s="285"/>
      <c r="UTS12" s="286"/>
      <c r="UTT12" s="287"/>
      <c r="UTU12" s="67"/>
      <c r="UTV12" s="284"/>
      <c r="UTW12" s="285"/>
      <c r="UTX12" s="285"/>
      <c r="UTY12" s="286"/>
      <c r="UTZ12" s="287"/>
      <c r="UUA12" s="67"/>
      <c r="UUB12" s="284"/>
      <c r="UUC12" s="285"/>
      <c r="UUD12" s="285"/>
      <c r="UUE12" s="286"/>
      <c r="UUF12" s="287"/>
      <c r="UUG12" s="67"/>
      <c r="UUH12" s="284"/>
      <c r="UUI12" s="285"/>
      <c r="UUJ12" s="285"/>
      <c r="UUK12" s="286"/>
      <c r="UUL12" s="287"/>
      <c r="UUM12" s="67"/>
      <c r="UUN12" s="284"/>
      <c r="UUO12" s="285"/>
      <c r="UUP12" s="285"/>
      <c r="UUQ12" s="286"/>
      <c r="UUR12" s="287"/>
      <c r="UUS12" s="67"/>
      <c r="UUT12" s="284"/>
      <c r="UUU12" s="285"/>
      <c r="UUV12" s="285"/>
      <c r="UUW12" s="286"/>
      <c r="UUX12" s="287"/>
      <c r="UUY12" s="67"/>
      <c r="UUZ12" s="284"/>
      <c r="UVA12" s="285"/>
      <c r="UVB12" s="285"/>
      <c r="UVC12" s="286"/>
      <c r="UVD12" s="287"/>
      <c r="UVE12" s="67"/>
      <c r="UVF12" s="284"/>
      <c r="UVG12" s="285"/>
      <c r="UVH12" s="285"/>
      <c r="UVI12" s="286"/>
      <c r="UVJ12" s="287"/>
      <c r="UVK12" s="67"/>
      <c r="UVL12" s="284"/>
      <c r="UVM12" s="285"/>
      <c r="UVN12" s="285"/>
      <c r="UVO12" s="286"/>
      <c r="UVP12" s="287"/>
      <c r="UVQ12" s="67"/>
      <c r="UVR12" s="284"/>
      <c r="UVS12" s="285"/>
      <c r="UVT12" s="285"/>
      <c r="UVU12" s="286"/>
      <c r="UVV12" s="287"/>
      <c r="UVW12" s="67"/>
      <c r="UVX12" s="284"/>
      <c r="UVY12" s="285"/>
      <c r="UVZ12" s="285"/>
      <c r="UWA12" s="286"/>
      <c r="UWB12" s="287"/>
      <c r="UWC12" s="67"/>
      <c r="UWD12" s="284"/>
      <c r="UWE12" s="285"/>
      <c r="UWF12" s="285"/>
      <c r="UWG12" s="286"/>
      <c r="UWH12" s="287"/>
      <c r="UWI12" s="67"/>
      <c r="UWJ12" s="284"/>
      <c r="UWK12" s="285"/>
      <c r="UWL12" s="285"/>
      <c r="UWM12" s="286"/>
      <c r="UWN12" s="287"/>
      <c r="UWO12" s="67"/>
      <c r="UWP12" s="284"/>
      <c r="UWQ12" s="285"/>
      <c r="UWR12" s="285"/>
      <c r="UWS12" s="286"/>
      <c r="UWT12" s="287"/>
      <c r="UWU12" s="67"/>
      <c r="UWV12" s="284"/>
      <c r="UWW12" s="285"/>
      <c r="UWX12" s="285"/>
      <c r="UWY12" s="286"/>
      <c r="UWZ12" s="287"/>
      <c r="UXA12" s="67"/>
      <c r="UXB12" s="284"/>
      <c r="UXC12" s="285"/>
      <c r="UXD12" s="285"/>
      <c r="UXE12" s="286"/>
      <c r="UXF12" s="287"/>
      <c r="UXG12" s="67"/>
      <c r="UXH12" s="284"/>
      <c r="UXI12" s="285"/>
      <c r="UXJ12" s="285"/>
      <c r="UXK12" s="286"/>
      <c r="UXL12" s="287"/>
      <c r="UXM12" s="67"/>
      <c r="UXN12" s="284"/>
      <c r="UXO12" s="285"/>
      <c r="UXP12" s="285"/>
      <c r="UXQ12" s="286"/>
      <c r="UXR12" s="287"/>
      <c r="UXS12" s="67"/>
      <c r="UXT12" s="284"/>
      <c r="UXU12" s="285"/>
      <c r="UXV12" s="285"/>
      <c r="UXW12" s="286"/>
      <c r="UXX12" s="287"/>
      <c r="UXY12" s="67"/>
      <c r="UXZ12" s="284"/>
      <c r="UYA12" s="285"/>
      <c r="UYB12" s="285"/>
      <c r="UYC12" s="286"/>
      <c r="UYD12" s="287"/>
      <c r="UYE12" s="67"/>
      <c r="UYF12" s="284"/>
      <c r="UYG12" s="285"/>
      <c r="UYH12" s="285"/>
      <c r="UYI12" s="286"/>
      <c r="UYJ12" s="287"/>
      <c r="UYK12" s="67"/>
      <c r="UYL12" s="284"/>
      <c r="UYM12" s="285"/>
      <c r="UYN12" s="285"/>
      <c r="UYO12" s="286"/>
      <c r="UYP12" s="287"/>
      <c r="UYQ12" s="67"/>
      <c r="UYR12" s="284"/>
      <c r="UYS12" s="285"/>
      <c r="UYT12" s="285"/>
      <c r="UYU12" s="286"/>
      <c r="UYV12" s="287"/>
      <c r="UYW12" s="67"/>
      <c r="UYX12" s="284"/>
      <c r="UYY12" s="285"/>
      <c r="UYZ12" s="285"/>
      <c r="UZA12" s="286"/>
      <c r="UZB12" s="287"/>
      <c r="UZC12" s="67"/>
      <c r="UZD12" s="284"/>
      <c r="UZE12" s="285"/>
      <c r="UZF12" s="285"/>
      <c r="UZG12" s="286"/>
      <c r="UZH12" s="287"/>
      <c r="UZI12" s="67"/>
      <c r="UZJ12" s="284"/>
      <c r="UZK12" s="285"/>
      <c r="UZL12" s="285"/>
      <c r="UZM12" s="286"/>
      <c r="UZN12" s="287"/>
      <c r="UZO12" s="67"/>
      <c r="UZP12" s="284"/>
      <c r="UZQ12" s="285"/>
      <c r="UZR12" s="285"/>
      <c r="UZS12" s="286"/>
      <c r="UZT12" s="287"/>
      <c r="UZU12" s="67"/>
      <c r="UZV12" s="284"/>
      <c r="UZW12" s="285"/>
      <c r="UZX12" s="285"/>
      <c r="UZY12" s="286"/>
      <c r="UZZ12" s="287"/>
      <c r="VAA12" s="67"/>
      <c r="VAB12" s="284"/>
      <c r="VAC12" s="285"/>
      <c r="VAD12" s="285"/>
      <c r="VAE12" s="286"/>
      <c r="VAF12" s="287"/>
      <c r="VAG12" s="67"/>
      <c r="VAH12" s="284"/>
      <c r="VAI12" s="285"/>
      <c r="VAJ12" s="285"/>
      <c r="VAK12" s="286"/>
      <c r="VAL12" s="287"/>
      <c r="VAM12" s="67"/>
      <c r="VAN12" s="284"/>
      <c r="VAO12" s="285"/>
      <c r="VAP12" s="285"/>
      <c r="VAQ12" s="286"/>
      <c r="VAR12" s="287"/>
      <c r="VAS12" s="67"/>
      <c r="VAT12" s="284"/>
      <c r="VAU12" s="285"/>
      <c r="VAV12" s="285"/>
      <c r="VAW12" s="286"/>
      <c r="VAX12" s="287"/>
      <c r="VAY12" s="67"/>
      <c r="VAZ12" s="284"/>
      <c r="VBA12" s="285"/>
      <c r="VBB12" s="285"/>
      <c r="VBC12" s="286"/>
      <c r="VBD12" s="287"/>
      <c r="VBE12" s="67"/>
      <c r="VBF12" s="284"/>
      <c r="VBG12" s="285"/>
      <c r="VBH12" s="285"/>
      <c r="VBI12" s="286"/>
      <c r="VBJ12" s="287"/>
      <c r="VBK12" s="67"/>
      <c r="VBL12" s="284"/>
      <c r="VBM12" s="285"/>
      <c r="VBN12" s="285"/>
      <c r="VBO12" s="286"/>
      <c r="VBP12" s="287"/>
      <c r="VBQ12" s="67"/>
      <c r="VBR12" s="284"/>
      <c r="VBS12" s="285"/>
      <c r="VBT12" s="285"/>
      <c r="VBU12" s="286"/>
      <c r="VBV12" s="287"/>
      <c r="VBW12" s="67"/>
      <c r="VBX12" s="284"/>
      <c r="VBY12" s="285"/>
      <c r="VBZ12" s="285"/>
      <c r="VCA12" s="286"/>
      <c r="VCB12" s="287"/>
      <c r="VCC12" s="67"/>
      <c r="VCD12" s="284"/>
      <c r="VCE12" s="285"/>
      <c r="VCF12" s="285"/>
      <c r="VCG12" s="286"/>
      <c r="VCH12" s="287"/>
      <c r="VCI12" s="67"/>
      <c r="VCJ12" s="284"/>
      <c r="VCK12" s="285"/>
      <c r="VCL12" s="285"/>
      <c r="VCM12" s="286"/>
      <c r="VCN12" s="287"/>
      <c r="VCO12" s="67"/>
      <c r="VCP12" s="284"/>
      <c r="VCQ12" s="285"/>
      <c r="VCR12" s="285"/>
      <c r="VCS12" s="286"/>
      <c r="VCT12" s="287"/>
      <c r="VCU12" s="67"/>
      <c r="VCV12" s="284"/>
      <c r="VCW12" s="285"/>
      <c r="VCX12" s="285"/>
      <c r="VCY12" s="286"/>
      <c r="VCZ12" s="287"/>
      <c r="VDA12" s="67"/>
      <c r="VDB12" s="284"/>
      <c r="VDC12" s="285"/>
      <c r="VDD12" s="285"/>
      <c r="VDE12" s="286"/>
      <c r="VDF12" s="287"/>
      <c r="VDG12" s="67"/>
      <c r="VDH12" s="284"/>
      <c r="VDI12" s="285"/>
      <c r="VDJ12" s="285"/>
      <c r="VDK12" s="286"/>
      <c r="VDL12" s="287"/>
      <c r="VDM12" s="67"/>
      <c r="VDN12" s="284"/>
      <c r="VDO12" s="285"/>
      <c r="VDP12" s="285"/>
      <c r="VDQ12" s="286"/>
      <c r="VDR12" s="287"/>
      <c r="VDS12" s="67"/>
      <c r="VDT12" s="284"/>
      <c r="VDU12" s="285"/>
      <c r="VDV12" s="285"/>
      <c r="VDW12" s="286"/>
      <c r="VDX12" s="287"/>
      <c r="VDY12" s="67"/>
      <c r="VDZ12" s="284"/>
      <c r="VEA12" s="285"/>
      <c r="VEB12" s="285"/>
      <c r="VEC12" s="286"/>
      <c r="VED12" s="287"/>
      <c r="VEE12" s="67"/>
      <c r="VEF12" s="284"/>
      <c r="VEG12" s="285"/>
      <c r="VEH12" s="285"/>
      <c r="VEI12" s="286"/>
      <c r="VEJ12" s="287"/>
      <c r="VEK12" s="67"/>
      <c r="VEL12" s="284"/>
      <c r="VEM12" s="285"/>
      <c r="VEN12" s="285"/>
      <c r="VEO12" s="286"/>
      <c r="VEP12" s="287"/>
      <c r="VEQ12" s="67"/>
      <c r="VER12" s="284"/>
      <c r="VES12" s="285"/>
      <c r="VET12" s="285"/>
      <c r="VEU12" s="286"/>
      <c r="VEV12" s="287"/>
      <c r="VEW12" s="67"/>
      <c r="VEX12" s="284"/>
      <c r="VEY12" s="285"/>
      <c r="VEZ12" s="285"/>
      <c r="VFA12" s="286"/>
      <c r="VFB12" s="287"/>
      <c r="VFC12" s="67"/>
      <c r="VFD12" s="284"/>
      <c r="VFE12" s="285"/>
      <c r="VFF12" s="285"/>
      <c r="VFG12" s="286"/>
      <c r="VFH12" s="287"/>
      <c r="VFI12" s="67"/>
      <c r="VFJ12" s="284"/>
      <c r="VFK12" s="285"/>
      <c r="VFL12" s="285"/>
      <c r="VFM12" s="286"/>
      <c r="VFN12" s="287"/>
      <c r="VFO12" s="67"/>
      <c r="VFP12" s="284"/>
      <c r="VFQ12" s="285"/>
      <c r="VFR12" s="285"/>
      <c r="VFS12" s="286"/>
      <c r="VFT12" s="287"/>
      <c r="VFU12" s="67"/>
      <c r="VFV12" s="284"/>
      <c r="VFW12" s="285"/>
      <c r="VFX12" s="285"/>
      <c r="VFY12" s="286"/>
      <c r="VFZ12" s="287"/>
      <c r="VGA12" s="67"/>
      <c r="VGB12" s="284"/>
      <c r="VGC12" s="285"/>
      <c r="VGD12" s="285"/>
      <c r="VGE12" s="286"/>
      <c r="VGF12" s="287"/>
      <c r="VGG12" s="67"/>
      <c r="VGH12" s="284"/>
      <c r="VGI12" s="285"/>
      <c r="VGJ12" s="285"/>
      <c r="VGK12" s="286"/>
      <c r="VGL12" s="287"/>
      <c r="VGM12" s="67"/>
      <c r="VGN12" s="284"/>
      <c r="VGO12" s="285"/>
      <c r="VGP12" s="285"/>
      <c r="VGQ12" s="286"/>
      <c r="VGR12" s="287"/>
      <c r="VGS12" s="67"/>
      <c r="VGT12" s="284"/>
      <c r="VGU12" s="285"/>
      <c r="VGV12" s="285"/>
      <c r="VGW12" s="286"/>
      <c r="VGX12" s="287"/>
      <c r="VGY12" s="67"/>
      <c r="VGZ12" s="284"/>
      <c r="VHA12" s="285"/>
      <c r="VHB12" s="285"/>
      <c r="VHC12" s="286"/>
      <c r="VHD12" s="287"/>
      <c r="VHE12" s="67"/>
      <c r="VHF12" s="284"/>
      <c r="VHG12" s="285"/>
      <c r="VHH12" s="285"/>
      <c r="VHI12" s="286"/>
      <c r="VHJ12" s="287"/>
      <c r="VHK12" s="67"/>
      <c r="VHL12" s="284"/>
      <c r="VHM12" s="285"/>
      <c r="VHN12" s="285"/>
      <c r="VHO12" s="286"/>
      <c r="VHP12" s="287"/>
      <c r="VHQ12" s="67"/>
      <c r="VHR12" s="284"/>
      <c r="VHS12" s="285"/>
      <c r="VHT12" s="285"/>
      <c r="VHU12" s="286"/>
      <c r="VHV12" s="287"/>
      <c r="VHW12" s="67"/>
      <c r="VHX12" s="284"/>
      <c r="VHY12" s="285"/>
      <c r="VHZ12" s="285"/>
      <c r="VIA12" s="286"/>
      <c r="VIB12" s="287"/>
      <c r="VIC12" s="67"/>
      <c r="VID12" s="284"/>
      <c r="VIE12" s="285"/>
      <c r="VIF12" s="285"/>
      <c r="VIG12" s="286"/>
      <c r="VIH12" s="287"/>
      <c r="VII12" s="67"/>
      <c r="VIJ12" s="284"/>
      <c r="VIK12" s="285"/>
      <c r="VIL12" s="285"/>
      <c r="VIM12" s="286"/>
      <c r="VIN12" s="287"/>
      <c r="VIO12" s="67"/>
      <c r="VIP12" s="284"/>
      <c r="VIQ12" s="285"/>
      <c r="VIR12" s="285"/>
      <c r="VIS12" s="286"/>
      <c r="VIT12" s="287"/>
      <c r="VIU12" s="67"/>
      <c r="VIV12" s="284"/>
      <c r="VIW12" s="285"/>
      <c r="VIX12" s="285"/>
      <c r="VIY12" s="286"/>
      <c r="VIZ12" s="287"/>
      <c r="VJA12" s="67"/>
      <c r="VJB12" s="284"/>
      <c r="VJC12" s="285"/>
      <c r="VJD12" s="285"/>
      <c r="VJE12" s="286"/>
      <c r="VJF12" s="287"/>
      <c r="VJG12" s="67"/>
      <c r="VJH12" s="284"/>
      <c r="VJI12" s="285"/>
      <c r="VJJ12" s="285"/>
      <c r="VJK12" s="286"/>
      <c r="VJL12" s="287"/>
      <c r="VJM12" s="67"/>
      <c r="VJN12" s="284"/>
      <c r="VJO12" s="285"/>
      <c r="VJP12" s="285"/>
      <c r="VJQ12" s="286"/>
      <c r="VJR12" s="287"/>
      <c r="VJS12" s="67"/>
      <c r="VJT12" s="284"/>
      <c r="VJU12" s="285"/>
      <c r="VJV12" s="285"/>
      <c r="VJW12" s="286"/>
      <c r="VJX12" s="287"/>
      <c r="VJY12" s="67"/>
      <c r="VJZ12" s="284"/>
      <c r="VKA12" s="285"/>
      <c r="VKB12" s="285"/>
      <c r="VKC12" s="286"/>
      <c r="VKD12" s="287"/>
      <c r="VKE12" s="67"/>
      <c r="VKF12" s="284"/>
      <c r="VKG12" s="285"/>
      <c r="VKH12" s="285"/>
      <c r="VKI12" s="286"/>
      <c r="VKJ12" s="287"/>
      <c r="VKK12" s="67"/>
      <c r="VKL12" s="284"/>
      <c r="VKM12" s="285"/>
      <c r="VKN12" s="285"/>
      <c r="VKO12" s="286"/>
      <c r="VKP12" s="287"/>
      <c r="VKQ12" s="67"/>
      <c r="VKR12" s="284"/>
      <c r="VKS12" s="285"/>
      <c r="VKT12" s="285"/>
      <c r="VKU12" s="286"/>
      <c r="VKV12" s="287"/>
      <c r="VKW12" s="67"/>
      <c r="VKX12" s="284"/>
      <c r="VKY12" s="285"/>
      <c r="VKZ12" s="285"/>
      <c r="VLA12" s="286"/>
      <c r="VLB12" s="287"/>
      <c r="VLC12" s="67"/>
      <c r="VLD12" s="284"/>
      <c r="VLE12" s="285"/>
      <c r="VLF12" s="285"/>
      <c r="VLG12" s="286"/>
      <c r="VLH12" s="287"/>
      <c r="VLI12" s="67"/>
      <c r="VLJ12" s="284"/>
      <c r="VLK12" s="285"/>
      <c r="VLL12" s="285"/>
      <c r="VLM12" s="286"/>
      <c r="VLN12" s="287"/>
      <c r="VLO12" s="67"/>
      <c r="VLP12" s="284"/>
      <c r="VLQ12" s="285"/>
      <c r="VLR12" s="285"/>
      <c r="VLS12" s="286"/>
      <c r="VLT12" s="287"/>
      <c r="VLU12" s="67"/>
      <c r="VLV12" s="284"/>
      <c r="VLW12" s="285"/>
      <c r="VLX12" s="285"/>
      <c r="VLY12" s="286"/>
      <c r="VLZ12" s="287"/>
      <c r="VMA12" s="67"/>
      <c r="VMB12" s="284"/>
      <c r="VMC12" s="285"/>
      <c r="VMD12" s="285"/>
      <c r="VME12" s="286"/>
      <c r="VMF12" s="287"/>
      <c r="VMG12" s="67"/>
      <c r="VMH12" s="284"/>
      <c r="VMI12" s="285"/>
      <c r="VMJ12" s="285"/>
      <c r="VMK12" s="286"/>
      <c r="VML12" s="287"/>
      <c r="VMM12" s="67"/>
      <c r="VMN12" s="284"/>
      <c r="VMO12" s="285"/>
      <c r="VMP12" s="285"/>
      <c r="VMQ12" s="286"/>
      <c r="VMR12" s="287"/>
      <c r="VMS12" s="67"/>
      <c r="VMT12" s="284"/>
      <c r="VMU12" s="285"/>
      <c r="VMV12" s="285"/>
      <c r="VMW12" s="286"/>
      <c r="VMX12" s="287"/>
      <c r="VMY12" s="67"/>
      <c r="VMZ12" s="284"/>
      <c r="VNA12" s="285"/>
      <c r="VNB12" s="285"/>
      <c r="VNC12" s="286"/>
      <c r="VND12" s="287"/>
      <c r="VNE12" s="67"/>
      <c r="VNF12" s="284"/>
      <c r="VNG12" s="285"/>
      <c r="VNH12" s="285"/>
      <c r="VNI12" s="286"/>
      <c r="VNJ12" s="287"/>
      <c r="VNK12" s="67"/>
      <c r="VNL12" s="284"/>
      <c r="VNM12" s="285"/>
      <c r="VNN12" s="285"/>
      <c r="VNO12" s="286"/>
      <c r="VNP12" s="287"/>
      <c r="VNQ12" s="67"/>
      <c r="VNR12" s="284"/>
      <c r="VNS12" s="285"/>
      <c r="VNT12" s="285"/>
      <c r="VNU12" s="286"/>
      <c r="VNV12" s="287"/>
      <c r="VNW12" s="67"/>
      <c r="VNX12" s="284"/>
      <c r="VNY12" s="285"/>
      <c r="VNZ12" s="285"/>
      <c r="VOA12" s="286"/>
      <c r="VOB12" s="287"/>
      <c r="VOC12" s="67"/>
      <c r="VOD12" s="284"/>
      <c r="VOE12" s="285"/>
      <c r="VOF12" s="285"/>
      <c r="VOG12" s="286"/>
      <c r="VOH12" s="287"/>
      <c r="VOI12" s="67"/>
      <c r="VOJ12" s="284"/>
      <c r="VOK12" s="285"/>
      <c r="VOL12" s="285"/>
      <c r="VOM12" s="286"/>
      <c r="VON12" s="287"/>
      <c r="VOO12" s="67"/>
      <c r="VOP12" s="284"/>
      <c r="VOQ12" s="285"/>
      <c r="VOR12" s="285"/>
      <c r="VOS12" s="286"/>
      <c r="VOT12" s="287"/>
      <c r="VOU12" s="67"/>
      <c r="VOV12" s="284"/>
      <c r="VOW12" s="285"/>
      <c r="VOX12" s="285"/>
      <c r="VOY12" s="286"/>
      <c r="VOZ12" s="287"/>
      <c r="VPA12" s="67"/>
      <c r="VPB12" s="284"/>
      <c r="VPC12" s="285"/>
      <c r="VPD12" s="285"/>
      <c r="VPE12" s="286"/>
      <c r="VPF12" s="287"/>
      <c r="VPG12" s="67"/>
      <c r="VPH12" s="284"/>
      <c r="VPI12" s="285"/>
      <c r="VPJ12" s="285"/>
      <c r="VPK12" s="286"/>
      <c r="VPL12" s="287"/>
      <c r="VPM12" s="67"/>
      <c r="VPN12" s="284"/>
      <c r="VPO12" s="285"/>
      <c r="VPP12" s="285"/>
      <c r="VPQ12" s="286"/>
      <c r="VPR12" s="287"/>
      <c r="VPS12" s="67"/>
      <c r="VPT12" s="284"/>
      <c r="VPU12" s="285"/>
      <c r="VPV12" s="285"/>
      <c r="VPW12" s="286"/>
      <c r="VPX12" s="287"/>
      <c r="VPY12" s="67"/>
      <c r="VPZ12" s="284"/>
      <c r="VQA12" s="285"/>
      <c r="VQB12" s="285"/>
      <c r="VQC12" s="286"/>
      <c r="VQD12" s="287"/>
      <c r="VQE12" s="67"/>
      <c r="VQF12" s="284"/>
      <c r="VQG12" s="285"/>
      <c r="VQH12" s="285"/>
      <c r="VQI12" s="286"/>
      <c r="VQJ12" s="287"/>
      <c r="VQK12" s="67"/>
      <c r="VQL12" s="284"/>
      <c r="VQM12" s="285"/>
      <c r="VQN12" s="285"/>
      <c r="VQO12" s="286"/>
      <c r="VQP12" s="287"/>
      <c r="VQQ12" s="67"/>
      <c r="VQR12" s="284"/>
      <c r="VQS12" s="285"/>
      <c r="VQT12" s="285"/>
      <c r="VQU12" s="286"/>
      <c r="VQV12" s="287"/>
      <c r="VQW12" s="67"/>
      <c r="VQX12" s="284"/>
      <c r="VQY12" s="285"/>
      <c r="VQZ12" s="285"/>
      <c r="VRA12" s="286"/>
      <c r="VRB12" s="287"/>
      <c r="VRC12" s="67"/>
      <c r="VRD12" s="284"/>
      <c r="VRE12" s="285"/>
      <c r="VRF12" s="285"/>
      <c r="VRG12" s="286"/>
      <c r="VRH12" s="287"/>
      <c r="VRI12" s="67"/>
      <c r="VRJ12" s="284"/>
      <c r="VRK12" s="285"/>
      <c r="VRL12" s="285"/>
      <c r="VRM12" s="286"/>
      <c r="VRN12" s="287"/>
      <c r="VRO12" s="67"/>
      <c r="VRP12" s="284"/>
      <c r="VRQ12" s="285"/>
      <c r="VRR12" s="285"/>
      <c r="VRS12" s="286"/>
      <c r="VRT12" s="287"/>
      <c r="VRU12" s="67"/>
      <c r="VRV12" s="284"/>
      <c r="VRW12" s="285"/>
      <c r="VRX12" s="285"/>
      <c r="VRY12" s="286"/>
      <c r="VRZ12" s="287"/>
      <c r="VSA12" s="67"/>
      <c r="VSB12" s="284"/>
      <c r="VSC12" s="285"/>
      <c r="VSD12" s="285"/>
      <c r="VSE12" s="286"/>
      <c r="VSF12" s="287"/>
      <c r="VSG12" s="67"/>
      <c r="VSH12" s="284"/>
      <c r="VSI12" s="285"/>
      <c r="VSJ12" s="285"/>
      <c r="VSK12" s="286"/>
      <c r="VSL12" s="287"/>
      <c r="VSM12" s="67"/>
      <c r="VSN12" s="284"/>
      <c r="VSO12" s="285"/>
      <c r="VSP12" s="285"/>
      <c r="VSQ12" s="286"/>
      <c r="VSR12" s="287"/>
      <c r="VSS12" s="67"/>
      <c r="VST12" s="284"/>
      <c r="VSU12" s="285"/>
      <c r="VSV12" s="285"/>
      <c r="VSW12" s="286"/>
      <c r="VSX12" s="287"/>
      <c r="VSY12" s="67"/>
      <c r="VSZ12" s="284"/>
      <c r="VTA12" s="285"/>
      <c r="VTB12" s="285"/>
      <c r="VTC12" s="286"/>
      <c r="VTD12" s="287"/>
      <c r="VTE12" s="67"/>
      <c r="VTF12" s="284"/>
      <c r="VTG12" s="285"/>
      <c r="VTH12" s="285"/>
      <c r="VTI12" s="286"/>
      <c r="VTJ12" s="287"/>
      <c r="VTK12" s="67"/>
      <c r="VTL12" s="284"/>
      <c r="VTM12" s="285"/>
      <c r="VTN12" s="285"/>
      <c r="VTO12" s="286"/>
      <c r="VTP12" s="287"/>
      <c r="VTQ12" s="67"/>
      <c r="VTR12" s="284"/>
      <c r="VTS12" s="285"/>
      <c r="VTT12" s="285"/>
      <c r="VTU12" s="286"/>
      <c r="VTV12" s="287"/>
      <c r="VTW12" s="67"/>
      <c r="VTX12" s="284"/>
      <c r="VTY12" s="285"/>
      <c r="VTZ12" s="285"/>
      <c r="VUA12" s="286"/>
      <c r="VUB12" s="287"/>
      <c r="VUC12" s="67"/>
      <c r="VUD12" s="284"/>
      <c r="VUE12" s="285"/>
      <c r="VUF12" s="285"/>
      <c r="VUG12" s="286"/>
      <c r="VUH12" s="287"/>
      <c r="VUI12" s="67"/>
      <c r="VUJ12" s="284"/>
      <c r="VUK12" s="285"/>
      <c r="VUL12" s="285"/>
      <c r="VUM12" s="286"/>
      <c r="VUN12" s="287"/>
      <c r="VUO12" s="67"/>
      <c r="VUP12" s="284"/>
      <c r="VUQ12" s="285"/>
      <c r="VUR12" s="285"/>
      <c r="VUS12" s="286"/>
      <c r="VUT12" s="287"/>
      <c r="VUU12" s="67"/>
      <c r="VUV12" s="284"/>
      <c r="VUW12" s="285"/>
      <c r="VUX12" s="285"/>
      <c r="VUY12" s="286"/>
      <c r="VUZ12" s="287"/>
      <c r="VVA12" s="67"/>
      <c r="VVB12" s="284"/>
      <c r="VVC12" s="285"/>
      <c r="VVD12" s="285"/>
      <c r="VVE12" s="286"/>
      <c r="VVF12" s="287"/>
      <c r="VVG12" s="67"/>
      <c r="VVH12" s="284"/>
      <c r="VVI12" s="285"/>
      <c r="VVJ12" s="285"/>
      <c r="VVK12" s="286"/>
      <c r="VVL12" s="287"/>
      <c r="VVM12" s="67"/>
      <c r="VVN12" s="284"/>
      <c r="VVO12" s="285"/>
      <c r="VVP12" s="285"/>
      <c r="VVQ12" s="286"/>
      <c r="VVR12" s="287"/>
      <c r="VVS12" s="67"/>
      <c r="VVT12" s="284"/>
      <c r="VVU12" s="285"/>
      <c r="VVV12" s="285"/>
      <c r="VVW12" s="286"/>
      <c r="VVX12" s="287"/>
      <c r="VVY12" s="67"/>
      <c r="VVZ12" s="284"/>
      <c r="VWA12" s="285"/>
      <c r="VWB12" s="285"/>
      <c r="VWC12" s="286"/>
      <c r="VWD12" s="287"/>
      <c r="VWE12" s="67"/>
      <c r="VWF12" s="284"/>
      <c r="VWG12" s="285"/>
      <c r="VWH12" s="285"/>
      <c r="VWI12" s="286"/>
      <c r="VWJ12" s="287"/>
      <c r="VWK12" s="67"/>
      <c r="VWL12" s="284"/>
      <c r="VWM12" s="285"/>
      <c r="VWN12" s="285"/>
      <c r="VWO12" s="286"/>
      <c r="VWP12" s="287"/>
      <c r="VWQ12" s="67"/>
      <c r="VWR12" s="284"/>
      <c r="VWS12" s="285"/>
      <c r="VWT12" s="285"/>
      <c r="VWU12" s="286"/>
      <c r="VWV12" s="287"/>
      <c r="VWW12" s="67"/>
      <c r="VWX12" s="284"/>
      <c r="VWY12" s="285"/>
      <c r="VWZ12" s="285"/>
      <c r="VXA12" s="286"/>
      <c r="VXB12" s="287"/>
      <c r="VXC12" s="67"/>
      <c r="VXD12" s="284"/>
      <c r="VXE12" s="285"/>
      <c r="VXF12" s="285"/>
      <c r="VXG12" s="286"/>
      <c r="VXH12" s="287"/>
      <c r="VXI12" s="67"/>
      <c r="VXJ12" s="284"/>
      <c r="VXK12" s="285"/>
      <c r="VXL12" s="285"/>
      <c r="VXM12" s="286"/>
      <c r="VXN12" s="287"/>
      <c r="VXO12" s="67"/>
      <c r="VXP12" s="284"/>
      <c r="VXQ12" s="285"/>
      <c r="VXR12" s="285"/>
      <c r="VXS12" s="286"/>
      <c r="VXT12" s="287"/>
      <c r="VXU12" s="67"/>
      <c r="VXV12" s="284"/>
      <c r="VXW12" s="285"/>
      <c r="VXX12" s="285"/>
      <c r="VXY12" s="286"/>
      <c r="VXZ12" s="287"/>
      <c r="VYA12" s="67"/>
      <c r="VYB12" s="284"/>
      <c r="VYC12" s="285"/>
      <c r="VYD12" s="285"/>
      <c r="VYE12" s="286"/>
      <c r="VYF12" s="287"/>
      <c r="VYG12" s="67"/>
      <c r="VYH12" s="284"/>
      <c r="VYI12" s="285"/>
      <c r="VYJ12" s="285"/>
      <c r="VYK12" s="286"/>
      <c r="VYL12" s="287"/>
      <c r="VYM12" s="67"/>
      <c r="VYN12" s="284"/>
      <c r="VYO12" s="285"/>
      <c r="VYP12" s="285"/>
      <c r="VYQ12" s="286"/>
      <c r="VYR12" s="287"/>
      <c r="VYS12" s="67"/>
      <c r="VYT12" s="284"/>
      <c r="VYU12" s="285"/>
      <c r="VYV12" s="285"/>
      <c r="VYW12" s="286"/>
      <c r="VYX12" s="287"/>
      <c r="VYY12" s="67"/>
      <c r="VYZ12" s="284"/>
      <c r="VZA12" s="285"/>
      <c r="VZB12" s="285"/>
      <c r="VZC12" s="286"/>
      <c r="VZD12" s="287"/>
      <c r="VZE12" s="67"/>
      <c r="VZF12" s="284"/>
      <c r="VZG12" s="285"/>
      <c r="VZH12" s="285"/>
      <c r="VZI12" s="286"/>
      <c r="VZJ12" s="287"/>
      <c r="VZK12" s="67"/>
      <c r="VZL12" s="284"/>
      <c r="VZM12" s="285"/>
      <c r="VZN12" s="285"/>
      <c r="VZO12" s="286"/>
      <c r="VZP12" s="287"/>
      <c r="VZQ12" s="67"/>
      <c r="VZR12" s="284"/>
      <c r="VZS12" s="285"/>
      <c r="VZT12" s="285"/>
      <c r="VZU12" s="286"/>
      <c r="VZV12" s="287"/>
      <c r="VZW12" s="67"/>
      <c r="VZX12" s="284"/>
      <c r="VZY12" s="285"/>
      <c r="VZZ12" s="285"/>
      <c r="WAA12" s="286"/>
      <c r="WAB12" s="287"/>
      <c r="WAC12" s="67"/>
      <c r="WAD12" s="284"/>
      <c r="WAE12" s="285"/>
      <c r="WAF12" s="285"/>
      <c r="WAG12" s="286"/>
      <c r="WAH12" s="287"/>
      <c r="WAI12" s="67"/>
      <c r="WAJ12" s="284"/>
      <c r="WAK12" s="285"/>
      <c r="WAL12" s="285"/>
      <c r="WAM12" s="286"/>
      <c r="WAN12" s="287"/>
      <c r="WAO12" s="67"/>
      <c r="WAP12" s="284"/>
      <c r="WAQ12" s="285"/>
      <c r="WAR12" s="285"/>
      <c r="WAS12" s="286"/>
      <c r="WAT12" s="287"/>
      <c r="WAU12" s="67"/>
      <c r="WAV12" s="284"/>
      <c r="WAW12" s="285"/>
      <c r="WAX12" s="285"/>
      <c r="WAY12" s="286"/>
      <c r="WAZ12" s="287"/>
      <c r="WBA12" s="67"/>
      <c r="WBB12" s="284"/>
      <c r="WBC12" s="285"/>
      <c r="WBD12" s="285"/>
      <c r="WBE12" s="286"/>
      <c r="WBF12" s="287"/>
      <c r="WBG12" s="67"/>
      <c r="WBH12" s="284"/>
      <c r="WBI12" s="285"/>
      <c r="WBJ12" s="285"/>
      <c r="WBK12" s="286"/>
      <c r="WBL12" s="287"/>
      <c r="WBM12" s="67"/>
      <c r="WBN12" s="284"/>
      <c r="WBO12" s="285"/>
      <c r="WBP12" s="285"/>
      <c r="WBQ12" s="286"/>
      <c r="WBR12" s="287"/>
      <c r="WBS12" s="67"/>
      <c r="WBT12" s="284"/>
      <c r="WBU12" s="285"/>
      <c r="WBV12" s="285"/>
      <c r="WBW12" s="286"/>
      <c r="WBX12" s="287"/>
      <c r="WBY12" s="67"/>
      <c r="WBZ12" s="284"/>
      <c r="WCA12" s="285"/>
      <c r="WCB12" s="285"/>
      <c r="WCC12" s="286"/>
      <c r="WCD12" s="287"/>
      <c r="WCE12" s="67"/>
      <c r="WCF12" s="284"/>
      <c r="WCG12" s="285"/>
      <c r="WCH12" s="285"/>
      <c r="WCI12" s="286"/>
      <c r="WCJ12" s="287"/>
      <c r="WCK12" s="67"/>
      <c r="WCL12" s="284"/>
      <c r="WCM12" s="285"/>
      <c r="WCN12" s="285"/>
      <c r="WCO12" s="286"/>
      <c r="WCP12" s="287"/>
      <c r="WCQ12" s="67"/>
      <c r="WCR12" s="284"/>
      <c r="WCS12" s="285"/>
      <c r="WCT12" s="285"/>
      <c r="WCU12" s="286"/>
      <c r="WCV12" s="287"/>
      <c r="WCW12" s="67"/>
      <c r="WCX12" s="284"/>
      <c r="WCY12" s="285"/>
      <c r="WCZ12" s="285"/>
      <c r="WDA12" s="286"/>
      <c r="WDB12" s="287"/>
      <c r="WDC12" s="67"/>
      <c r="WDD12" s="284"/>
      <c r="WDE12" s="285"/>
      <c r="WDF12" s="285"/>
      <c r="WDG12" s="286"/>
      <c r="WDH12" s="287"/>
      <c r="WDI12" s="67"/>
      <c r="WDJ12" s="284"/>
      <c r="WDK12" s="285"/>
      <c r="WDL12" s="285"/>
      <c r="WDM12" s="286"/>
      <c r="WDN12" s="287"/>
      <c r="WDO12" s="67"/>
      <c r="WDP12" s="284"/>
      <c r="WDQ12" s="285"/>
      <c r="WDR12" s="285"/>
      <c r="WDS12" s="286"/>
      <c r="WDT12" s="287"/>
      <c r="WDU12" s="67"/>
      <c r="WDV12" s="284"/>
      <c r="WDW12" s="285"/>
      <c r="WDX12" s="285"/>
      <c r="WDY12" s="286"/>
      <c r="WDZ12" s="287"/>
      <c r="WEA12" s="67"/>
      <c r="WEB12" s="284"/>
      <c r="WEC12" s="285"/>
      <c r="WED12" s="285"/>
      <c r="WEE12" s="286"/>
      <c r="WEF12" s="287"/>
      <c r="WEG12" s="67"/>
      <c r="WEH12" s="284"/>
      <c r="WEI12" s="285"/>
      <c r="WEJ12" s="285"/>
      <c r="WEK12" s="286"/>
      <c r="WEL12" s="287"/>
      <c r="WEM12" s="67"/>
      <c r="WEN12" s="284"/>
      <c r="WEO12" s="285"/>
      <c r="WEP12" s="285"/>
      <c r="WEQ12" s="286"/>
      <c r="WER12" s="287"/>
      <c r="WES12" s="67"/>
      <c r="WET12" s="284"/>
      <c r="WEU12" s="285"/>
      <c r="WEV12" s="285"/>
      <c r="WEW12" s="286"/>
      <c r="WEX12" s="287"/>
      <c r="WEY12" s="67"/>
      <c r="WEZ12" s="284"/>
      <c r="WFA12" s="285"/>
      <c r="WFB12" s="285"/>
      <c r="WFC12" s="286"/>
      <c r="WFD12" s="287"/>
      <c r="WFE12" s="67"/>
      <c r="WFF12" s="284"/>
      <c r="WFG12" s="285"/>
      <c r="WFH12" s="285"/>
      <c r="WFI12" s="286"/>
      <c r="WFJ12" s="287"/>
      <c r="WFK12" s="67"/>
      <c r="WFL12" s="284"/>
      <c r="WFM12" s="285"/>
      <c r="WFN12" s="285"/>
      <c r="WFO12" s="286"/>
      <c r="WFP12" s="287"/>
      <c r="WFQ12" s="67"/>
      <c r="WFR12" s="284"/>
      <c r="WFS12" s="285"/>
      <c r="WFT12" s="285"/>
      <c r="WFU12" s="286"/>
      <c r="WFV12" s="287"/>
      <c r="WFW12" s="67"/>
      <c r="WFX12" s="284"/>
      <c r="WFY12" s="285"/>
      <c r="WFZ12" s="285"/>
      <c r="WGA12" s="286"/>
      <c r="WGB12" s="287"/>
      <c r="WGC12" s="67"/>
      <c r="WGD12" s="284"/>
      <c r="WGE12" s="285"/>
      <c r="WGF12" s="285"/>
      <c r="WGG12" s="286"/>
      <c r="WGH12" s="287"/>
      <c r="WGI12" s="67"/>
      <c r="WGJ12" s="284"/>
      <c r="WGK12" s="285"/>
      <c r="WGL12" s="285"/>
      <c r="WGM12" s="286"/>
      <c r="WGN12" s="287"/>
      <c r="WGO12" s="67"/>
      <c r="WGP12" s="284"/>
      <c r="WGQ12" s="285"/>
      <c r="WGR12" s="285"/>
      <c r="WGS12" s="286"/>
      <c r="WGT12" s="287"/>
      <c r="WGU12" s="67"/>
      <c r="WGV12" s="284"/>
      <c r="WGW12" s="285"/>
      <c r="WGX12" s="285"/>
      <c r="WGY12" s="286"/>
      <c r="WGZ12" s="287"/>
      <c r="WHA12" s="67"/>
      <c r="WHB12" s="284"/>
      <c r="WHC12" s="285"/>
      <c r="WHD12" s="285"/>
      <c r="WHE12" s="286"/>
      <c r="WHF12" s="287"/>
      <c r="WHG12" s="67"/>
      <c r="WHH12" s="284"/>
      <c r="WHI12" s="285"/>
      <c r="WHJ12" s="285"/>
      <c r="WHK12" s="286"/>
      <c r="WHL12" s="287"/>
      <c r="WHM12" s="67"/>
      <c r="WHN12" s="284"/>
      <c r="WHO12" s="285"/>
      <c r="WHP12" s="285"/>
      <c r="WHQ12" s="286"/>
      <c r="WHR12" s="287"/>
      <c r="WHS12" s="67"/>
      <c r="WHT12" s="284"/>
      <c r="WHU12" s="285"/>
      <c r="WHV12" s="285"/>
      <c r="WHW12" s="286"/>
      <c r="WHX12" s="287"/>
      <c r="WHY12" s="67"/>
      <c r="WHZ12" s="284"/>
      <c r="WIA12" s="285"/>
      <c r="WIB12" s="285"/>
      <c r="WIC12" s="286"/>
      <c r="WID12" s="287"/>
      <c r="WIE12" s="67"/>
      <c r="WIF12" s="284"/>
      <c r="WIG12" s="285"/>
      <c r="WIH12" s="285"/>
      <c r="WII12" s="286"/>
      <c r="WIJ12" s="287"/>
      <c r="WIK12" s="67"/>
      <c r="WIL12" s="284"/>
      <c r="WIM12" s="285"/>
      <c r="WIN12" s="285"/>
      <c r="WIO12" s="286"/>
      <c r="WIP12" s="287"/>
      <c r="WIQ12" s="67"/>
      <c r="WIR12" s="284"/>
      <c r="WIS12" s="285"/>
      <c r="WIT12" s="285"/>
      <c r="WIU12" s="286"/>
      <c r="WIV12" s="287"/>
      <c r="WIW12" s="67"/>
      <c r="WIX12" s="284"/>
      <c r="WIY12" s="285"/>
      <c r="WIZ12" s="285"/>
      <c r="WJA12" s="286"/>
      <c r="WJB12" s="287"/>
      <c r="WJC12" s="67"/>
      <c r="WJD12" s="284"/>
      <c r="WJE12" s="285"/>
      <c r="WJF12" s="285"/>
      <c r="WJG12" s="286"/>
      <c r="WJH12" s="287"/>
      <c r="WJI12" s="67"/>
      <c r="WJJ12" s="284"/>
      <c r="WJK12" s="285"/>
      <c r="WJL12" s="285"/>
      <c r="WJM12" s="286"/>
      <c r="WJN12" s="287"/>
      <c r="WJO12" s="67"/>
      <c r="WJP12" s="284"/>
      <c r="WJQ12" s="285"/>
      <c r="WJR12" s="285"/>
      <c r="WJS12" s="286"/>
      <c r="WJT12" s="287"/>
      <c r="WJU12" s="67"/>
      <c r="WJV12" s="284"/>
      <c r="WJW12" s="285"/>
      <c r="WJX12" s="285"/>
      <c r="WJY12" s="286"/>
      <c r="WJZ12" s="287"/>
      <c r="WKA12" s="67"/>
      <c r="WKB12" s="284"/>
      <c r="WKC12" s="285"/>
      <c r="WKD12" s="285"/>
      <c r="WKE12" s="286"/>
      <c r="WKF12" s="287"/>
      <c r="WKG12" s="67"/>
      <c r="WKH12" s="284"/>
      <c r="WKI12" s="285"/>
      <c r="WKJ12" s="285"/>
      <c r="WKK12" s="286"/>
      <c r="WKL12" s="287"/>
      <c r="WKM12" s="67"/>
      <c r="WKN12" s="284"/>
      <c r="WKO12" s="285"/>
      <c r="WKP12" s="285"/>
      <c r="WKQ12" s="286"/>
      <c r="WKR12" s="287"/>
      <c r="WKS12" s="67"/>
      <c r="WKT12" s="284"/>
      <c r="WKU12" s="285"/>
      <c r="WKV12" s="285"/>
      <c r="WKW12" s="286"/>
      <c r="WKX12" s="287"/>
      <c r="WKY12" s="67"/>
      <c r="WKZ12" s="284"/>
      <c r="WLA12" s="285"/>
      <c r="WLB12" s="285"/>
      <c r="WLC12" s="286"/>
      <c r="WLD12" s="287"/>
      <c r="WLE12" s="67"/>
      <c r="WLF12" s="284"/>
      <c r="WLG12" s="285"/>
      <c r="WLH12" s="285"/>
      <c r="WLI12" s="286"/>
      <c r="WLJ12" s="287"/>
      <c r="WLK12" s="67"/>
      <c r="WLL12" s="284"/>
      <c r="WLM12" s="285"/>
      <c r="WLN12" s="285"/>
      <c r="WLO12" s="286"/>
      <c r="WLP12" s="287"/>
      <c r="WLQ12" s="67"/>
      <c r="WLR12" s="284"/>
      <c r="WLS12" s="285"/>
      <c r="WLT12" s="285"/>
      <c r="WLU12" s="286"/>
      <c r="WLV12" s="287"/>
      <c r="WLW12" s="67"/>
      <c r="WLX12" s="284"/>
      <c r="WLY12" s="285"/>
      <c r="WLZ12" s="285"/>
      <c r="WMA12" s="286"/>
      <c r="WMB12" s="287"/>
      <c r="WMC12" s="67"/>
      <c r="WMD12" s="284"/>
      <c r="WME12" s="285"/>
      <c r="WMF12" s="285"/>
      <c r="WMG12" s="286"/>
      <c r="WMH12" s="287"/>
      <c r="WMI12" s="67"/>
      <c r="WMJ12" s="284"/>
      <c r="WMK12" s="285"/>
      <c r="WML12" s="285"/>
      <c r="WMM12" s="286"/>
      <c r="WMN12" s="287"/>
      <c r="WMO12" s="67"/>
      <c r="WMP12" s="284"/>
      <c r="WMQ12" s="285"/>
      <c r="WMR12" s="285"/>
      <c r="WMS12" s="286"/>
      <c r="WMT12" s="287"/>
      <c r="WMU12" s="67"/>
      <c r="WMV12" s="284"/>
      <c r="WMW12" s="285"/>
      <c r="WMX12" s="285"/>
      <c r="WMY12" s="286"/>
      <c r="WMZ12" s="287"/>
      <c r="WNA12" s="67"/>
      <c r="WNB12" s="284"/>
      <c r="WNC12" s="285"/>
      <c r="WND12" s="285"/>
      <c r="WNE12" s="286"/>
      <c r="WNF12" s="287"/>
      <c r="WNG12" s="67"/>
      <c r="WNH12" s="284"/>
      <c r="WNI12" s="285"/>
      <c r="WNJ12" s="285"/>
      <c r="WNK12" s="286"/>
      <c r="WNL12" s="287"/>
      <c r="WNM12" s="67"/>
      <c r="WNN12" s="284"/>
      <c r="WNO12" s="285"/>
      <c r="WNP12" s="285"/>
      <c r="WNQ12" s="286"/>
      <c r="WNR12" s="287"/>
      <c r="WNS12" s="67"/>
      <c r="WNT12" s="284"/>
      <c r="WNU12" s="285"/>
      <c r="WNV12" s="285"/>
      <c r="WNW12" s="286"/>
      <c r="WNX12" s="287"/>
      <c r="WNY12" s="67"/>
      <c r="WNZ12" s="284"/>
      <c r="WOA12" s="285"/>
      <c r="WOB12" s="285"/>
      <c r="WOC12" s="286"/>
      <c r="WOD12" s="287"/>
      <c r="WOE12" s="67"/>
      <c r="WOF12" s="284"/>
      <c r="WOG12" s="285"/>
      <c r="WOH12" s="285"/>
      <c r="WOI12" s="286"/>
      <c r="WOJ12" s="287"/>
      <c r="WOK12" s="67"/>
      <c r="WOL12" s="284"/>
      <c r="WOM12" s="285"/>
      <c r="WON12" s="285"/>
      <c r="WOO12" s="286"/>
      <c r="WOP12" s="287"/>
      <c r="WOQ12" s="67"/>
      <c r="WOR12" s="284"/>
      <c r="WOS12" s="285"/>
      <c r="WOT12" s="285"/>
      <c r="WOU12" s="286"/>
      <c r="WOV12" s="287"/>
      <c r="WOW12" s="67"/>
      <c r="WOX12" s="284"/>
      <c r="WOY12" s="285"/>
      <c r="WOZ12" s="285"/>
      <c r="WPA12" s="286"/>
      <c r="WPB12" s="287"/>
      <c r="WPC12" s="67"/>
      <c r="WPD12" s="284"/>
      <c r="WPE12" s="285"/>
      <c r="WPF12" s="285"/>
      <c r="WPG12" s="286"/>
      <c r="WPH12" s="287"/>
      <c r="WPI12" s="67"/>
      <c r="WPJ12" s="284"/>
      <c r="WPK12" s="285"/>
      <c r="WPL12" s="285"/>
      <c r="WPM12" s="286"/>
      <c r="WPN12" s="287"/>
      <c r="WPO12" s="67"/>
      <c r="WPP12" s="284"/>
      <c r="WPQ12" s="285"/>
      <c r="WPR12" s="285"/>
      <c r="WPS12" s="286"/>
      <c r="WPT12" s="287"/>
      <c r="WPU12" s="67"/>
      <c r="WPV12" s="284"/>
      <c r="WPW12" s="285"/>
      <c r="WPX12" s="285"/>
      <c r="WPY12" s="286"/>
      <c r="WPZ12" s="287"/>
      <c r="WQA12" s="67"/>
      <c r="WQB12" s="284"/>
      <c r="WQC12" s="285"/>
      <c r="WQD12" s="285"/>
      <c r="WQE12" s="286"/>
      <c r="WQF12" s="287"/>
      <c r="WQG12" s="67"/>
      <c r="WQH12" s="284"/>
      <c r="WQI12" s="285"/>
      <c r="WQJ12" s="285"/>
      <c r="WQK12" s="286"/>
      <c r="WQL12" s="287"/>
      <c r="WQM12" s="67"/>
      <c r="WQN12" s="284"/>
      <c r="WQO12" s="285"/>
      <c r="WQP12" s="285"/>
      <c r="WQQ12" s="286"/>
      <c r="WQR12" s="287"/>
      <c r="WQS12" s="67"/>
      <c r="WQT12" s="284"/>
      <c r="WQU12" s="285"/>
      <c r="WQV12" s="285"/>
      <c r="WQW12" s="286"/>
      <c r="WQX12" s="287"/>
      <c r="WQY12" s="67"/>
      <c r="WQZ12" s="284"/>
      <c r="WRA12" s="285"/>
      <c r="WRB12" s="285"/>
      <c r="WRC12" s="286"/>
      <c r="WRD12" s="287"/>
      <c r="WRE12" s="67"/>
      <c r="WRF12" s="284"/>
      <c r="WRG12" s="285"/>
      <c r="WRH12" s="285"/>
      <c r="WRI12" s="286"/>
      <c r="WRJ12" s="287"/>
      <c r="WRK12" s="67"/>
      <c r="WRL12" s="284"/>
      <c r="WRM12" s="285"/>
      <c r="WRN12" s="285"/>
      <c r="WRO12" s="286"/>
      <c r="WRP12" s="287"/>
      <c r="WRQ12" s="67"/>
      <c r="WRR12" s="284"/>
      <c r="WRS12" s="285"/>
      <c r="WRT12" s="285"/>
      <c r="WRU12" s="286"/>
      <c r="WRV12" s="287"/>
      <c r="WRW12" s="67"/>
      <c r="WRX12" s="284"/>
      <c r="WRY12" s="285"/>
      <c r="WRZ12" s="285"/>
      <c r="WSA12" s="286"/>
      <c r="WSB12" s="287"/>
      <c r="WSC12" s="67"/>
      <c r="WSD12" s="284"/>
      <c r="WSE12" s="285"/>
      <c r="WSF12" s="285"/>
      <c r="WSG12" s="286"/>
      <c r="WSH12" s="287"/>
      <c r="WSI12" s="67"/>
      <c r="WSJ12" s="284"/>
      <c r="WSK12" s="285"/>
      <c r="WSL12" s="285"/>
      <c r="WSM12" s="286"/>
      <c r="WSN12" s="287"/>
      <c r="WSO12" s="67"/>
      <c r="WSP12" s="284"/>
      <c r="WSQ12" s="285"/>
      <c r="WSR12" s="285"/>
      <c r="WSS12" s="286"/>
      <c r="WST12" s="287"/>
      <c r="WSU12" s="67"/>
      <c r="WSV12" s="284"/>
      <c r="WSW12" s="285"/>
      <c r="WSX12" s="285"/>
      <c r="WSY12" s="286"/>
      <c r="WSZ12" s="287"/>
      <c r="WTA12" s="67"/>
      <c r="WTB12" s="284"/>
      <c r="WTC12" s="285"/>
      <c r="WTD12" s="285"/>
      <c r="WTE12" s="286"/>
      <c r="WTF12" s="287"/>
      <c r="WTG12" s="67"/>
      <c r="WTH12" s="284"/>
      <c r="WTI12" s="285"/>
      <c r="WTJ12" s="285"/>
      <c r="WTK12" s="286"/>
      <c r="WTL12" s="287"/>
      <c r="WTM12" s="67"/>
      <c r="WTN12" s="284"/>
      <c r="WTO12" s="285"/>
      <c r="WTP12" s="285"/>
      <c r="WTQ12" s="286"/>
      <c r="WTR12" s="287"/>
      <c r="WTS12" s="67"/>
      <c r="WTT12" s="284"/>
      <c r="WTU12" s="285"/>
      <c r="WTV12" s="285"/>
      <c r="WTW12" s="286"/>
      <c r="WTX12" s="287"/>
      <c r="WTY12" s="67"/>
      <c r="WTZ12" s="284"/>
      <c r="WUA12" s="285"/>
      <c r="WUB12" s="285"/>
      <c r="WUC12" s="286"/>
      <c r="WUD12" s="287"/>
      <c r="WUE12" s="67"/>
      <c r="WUF12" s="284"/>
      <c r="WUG12" s="285"/>
      <c r="WUH12" s="285"/>
      <c r="WUI12" s="286"/>
      <c r="WUJ12" s="287"/>
      <c r="WUK12" s="67"/>
      <c r="WUL12" s="284"/>
      <c r="WUM12" s="285"/>
      <c r="WUN12" s="285"/>
      <c r="WUO12" s="286"/>
      <c r="WUP12" s="287"/>
      <c r="WUQ12" s="67"/>
      <c r="WUR12" s="284"/>
      <c r="WUS12" s="285"/>
      <c r="WUT12" s="285"/>
      <c r="WUU12" s="286"/>
      <c r="WUV12" s="287"/>
      <c r="WUW12" s="67"/>
      <c r="WUX12" s="284"/>
      <c r="WUY12" s="285"/>
      <c r="WUZ12" s="285"/>
      <c r="WVA12" s="286"/>
      <c r="WVB12" s="287"/>
      <c r="WVC12" s="67"/>
      <c r="WVD12" s="284"/>
      <c r="WVE12" s="285"/>
      <c r="WVF12" s="285"/>
      <c r="WVG12" s="286"/>
      <c r="WVH12" s="287"/>
      <c r="WVI12" s="67"/>
      <c r="WVJ12" s="284"/>
      <c r="WVK12" s="285"/>
      <c r="WVL12" s="285"/>
      <c r="WVM12" s="286"/>
      <c r="WVN12" s="287"/>
      <c r="WVO12" s="67"/>
      <c r="WVP12" s="284"/>
      <c r="WVQ12" s="285"/>
      <c r="WVR12" s="285"/>
      <c r="WVS12" s="286"/>
      <c r="WVT12" s="287"/>
      <c r="WVU12" s="67"/>
      <c r="WVV12" s="284"/>
      <c r="WVW12" s="285"/>
      <c r="WVX12" s="285"/>
      <c r="WVY12" s="286"/>
      <c r="WVZ12" s="287"/>
      <c r="WWA12" s="67"/>
      <c r="WWB12" s="284"/>
      <c r="WWC12" s="285"/>
      <c r="WWD12" s="285"/>
      <c r="WWE12" s="286"/>
      <c r="WWF12" s="287"/>
      <c r="WWG12" s="67"/>
      <c r="WWH12" s="284"/>
      <c r="WWI12" s="285"/>
      <c r="WWJ12" s="285"/>
      <c r="WWK12" s="286"/>
      <c r="WWL12" s="287"/>
      <c r="WWM12" s="67"/>
      <c r="WWN12" s="284"/>
      <c r="WWO12" s="285"/>
      <c r="WWP12" s="285"/>
      <c r="WWQ12" s="286"/>
      <c r="WWR12" s="287"/>
      <c r="WWS12" s="67"/>
      <c r="WWT12" s="284"/>
      <c r="WWU12" s="285"/>
      <c r="WWV12" s="285"/>
      <c r="WWW12" s="286"/>
      <c r="WWX12" s="287"/>
      <c r="WWY12" s="67"/>
      <c r="WWZ12" s="284"/>
      <c r="WXA12" s="285"/>
      <c r="WXB12" s="285"/>
      <c r="WXC12" s="286"/>
      <c r="WXD12" s="287"/>
      <c r="WXE12" s="67"/>
      <c r="WXF12" s="284"/>
      <c r="WXG12" s="285"/>
      <c r="WXH12" s="285"/>
      <c r="WXI12" s="286"/>
      <c r="WXJ12" s="287"/>
      <c r="WXK12" s="67"/>
      <c r="WXL12" s="284"/>
      <c r="WXM12" s="285"/>
      <c r="WXN12" s="285"/>
      <c r="WXO12" s="286"/>
      <c r="WXP12" s="287"/>
      <c r="WXQ12" s="67"/>
      <c r="WXR12" s="284"/>
      <c r="WXS12" s="285"/>
      <c r="WXT12" s="285"/>
      <c r="WXU12" s="286"/>
      <c r="WXV12" s="287"/>
      <c r="WXW12" s="67"/>
      <c r="WXX12" s="284"/>
      <c r="WXY12" s="285"/>
      <c r="WXZ12" s="285"/>
      <c r="WYA12" s="286"/>
      <c r="WYB12" s="287"/>
      <c r="WYC12" s="67"/>
      <c r="WYD12" s="284"/>
      <c r="WYE12" s="285"/>
      <c r="WYF12" s="285"/>
      <c r="WYG12" s="286"/>
      <c r="WYH12" s="287"/>
      <c r="WYI12" s="67"/>
      <c r="WYJ12" s="284"/>
      <c r="WYK12" s="285"/>
      <c r="WYL12" s="285"/>
      <c r="WYM12" s="286"/>
      <c r="WYN12" s="287"/>
      <c r="WYO12" s="67"/>
      <c r="WYP12" s="284"/>
      <c r="WYQ12" s="285"/>
      <c r="WYR12" s="285"/>
      <c r="WYS12" s="286"/>
      <c r="WYT12" s="287"/>
      <c r="WYU12" s="67"/>
      <c r="WYV12" s="284"/>
      <c r="WYW12" s="285"/>
      <c r="WYX12" s="285"/>
      <c r="WYY12" s="286"/>
      <c r="WYZ12" s="287"/>
      <c r="WZA12" s="67"/>
      <c r="WZB12" s="284"/>
      <c r="WZC12" s="285"/>
      <c r="WZD12" s="285"/>
      <c r="WZE12" s="286"/>
      <c r="WZF12" s="287"/>
      <c r="WZG12" s="67"/>
      <c r="WZH12" s="284"/>
      <c r="WZI12" s="285"/>
      <c r="WZJ12" s="285"/>
      <c r="WZK12" s="286"/>
      <c r="WZL12" s="287"/>
      <c r="WZM12" s="67"/>
      <c r="WZN12" s="284"/>
      <c r="WZO12" s="285"/>
      <c r="WZP12" s="285"/>
      <c r="WZQ12" s="286"/>
      <c r="WZR12" s="287"/>
      <c r="WZS12" s="67"/>
      <c r="WZT12" s="284"/>
      <c r="WZU12" s="285"/>
      <c r="WZV12" s="285"/>
      <c r="WZW12" s="286"/>
      <c r="WZX12" s="287"/>
      <c r="WZY12" s="67"/>
      <c r="WZZ12" s="284"/>
      <c r="XAA12" s="285"/>
      <c r="XAB12" s="285"/>
      <c r="XAC12" s="286"/>
      <c r="XAD12" s="287"/>
      <c r="XAE12" s="67"/>
      <c r="XAF12" s="284"/>
      <c r="XAG12" s="285"/>
      <c r="XAH12" s="285"/>
      <c r="XAI12" s="286"/>
      <c r="XAJ12" s="287"/>
      <c r="XAK12" s="67"/>
      <c r="XAL12" s="284"/>
      <c r="XAM12" s="285"/>
      <c r="XAN12" s="285"/>
      <c r="XAO12" s="286"/>
      <c r="XAP12" s="287"/>
      <c r="XAQ12" s="67"/>
      <c r="XAR12" s="284"/>
      <c r="XAS12" s="285"/>
      <c r="XAT12" s="285"/>
      <c r="XAU12" s="286"/>
      <c r="XAV12" s="287"/>
      <c r="XAW12" s="67"/>
      <c r="XAX12" s="284"/>
      <c r="XAY12" s="285"/>
      <c r="XAZ12" s="285"/>
      <c r="XBA12" s="286"/>
      <c r="XBB12" s="287"/>
      <c r="XBC12" s="67"/>
      <c r="XBD12" s="284"/>
      <c r="XBE12" s="285"/>
      <c r="XBF12" s="285"/>
      <c r="XBG12" s="286"/>
      <c r="XBH12" s="287"/>
      <c r="XBI12" s="67"/>
      <c r="XBJ12" s="284"/>
      <c r="XBK12" s="285"/>
      <c r="XBL12" s="285"/>
      <c r="XBM12" s="286"/>
      <c r="XBN12" s="287"/>
      <c r="XBO12" s="67"/>
      <c r="XBP12" s="284"/>
      <c r="XBQ12" s="285"/>
      <c r="XBR12" s="285"/>
      <c r="XBS12" s="286"/>
      <c r="XBT12" s="287"/>
      <c r="XBU12" s="67"/>
      <c r="XBV12" s="284"/>
      <c r="XBW12" s="285"/>
      <c r="XBX12" s="285"/>
      <c r="XBY12" s="286"/>
      <c r="XBZ12" s="287"/>
      <c r="XCA12" s="67"/>
      <c r="XCB12" s="284"/>
      <c r="XCC12" s="285"/>
      <c r="XCD12" s="285"/>
      <c r="XCE12" s="286"/>
      <c r="XCF12" s="287"/>
      <c r="XCG12" s="67"/>
      <c r="XCH12" s="284"/>
      <c r="XCI12" s="285"/>
      <c r="XCJ12" s="285"/>
      <c r="XCK12" s="286"/>
      <c r="XCL12" s="287"/>
      <c r="XCM12" s="67"/>
      <c r="XCN12" s="284"/>
      <c r="XCO12" s="285"/>
      <c r="XCP12" s="285"/>
      <c r="XCQ12" s="286"/>
      <c r="XCR12" s="287"/>
      <c r="XCS12" s="67"/>
      <c r="XCT12" s="284"/>
      <c r="XCU12" s="285"/>
      <c r="XCV12" s="285"/>
      <c r="XCW12" s="286"/>
      <c r="XCX12" s="287"/>
      <c r="XCY12" s="67"/>
      <c r="XCZ12" s="284"/>
      <c r="XDA12" s="285"/>
      <c r="XDB12" s="285"/>
      <c r="XDC12" s="286"/>
      <c r="XDD12" s="287"/>
      <c r="XDE12" s="67"/>
      <c r="XDF12" s="284"/>
      <c r="XDG12" s="285"/>
      <c r="XDH12" s="285"/>
      <c r="XDI12" s="286"/>
      <c r="XDJ12" s="287"/>
      <c r="XDK12" s="67"/>
      <c r="XDL12" s="284"/>
      <c r="XDM12" s="285"/>
      <c r="XDN12" s="285"/>
      <c r="XDO12" s="286"/>
      <c r="XDP12" s="287"/>
      <c r="XDQ12" s="67"/>
      <c r="XDR12" s="284"/>
      <c r="XDS12" s="285"/>
      <c r="XDT12" s="285"/>
      <c r="XDU12" s="286"/>
      <c r="XDV12" s="287"/>
      <c r="XDW12" s="67"/>
      <c r="XDX12" s="284"/>
      <c r="XDY12" s="285"/>
      <c r="XDZ12" s="285"/>
      <c r="XEA12" s="286"/>
      <c r="XEB12" s="287"/>
      <c r="XEC12" s="67"/>
      <c r="XED12" s="284"/>
      <c r="XEE12" s="285"/>
      <c r="XEF12" s="285"/>
      <c r="XEG12" s="286"/>
      <c r="XEH12" s="287"/>
      <c r="XEI12" s="67"/>
      <c r="XEJ12" s="284"/>
      <c r="XEK12" s="285"/>
      <c r="XEL12" s="285"/>
      <c r="XEM12" s="286"/>
      <c r="XEN12" s="287"/>
      <c r="XEO12" s="67"/>
      <c r="XEP12" s="284"/>
      <c r="XEQ12" s="285"/>
      <c r="XER12" s="285"/>
      <c r="XES12" s="286"/>
      <c r="XET12" s="287"/>
      <c r="XEU12" s="67"/>
      <c r="XEV12" s="284"/>
      <c r="XEW12" s="285"/>
      <c r="XEX12" s="285"/>
      <c r="XEY12" s="286"/>
      <c r="XEZ12" s="287"/>
      <c r="XFA12" s="67"/>
      <c r="XFB12" s="284"/>
      <c r="XFC12" s="285"/>
      <c r="XFD12" s="285"/>
    </row>
    <row r="13" spans="1:16384" s="57" customFormat="1" ht="15.05">
      <c r="A13" s="204" t="s">
        <v>2480</v>
      </c>
      <c r="B13" s="238" t="s">
        <v>2483</v>
      </c>
      <c r="C13" s="239"/>
      <c r="D13" s="239"/>
      <c r="E13" s="240"/>
      <c r="F13" s="904">
        <f>SUM(D.VIO_troskovnik!F203)</f>
        <v>0</v>
      </c>
      <c r="G13" s="67"/>
      <c r="H13" s="284"/>
      <c r="I13" s="285"/>
      <c r="J13" s="285"/>
      <c r="K13" s="286"/>
      <c r="L13" s="287"/>
      <c r="M13" s="67"/>
      <c r="N13" s="284"/>
      <c r="O13" s="285"/>
      <c r="P13" s="285"/>
      <c r="Q13" s="286"/>
      <c r="R13" s="287"/>
      <c r="S13" s="67"/>
      <c r="T13" s="284"/>
      <c r="U13" s="285"/>
      <c r="V13" s="285"/>
      <c r="W13" s="286"/>
      <c r="X13" s="287"/>
      <c r="Y13" s="67"/>
      <c r="Z13" s="284"/>
      <c r="AA13" s="285"/>
      <c r="AB13" s="285"/>
      <c r="AC13" s="286"/>
      <c r="AD13" s="287"/>
      <c r="AE13" s="67"/>
      <c r="AF13" s="284"/>
      <c r="AG13" s="285"/>
      <c r="AH13" s="285"/>
      <c r="AI13" s="286"/>
      <c r="AJ13" s="287"/>
      <c r="AK13" s="67"/>
      <c r="AL13" s="284"/>
      <c r="AM13" s="285"/>
      <c r="AN13" s="285"/>
      <c r="AO13" s="286"/>
      <c r="AP13" s="287"/>
      <c r="AQ13" s="67"/>
      <c r="AR13" s="284"/>
      <c r="AS13" s="285"/>
      <c r="AT13" s="285"/>
      <c r="AU13" s="286"/>
      <c r="AV13" s="287"/>
      <c r="AW13" s="67"/>
      <c r="AX13" s="284"/>
      <c r="AY13" s="285"/>
      <c r="AZ13" s="285"/>
      <c r="BA13" s="286"/>
      <c r="BB13" s="287"/>
      <c r="BC13" s="67"/>
      <c r="BD13" s="284"/>
      <c r="BE13" s="285"/>
      <c r="BF13" s="285"/>
      <c r="BG13" s="286"/>
      <c r="BH13" s="287"/>
      <c r="BI13" s="67"/>
      <c r="BJ13" s="284"/>
      <c r="BK13" s="285"/>
      <c r="BL13" s="285"/>
      <c r="BM13" s="286"/>
      <c r="BN13" s="287"/>
      <c r="BO13" s="67"/>
      <c r="BP13" s="284"/>
      <c r="BQ13" s="285"/>
      <c r="BR13" s="285"/>
      <c r="BS13" s="286"/>
      <c r="BT13" s="287"/>
      <c r="BU13" s="67"/>
      <c r="BV13" s="284"/>
      <c r="BW13" s="285"/>
      <c r="BX13" s="285"/>
      <c r="BY13" s="286"/>
      <c r="BZ13" s="287"/>
      <c r="CA13" s="67"/>
      <c r="CB13" s="284"/>
      <c r="CC13" s="285"/>
      <c r="CD13" s="285"/>
      <c r="CE13" s="286"/>
      <c r="CF13" s="287"/>
      <c r="CG13" s="67"/>
      <c r="CH13" s="284"/>
      <c r="CI13" s="285"/>
      <c r="CJ13" s="285"/>
      <c r="CK13" s="286"/>
      <c r="CL13" s="287"/>
      <c r="CM13" s="67"/>
      <c r="CN13" s="284"/>
      <c r="CO13" s="285"/>
      <c r="CP13" s="285"/>
      <c r="CQ13" s="286"/>
      <c r="CR13" s="287"/>
      <c r="CS13" s="67"/>
      <c r="CT13" s="284"/>
      <c r="CU13" s="285"/>
      <c r="CV13" s="285"/>
      <c r="CW13" s="286"/>
      <c r="CX13" s="287"/>
      <c r="CY13" s="67"/>
      <c r="CZ13" s="284"/>
      <c r="DA13" s="285"/>
      <c r="DB13" s="285"/>
      <c r="DC13" s="286"/>
      <c r="DD13" s="287"/>
      <c r="DE13" s="67"/>
      <c r="DF13" s="284"/>
      <c r="DG13" s="285"/>
      <c r="DH13" s="285"/>
      <c r="DI13" s="286"/>
      <c r="DJ13" s="287"/>
      <c r="DK13" s="67"/>
      <c r="DL13" s="284"/>
      <c r="DM13" s="285"/>
      <c r="DN13" s="285"/>
      <c r="DO13" s="286"/>
      <c r="DP13" s="287"/>
      <c r="DQ13" s="67"/>
      <c r="DR13" s="284"/>
      <c r="DS13" s="285"/>
      <c r="DT13" s="285"/>
      <c r="DU13" s="286"/>
      <c r="DV13" s="287"/>
      <c r="DW13" s="67"/>
      <c r="DX13" s="284"/>
      <c r="DY13" s="285"/>
      <c r="DZ13" s="285"/>
      <c r="EA13" s="286"/>
      <c r="EB13" s="287"/>
      <c r="EC13" s="67"/>
      <c r="ED13" s="284"/>
      <c r="EE13" s="285"/>
      <c r="EF13" s="285"/>
      <c r="EG13" s="286"/>
      <c r="EH13" s="287"/>
      <c r="EI13" s="67"/>
      <c r="EJ13" s="284"/>
      <c r="EK13" s="285"/>
      <c r="EL13" s="285"/>
      <c r="EM13" s="286"/>
      <c r="EN13" s="287"/>
      <c r="EO13" s="67"/>
      <c r="EP13" s="284"/>
      <c r="EQ13" s="285"/>
      <c r="ER13" s="285"/>
      <c r="ES13" s="286"/>
      <c r="ET13" s="287"/>
      <c r="EU13" s="67"/>
      <c r="EV13" s="284"/>
      <c r="EW13" s="285"/>
      <c r="EX13" s="285"/>
      <c r="EY13" s="286"/>
      <c r="EZ13" s="287"/>
      <c r="FA13" s="67"/>
      <c r="FB13" s="284"/>
      <c r="FC13" s="285"/>
      <c r="FD13" s="285"/>
      <c r="FE13" s="286"/>
      <c r="FF13" s="287"/>
      <c r="FG13" s="67"/>
      <c r="FH13" s="284"/>
      <c r="FI13" s="285"/>
      <c r="FJ13" s="285"/>
      <c r="FK13" s="286"/>
      <c r="FL13" s="287"/>
      <c r="FM13" s="67"/>
      <c r="FN13" s="284"/>
      <c r="FO13" s="285"/>
      <c r="FP13" s="285"/>
      <c r="FQ13" s="286"/>
      <c r="FR13" s="287"/>
      <c r="FS13" s="67"/>
      <c r="FT13" s="284"/>
      <c r="FU13" s="285"/>
      <c r="FV13" s="285"/>
      <c r="FW13" s="286"/>
      <c r="FX13" s="287"/>
      <c r="FY13" s="67"/>
      <c r="FZ13" s="284"/>
      <c r="GA13" s="285"/>
      <c r="GB13" s="285"/>
      <c r="GC13" s="286"/>
      <c r="GD13" s="287"/>
      <c r="GE13" s="67"/>
      <c r="GF13" s="284"/>
      <c r="GG13" s="285"/>
      <c r="GH13" s="285"/>
      <c r="GI13" s="286"/>
      <c r="GJ13" s="287"/>
      <c r="GK13" s="67"/>
      <c r="GL13" s="284"/>
      <c r="GM13" s="285"/>
      <c r="GN13" s="285"/>
      <c r="GO13" s="286"/>
      <c r="GP13" s="287"/>
      <c r="GQ13" s="67"/>
      <c r="GR13" s="284"/>
      <c r="GS13" s="285"/>
      <c r="GT13" s="285"/>
      <c r="GU13" s="286"/>
      <c r="GV13" s="287"/>
      <c r="GW13" s="67"/>
      <c r="GX13" s="284"/>
      <c r="GY13" s="285"/>
      <c r="GZ13" s="285"/>
      <c r="HA13" s="286"/>
      <c r="HB13" s="287"/>
      <c r="HC13" s="67"/>
      <c r="HD13" s="284"/>
      <c r="HE13" s="285"/>
      <c r="HF13" s="285"/>
      <c r="HG13" s="286"/>
      <c r="HH13" s="287"/>
      <c r="HI13" s="67"/>
      <c r="HJ13" s="284"/>
      <c r="HK13" s="285"/>
      <c r="HL13" s="285"/>
      <c r="HM13" s="286"/>
      <c r="HN13" s="287"/>
      <c r="HO13" s="67"/>
      <c r="HP13" s="284"/>
      <c r="HQ13" s="285"/>
      <c r="HR13" s="285"/>
      <c r="HS13" s="286"/>
      <c r="HT13" s="287"/>
      <c r="HU13" s="67"/>
      <c r="HV13" s="284"/>
      <c r="HW13" s="285"/>
      <c r="HX13" s="285"/>
      <c r="HY13" s="286"/>
      <c r="HZ13" s="287"/>
      <c r="IA13" s="67"/>
      <c r="IB13" s="284"/>
      <c r="IC13" s="285"/>
      <c r="ID13" s="285"/>
      <c r="IE13" s="286"/>
      <c r="IF13" s="287"/>
      <c r="IG13" s="67"/>
      <c r="IH13" s="284"/>
      <c r="II13" s="285"/>
      <c r="IJ13" s="285"/>
      <c r="IK13" s="286"/>
      <c r="IL13" s="287"/>
      <c r="IM13" s="67"/>
      <c r="IN13" s="284"/>
      <c r="IO13" s="285"/>
      <c r="IP13" s="285"/>
      <c r="IQ13" s="286"/>
      <c r="IR13" s="287"/>
      <c r="IS13" s="67"/>
      <c r="IT13" s="284"/>
      <c r="IU13" s="285"/>
      <c r="IV13" s="285"/>
      <c r="IW13" s="286"/>
      <c r="IX13" s="287"/>
      <c r="IY13" s="67"/>
      <c r="IZ13" s="284"/>
      <c r="JA13" s="285"/>
      <c r="JB13" s="285"/>
      <c r="JC13" s="286"/>
      <c r="JD13" s="287"/>
      <c r="JE13" s="67"/>
      <c r="JF13" s="284"/>
      <c r="JG13" s="285"/>
      <c r="JH13" s="285"/>
      <c r="JI13" s="286"/>
      <c r="JJ13" s="287"/>
      <c r="JK13" s="67"/>
      <c r="JL13" s="284"/>
      <c r="JM13" s="285"/>
      <c r="JN13" s="285"/>
      <c r="JO13" s="286"/>
      <c r="JP13" s="287"/>
      <c r="JQ13" s="67"/>
      <c r="JR13" s="284"/>
      <c r="JS13" s="285"/>
      <c r="JT13" s="285"/>
      <c r="JU13" s="286"/>
      <c r="JV13" s="287"/>
      <c r="JW13" s="67"/>
      <c r="JX13" s="284"/>
      <c r="JY13" s="285"/>
      <c r="JZ13" s="285"/>
      <c r="KA13" s="286"/>
      <c r="KB13" s="287"/>
      <c r="KC13" s="67"/>
      <c r="KD13" s="284"/>
      <c r="KE13" s="285"/>
      <c r="KF13" s="285"/>
      <c r="KG13" s="286"/>
      <c r="KH13" s="287"/>
      <c r="KI13" s="67"/>
      <c r="KJ13" s="284"/>
      <c r="KK13" s="285"/>
      <c r="KL13" s="285"/>
      <c r="KM13" s="286"/>
      <c r="KN13" s="287"/>
      <c r="KO13" s="67"/>
      <c r="KP13" s="284"/>
      <c r="KQ13" s="285"/>
      <c r="KR13" s="285"/>
      <c r="KS13" s="286"/>
      <c r="KT13" s="287"/>
      <c r="KU13" s="67"/>
      <c r="KV13" s="284"/>
      <c r="KW13" s="285"/>
      <c r="KX13" s="285"/>
      <c r="KY13" s="286"/>
      <c r="KZ13" s="287"/>
      <c r="LA13" s="67"/>
      <c r="LB13" s="284"/>
      <c r="LC13" s="285"/>
      <c r="LD13" s="285"/>
      <c r="LE13" s="286"/>
      <c r="LF13" s="287"/>
      <c r="LG13" s="67"/>
      <c r="LH13" s="284"/>
      <c r="LI13" s="285"/>
      <c r="LJ13" s="285"/>
      <c r="LK13" s="286"/>
      <c r="LL13" s="287"/>
      <c r="LM13" s="67"/>
      <c r="LN13" s="284"/>
      <c r="LO13" s="285"/>
      <c r="LP13" s="285"/>
      <c r="LQ13" s="286"/>
      <c r="LR13" s="287"/>
      <c r="LS13" s="67"/>
      <c r="LT13" s="284"/>
      <c r="LU13" s="285"/>
      <c r="LV13" s="285"/>
      <c r="LW13" s="286"/>
      <c r="LX13" s="287"/>
      <c r="LY13" s="67"/>
      <c r="LZ13" s="284"/>
      <c r="MA13" s="285"/>
      <c r="MB13" s="285"/>
      <c r="MC13" s="286"/>
      <c r="MD13" s="287"/>
      <c r="ME13" s="67"/>
      <c r="MF13" s="284"/>
      <c r="MG13" s="285"/>
      <c r="MH13" s="285"/>
      <c r="MI13" s="286"/>
      <c r="MJ13" s="287"/>
      <c r="MK13" s="67"/>
      <c r="ML13" s="284"/>
      <c r="MM13" s="285"/>
      <c r="MN13" s="285"/>
      <c r="MO13" s="286"/>
      <c r="MP13" s="287"/>
      <c r="MQ13" s="67"/>
      <c r="MR13" s="284"/>
      <c r="MS13" s="285"/>
      <c r="MT13" s="285"/>
      <c r="MU13" s="286"/>
      <c r="MV13" s="287"/>
      <c r="MW13" s="67"/>
      <c r="MX13" s="284"/>
      <c r="MY13" s="285"/>
      <c r="MZ13" s="285"/>
      <c r="NA13" s="286"/>
      <c r="NB13" s="287"/>
      <c r="NC13" s="67"/>
      <c r="ND13" s="284"/>
      <c r="NE13" s="285"/>
      <c r="NF13" s="285"/>
      <c r="NG13" s="286"/>
      <c r="NH13" s="287"/>
      <c r="NI13" s="67"/>
      <c r="NJ13" s="284"/>
      <c r="NK13" s="285"/>
      <c r="NL13" s="285"/>
      <c r="NM13" s="286"/>
      <c r="NN13" s="287"/>
      <c r="NO13" s="67"/>
      <c r="NP13" s="284"/>
      <c r="NQ13" s="285"/>
      <c r="NR13" s="285"/>
      <c r="NS13" s="286"/>
      <c r="NT13" s="287"/>
      <c r="NU13" s="67"/>
      <c r="NV13" s="284"/>
      <c r="NW13" s="285"/>
      <c r="NX13" s="285"/>
      <c r="NY13" s="286"/>
      <c r="NZ13" s="287"/>
      <c r="OA13" s="67"/>
      <c r="OB13" s="284"/>
      <c r="OC13" s="285"/>
      <c r="OD13" s="285"/>
      <c r="OE13" s="286"/>
      <c r="OF13" s="287"/>
      <c r="OG13" s="67"/>
      <c r="OH13" s="284"/>
      <c r="OI13" s="285"/>
      <c r="OJ13" s="285"/>
      <c r="OK13" s="286"/>
      <c r="OL13" s="287"/>
      <c r="OM13" s="67"/>
      <c r="ON13" s="284"/>
      <c r="OO13" s="285"/>
      <c r="OP13" s="285"/>
      <c r="OQ13" s="286"/>
      <c r="OR13" s="287"/>
      <c r="OS13" s="67"/>
      <c r="OT13" s="284"/>
      <c r="OU13" s="285"/>
      <c r="OV13" s="285"/>
      <c r="OW13" s="286"/>
      <c r="OX13" s="287"/>
      <c r="OY13" s="67"/>
      <c r="OZ13" s="284"/>
      <c r="PA13" s="285"/>
      <c r="PB13" s="285"/>
      <c r="PC13" s="286"/>
      <c r="PD13" s="287"/>
      <c r="PE13" s="67"/>
      <c r="PF13" s="284"/>
      <c r="PG13" s="285"/>
      <c r="PH13" s="285"/>
      <c r="PI13" s="286"/>
      <c r="PJ13" s="287"/>
      <c r="PK13" s="67"/>
      <c r="PL13" s="284"/>
      <c r="PM13" s="285"/>
      <c r="PN13" s="285"/>
      <c r="PO13" s="286"/>
      <c r="PP13" s="287"/>
      <c r="PQ13" s="67"/>
      <c r="PR13" s="284"/>
      <c r="PS13" s="285"/>
      <c r="PT13" s="285"/>
      <c r="PU13" s="286"/>
      <c r="PV13" s="287"/>
      <c r="PW13" s="67"/>
      <c r="PX13" s="284"/>
      <c r="PY13" s="285"/>
      <c r="PZ13" s="285"/>
      <c r="QA13" s="286"/>
      <c r="QB13" s="287"/>
      <c r="QC13" s="67"/>
      <c r="QD13" s="284"/>
      <c r="QE13" s="285"/>
      <c r="QF13" s="285"/>
      <c r="QG13" s="286"/>
      <c r="QH13" s="287"/>
      <c r="QI13" s="67"/>
      <c r="QJ13" s="284"/>
      <c r="QK13" s="285"/>
      <c r="QL13" s="285"/>
      <c r="QM13" s="286"/>
      <c r="QN13" s="287"/>
      <c r="QO13" s="67"/>
      <c r="QP13" s="284"/>
      <c r="QQ13" s="285"/>
      <c r="QR13" s="285"/>
      <c r="QS13" s="286"/>
      <c r="QT13" s="287"/>
      <c r="QU13" s="67"/>
      <c r="QV13" s="284"/>
      <c r="QW13" s="285"/>
      <c r="QX13" s="285"/>
      <c r="QY13" s="286"/>
      <c r="QZ13" s="287"/>
      <c r="RA13" s="67"/>
      <c r="RB13" s="284"/>
      <c r="RC13" s="285"/>
      <c r="RD13" s="285"/>
      <c r="RE13" s="286"/>
      <c r="RF13" s="287"/>
      <c r="RG13" s="67"/>
      <c r="RH13" s="284"/>
      <c r="RI13" s="285"/>
      <c r="RJ13" s="285"/>
      <c r="RK13" s="286"/>
      <c r="RL13" s="287"/>
      <c r="RM13" s="67"/>
      <c r="RN13" s="284"/>
      <c r="RO13" s="285"/>
      <c r="RP13" s="285"/>
      <c r="RQ13" s="286"/>
      <c r="RR13" s="287"/>
      <c r="RS13" s="67"/>
      <c r="RT13" s="284"/>
      <c r="RU13" s="285"/>
      <c r="RV13" s="285"/>
      <c r="RW13" s="286"/>
      <c r="RX13" s="287"/>
      <c r="RY13" s="67"/>
      <c r="RZ13" s="284"/>
      <c r="SA13" s="285"/>
      <c r="SB13" s="285"/>
      <c r="SC13" s="286"/>
      <c r="SD13" s="287"/>
      <c r="SE13" s="67"/>
      <c r="SF13" s="284"/>
      <c r="SG13" s="285"/>
      <c r="SH13" s="285"/>
      <c r="SI13" s="286"/>
      <c r="SJ13" s="287"/>
      <c r="SK13" s="67"/>
      <c r="SL13" s="284"/>
      <c r="SM13" s="285"/>
      <c r="SN13" s="285"/>
      <c r="SO13" s="286"/>
      <c r="SP13" s="287"/>
      <c r="SQ13" s="67"/>
      <c r="SR13" s="284"/>
      <c r="SS13" s="285"/>
      <c r="ST13" s="285"/>
      <c r="SU13" s="286"/>
      <c r="SV13" s="287"/>
      <c r="SW13" s="67"/>
      <c r="SX13" s="284"/>
      <c r="SY13" s="285"/>
      <c r="SZ13" s="285"/>
      <c r="TA13" s="286"/>
      <c r="TB13" s="287"/>
      <c r="TC13" s="67"/>
      <c r="TD13" s="284"/>
      <c r="TE13" s="285"/>
      <c r="TF13" s="285"/>
      <c r="TG13" s="286"/>
      <c r="TH13" s="287"/>
      <c r="TI13" s="67"/>
      <c r="TJ13" s="284"/>
      <c r="TK13" s="285"/>
      <c r="TL13" s="285"/>
      <c r="TM13" s="286"/>
      <c r="TN13" s="287"/>
      <c r="TO13" s="67"/>
      <c r="TP13" s="284"/>
      <c r="TQ13" s="285"/>
      <c r="TR13" s="285"/>
      <c r="TS13" s="286"/>
      <c r="TT13" s="287"/>
      <c r="TU13" s="67"/>
      <c r="TV13" s="284"/>
      <c r="TW13" s="285"/>
      <c r="TX13" s="285"/>
      <c r="TY13" s="286"/>
      <c r="TZ13" s="287"/>
      <c r="UA13" s="67"/>
      <c r="UB13" s="284"/>
      <c r="UC13" s="285"/>
      <c r="UD13" s="285"/>
      <c r="UE13" s="286"/>
      <c r="UF13" s="287"/>
      <c r="UG13" s="67"/>
      <c r="UH13" s="284"/>
      <c r="UI13" s="285"/>
      <c r="UJ13" s="285"/>
      <c r="UK13" s="286"/>
      <c r="UL13" s="287"/>
      <c r="UM13" s="67"/>
      <c r="UN13" s="284"/>
      <c r="UO13" s="285"/>
      <c r="UP13" s="285"/>
      <c r="UQ13" s="286"/>
      <c r="UR13" s="287"/>
      <c r="US13" s="67"/>
      <c r="UT13" s="284"/>
      <c r="UU13" s="285"/>
      <c r="UV13" s="285"/>
      <c r="UW13" s="286"/>
      <c r="UX13" s="287"/>
      <c r="UY13" s="67"/>
      <c r="UZ13" s="284"/>
      <c r="VA13" s="285"/>
      <c r="VB13" s="285"/>
      <c r="VC13" s="286"/>
      <c r="VD13" s="287"/>
      <c r="VE13" s="67"/>
      <c r="VF13" s="284"/>
      <c r="VG13" s="285"/>
      <c r="VH13" s="285"/>
      <c r="VI13" s="286"/>
      <c r="VJ13" s="287"/>
      <c r="VK13" s="67"/>
      <c r="VL13" s="284"/>
      <c r="VM13" s="285"/>
      <c r="VN13" s="285"/>
      <c r="VO13" s="286"/>
      <c r="VP13" s="287"/>
      <c r="VQ13" s="67"/>
      <c r="VR13" s="284"/>
      <c r="VS13" s="285"/>
      <c r="VT13" s="285"/>
      <c r="VU13" s="286"/>
      <c r="VV13" s="287"/>
      <c r="VW13" s="67"/>
      <c r="VX13" s="284"/>
      <c r="VY13" s="285"/>
      <c r="VZ13" s="285"/>
      <c r="WA13" s="286"/>
      <c r="WB13" s="287"/>
      <c r="WC13" s="67"/>
      <c r="WD13" s="284"/>
      <c r="WE13" s="285"/>
      <c r="WF13" s="285"/>
      <c r="WG13" s="286"/>
      <c r="WH13" s="287"/>
      <c r="WI13" s="67"/>
      <c r="WJ13" s="284"/>
      <c r="WK13" s="285"/>
      <c r="WL13" s="285"/>
      <c r="WM13" s="286"/>
      <c r="WN13" s="287"/>
      <c r="WO13" s="67"/>
      <c r="WP13" s="284"/>
      <c r="WQ13" s="285"/>
      <c r="WR13" s="285"/>
      <c r="WS13" s="286"/>
      <c r="WT13" s="287"/>
      <c r="WU13" s="67"/>
      <c r="WV13" s="284"/>
      <c r="WW13" s="285"/>
      <c r="WX13" s="285"/>
      <c r="WY13" s="286"/>
      <c r="WZ13" s="287"/>
      <c r="XA13" s="67"/>
      <c r="XB13" s="284"/>
      <c r="XC13" s="285"/>
      <c r="XD13" s="285"/>
      <c r="XE13" s="286"/>
      <c r="XF13" s="287"/>
      <c r="XG13" s="67"/>
      <c r="XH13" s="284"/>
      <c r="XI13" s="285"/>
      <c r="XJ13" s="285"/>
      <c r="XK13" s="286"/>
      <c r="XL13" s="287"/>
      <c r="XM13" s="67"/>
      <c r="XN13" s="284"/>
      <c r="XO13" s="285"/>
      <c r="XP13" s="285"/>
      <c r="XQ13" s="286"/>
      <c r="XR13" s="287"/>
      <c r="XS13" s="67"/>
      <c r="XT13" s="284"/>
      <c r="XU13" s="285"/>
      <c r="XV13" s="285"/>
      <c r="XW13" s="286"/>
      <c r="XX13" s="287"/>
      <c r="XY13" s="67"/>
      <c r="XZ13" s="284"/>
      <c r="YA13" s="285"/>
      <c r="YB13" s="285"/>
      <c r="YC13" s="286"/>
      <c r="YD13" s="287"/>
      <c r="YE13" s="67"/>
      <c r="YF13" s="284"/>
      <c r="YG13" s="285"/>
      <c r="YH13" s="285"/>
      <c r="YI13" s="286"/>
      <c r="YJ13" s="287"/>
      <c r="YK13" s="67"/>
      <c r="YL13" s="284"/>
      <c r="YM13" s="285"/>
      <c r="YN13" s="285"/>
      <c r="YO13" s="286"/>
      <c r="YP13" s="287"/>
      <c r="YQ13" s="67"/>
      <c r="YR13" s="284"/>
      <c r="YS13" s="285"/>
      <c r="YT13" s="285"/>
      <c r="YU13" s="286"/>
      <c r="YV13" s="287"/>
      <c r="YW13" s="67"/>
      <c r="YX13" s="284"/>
      <c r="YY13" s="285"/>
      <c r="YZ13" s="285"/>
      <c r="ZA13" s="286"/>
      <c r="ZB13" s="287"/>
      <c r="ZC13" s="67"/>
      <c r="ZD13" s="284"/>
      <c r="ZE13" s="285"/>
      <c r="ZF13" s="285"/>
      <c r="ZG13" s="286"/>
      <c r="ZH13" s="287"/>
      <c r="ZI13" s="67"/>
      <c r="ZJ13" s="284"/>
      <c r="ZK13" s="285"/>
      <c r="ZL13" s="285"/>
      <c r="ZM13" s="286"/>
      <c r="ZN13" s="287"/>
      <c r="ZO13" s="67"/>
      <c r="ZP13" s="284"/>
      <c r="ZQ13" s="285"/>
      <c r="ZR13" s="285"/>
      <c r="ZS13" s="286"/>
      <c r="ZT13" s="287"/>
      <c r="ZU13" s="67"/>
      <c r="ZV13" s="284"/>
      <c r="ZW13" s="285"/>
      <c r="ZX13" s="285"/>
      <c r="ZY13" s="286"/>
      <c r="ZZ13" s="287"/>
      <c r="AAA13" s="67"/>
      <c r="AAB13" s="284"/>
      <c r="AAC13" s="285"/>
      <c r="AAD13" s="285"/>
      <c r="AAE13" s="286"/>
      <c r="AAF13" s="287"/>
      <c r="AAG13" s="67"/>
      <c r="AAH13" s="284"/>
      <c r="AAI13" s="285"/>
      <c r="AAJ13" s="285"/>
      <c r="AAK13" s="286"/>
      <c r="AAL13" s="287"/>
      <c r="AAM13" s="67"/>
      <c r="AAN13" s="284"/>
      <c r="AAO13" s="285"/>
      <c r="AAP13" s="285"/>
      <c r="AAQ13" s="286"/>
      <c r="AAR13" s="287"/>
      <c r="AAS13" s="67"/>
      <c r="AAT13" s="284"/>
      <c r="AAU13" s="285"/>
      <c r="AAV13" s="285"/>
      <c r="AAW13" s="286"/>
      <c r="AAX13" s="287"/>
      <c r="AAY13" s="67"/>
      <c r="AAZ13" s="284"/>
      <c r="ABA13" s="285"/>
      <c r="ABB13" s="285"/>
      <c r="ABC13" s="286"/>
      <c r="ABD13" s="287"/>
      <c r="ABE13" s="67"/>
      <c r="ABF13" s="284"/>
      <c r="ABG13" s="285"/>
      <c r="ABH13" s="285"/>
      <c r="ABI13" s="286"/>
      <c r="ABJ13" s="287"/>
      <c r="ABK13" s="67"/>
      <c r="ABL13" s="284"/>
      <c r="ABM13" s="285"/>
      <c r="ABN13" s="285"/>
      <c r="ABO13" s="286"/>
      <c r="ABP13" s="287"/>
      <c r="ABQ13" s="67"/>
      <c r="ABR13" s="284"/>
      <c r="ABS13" s="285"/>
      <c r="ABT13" s="285"/>
      <c r="ABU13" s="286"/>
      <c r="ABV13" s="287"/>
      <c r="ABW13" s="67"/>
      <c r="ABX13" s="284"/>
      <c r="ABY13" s="285"/>
      <c r="ABZ13" s="285"/>
      <c r="ACA13" s="286"/>
      <c r="ACB13" s="287"/>
      <c r="ACC13" s="67"/>
      <c r="ACD13" s="284"/>
      <c r="ACE13" s="285"/>
      <c r="ACF13" s="285"/>
      <c r="ACG13" s="286"/>
      <c r="ACH13" s="287"/>
      <c r="ACI13" s="67"/>
      <c r="ACJ13" s="284"/>
      <c r="ACK13" s="285"/>
      <c r="ACL13" s="285"/>
      <c r="ACM13" s="286"/>
      <c r="ACN13" s="287"/>
      <c r="ACO13" s="67"/>
      <c r="ACP13" s="284"/>
      <c r="ACQ13" s="285"/>
      <c r="ACR13" s="285"/>
      <c r="ACS13" s="286"/>
      <c r="ACT13" s="287"/>
      <c r="ACU13" s="67"/>
      <c r="ACV13" s="284"/>
      <c r="ACW13" s="285"/>
      <c r="ACX13" s="285"/>
      <c r="ACY13" s="286"/>
      <c r="ACZ13" s="287"/>
      <c r="ADA13" s="67"/>
      <c r="ADB13" s="284"/>
      <c r="ADC13" s="285"/>
      <c r="ADD13" s="285"/>
      <c r="ADE13" s="286"/>
      <c r="ADF13" s="287"/>
      <c r="ADG13" s="67"/>
      <c r="ADH13" s="284"/>
      <c r="ADI13" s="285"/>
      <c r="ADJ13" s="285"/>
      <c r="ADK13" s="286"/>
      <c r="ADL13" s="287"/>
      <c r="ADM13" s="67"/>
      <c r="ADN13" s="284"/>
      <c r="ADO13" s="285"/>
      <c r="ADP13" s="285"/>
      <c r="ADQ13" s="286"/>
      <c r="ADR13" s="287"/>
      <c r="ADS13" s="67"/>
      <c r="ADT13" s="284"/>
      <c r="ADU13" s="285"/>
      <c r="ADV13" s="285"/>
      <c r="ADW13" s="286"/>
      <c r="ADX13" s="287"/>
      <c r="ADY13" s="67"/>
      <c r="ADZ13" s="284"/>
      <c r="AEA13" s="285"/>
      <c r="AEB13" s="285"/>
      <c r="AEC13" s="286"/>
      <c r="AED13" s="287"/>
      <c r="AEE13" s="67"/>
      <c r="AEF13" s="284"/>
      <c r="AEG13" s="285"/>
      <c r="AEH13" s="285"/>
      <c r="AEI13" s="286"/>
      <c r="AEJ13" s="287"/>
      <c r="AEK13" s="67"/>
      <c r="AEL13" s="284"/>
      <c r="AEM13" s="285"/>
      <c r="AEN13" s="285"/>
      <c r="AEO13" s="286"/>
      <c r="AEP13" s="287"/>
      <c r="AEQ13" s="67"/>
      <c r="AER13" s="284"/>
      <c r="AES13" s="285"/>
      <c r="AET13" s="285"/>
      <c r="AEU13" s="286"/>
      <c r="AEV13" s="287"/>
      <c r="AEW13" s="67"/>
      <c r="AEX13" s="284"/>
      <c r="AEY13" s="285"/>
      <c r="AEZ13" s="285"/>
      <c r="AFA13" s="286"/>
      <c r="AFB13" s="287"/>
      <c r="AFC13" s="67"/>
      <c r="AFD13" s="284"/>
      <c r="AFE13" s="285"/>
      <c r="AFF13" s="285"/>
      <c r="AFG13" s="286"/>
      <c r="AFH13" s="287"/>
      <c r="AFI13" s="67"/>
      <c r="AFJ13" s="284"/>
      <c r="AFK13" s="285"/>
      <c r="AFL13" s="285"/>
      <c r="AFM13" s="286"/>
      <c r="AFN13" s="287"/>
      <c r="AFO13" s="67"/>
      <c r="AFP13" s="284"/>
      <c r="AFQ13" s="285"/>
      <c r="AFR13" s="285"/>
      <c r="AFS13" s="286"/>
      <c r="AFT13" s="287"/>
      <c r="AFU13" s="67"/>
      <c r="AFV13" s="284"/>
      <c r="AFW13" s="285"/>
      <c r="AFX13" s="285"/>
      <c r="AFY13" s="286"/>
      <c r="AFZ13" s="287"/>
      <c r="AGA13" s="67"/>
      <c r="AGB13" s="284"/>
      <c r="AGC13" s="285"/>
      <c r="AGD13" s="285"/>
      <c r="AGE13" s="286"/>
      <c r="AGF13" s="287"/>
      <c r="AGG13" s="67"/>
      <c r="AGH13" s="284"/>
      <c r="AGI13" s="285"/>
      <c r="AGJ13" s="285"/>
      <c r="AGK13" s="286"/>
      <c r="AGL13" s="287"/>
      <c r="AGM13" s="67"/>
      <c r="AGN13" s="284"/>
      <c r="AGO13" s="285"/>
      <c r="AGP13" s="285"/>
      <c r="AGQ13" s="286"/>
      <c r="AGR13" s="287"/>
      <c r="AGS13" s="67"/>
      <c r="AGT13" s="284"/>
      <c r="AGU13" s="285"/>
      <c r="AGV13" s="285"/>
      <c r="AGW13" s="286"/>
      <c r="AGX13" s="287"/>
      <c r="AGY13" s="67"/>
      <c r="AGZ13" s="284"/>
      <c r="AHA13" s="285"/>
      <c r="AHB13" s="285"/>
      <c r="AHC13" s="286"/>
      <c r="AHD13" s="287"/>
      <c r="AHE13" s="67"/>
      <c r="AHF13" s="284"/>
      <c r="AHG13" s="285"/>
      <c r="AHH13" s="285"/>
      <c r="AHI13" s="286"/>
      <c r="AHJ13" s="287"/>
      <c r="AHK13" s="67"/>
      <c r="AHL13" s="284"/>
      <c r="AHM13" s="285"/>
      <c r="AHN13" s="285"/>
      <c r="AHO13" s="286"/>
      <c r="AHP13" s="287"/>
      <c r="AHQ13" s="67"/>
      <c r="AHR13" s="284"/>
      <c r="AHS13" s="285"/>
      <c r="AHT13" s="285"/>
      <c r="AHU13" s="286"/>
      <c r="AHV13" s="287"/>
      <c r="AHW13" s="67"/>
      <c r="AHX13" s="284"/>
      <c r="AHY13" s="285"/>
      <c r="AHZ13" s="285"/>
      <c r="AIA13" s="286"/>
      <c r="AIB13" s="287"/>
      <c r="AIC13" s="67"/>
      <c r="AID13" s="284"/>
      <c r="AIE13" s="285"/>
      <c r="AIF13" s="285"/>
      <c r="AIG13" s="286"/>
      <c r="AIH13" s="287"/>
      <c r="AII13" s="67"/>
      <c r="AIJ13" s="284"/>
      <c r="AIK13" s="285"/>
      <c r="AIL13" s="285"/>
      <c r="AIM13" s="286"/>
      <c r="AIN13" s="287"/>
      <c r="AIO13" s="67"/>
      <c r="AIP13" s="284"/>
      <c r="AIQ13" s="285"/>
      <c r="AIR13" s="285"/>
      <c r="AIS13" s="286"/>
      <c r="AIT13" s="287"/>
      <c r="AIU13" s="67"/>
      <c r="AIV13" s="284"/>
      <c r="AIW13" s="285"/>
      <c r="AIX13" s="285"/>
      <c r="AIY13" s="286"/>
      <c r="AIZ13" s="287"/>
      <c r="AJA13" s="67"/>
      <c r="AJB13" s="284"/>
      <c r="AJC13" s="285"/>
      <c r="AJD13" s="285"/>
      <c r="AJE13" s="286"/>
      <c r="AJF13" s="287"/>
      <c r="AJG13" s="67"/>
      <c r="AJH13" s="284"/>
      <c r="AJI13" s="285"/>
      <c r="AJJ13" s="285"/>
      <c r="AJK13" s="286"/>
      <c r="AJL13" s="287"/>
      <c r="AJM13" s="67"/>
      <c r="AJN13" s="284"/>
      <c r="AJO13" s="285"/>
      <c r="AJP13" s="285"/>
      <c r="AJQ13" s="286"/>
      <c r="AJR13" s="287"/>
      <c r="AJS13" s="67"/>
      <c r="AJT13" s="284"/>
      <c r="AJU13" s="285"/>
      <c r="AJV13" s="285"/>
      <c r="AJW13" s="286"/>
      <c r="AJX13" s="287"/>
      <c r="AJY13" s="67"/>
      <c r="AJZ13" s="284"/>
      <c r="AKA13" s="285"/>
      <c r="AKB13" s="285"/>
      <c r="AKC13" s="286"/>
      <c r="AKD13" s="287"/>
      <c r="AKE13" s="67"/>
      <c r="AKF13" s="284"/>
      <c r="AKG13" s="285"/>
      <c r="AKH13" s="285"/>
      <c r="AKI13" s="286"/>
      <c r="AKJ13" s="287"/>
      <c r="AKK13" s="67"/>
      <c r="AKL13" s="284"/>
      <c r="AKM13" s="285"/>
      <c r="AKN13" s="285"/>
      <c r="AKO13" s="286"/>
      <c r="AKP13" s="287"/>
      <c r="AKQ13" s="67"/>
      <c r="AKR13" s="284"/>
      <c r="AKS13" s="285"/>
      <c r="AKT13" s="285"/>
      <c r="AKU13" s="286"/>
      <c r="AKV13" s="287"/>
      <c r="AKW13" s="67"/>
      <c r="AKX13" s="284"/>
      <c r="AKY13" s="285"/>
      <c r="AKZ13" s="285"/>
      <c r="ALA13" s="286"/>
      <c r="ALB13" s="287"/>
      <c r="ALC13" s="67"/>
      <c r="ALD13" s="284"/>
      <c r="ALE13" s="285"/>
      <c r="ALF13" s="285"/>
      <c r="ALG13" s="286"/>
      <c r="ALH13" s="287"/>
      <c r="ALI13" s="67"/>
      <c r="ALJ13" s="284"/>
      <c r="ALK13" s="285"/>
      <c r="ALL13" s="285"/>
      <c r="ALM13" s="286"/>
      <c r="ALN13" s="287"/>
      <c r="ALO13" s="67"/>
      <c r="ALP13" s="284"/>
      <c r="ALQ13" s="285"/>
      <c r="ALR13" s="285"/>
      <c r="ALS13" s="286"/>
      <c r="ALT13" s="287"/>
      <c r="ALU13" s="67"/>
      <c r="ALV13" s="284"/>
      <c r="ALW13" s="285"/>
      <c r="ALX13" s="285"/>
      <c r="ALY13" s="286"/>
      <c r="ALZ13" s="287"/>
      <c r="AMA13" s="67"/>
      <c r="AMB13" s="284"/>
      <c r="AMC13" s="285"/>
      <c r="AMD13" s="285"/>
      <c r="AME13" s="286"/>
      <c r="AMF13" s="287"/>
      <c r="AMG13" s="67"/>
      <c r="AMH13" s="284"/>
      <c r="AMI13" s="285"/>
      <c r="AMJ13" s="285"/>
      <c r="AMK13" s="286"/>
      <c r="AML13" s="287"/>
      <c r="AMM13" s="67"/>
      <c r="AMN13" s="284"/>
      <c r="AMO13" s="285"/>
      <c r="AMP13" s="285"/>
      <c r="AMQ13" s="286"/>
      <c r="AMR13" s="287"/>
      <c r="AMS13" s="67"/>
      <c r="AMT13" s="284"/>
      <c r="AMU13" s="285"/>
      <c r="AMV13" s="285"/>
      <c r="AMW13" s="286"/>
      <c r="AMX13" s="287"/>
      <c r="AMY13" s="67"/>
      <c r="AMZ13" s="284"/>
      <c r="ANA13" s="285"/>
      <c r="ANB13" s="285"/>
      <c r="ANC13" s="286"/>
      <c r="AND13" s="287"/>
      <c r="ANE13" s="67"/>
      <c r="ANF13" s="284"/>
      <c r="ANG13" s="285"/>
      <c r="ANH13" s="285"/>
      <c r="ANI13" s="286"/>
      <c r="ANJ13" s="287"/>
      <c r="ANK13" s="67"/>
      <c r="ANL13" s="284"/>
      <c r="ANM13" s="285"/>
      <c r="ANN13" s="285"/>
      <c r="ANO13" s="286"/>
      <c r="ANP13" s="287"/>
      <c r="ANQ13" s="67"/>
      <c r="ANR13" s="284"/>
      <c r="ANS13" s="285"/>
      <c r="ANT13" s="285"/>
      <c r="ANU13" s="286"/>
      <c r="ANV13" s="287"/>
      <c r="ANW13" s="67"/>
      <c r="ANX13" s="284"/>
      <c r="ANY13" s="285"/>
      <c r="ANZ13" s="285"/>
      <c r="AOA13" s="286"/>
      <c r="AOB13" s="287"/>
      <c r="AOC13" s="67"/>
      <c r="AOD13" s="284"/>
      <c r="AOE13" s="285"/>
      <c r="AOF13" s="285"/>
      <c r="AOG13" s="286"/>
      <c r="AOH13" s="287"/>
      <c r="AOI13" s="67"/>
      <c r="AOJ13" s="284"/>
      <c r="AOK13" s="285"/>
      <c r="AOL13" s="285"/>
      <c r="AOM13" s="286"/>
      <c r="AON13" s="287"/>
      <c r="AOO13" s="67"/>
      <c r="AOP13" s="284"/>
      <c r="AOQ13" s="285"/>
      <c r="AOR13" s="285"/>
      <c r="AOS13" s="286"/>
      <c r="AOT13" s="287"/>
      <c r="AOU13" s="67"/>
      <c r="AOV13" s="284"/>
      <c r="AOW13" s="285"/>
      <c r="AOX13" s="285"/>
      <c r="AOY13" s="286"/>
      <c r="AOZ13" s="287"/>
      <c r="APA13" s="67"/>
      <c r="APB13" s="284"/>
      <c r="APC13" s="285"/>
      <c r="APD13" s="285"/>
      <c r="APE13" s="286"/>
      <c r="APF13" s="287"/>
      <c r="APG13" s="67"/>
      <c r="APH13" s="284"/>
      <c r="API13" s="285"/>
      <c r="APJ13" s="285"/>
      <c r="APK13" s="286"/>
      <c r="APL13" s="287"/>
      <c r="APM13" s="67"/>
      <c r="APN13" s="284"/>
      <c r="APO13" s="285"/>
      <c r="APP13" s="285"/>
      <c r="APQ13" s="286"/>
      <c r="APR13" s="287"/>
      <c r="APS13" s="67"/>
      <c r="APT13" s="284"/>
      <c r="APU13" s="285"/>
      <c r="APV13" s="285"/>
      <c r="APW13" s="286"/>
      <c r="APX13" s="287"/>
      <c r="APY13" s="67"/>
      <c r="APZ13" s="284"/>
      <c r="AQA13" s="285"/>
      <c r="AQB13" s="285"/>
      <c r="AQC13" s="286"/>
      <c r="AQD13" s="287"/>
      <c r="AQE13" s="67"/>
      <c r="AQF13" s="284"/>
      <c r="AQG13" s="285"/>
      <c r="AQH13" s="285"/>
      <c r="AQI13" s="286"/>
      <c r="AQJ13" s="287"/>
      <c r="AQK13" s="67"/>
      <c r="AQL13" s="284"/>
      <c r="AQM13" s="285"/>
      <c r="AQN13" s="285"/>
      <c r="AQO13" s="286"/>
      <c r="AQP13" s="287"/>
      <c r="AQQ13" s="67"/>
      <c r="AQR13" s="284"/>
      <c r="AQS13" s="285"/>
      <c r="AQT13" s="285"/>
      <c r="AQU13" s="286"/>
      <c r="AQV13" s="287"/>
      <c r="AQW13" s="67"/>
      <c r="AQX13" s="284"/>
      <c r="AQY13" s="285"/>
      <c r="AQZ13" s="285"/>
      <c r="ARA13" s="286"/>
      <c r="ARB13" s="287"/>
      <c r="ARC13" s="67"/>
      <c r="ARD13" s="284"/>
      <c r="ARE13" s="285"/>
      <c r="ARF13" s="285"/>
      <c r="ARG13" s="286"/>
      <c r="ARH13" s="287"/>
      <c r="ARI13" s="67"/>
      <c r="ARJ13" s="284"/>
      <c r="ARK13" s="285"/>
      <c r="ARL13" s="285"/>
      <c r="ARM13" s="286"/>
      <c r="ARN13" s="287"/>
      <c r="ARO13" s="67"/>
      <c r="ARP13" s="284"/>
      <c r="ARQ13" s="285"/>
      <c r="ARR13" s="285"/>
      <c r="ARS13" s="286"/>
      <c r="ART13" s="287"/>
      <c r="ARU13" s="67"/>
      <c r="ARV13" s="284"/>
      <c r="ARW13" s="285"/>
      <c r="ARX13" s="285"/>
      <c r="ARY13" s="286"/>
      <c r="ARZ13" s="287"/>
      <c r="ASA13" s="67"/>
      <c r="ASB13" s="284"/>
      <c r="ASC13" s="285"/>
      <c r="ASD13" s="285"/>
      <c r="ASE13" s="286"/>
      <c r="ASF13" s="287"/>
      <c r="ASG13" s="67"/>
      <c r="ASH13" s="284"/>
      <c r="ASI13" s="285"/>
      <c r="ASJ13" s="285"/>
      <c r="ASK13" s="286"/>
      <c r="ASL13" s="287"/>
      <c r="ASM13" s="67"/>
      <c r="ASN13" s="284"/>
      <c r="ASO13" s="285"/>
      <c r="ASP13" s="285"/>
      <c r="ASQ13" s="286"/>
      <c r="ASR13" s="287"/>
      <c r="ASS13" s="67"/>
      <c r="AST13" s="284"/>
      <c r="ASU13" s="285"/>
      <c r="ASV13" s="285"/>
      <c r="ASW13" s="286"/>
      <c r="ASX13" s="287"/>
      <c r="ASY13" s="67"/>
      <c r="ASZ13" s="284"/>
      <c r="ATA13" s="285"/>
      <c r="ATB13" s="285"/>
      <c r="ATC13" s="286"/>
      <c r="ATD13" s="287"/>
      <c r="ATE13" s="67"/>
      <c r="ATF13" s="284"/>
      <c r="ATG13" s="285"/>
      <c r="ATH13" s="285"/>
      <c r="ATI13" s="286"/>
      <c r="ATJ13" s="287"/>
      <c r="ATK13" s="67"/>
      <c r="ATL13" s="284"/>
      <c r="ATM13" s="285"/>
      <c r="ATN13" s="285"/>
      <c r="ATO13" s="286"/>
      <c r="ATP13" s="287"/>
      <c r="ATQ13" s="67"/>
      <c r="ATR13" s="284"/>
      <c r="ATS13" s="285"/>
      <c r="ATT13" s="285"/>
      <c r="ATU13" s="286"/>
      <c r="ATV13" s="287"/>
      <c r="ATW13" s="67"/>
      <c r="ATX13" s="284"/>
      <c r="ATY13" s="285"/>
      <c r="ATZ13" s="285"/>
      <c r="AUA13" s="286"/>
      <c r="AUB13" s="287"/>
      <c r="AUC13" s="67"/>
      <c r="AUD13" s="284"/>
      <c r="AUE13" s="285"/>
      <c r="AUF13" s="285"/>
      <c r="AUG13" s="286"/>
      <c r="AUH13" s="287"/>
      <c r="AUI13" s="67"/>
      <c r="AUJ13" s="284"/>
      <c r="AUK13" s="285"/>
      <c r="AUL13" s="285"/>
      <c r="AUM13" s="286"/>
      <c r="AUN13" s="287"/>
      <c r="AUO13" s="67"/>
      <c r="AUP13" s="284"/>
      <c r="AUQ13" s="285"/>
      <c r="AUR13" s="285"/>
      <c r="AUS13" s="286"/>
      <c r="AUT13" s="287"/>
      <c r="AUU13" s="67"/>
      <c r="AUV13" s="284"/>
      <c r="AUW13" s="285"/>
      <c r="AUX13" s="285"/>
      <c r="AUY13" s="286"/>
      <c r="AUZ13" s="287"/>
      <c r="AVA13" s="67"/>
      <c r="AVB13" s="284"/>
      <c r="AVC13" s="285"/>
      <c r="AVD13" s="285"/>
      <c r="AVE13" s="286"/>
      <c r="AVF13" s="287"/>
      <c r="AVG13" s="67"/>
      <c r="AVH13" s="284"/>
      <c r="AVI13" s="285"/>
      <c r="AVJ13" s="285"/>
      <c r="AVK13" s="286"/>
      <c r="AVL13" s="287"/>
      <c r="AVM13" s="67"/>
      <c r="AVN13" s="284"/>
      <c r="AVO13" s="285"/>
      <c r="AVP13" s="285"/>
      <c r="AVQ13" s="286"/>
      <c r="AVR13" s="287"/>
      <c r="AVS13" s="67"/>
      <c r="AVT13" s="284"/>
      <c r="AVU13" s="285"/>
      <c r="AVV13" s="285"/>
      <c r="AVW13" s="286"/>
      <c r="AVX13" s="287"/>
      <c r="AVY13" s="67"/>
      <c r="AVZ13" s="284"/>
      <c r="AWA13" s="285"/>
      <c r="AWB13" s="285"/>
      <c r="AWC13" s="286"/>
      <c r="AWD13" s="287"/>
      <c r="AWE13" s="67"/>
      <c r="AWF13" s="284"/>
      <c r="AWG13" s="285"/>
      <c r="AWH13" s="285"/>
      <c r="AWI13" s="286"/>
      <c r="AWJ13" s="287"/>
      <c r="AWK13" s="67"/>
      <c r="AWL13" s="284"/>
      <c r="AWM13" s="285"/>
      <c r="AWN13" s="285"/>
      <c r="AWO13" s="286"/>
      <c r="AWP13" s="287"/>
      <c r="AWQ13" s="67"/>
      <c r="AWR13" s="284"/>
      <c r="AWS13" s="285"/>
      <c r="AWT13" s="285"/>
      <c r="AWU13" s="286"/>
      <c r="AWV13" s="287"/>
      <c r="AWW13" s="67"/>
      <c r="AWX13" s="284"/>
      <c r="AWY13" s="285"/>
      <c r="AWZ13" s="285"/>
      <c r="AXA13" s="286"/>
      <c r="AXB13" s="287"/>
      <c r="AXC13" s="67"/>
      <c r="AXD13" s="284"/>
      <c r="AXE13" s="285"/>
      <c r="AXF13" s="285"/>
      <c r="AXG13" s="286"/>
      <c r="AXH13" s="287"/>
      <c r="AXI13" s="67"/>
      <c r="AXJ13" s="284"/>
      <c r="AXK13" s="285"/>
      <c r="AXL13" s="285"/>
      <c r="AXM13" s="286"/>
      <c r="AXN13" s="287"/>
      <c r="AXO13" s="67"/>
      <c r="AXP13" s="284"/>
      <c r="AXQ13" s="285"/>
      <c r="AXR13" s="285"/>
      <c r="AXS13" s="286"/>
      <c r="AXT13" s="287"/>
      <c r="AXU13" s="67"/>
      <c r="AXV13" s="284"/>
      <c r="AXW13" s="285"/>
      <c r="AXX13" s="285"/>
      <c r="AXY13" s="286"/>
      <c r="AXZ13" s="287"/>
      <c r="AYA13" s="67"/>
      <c r="AYB13" s="284"/>
      <c r="AYC13" s="285"/>
      <c r="AYD13" s="285"/>
      <c r="AYE13" s="286"/>
      <c r="AYF13" s="287"/>
      <c r="AYG13" s="67"/>
      <c r="AYH13" s="284"/>
      <c r="AYI13" s="285"/>
      <c r="AYJ13" s="285"/>
      <c r="AYK13" s="286"/>
      <c r="AYL13" s="287"/>
      <c r="AYM13" s="67"/>
      <c r="AYN13" s="284"/>
      <c r="AYO13" s="285"/>
      <c r="AYP13" s="285"/>
      <c r="AYQ13" s="286"/>
      <c r="AYR13" s="287"/>
      <c r="AYS13" s="67"/>
      <c r="AYT13" s="284"/>
      <c r="AYU13" s="285"/>
      <c r="AYV13" s="285"/>
      <c r="AYW13" s="286"/>
      <c r="AYX13" s="287"/>
      <c r="AYY13" s="67"/>
      <c r="AYZ13" s="284"/>
      <c r="AZA13" s="285"/>
      <c r="AZB13" s="285"/>
      <c r="AZC13" s="286"/>
      <c r="AZD13" s="287"/>
      <c r="AZE13" s="67"/>
      <c r="AZF13" s="284"/>
      <c r="AZG13" s="285"/>
      <c r="AZH13" s="285"/>
      <c r="AZI13" s="286"/>
      <c r="AZJ13" s="287"/>
      <c r="AZK13" s="67"/>
      <c r="AZL13" s="284"/>
      <c r="AZM13" s="285"/>
      <c r="AZN13" s="285"/>
      <c r="AZO13" s="286"/>
      <c r="AZP13" s="287"/>
      <c r="AZQ13" s="67"/>
      <c r="AZR13" s="284"/>
      <c r="AZS13" s="285"/>
      <c r="AZT13" s="285"/>
      <c r="AZU13" s="286"/>
      <c r="AZV13" s="287"/>
      <c r="AZW13" s="67"/>
      <c r="AZX13" s="284"/>
      <c r="AZY13" s="285"/>
      <c r="AZZ13" s="285"/>
      <c r="BAA13" s="286"/>
      <c r="BAB13" s="287"/>
      <c r="BAC13" s="67"/>
      <c r="BAD13" s="284"/>
      <c r="BAE13" s="285"/>
      <c r="BAF13" s="285"/>
      <c r="BAG13" s="286"/>
      <c r="BAH13" s="287"/>
      <c r="BAI13" s="67"/>
      <c r="BAJ13" s="284"/>
      <c r="BAK13" s="285"/>
      <c r="BAL13" s="285"/>
      <c r="BAM13" s="286"/>
      <c r="BAN13" s="287"/>
      <c r="BAO13" s="67"/>
      <c r="BAP13" s="284"/>
      <c r="BAQ13" s="285"/>
      <c r="BAR13" s="285"/>
      <c r="BAS13" s="286"/>
      <c r="BAT13" s="287"/>
      <c r="BAU13" s="67"/>
      <c r="BAV13" s="284"/>
      <c r="BAW13" s="285"/>
      <c r="BAX13" s="285"/>
      <c r="BAY13" s="286"/>
      <c r="BAZ13" s="287"/>
      <c r="BBA13" s="67"/>
      <c r="BBB13" s="284"/>
      <c r="BBC13" s="285"/>
      <c r="BBD13" s="285"/>
      <c r="BBE13" s="286"/>
      <c r="BBF13" s="287"/>
      <c r="BBG13" s="67"/>
      <c r="BBH13" s="284"/>
      <c r="BBI13" s="285"/>
      <c r="BBJ13" s="285"/>
      <c r="BBK13" s="286"/>
      <c r="BBL13" s="287"/>
      <c r="BBM13" s="67"/>
      <c r="BBN13" s="284"/>
      <c r="BBO13" s="285"/>
      <c r="BBP13" s="285"/>
      <c r="BBQ13" s="286"/>
      <c r="BBR13" s="287"/>
      <c r="BBS13" s="67"/>
      <c r="BBT13" s="284"/>
      <c r="BBU13" s="285"/>
      <c r="BBV13" s="285"/>
      <c r="BBW13" s="286"/>
      <c r="BBX13" s="287"/>
      <c r="BBY13" s="67"/>
      <c r="BBZ13" s="284"/>
      <c r="BCA13" s="285"/>
      <c r="BCB13" s="285"/>
      <c r="BCC13" s="286"/>
      <c r="BCD13" s="287"/>
      <c r="BCE13" s="67"/>
      <c r="BCF13" s="284"/>
      <c r="BCG13" s="285"/>
      <c r="BCH13" s="285"/>
      <c r="BCI13" s="286"/>
      <c r="BCJ13" s="287"/>
      <c r="BCK13" s="67"/>
      <c r="BCL13" s="284"/>
      <c r="BCM13" s="285"/>
      <c r="BCN13" s="285"/>
      <c r="BCO13" s="286"/>
      <c r="BCP13" s="287"/>
      <c r="BCQ13" s="67"/>
      <c r="BCR13" s="284"/>
      <c r="BCS13" s="285"/>
      <c r="BCT13" s="285"/>
      <c r="BCU13" s="286"/>
      <c r="BCV13" s="287"/>
      <c r="BCW13" s="67"/>
      <c r="BCX13" s="284"/>
      <c r="BCY13" s="285"/>
      <c r="BCZ13" s="285"/>
      <c r="BDA13" s="286"/>
      <c r="BDB13" s="287"/>
      <c r="BDC13" s="67"/>
      <c r="BDD13" s="284"/>
      <c r="BDE13" s="285"/>
      <c r="BDF13" s="285"/>
      <c r="BDG13" s="286"/>
      <c r="BDH13" s="287"/>
      <c r="BDI13" s="67"/>
      <c r="BDJ13" s="284"/>
      <c r="BDK13" s="285"/>
      <c r="BDL13" s="285"/>
      <c r="BDM13" s="286"/>
      <c r="BDN13" s="287"/>
      <c r="BDO13" s="67"/>
      <c r="BDP13" s="284"/>
      <c r="BDQ13" s="285"/>
      <c r="BDR13" s="285"/>
      <c r="BDS13" s="286"/>
      <c r="BDT13" s="287"/>
      <c r="BDU13" s="67"/>
      <c r="BDV13" s="284"/>
      <c r="BDW13" s="285"/>
      <c r="BDX13" s="285"/>
      <c r="BDY13" s="286"/>
      <c r="BDZ13" s="287"/>
      <c r="BEA13" s="67"/>
      <c r="BEB13" s="284"/>
      <c r="BEC13" s="285"/>
      <c r="BED13" s="285"/>
      <c r="BEE13" s="286"/>
      <c r="BEF13" s="287"/>
      <c r="BEG13" s="67"/>
      <c r="BEH13" s="284"/>
      <c r="BEI13" s="285"/>
      <c r="BEJ13" s="285"/>
      <c r="BEK13" s="286"/>
      <c r="BEL13" s="287"/>
      <c r="BEM13" s="67"/>
      <c r="BEN13" s="284"/>
      <c r="BEO13" s="285"/>
      <c r="BEP13" s="285"/>
      <c r="BEQ13" s="286"/>
      <c r="BER13" s="287"/>
      <c r="BES13" s="67"/>
      <c r="BET13" s="284"/>
      <c r="BEU13" s="285"/>
      <c r="BEV13" s="285"/>
      <c r="BEW13" s="286"/>
      <c r="BEX13" s="287"/>
      <c r="BEY13" s="67"/>
      <c r="BEZ13" s="284"/>
      <c r="BFA13" s="285"/>
      <c r="BFB13" s="285"/>
      <c r="BFC13" s="286"/>
      <c r="BFD13" s="287"/>
      <c r="BFE13" s="67"/>
      <c r="BFF13" s="284"/>
      <c r="BFG13" s="285"/>
      <c r="BFH13" s="285"/>
      <c r="BFI13" s="286"/>
      <c r="BFJ13" s="287"/>
      <c r="BFK13" s="67"/>
      <c r="BFL13" s="284"/>
      <c r="BFM13" s="285"/>
      <c r="BFN13" s="285"/>
      <c r="BFO13" s="286"/>
      <c r="BFP13" s="287"/>
      <c r="BFQ13" s="67"/>
      <c r="BFR13" s="284"/>
      <c r="BFS13" s="285"/>
      <c r="BFT13" s="285"/>
      <c r="BFU13" s="286"/>
      <c r="BFV13" s="287"/>
      <c r="BFW13" s="67"/>
      <c r="BFX13" s="284"/>
      <c r="BFY13" s="285"/>
      <c r="BFZ13" s="285"/>
      <c r="BGA13" s="286"/>
      <c r="BGB13" s="287"/>
      <c r="BGC13" s="67"/>
      <c r="BGD13" s="284"/>
      <c r="BGE13" s="285"/>
      <c r="BGF13" s="285"/>
      <c r="BGG13" s="286"/>
      <c r="BGH13" s="287"/>
      <c r="BGI13" s="67"/>
      <c r="BGJ13" s="284"/>
      <c r="BGK13" s="285"/>
      <c r="BGL13" s="285"/>
      <c r="BGM13" s="286"/>
      <c r="BGN13" s="287"/>
      <c r="BGO13" s="67"/>
      <c r="BGP13" s="284"/>
      <c r="BGQ13" s="285"/>
      <c r="BGR13" s="285"/>
      <c r="BGS13" s="286"/>
      <c r="BGT13" s="287"/>
      <c r="BGU13" s="67"/>
      <c r="BGV13" s="284"/>
      <c r="BGW13" s="285"/>
      <c r="BGX13" s="285"/>
      <c r="BGY13" s="286"/>
      <c r="BGZ13" s="287"/>
      <c r="BHA13" s="67"/>
      <c r="BHB13" s="284"/>
      <c r="BHC13" s="285"/>
      <c r="BHD13" s="285"/>
      <c r="BHE13" s="286"/>
      <c r="BHF13" s="287"/>
      <c r="BHG13" s="67"/>
      <c r="BHH13" s="284"/>
      <c r="BHI13" s="285"/>
      <c r="BHJ13" s="285"/>
      <c r="BHK13" s="286"/>
      <c r="BHL13" s="287"/>
      <c r="BHM13" s="67"/>
      <c r="BHN13" s="284"/>
      <c r="BHO13" s="285"/>
      <c r="BHP13" s="285"/>
      <c r="BHQ13" s="286"/>
      <c r="BHR13" s="287"/>
      <c r="BHS13" s="67"/>
      <c r="BHT13" s="284"/>
      <c r="BHU13" s="285"/>
      <c r="BHV13" s="285"/>
      <c r="BHW13" s="286"/>
      <c r="BHX13" s="287"/>
      <c r="BHY13" s="67"/>
      <c r="BHZ13" s="284"/>
      <c r="BIA13" s="285"/>
      <c r="BIB13" s="285"/>
      <c r="BIC13" s="286"/>
      <c r="BID13" s="287"/>
      <c r="BIE13" s="67"/>
      <c r="BIF13" s="284"/>
      <c r="BIG13" s="285"/>
      <c r="BIH13" s="285"/>
      <c r="BII13" s="286"/>
      <c r="BIJ13" s="287"/>
      <c r="BIK13" s="67"/>
      <c r="BIL13" s="284"/>
      <c r="BIM13" s="285"/>
      <c r="BIN13" s="285"/>
      <c r="BIO13" s="286"/>
      <c r="BIP13" s="287"/>
      <c r="BIQ13" s="67"/>
      <c r="BIR13" s="284"/>
      <c r="BIS13" s="285"/>
      <c r="BIT13" s="285"/>
      <c r="BIU13" s="286"/>
      <c r="BIV13" s="287"/>
      <c r="BIW13" s="67"/>
      <c r="BIX13" s="284"/>
      <c r="BIY13" s="285"/>
      <c r="BIZ13" s="285"/>
      <c r="BJA13" s="286"/>
      <c r="BJB13" s="287"/>
      <c r="BJC13" s="67"/>
      <c r="BJD13" s="284"/>
      <c r="BJE13" s="285"/>
      <c r="BJF13" s="285"/>
      <c r="BJG13" s="286"/>
      <c r="BJH13" s="287"/>
      <c r="BJI13" s="67"/>
      <c r="BJJ13" s="284"/>
      <c r="BJK13" s="285"/>
      <c r="BJL13" s="285"/>
      <c r="BJM13" s="286"/>
      <c r="BJN13" s="287"/>
      <c r="BJO13" s="67"/>
      <c r="BJP13" s="284"/>
      <c r="BJQ13" s="285"/>
      <c r="BJR13" s="285"/>
      <c r="BJS13" s="286"/>
      <c r="BJT13" s="287"/>
      <c r="BJU13" s="67"/>
      <c r="BJV13" s="284"/>
      <c r="BJW13" s="285"/>
      <c r="BJX13" s="285"/>
      <c r="BJY13" s="286"/>
      <c r="BJZ13" s="287"/>
      <c r="BKA13" s="67"/>
      <c r="BKB13" s="284"/>
      <c r="BKC13" s="285"/>
      <c r="BKD13" s="285"/>
      <c r="BKE13" s="286"/>
      <c r="BKF13" s="287"/>
      <c r="BKG13" s="67"/>
      <c r="BKH13" s="284"/>
      <c r="BKI13" s="285"/>
      <c r="BKJ13" s="285"/>
      <c r="BKK13" s="286"/>
      <c r="BKL13" s="287"/>
      <c r="BKM13" s="67"/>
      <c r="BKN13" s="284"/>
      <c r="BKO13" s="285"/>
      <c r="BKP13" s="285"/>
      <c r="BKQ13" s="286"/>
      <c r="BKR13" s="287"/>
      <c r="BKS13" s="67"/>
      <c r="BKT13" s="284"/>
      <c r="BKU13" s="285"/>
      <c r="BKV13" s="285"/>
      <c r="BKW13" s="286"/>
      <c r="BKX13" s="287"/>
      <c r="BKY13" s="67"/>
      <c r="BKZ13" s="284"/>
      <c r="BLA13" s="285"/>
      <c r="BLB13" s="285"/>
      <c r="BLC13" s="286"/>
      <c r="BLD13" s="287"/>
      <c r="BLE13" s="67"/>
      <c r="BLF13" s="284"/>
      <c r="BLG13" s="285"/>
      <c r="BLH13" s="285"/>
      <c r="BLI13" s="286"/>
      <c r="BLJ13" s="287"/>
      <c r="BLK13" s="67"/>
      <c r="BLL13" s="284"/>
      <c r="BLM13" s="285"/>
      <c r="BLN13" s="285"/>
      <c r="BLO13" s="286"/>
      <c r="BLP13" s="287"/>
      <c r="BLQ13" s="67"/>
      <c r="BLR13" s="284"/>
      <c r="BLS13" s="285"/>
      <c r="BLT13" s="285"/>
      <c r="BLU13" s="286"/>
      <c r="BLV13" s="287"/>
      <c r="BLW13" s="67"/>
      <c r="BLX13" s="284"/>
      <c r="BLY13" s="285"/>
      <c r="BLZ13" s="285"/>
      <c r="BMA13" s="286"/>
      <c r="BMB13" s="287"/>
      <c r="BMC13" s="67"/>
      <c r="BMD13" s="284"/>
      <c r="BME13" s="285"/>
      <c r="BMF13" s="285"/>
      <c r="BMG13" s="286"/>
      <c r="BMH13" s="287"/>
      <c r="BMI13" s="67"/>
      <c r="BMJ13" s="284"/>
      <c r="BMK13" s="285"/>
      <c r="BML13" s="285"/>
      <c r="BMM13" s="286"/>
      <c r="BMN13" s="287"/>
      <c r="BMO13" s="67"/>
      <c r="BMP13" s="284"/>
      <c r="BMQ13" s="285"/>
      <c r="BMR13" s="285"/>
      <c r="BMS13" s="286"/>
      <c r="BMT13" s="287"/>
      <c r="BMU13" s="67"/>
      <c r="BMV13" s="284"/>
      <c r="BMW13" s="285"/>
      <c r="BMX13" s="285"/>
      <c r="BMY13" s="286"/>
      <c r="BMZ13" s="287"/>
      <c r="BNA13" s="67"/>
      <c r="BNB13" s="284"/>
      <c r="BNC13" s="285"/>
      <c r="BND13" s="285"/>
      <c r="BNE13" s="286"/>
      <c r="BNF13" s="287"/>
      <c r="BNG13" s="67"/>
      <c r="BNH13" s="284"/>
      <c r="BNI13" s="285"/>
      <c r="BNJ13" s="285"/>
      <c r="BNK13" s="286"/>
      <c r="BNL13" s="287"/>
      <c r="BNM13" s="67"/>
      <c r="BNN13" s="284"/>
      <c r="BNO13" s="285"/>
      <c r="BNP13" s="285"/>
      <c r="BNQ13" s="286"/>
      <c r="BNR13" s="287"/>
      <c r="BNS13" s="67"/>
      <c r="BNT13" s="284"/>
      <c r="BNU13" s="285"/>
      <c r="BNV13" s="285"/>
      <c r="BNW13" s="286"/>
      <c r="BNX13" s="287"/>
      <c r="BNY13" s="67"/>
      <c r="BNZ13" s="284"/>
      <c r="BOA13" s="285"/>
      <c r="BOB13" s="285"/>
      <c r="BOC13" s="286"/>
      <c r="BOD13" s="287"/>
      <c r="BOE13" s="67"/>
      <c r="BOF13" s="284"/>
      <c r="BOG13" s="285"/>
      <c r="BOH13" s="285"/>
      <c r="BOI13" s="286"/>
      <c r="BOJ13" s="287"/>
      <c r="BOK13" s="67"/>
      <c r="BOL13" s="284"/>
      <c r="BOM13" s="285"/>
      <c r="BON13" s="285"/>
      <c r="BOO13" s="286"/>
      <c r="BOP13" s="287"/>
      <c r="BOQ13" s="67"/>
      <c r="BOR13" s="284"/>
      <c r="BOS13" s="285"/>
      <c r="BOT13" s="285"/>
      <c r="BOU13" s="286"/>
      <c r="BOV13" s="287"/>
      <c r="BOW13" s="67"/>
      <c r="BOX13" s="284"/>
      <c r="BOY13" s="285"/>
      <c r="BOZ13" s="285"/>
      <c r="BPA13" s="286"/>
      <c r="BPB13" s="287"/>
      <c r="BPC13" s="67"/>
      <c r="BPD13" s="284"/>
      <c r="BPE13" s="285"/>
      <c r="BPF13" s="285"/>
      <c r="BPG13" s="286"/>
      <c r="BPH13" s="287"/>
      <c r="BPI13" s="67"/>
      <c r="BPJ13" s="284"/>
      <c r="BPK13" s="285"/>
      <c r="BPL13" s="285"/>
      <c r="BPM13" s="286"/>
      <c r="BPN13" s="287"/>
      <c r="BPO13" s="67"/>
      <c r="BPP13" s="284"/>
      <c r="BPQ13" s="285"/>
      <c r="BPR13" s="285"/>
      <c r="BPS13" s="286"/>
      <c r="BPT13" s="287"/>
      <c r="BPU13" s="67"/>
      <c r="BPV13" s="284"/>
      <c r="BPW13" s="285"/>
      <c r="BPX13" s="285"/>
      <c r="BPY13" s="286"/>
      <c r="BPZ13" s="287"/>
      <c r="BQA13" s="67"/>
      <c r="BQB13" s="284"/>
      <c r="BQC13" s="285"/>
      <c r="BQD13" s="285"/>
      <c r="BQE13" s="286"/>
      <c r="BQF13" s="287"/>
      <c r="BQG13" s="67"/>
      <c r="BQH13" s="284"/>
      <c r="BQI13" s="285"/>
      <c r="BQJ13" s="285"/>
      <c r="BQK13" s="286"/>
      <c r="BQL13" s="287"/>
      <c r="BQM13" s="67"/>
      <c r="BQN13" s="284"/>
      <c r="BQO13" s="285"/>
      <c r="BQP13" s="285"/>
      <c r="BQQ13" s="286"/>
      <c r="BQR13" s="287"/>
      <c r="BQS13" s="67"/>
      <c r="BQT13" s="284"/>
      <c r="BQU13" s="285"/>
      <c r="BQV13" s="285"/>
      <c r="BQW13" s="286"/>
      <c r="BQX13" s="287"/>
      <c r="BQY13" s="67"/>
      <c r="BQZ13" s="284"/>
      <c r="BRA13" s="285"/>
      <c r="BRB13" s="285"/>
      <c r="BRC13" s="286"/>
      <c r="BRD13" s="287"/>
      <c r="BRE13" s="67"/>
      <c r="BRF13" s="284"/>
      <c r="BRG13" s="285"/>
      <c r="BRH13" s="285"/>
      <c r="BRI13" s="286"/>
      <c r="BRJ13" s="287"/>
      <c r="BRK13" s="67"/>
      <c r="BRL13" s="284"/>
      <c r="BRM13" s="285"/>
      <c r="BRN13" s="285"/>
      <c r="BRO13" s="286"/>
      <c r="BRP13" s="287"/>
      <c r="BRQ13" s="67"/>
      <c r="BRR13" s="284"/>
      <c r="BRS13" s="285"/>
      <c r="BRT13" s="285"/>
      <c r="BRU13" s="286"/>
      <c r="BRV13" s="287"/>
      <c r="BRW13" s="67"/>
      <c r="BRX13" s="284"/>
      <c r="BRY13" s="285"/>
      <c r="BRZ13" s="285"/>
      <c r="BSA13" s="286"/>
      <c r="BSB13" s="287"/>
      <c r="BSC13" s="67"/>
      <c r="BSD13" s="284"/>
      <c r="BSE13" s="285"/>
      <c r="BSF13" s="285"/>
      <c r="BSG13" s="286"/>
      <c r="BSH13" s="287"/>
      <c r="BSI13" s="67"/>
      <c r="BSJ13" s="284"/>
      <c r="BSK13" s="285"/>
      <c r="BSL13" s="285"/>
      <c r="BSM13" s="286"/>
      <c r="BSN13" s="287"/>
      <c r="BSO13" s="67"/>
      <c r="BSP13" s="284"/>
      <c r="BSQ13" s="285"/>
      <c r="BSR13" s="285"/>
      <c r="BSS13" s="286"/>
      <c r="BST13" s="287"/>
      <c r="BSU13" s="67"/>
      <c r="BSV13" s="284"/>
      <c r="BSW13" s="285"/>
      <c r="BSX13" s="285"/>
      <c r="BSY13" s="286"/>
      <c r="BSZ13" s="287"/>
      <c r="BTA13" s="67"/>
      <c r="BTB13" s="284"/>
      <c r="BTC13" s="285"/>
      <c r="BTD13" s="285"/>
      <c r="BTE13" s="286"/>
      <c r="BTF13" s="287"/>
      <c r="BTG13" s="67"/>
      <c r="BTH13" s="284"/>
      <c r="BTI13" s="285"/>
      <c r="BTJ13" s="285"/>
      <c r="BTK13" s="286"/>
      <c r="BTL13" s="287"/>
      <c r="BTM13" s="67"/>
      <c r="BTN13" s="284"/>
      <c r="BTO13" s="285"/>
      <c r="BTP13" s="285"/>
      <c r="BTQ13" s="286"/>
      <c r="BTR13" s="287"/>
      <c r="BTS13" s="67"/>
      <c r="BTT13" s="284"/>
      <c r="BTU13" s="285"/>
      <c r="BTV13" s="285"/>
      <c r="BTW13" s="286"/>
      <c r="BTX13" s="287"/>
      <c r="BTY13" s="67"/>
      <c r="BTZ13" s="284"/>
      <c r="BUA13" s="285"/>
      <c r="BUB13" s="285"/>
      <c r="BUC13" s="286"/>
      <c r="BUD13" s="287"/>
      <c r="BUE13" s="67"/>
      <c r="BUF13" s="284"/>
      <c r="BUG13" s="285"/>
      <c r="BUH13" s="285"/>
      <c r="BUI13" s="286"/>
      <c r="BUJ13" s="287"/>
      <c r="BUK13" s="67"/>
      <c r="BUL13" s="284"/>
      <c r="BUM13" s="285"/>
      <c r="BUN13" s="285"/>
      <c r="BUO13" s="286"/>
      <c r="BUP13" s="287"/>
      <c r="BUQ13" s="67"/>
      <c r="BUR13" s="284"/>
      <c r="BUS13" s="285"/>
      <c r="BUT13" s="285"/>
      <c r="BUU13" s="286"/>
      <c r="BUV13" s="287"/>
      <c r="BUW13" s="67"/>
      <c r="BUX13" s="284"/>
      <c r="BUY13" s="285"/>
      <c r="BUZ13" s="285"/>
      <c r="BVA13" s="286"/>
      <c r="BVB13" s="287"/>
      <c r="BVC13" s="67"/>
      <c r="BVD13" s="284"/>
      <c r="BVE13" s="285"/>
      <c r="BVF13" s="285"/>
      <c r="BVG13" s="286"/>
      <c r="BVH13" s="287"/>
      <c r="BVI13" s="67"/>
      <c r="BVJ13" s="284"/>
      <c r="BVK13" s="285"/>
      <c r="BVL13" s="285"/>
      <c r="BVM13" s="286"/>
      <c r="BVN13" s="287"/>
      <c r="BVO13" s="67"/>
      <c r="BVP13" s="284"/>
      <c r="BVQ13" s="285"/>
      <c r="BVR13" s="285"/>
      <c r="BVS13" s="286"/>
      <c r="BVT13" s="287"/>
      <c r="BVU13" s="67"/>
      <c r="BVV13" s="284"/>
      <c r="BVW13" s="285"/>
      <c r="BVX13" s="285"/>
      <c r="BVY13" s="286"/>
      <c r="BVZ13" s="287"/>
      <c r="BWA13" s="67"/>
      <c r="BWB13" s="284"/>
      <c r="BWC13" s="285"/>
      <c r="BWD13" s="285"/>
      <c r="BWE13" s="286"/>
      <c r="BWF13" s="287"/>
      <c r="BWG13" s="67"/>
      <c r="BWH13" s="284"/>
      <c r="BWI13" s="285"/>
      <c r="BWJ13" s="285"/>
      <c r="BWK13" s="286"/>
      <c r="BWL13" s="287"/>
      <c r="BWM13" s="67"/>
      <c r="BWN13" s="284"/>
      <c r="BWO13" s="285"/>
      <c r="BWP13" s="285"/>
      <c r="BWQ13" s="286"/>
      <c r="BWR13" s="287"/>
      <c r="BWS13" s="67"/>
      <c r="BWT13" s="284"/>
      <c r="BWU13" s="285"/>
      <c r="BWV13" s="285"/>
      <c r="BWW13" s="286"/>
      <c r="BWX13" s="287"/>
      <c r="BWY13" s="67"/>
      <c r="BWZ13" s="284"/>
      <c r="BXA13" s="285"/>
      <c r="BXB13" s="285"/>
      <c r="BXC13" s="286"/>
      <c r="BXD13" s="287"/>
      <c r="BXE13" s="67"/>
      <c r="BXF13" s="284"/>
      <c r="BXG13" s="285"/>
      <c r="BXH13" s="285"/>
      <c r="BXI13" s="286"/>
      <c r="BXJ13" s="287"/>
      <c r="BXK13" s="67"/>
      <c r="BXL13" s="284"/>
      <c r="BXM13" s="285"/>
      <c r="BXN13" s="285"/>
      <c r="BXO13" s="286"/>
      <c r="BXP13" s="287"/>
      <c r="BXQ13" s="67"/>
      <c r="BXR13" s="284"/>
      <c r="BXS13" s="285"/>
      <c r="BXT13" s="285"/>
      <c r="BXU13" s="286"/>
      <c r="BXV13" s="287"/>
      <c r="BXW13" s="67"/>
      <c r="BXX13" s="284"/>
      <c r="BXY13" s="285"/>
      <c r="BXZ13" s="285"/>
      <c r="BYA13" s="286"/>
      <c r="BYB13" s="287"/>
      <c r="BYC13" s="67"/>
      <c r="BYD13" s="284"/>
      <c r="BYE13" s="285"/>
      <c r="BYF13" s="285"/>
      <c r="BYG13" s="286"/>
      <c r="BYH13" s="287"/>
      <c r="BYI13" s="67"/>
      <c r="BYJ13" s="284"/>
      <c r="BYK13" s="285"/>
      <c r="BYL13" s="285"/>
      <c r="BYM13" s="286"/>
      <c r="BYN13" s="287"/>
      <c r="BYO13" s="67"/>
      <c r="BYP13" s="284"/>
      <c r="BYQ13" s="285"/>
      <c r="BYR13" s="285"/>
      <c r="BYS13" s="286"/>
      <c r="BYT13" s="287"/>
      <c r="BYU13" s="67"/>
      <c r="BYV13" s="284"/>
      <c r="BYW13" s="285"/>
      <c r="BYX13" s="285"/>
      <c r="BYY13" s="286"/>
      <c r="BYZ13" s="287"/>
      <c r="BZA13" s="67"/>
      <c r="BZB13" s="284"/>
      <c r="BZC13" s="285"/>
      <c r="BZD13" s="285"/>
      <c r="BZE13" s="286"/>
      <c r="BZF13" s="287"/>
      <c r="BZG13" s="67"/>
      <c r="BZH13" s="284"/>
      <c r="BZI13" s="285"/>
      <c r="BZJ13" s="285"/>
      <c r="BZK13" s="286"/>
      <c r="BZL13" s="287"/>
      <c r="BZM13" s="67"/>
      <c r="BZN13" s="284"/>
      <c r="BZO13" s="285"/>
      <c r="BZP13" s="285"/>
      <c r="BZQ13" s="286"/>
      <c r="BZR13" s="287"/>
      <c r="BZS13" s="67"/>
      <c r="BZT13" s="284"/>
      <c r="BZU13" s="285"/>
      <c r="BZV13" s="285"/>
      <c r="BZW13" s="286"/>
      <c r="BZX13" s="287"/>
      <c r="BZY13" s="67"/>
      <c r="BZZ13" s="284"/>
      <c r="CAA13" s="285"/>
      <c r="CAB13" s="285"/>
      <c r="CAC13" s="286"/>
      <c r="CAD13" s="287"/>
      <c r="CAE13" s="67"/>
      <c r="CAF13" s="284"/>
      <c r="CAG13" s="285"/>
      <c r="CAH13" s="285"/>
      <c r="CAI13" s="286"/>
      <c r="CAJ13" s="287"/>
      <c r="CAK13" s="67"/>
      <c r="CAL13" s="284"/>
      <c r="CAM13" s="285"/>
      <c r="CAN13" s="285"/>
      <c r="CAO13" s="286"/>
      <c r="CAP13" s="287"/>
      <c r="CAQ13" s="67"/>
      <c r="CAR13" s="284"/>
      <c r="CAS13" s="285"/>
      <c r="CAT13" s="285"/>
      <c r="CAU13" s="286"/>
      <c r="CAV13" s="287"/>
      <c r="CAW13" s="67"/>
      <c r="CAX13" s="284"/>
      <c r="CAY13" s="285"/>
      <c r="CAZ13" s="285"/>
      <c r="CBA13" s="286"/>
      <c r="CBB13" s="287"/>
      <c r="CBC13" s="67"/>
      <c r="CBD13" s="284"/>
      <c r="CBE13" s="285"/>
      <c r="CBF13" s="285"/>
      <c r="CBG13" s="286"/>
      <c r="CBH13" s="287"/>
      <c r="CBI13" s="67"/>
      <c r="CBJ13" s="284"/>
      <c r="CBK13" s="285"/>
      <c r="CBL13" s="285"/>
      <c r="CBM13" s="286"/>
      <c r="CBN13" s="287"/>
      <c r="CBO13" s="67"/>
      <c r="CBP13" s="284"/>
      <c r="CBQ13" s="285"/>
      <c r="CBR13" s="285"/>
      <c r="CBS13" s="286"/>
      <c r="CBT13" s="287"/>
      <c r="CBU13" s="67"/>
      <c r="CBV13" s="284"/>
      <c r="CBW13" s="285"/>
      <c r="CBX13" s="285"/>
      <c r="CBY13" s="286"/>
      <c r="CBZ13" s="287"/>
      <c r="CCA13" s="67"/>
      <c r="CCB13" s="284"/>
      <c r="CCC13" s="285"/>
      <c r="CCD13" s="285"/>
      <c r="CCE13" s="286"/>
      <c r="CCF13" s="287"/>
      <c r="CCG13" s="67"/>
      <c r="CCH13" s="284"/>
      <c r="CCI13" s="285"/>
      <c r="CCJ13" s="285"/>
      <c r="CCK13" s="286"/>
      <c r="CCL13" s="287"/>
      <c r="CCM13" s="67"/>
      <c r="CCN13" s="284"/>
      <c r="CCO13" s="285"/>
      <c r="CCP13" s="285"/>
      <c r="CCQ13" s="286"/>
      <c r="CCR13" s="287"/>
      <c r="CCS13" s="67"/>
      <c r="CCT13" s="284"/>
      <c r="CCU13" s="285"/>
      <c r="CCV13" s="285"/>
      <c r="CCW13" s="286"/>
      <c r="CCX13" s="287"/>
      <c r="CCY13" s="67"/>
      <c r="CCZ13" s="284"/>
      <c r="CDA13" s="285"/>
      <c r="CDB13" s="285"/>
      <c r="CDC13" s="286"/>
      <c r="CDD13" s="287"/>
      <c r="CDE13" s="67"/>
      <c r="CDF13" s="284"/>
      <c r="CDG13" s="285"/>
      <c r="CDH13" s="285"/>
      <c r="CDI13" s="286"/>
      <c r="CDJ13" s="287"/>
      <c r="CDK13" s="67"/>
      <c r="CDL13" s="284"/>
      <c r="CDM13" s="285"/>
      <c r="CDN13" s="285"/>
      <c r="CDO13" s="286"/>
      <c r="CDP13" s="287"/>
      <c r="CDQ13" s="67"/>
      <c r="CDR13" s="284"/>
      <c r="CDS13" s="285"/>
      <c r="CDT13" s="285"/>
      <c r="CDU13" s="286"/>
      <c r="CDV13" s="287"/>
      <c r="CDW13" s="67"/>
      <c r="CDX13" s="284"/>
      <c r="CDY13" s="285"/>
      <c r="CDZ13" s="285"/>
      <c r="CEA13" s="286"/>
      <c r="CEB13" s="287"/>
      <c r="CEC13" s="67"/>
      <c r="CED13" s="284"/>
      <c r="CEE13" s="285"/>
      <c r="CEF13" s="285"/>
      <c r="CEG13" s="286"/>
      <c r="CEH13" s="287"/>
      <c r="CEI13" s="67"/>
      <c r="CEJ13" s="284"/>
      <c r="CEK13" s="285"/>
      <c r="CEL13" s="285"/>
      <c r="CEM13" s="286"/>
      <c r="CEN13" s="287"/>
      <c r="CEO13" s="67"/>
      <c r="CEP13" s="284"/>
      <c r="CEQ13" s="285"/>
      <c r="CER13" s="285"/>
      <c r="CES13" s="286"/>
      <c r="CET13" s="287"/>
      <c r="CEU13" s="67"/>
      <c r="CEV13" s="284"/>
      <c r="CEW13" s="285"/>
      <c r="CEX13" s="285"/>
      <c r="CEY13" s="286"/>
      <c r="CEZ13" s="287"/>
      <c r="CFA13" s="67"/>
      <c r="CFB13" s="284"/>
      <c r="CFC13" s="285"/>
      <c r="CFD13" s="285"/>
      <c r="CFE13" s="286"/>
      <c r="CFF13" s="287"/>
      <c r="CFG13" s="67"/>
      <c r="CFH13" s="284"/>
      <c r="CFI13" s="285"/>
      <c r="CFJ13" s="285"/>
      <c r="CFK13" s="286"/>
      <c r="CFL13" s="287"/>
      <c r="CFM13" s="67"/>
      <c r="CFN13" s="284"/>
      <c r="CFO13" s="285"/>
      <c r="CFP13" s="285"/>
      <c r="CFQ13" s="286"/>
      <c r="CFR13" s="287"/>
      <c r="CFS13" s="67"/>
      <c r="CFT13" s="284"/>
      <c r="CFU13" s="285"/>
      <c r="CFV13" s="285"/>
      <c r="CFW13" s="286"/>
      <c r="CFX13" s="287"/>
      <c r="CFY13" s="67"/>
      <c r="CFZ13" s="284"/>
      <c r="CGA13" s="285"/>
      <c r="CGB13" s="285"/>
      <c r="CGC13" s="286"/>
      <c r="CGD13" s="287"/>
      <c r="CGE13" s="67"/>
      <c r="CGF13" s="284"/>
      <c r="CGG13" s="285"/>
      <c r="CGH13" s="285"/>
      <c r="CGI13" s="286"/>
      <c r="CGJ13" s="287"/>
      <c r="CGK13" s="67"/>
      <c r="CGL13" s="284"/>
      <c r="CGM13" s="285"/>
      <c r="CGN13" s="285"/>
      <c r="CGO13" s="286"/>
      <c r="CGP13" s="287"/>
      <c r="CGQ13" s="67"/>
      <c r="CGR13" s="284"/>
      <c r="CGS13" s="285"/>
      <c r="CGT13" s="285"/>
      <c r="CGU13" s="286"/>
      <c r="CGV13" s="287"/>
      <c r="CGW13" s="67"/>
      <c r="CGX13" s="284"/>
      <c r="CGY13" s="285"/>
      <c r="CGZ13" s="285"/>
      <c r="CHA13" s="286"/>
      <c r="CHB13" s="287"/>
      <c r="CHC13" s="67"/>
      <c r="CHD13" s="284"/>
      <c r="CHE13" s="285"/>
      <c r="CHF13" s="285"/>
      <c r="CHG13" s="286"/>
      <c r="CHH13" s="287"/>
      <c r="CHI13" s="67"/>
      <c r="CHJ13" s="284"/>
      <c r="CHK13" s="285"/>
      <c r="CHL13" s="285"/>
      <c r="CHM13" s="286"/>
      <c r="CHN13" s="287"/>
      <c r="CHO13" s="67"/>
      <c r="CHP13" s="284"/>
      <c r="CHQ13" s="285"/>
      <c r="CHR13" s="285"/>
      <c r="CHS13" s="286"/>
      <c r="CHT13" s="287"/>
      <c r="CHU13" s="67"/>
      <c r="CHV13" s="284"/>
      <c r="CHW13" s="285"/>
      <c r="CHX13" s="285"/>
      <c r="CHY13" s="286"/>
      <c r="CHZ13" s="287"/>
      <c r="CIA13" s="67"/>
      <c r="CIB13" s="284"/>
      <c r="CIC13" s="285"/>
      <c r="CID13" s="285"/>
      <c r="CIE13" s="286"/>
      <c r="CIF13" s="287"/>
      <c r="CIG13" s="67"/>
      <c r="CIH13" s="284"/>
      <c r="CII13" s="285"/>
      <c r="CIJ13" s="285"/>
      <c r="CIK13" s="286"/>
      <c r="CIL13" s="287"/>
      <c r="CIM13" s="67"/>
      <c r="CIN13" s="284"/>
      <c r="CIO13" s="285"/>
      <c r="CIP13" s="285"/>
      <c r="CIQ13" s="286"/>
      <c r="CIR13" s="287"/>
      <c r="CIS13" s="67"/>
      <c r="CIT13" s="284"/>
      <c r="CIU13" s="285"/>
      <c r="CIV13" s="285"/>
      <c r="CIW13" s="286"/>
      <c r="CIX13" s="287"/>
      <c r="CIY13" s="67"/>
      <c r="CIZ13" s="284"/>
      <c r="CJA13" s="285"/>
      <c r="CJB13" s="285"/>
      <c r="CJC13" s="286"/>
      <c r="CJD13" s="287"/>
      <c r="CJE13" s="67"/>
      <c r="CJF13" s="284"/>
      <c r="CJG13" s="285"/>
      <c r="CJH13" s="285"/>
      <c r="CJI13" s="286"/>
      <c r="CJJ13" s="287"/>
      <c r="CJK13" s="67"/>
      <c r="CJL13" s="284"/>
      <c r="CJM13" s="285"/>
      <c r="CJN13" s="285"/>
      <c r="CJO13" s="286"/>
      <c r="CJP13" s="287"/>
      <c r="CJQ13" s="67"/>
      <c r="CJR13" s="284"/>
      <c r="CJS13" s="285"/>
      <c r="CJT13" s="285"/>
      <c r="CJU13" s="286"/>
      <c r="CJV13" s="287"/>
      <c r="CJW13" s="67"/>
      <c r="CJX13" s="284"/>
      <c r="CJY13" s="285"/>
      <c r="CJZ13" s="285"/>
      <c r="CKA13" s="286"/>
      <c r="CKB13" s="287"/>
      <c r="CKC13" s="67"/>
      <c r="CKD13" s="284"/>
      <c r="CKE13" s="285"/>
      <c r="CKF13" s="285"/>
      <c r="CKG13" s="286"/>
      <c r="CKH13" s="287"/>
      <c r="CKI13" s="67"/>
      <c r="CKJ13" s="284"/>
      <c r="CKK13" s="285"/>
      <c r="CKL13" s="285"/>
      <c r="CKM13" s="286"/>
      <c r="CKN13" s="287"/>
      <c r="CKO13" s="67"/>
      <c r="CKP13" s="284"/>
      <c r="CKQ13" s="285"/>
      <c r="CKR13" s="285"/>
      <c r="CKS13" s="286"/>
      <c r="CKT13" s="287"/>
      <c r="CKU13" s="67"/>
      <c r="CKV13" s="284"/>
      <c r="CKW13" s="285"/>
      <c r="CKX13" s="285"/>
      <c r="CKY13" s="286"/>
      <c r="CKZ13" s="287"/>
      <c r="CLA13" s="67"/>
      <c r="CLB13" s="284"/>
      <c r="CLC13" s="285"/>
      <c r="CLD13" s="285"/>
      <c r="CLE13" s="286"/>
      <c r="CLF13" s="287"/>
      <c r="CLG13" s="67"/>
      <c r="CLH13" s="284"/>
      <c r="CLI13" s="285"/>
      <c r="CLJ13" s="285"/>
      <c r="CLK13" s="286"/>
      <c r="CLL13" s="287"/>
      <c r="CLM13" s="67"/>
      <c r="CLN13" s="284"/>
      <c r="CLO13" s="285"/>
      <c r="CLP13" s="285"/>
      <c r="CLQ13" s="286"/>
      <c r="CLR13" s="287"/>
      <c r="CLS13" s="67"/>
      <c r="CLT13" s="284"/>
      <c r="CLU13" s="285"/>
      <c r="CLV13" s="285"/>
      <c r="CLW13" s="286"/>
      <c r="CLX13" s="287"/>
      <c r="CLY13" s="67"/>
      <c r="CLZ13" s="284"/>
      <c r="CMA13" s="285"/>
      <c r="CMB13" s="285"/>
      <c r="CMC13" s="286"/>
      <c r="CMD13" s="287"/>
      <c r="CME13" s="67"/>
      <c r="CMF13" s="284"/>
      <c r="CMG13" s="285"/>
      <c r="CMH13" s="285"/>
      <c r="CMI13" s="286"/>
      <c r="CMJ13" s="287"/>
      <c r="CMK13" s="67"/>
      <c r="CML13" s="284"/>
      <c r="CMM13" s="285"/>
      <c r="CMN13" s="285"/>
      <c r="CMO13" s="286"/>
      <c r="CMP13" s="287"/>
      <c r="CMQ13" s="67"/>
      <c r="CMR13" s="284"/>
      <c r="CMS13" s="285"/>
      <c r="CMT13" s="285"/>
      <c r="CMU13" s="286"/>
      <c r="CMV13" s="287"/>
      <c r="CMW13" s="67"/>
      <c r="CMX13" s="284"/>
      <c r="CMY13" s="285"/>
      <c r="CMZ13" s="285"/>
      <c r="CNA13" s="286"/>
      <c r="CNB13" s="287"/>
      <c r="CNC13" s="67"/>
      <c r="CND13" s="284"/>
      <c r="CNE13" s="285"/>
      <c r="CNF13" s="285"/>
      <c r="CNG13" s="286"/>
      <c r="CNH13" s="287"/>
      <c r="CNI13" s="67"/>
      <c r="CNJ13" s="284"/>
      <c r="CNK13" s="285"/>
      <c r="CNL13" s="285"/>
      <c r="CNM13" s="286"/>
      <c r="CNN13" s="287"/>
      <c r="CNO13" s="67"/>
      <c r="CNP13" s="284"/>
      <c r="CNQ13" s="285"/>
      <c r="CNR13" s="285"/>
      <c r="CNS13" s="286"/>
      <c r="CNT13" s="287"/>
      <c r="CNU13" s="67"/>
      <c r="CNV13" s="284"/>
      <c r="CNW13" s="285"/>
      <c r="CNX13" s="285"/>
      <c r="CNY13" s="286"/>
      <c r="CNZ13" s="287"/>
      <c r="COA13" s="67"/>
      <c r="COB13" s="284"/>
      <c r="COC13" s="285"/>
      <c r="COD13" s="285"/>
      <c r="COE13" s="286"/>
      <c r="COF13" s="287"/>
      <c r="COG13" s="67"/>
      <c r="COH13" s="284"/>
      <c r="COI13" s="285"/>
      <c r="COJ13" s="285"/>
      <c r="COK13" s="286"/>
      <c r="COL13" s="287"/>
      <c r="COM13" s="67"/>
      <c r="CON13" s="284"/>
      <c r="COO13" s="285"/>
      <c r="COP13" s="285"/>
      <c r="COQ13" s="286"/>
      <c r="COR13" s="287"/>
      <c r="COS13" s="67"/>
      <c r="COT13" s="284"/>
      <c r="COU13" s="285"/>
      <c r="COV13" s="285"/>
      <c r="COW13" s="286"/>
      <c r="COX13" s="287"/>
      <c r="COY13" s="67"/>
      <c r="COZ13" s="284"/>
      <c r="CPA13" s="285"/>
      <c r="CPB13" s="285"/>
      <c r="CPC13" s="286"/>
      <c r="CPD13" s="287"/>
      <c r="CPE13" s="67"/>
      <c r="CPF13" s="284"/>
      <c r="CPG13" s="285"/>
      <c r="CPH13" s="285"/>
      <c r="CPI13" s="286"/>
      <c r="CPJ13" s="287"/>
      <c r="CPK13" s="67"/>
      <c r="CPL13" s="284"/>
      <c r="CPM13" s="285"/>
      <c r="CPN13" s="285"/>
      <c r="CPO13" s="286"/>
      <c r="CPP13" s="287"/>
      <c r="CPQ13" s="67"/>
      <c r="CPR13" s="284"/>
      <c r="CPS13" s="285"/>
      <c r="CPT13" s="285"/>
      <c r="CPU13" s="286"/>
      <c r="CPV13" s="287"/>
      <c r="CPW13" s="67"/>
      <c r="CPX13" s="284"/>
      <c r="CPY13" s="285"/>
      <c r="CPZ13" s="285"/>
      <c r="CQA13" s="286"/>
      <c r="CQB13" s="287"/>
      <c r="CQC13" s="67"/>
      <c r="CQD13" s="284"/>
      <c r="CQE13" s="285"/>
      <c r="CQF13" s="285"/>
      <c r="CQG13" s="286"/>
      <c r="CQH13" s="287"/>
      <c r="CQI13" s="67"/>
      <c r="CQJ13" s="284"/>
      <c r="CQK13" s="285"/>
      <c r="CQL13" s="285"/>
      <c r="CQM13" s="286"/>
      <c r="CQN13" s="287"/>
      <c r="CQO13" s="67"/>
      <c r="CQP13" s="284"/>
      <c r="CQQ13" s="285"/>
      <c r="CQR13" s="285"/>
      <c r="CQS13" s="286"/>
      <c r="CQT13" s="287"/>
      <c r="CQU13" s="67"/>
      <c r="CQV13" s="284"/>
      <c r="CQW13" s="285"/>
      <c r="CQX13" s="285"/>
      <c r="CQY13" s="286"/>
      <c r="CQZ13" s="287"/>
      <c r="CRA13" s="67"/>
      <c r="CRB13" s="284"/>
      <c r="CRC13" s="285"/>
      <c r="CRD13" s="285"/>
      <c r="CRE13" s="286"/>
      <c r="CRF13" s="287"/>
      <c r="CRG13" s="67"/>
      <c r="CRH13" s="284"/>
      <c r="CRI13" s="285"/>
      <c r="CRJ13" s="285"/>
      <c r="CRK13" s="286"/>
      <c r="CRL13" s="287"/>
      <c r="CRM13" s="67"/>
      <c r="CRN13" s="284"/>
      <c r="CRO13" s="285"/>
      <c r="CRP13" s="285"/>
      <c r="CRQ13" s="286"/>
      <c r="CRR13" s="287"/>
      <c r="CRS13" s="67"/>
      <c r="CRT13" s="284"/>
      <c r="CRU13" s="285"/>
      <c r="CRV13" s="285"/>
      <c r="CRW13" s="286"/>
      <c r="CRX13" s="287"/>
      <c r="CRY13" s="67"/>
      <c r="CRZ13" s="284"/>
      <c r="CSA13" s="285"/>
      <c r="CSB13" s="285"/>
      <c r="CSC13" s="286"/>
      <c r="CSD13" s="287"/>
      <c r="CSE13" s="67"/>
      <c r="CSF13" s="284"/>
      <c r="CSG13" s="285"/>
      <c r="CSH13" s="285"/>
      <c r="CSI13" s="286"/>
      <c r="CSJ13" s="287"/>
      <c r="CSK13" s="67"/>
      <c r="CSL13" s="284"/>
      <c r="CSM13" s="285"/>
      <c r="CSN13" s="285"/>
      <c r="CSO13" s="286"/>
      <c r="CSP13" s="287"/>
      <c r="CSQ13" s="67"/>
      <c r="CSR13" s="284"/>
      <c r="CSS13" s="285"/>
      <c r="CST13" s="285"/>
      <c r="CSU13" s="286"/>
      <c r="CSV13" s="287"/>
      <c r="CSW13" s="67"/>
      <c r="CSX13" s="284"/>
      <c r="CSY13" s="285"/>
      <c r="CSZ13" s="285"/>
      <c r="CTA13" s="286"/>
      <c r="CTB13" s="287"/>
      <c r="CTC13" s="67"/>
      <c r="CTD13" s="284"/>
      <c r="CTE13" s="285"/>
      <c r="CTF13" s="285"/>
      <c r="CTG13" s="286"/>
      <c r="CTH13" s="287"/>
      <c r="CTI13" s="67"/>
      <c r="CTJ13" s="284"/>
      <c r="CTK13" s="285"/>
      <c r="CTL13" s="285"/>
      <c r="CTM13" s="286"/>
      <c r="CTN13" s="287"/>
      <c r="CTO13" s="67"/>
      <c r="CTP13" s="284"/>
      <c r="CTQ13" s="285"/>
      <c r="CTR13" s="285"/>
      <c r="CTS13" s="286"/>
      <c r="CTT13" s="287"/>
      <c r="CTU13" s="67"/>
      <c r="CTV13" s="284"/>
      <c r="CTW13" s="285"/>
      <c r="CTX13" s="285"/>
      <c r="CTY13" s="286"/>
      <c r="CTZ13" s="287"/>
      <c r="CUA13" s="67"/>
      <c r="CUB13" s="284"/>
      <c r="CUC13" s="285"/>
      <c r="CUD13" s="285"/>
      <c r="CUE13" s="286"/>
      <c r="CUF13" s="287"/>
      <c r="CUG13" s="67"/>
      <c r="CUH13" s="284"/>
      <c r="CUI13" s="285"/>
      <c r="CUJ13" s="285"/>
      <c r="CUK13" s="286"/>
      <c r="CUL13" s="287"/>
      <c r="CUM13" s="67"/>
      <c r="CUN13" s="284"/>
      <c r="CUO13" s="285"/>
      <c r="CUP13" s="285"/>
      <c r="CUQ13" s="286"/>
      <c r="CUR13" s="287"/>
      <c r="CUS13" s="67"/>
      <c r="CUT13" s="284"/>
      <c r="CUU13" s="285"/>
      <c r="CUV13" s="285"/>
      <c r="CUW13" s="286"/>
      <c r="CUX13" s="287"/>
      <c r="CUY13" s="67"/>
      <c r="CUZ13" s="284"/>
      <c r="CVA13" s="285"/>
      <c r="CVB13" s="285"/>
      <c r="CVC13" s="286"/>
      <c r="CVD13" s="287"/>
      <c r="CVE13" s="67"/>
      <c r="CVF13" s="284"/>
      <c r="CVG13" s="285"/>
      <c r="CVH13" s="285"/>
      <c r="CVI13" s="286"/>
      <c r="CVJ13" s="287"/>
      <c r="CVK13" s="67"/>
      <c r="CVL13" s="284"/>
      <c r="CVM13" s="285"/>
      <c r="CVN13" s="285"/>
      <c r="CVO13" s="286"/>
      <c r="CVP13" s="287"/>
      <c r="CVQ13" s="67"/>
      <c r="CVR13" s="284"/>
      <c r="CVS13" s="285"/>
      <c r="CVT13" s="285"/>
      <c r="CVU13" s="286"/>
      <c r="CVV13" s="287"/>
      <c r="CVW13" s="67"/>
      <c r="CVX13" s="284"/>
      <c r="CVY13" s="285"/>
      <c r="CVZ13" s="285"/>
      <c r="CWA13" s="286"/>
      <c r="CWB13" s="287"/>
      <c r="CWC13" s="67"/>
      <c r="CWD13" s="284"/>
      <c r="CWE13" s="285"/>
      <c r="CWF13" s="285"/>
      <c r="CWG13" s="286"/>
      <c r="CWH13" s="287"/>
      <c r="CWI13" s="67"/>
      <c r="CWJ13" s="284"/>
      <c r="CWK13" s="285"/>
      <c r="CWL13" s="285"/>
      <c r="CWM13" s="286"/>
      <c r="CWN13" s="287"/>
      <c r="CWO13" s="67"/>
      <c r="CWP13" s="284"/>
      <c r="CWQ13" s="285"/>
      <c r="CWR13" s="285"/>
      <c r="CWS13" s="286"/>
      <c r="CWT13" s="287"/>
      <c r="CWU13" s="67"/>
      <c r="CWV13" s="284"/>
      <c r="CWW13" s="285"/>
      <c r="CWX13" s="285"/>
      <c r="CWY13" s="286"/>
      <c r="CWZ13" s="287"/>
      <c r="CXA13" s="67"/>
      <c r="CXB13" s="284"/>
      <c r="CXC13" s="285"/>
      <c r="CXD13" s="285"/>
      <c r="CXE13" s="286"/>
      <c r="CXF13" s="287"/>
      <c r="CXG13" s="67"/>
      <c r="CXH13" s="284"/>
      <c r="CXI13" s="285"/>
      <c r="CXJ13" s="285"/>
      <c r="CXK13" s="286"/>
      <c r="CXL13" s="287"/>
      <c r="CXM13" s="67"/>
      <c r="CXN13" s="284"/>
      <c r="CXO13" s="285"/>
      <c r="CXP13" s="285"/>
      <c r="CXQ13" s="286"/>
      <c r="CXR13" s="287"/>
      <c r="CXS13" s="67"/>
      <c r="CXT13" s="284"/>
      <c r="CXU13" s="285"/>
      <c r="CXV13" s="285"/>
      <c r="CXW13" s="286"/>
      <c r="CXX13" s="287"/>
      <c r="CXY13" s="67"/>
      <c r="CXZ13" s="284"/>
      <c r="CYA13" s="285"/>
      <c r="CYB13" s="285"/>
      <c r="CYC13" s="286"/>
      <c r="CYD13" s="287"/>
      <c r="CYE13" s="67"/>
      <c r="CYF13" s="284"/>
      <c r="CYG13" s="285"/>
      <c r="CYH13" s="285"/>
      <c r="CYI13" s="286"/>
      <c r="CYJ13" s="287"/>
      <c r="CYK13" s="67"/>
      <c r="CYL13" s="284"/>
      <c r="CYM13" s="285"/>
      <c r="CYN13" s="285"/>
      <c r="CYO13" s="286"/>
      <c r="CYP13" s="287"/>
      <c r="CYQ13" s="67"/>
      <c r="CYR13" s="284"/>
      <c r="CYS13" s="285"/>
      <c r="CYT13" s="285"/>
      <c r="CYU13" s="286"/>
      <c r="CYV13" s="287"/>
      <c r="CYW13" s="67"/>
      <c r="CYX13" s="284"/>
      <c r="CYY13" s="285"/>
      <c r="CYZ13" s="285"/>
      <c r="CZA13" s="286"/>
      <c r="CZB13" s="287"/>
      <c r="CZC13" s="67"/>
      <c r="CZD13" s="284"/>
      <c r="CZE13" s="285"/>
      <c r="CZF13" s="285"/>
      <c r="CZG13" s="286"/>
      <c r="CZH13" s="287"/>
      <c r="CZI13" s="67"/>
      <c r="CZJ13" s="284"/>
      <c r="CZK13" s="285"/>
      <c r="CZL13" s="285"/>
      <c r="CZM13" s="286"/>
      <c r="CZN13" s="287"/>
      <c r="CZO13" s="67"/>
      <c r="CZP13" s="284"/>
      <c r="CZQ13" s="285"/>
      <c r="CZR13" s="285"/>
      <c r="CZS13" s="286"/>
      <c r="CZT13" s="287"/>
      <c r="CZU13" s="67"/>
      <c r="CZV13" s="284"/>
      <c r="CZW13" s="285"/>
      <c r="CZX13" s="285"/>
      <c r="CZY13" s="286"/>
      <c r="CZZ13" s="287"/>
      <c r="DAA13" s="67"/>
      <c r="DAB13" s="284"/>
      <c r="DAC13" s="285"/>
      <c r="DAD13" s="285"/>
      <c r="DAE13" s="286"/>
      <c r="DAF13" s="287"/>
      <c r="DAG13" s="67"/>
      <c r="DAH13" s="284"/>
      <c r="DAI13" s="285"/>
      <c r="DAJ13" s="285"/>
      <c r="DAK13" s="286"/>
      <c r="DAL13" s="287"/>
      <c r="DAM13" s="67"/>
      <c r="DAN13" s="284"/>
      <c r="DAO13" s="285"/>
      <c r="DAP13" s="285"/>
      <c r="DAQ13" s="286"/>
      <c r="DAR13" s="287"/>
      <c r="DAS13" s="67"/>
      <c r="DAT13" s="284"/>
      <c r="DAU13" s="285"/>
      <c r="DAV13" s="285"/>
      <c r="DAW13" s="286"/>
      <c r="DAX13" s="287"/>
      <c r="DAY13" s="67"/>
      <c r="DAZ13" s="284"/>
      <c r="DBA13" s="285"/>
      <c r="DBB13" s="285"/>
      <c r="DBC13" s="286"/>
      <c r="DBD13" s="287"/>
      <c r="DBE13" s="67"/>
      <c r="DBF13" s="284"/>
      <c r="DBG13" s="285"/>
      <c r="DBH13" s="285"/>
      <c r="DBI13" s="286"/>
      <c r="DBJ13" s="287"/>
      <c r="DBK13" s="67"/>
      <c r="DBL13" s="284"/>
      <c r="DBM13" s="285"/>
      <c r="DBN13" s="285"/>
      <c r="DBO13" s="286"/>
      <c r="DBP13" s="287"/>
      <c r="DBQ13" s="67"/>
      <c r="DBR13" s="284"/>
      <c r="DBS13" s="285"/>
      <c r="DBT13" s="285"/>
      <c r="DBU13" s="286"/>
      <c r="DBV13" s="287"/>
      <c r="DBW13" s="67"/>
      <c r="DBX13" s="284"/>
      <c r="DBY13" s="285"/>
      <c r="DBZ13" s="285"/>
      <c r="DCA13" s="286"/>
      <c r="DCB13" s="287"/>
      <c r="DCC13" s="67"/>
      <c r="DCD13" s="284"/>
      <c r="DCE13" s="285"/>
      <c r="DCF13" s="285"/>
      <c r="DCG13" s="286"/>
      <c r="DCH13" s="287"/>
      <c r="DCI13" s="67"/>
      <c r="DCJ13" s="284"/>
      <c r="DCK13" s="285"/>
      <c r="DCL13" s="285"/>
      <c r="DCM13" s="286"/>
      <c r="DCN13" s="287"/>
      <c r="DCO13" s="67"/>
      <c r="DCP13" s="284"/>
      <c r="DCQ13" s="285"/>
      <c r="DCR13" s="285"/>
      <c r="DCS13" s="286"/>
      <c r="DCT13" s="287"/>
      <c r="DCU13" s="67"/>
      <c r="DCV13" s="284"/>
      <c r="DCW13" s="285"/>
      <c r="DCX13" s="285"/>
      <c r="DCY13" s="286"/>
      <c r="DCZ13" s="287"/>
      <c r="DDA13" s="67"/>
      <c r="DDB13" s="284"/>
      <c r="DDC13" s="285"/>
      <c r="DDD13" s="285"/>
      <c r="DDE13" s="286"/>
      <c r="DDF13" s="287"/>
      <c r="DDG13" s="67"/>
      <c r="DDH13" s="284"/>
      <c r="DDI13" s="285"/>
      <c r="DDJ13" s="285"/>
      <c r="DDK13" s="286"/>
      <c r="DDL13" s="287"/>
      <c r="DDM13" s="67"/>
      <c r="DDN13" s="284"/>
      <c r="DDO13" s="285"/>
      <c r="DDP13" s="285"/>
      <c r="DDQ13" s="286"/>
      <c r="DDR13" s="287"/>
      <c r="DDS13" s="67"/>
      <c r="DDT13" s="284"/>
      <c r="DDU13" s="285"/>
      <c r="DDV13" s="285"/>
      <c r="DDW13" s="286"/>
      <c r="DDX13" s="287"/>
      <c r="DDY13" s="67"/>
      <c r="DDZ13" s="284"/>
      <c r="DEA13" s="285"/>
      <c r="DEB13" s="285"/>
      <c r="DEC13" s="286"/>
      <c r="DED13" s="287"/>
      <c r="DEE13" s="67"/>
      <c r="DEF13" s="284"/>
      <c r="DEG13" s="285"/>
      <c r="DEH13" s="285"/>
      <c r="DEI13" s="286"/>
      <c r="DEJ13" s="287"/>
      <c r="DEK13" s="67"/>
      <c r="DEL13" s="284"/>
      <c r="DEM13" s="285"/>
      <c r="DEN13" s="285"/>
      <c r="DEO13" s="286"/>
      <c r="DEP13" s="287"/>
      <c r="DEQ13" s="67"/>
      <c r="DER13" s="284"/>
      <c r="DES13" s="285"/>
      <c r="DET13" s="285"/>
      <c r="DEU13" s="286"/>
      <c r="DEV13" s="287"/>
      <c r="DEW13" s="67"/>
      <c r="DEX13" s="284"/>
      <c r="DEY13" s="285"/>
      <c r="DEZ13" s="285"/>
      <c r="DFA13" s="286"/>
      <c r="DFB13" s="287"/>
      <c r="DFC13" s="67"/>
      <c r="DFD13" s="284"/>
      <c r="DFE13" s="285"/>
      <c r="DFF13" s="285"/>
      <c r="DFG13" s="286"/>
      <c r="DFH13" s="287"/>
      <c r="DFI13" s="67"/>
      <c r="DFJ13" s="284"/>
      <c r="DFK13" s="285"/>
      <c r="DFL13" s="285"/>
      <c r="DFM13" s="286"/>
      <c r="DFN13" s="287"/>
      <c r="DFO13" s="67"/>
      <c r="DFP13" s="284"/>
      <c r="DFQ13" s="285"/>
      <c r="DFR13" s="285"/>
      <c r="DFS13" s="286"/>
      <c r="DFT13" s="287"/>
      <c r="DFU13" s="67"/>
      <c r="DFV13" s="284"/>
      <c r="DFW13" s="285"/>
      <c r="DFX13" s="285"/>
      <c r="DFY13" s="286"/>
      <c r="DFZ13" s="287"/>
      <c r="DGA13" s="67"/>
      <c r="DGB13" s="284"/>
      <c r="DGC13" s="285"/>
      <c r="DGD13" s="285"/>
      <c r="DGE13" s="286"/>
      <c r="DGF13" s="287"/>
      <c r="DGG13" s="67"/>
      <c r="DGH13" s="284"/>
      <c r="DGI13" s="285"/>
      <c r="DGJ13" s="285"/>
      <c r="DGK13" s="286"/>
      <c r="DGL13" s="287"/>
      <c r="DGM13" s="67"/>
      <c r="DGN13" s="284"/>
      <c r="DGO13" s="285"/>
      <c r="DGP13" s="285"/>
      <c r="DGQ13" s="286"/>
      <c r="DGR13" s="287"/>
      <c r="DGS13" s="67"/>
      <c r="DGT13" s="284"/>
      <c r="DGU13" s="285"/>
      <c r="DGV13" s="285"/>
      <c r="DGW13" s="286"/>
      <c r="DGX13" s="287"/>
      <c r="DGY13" s="67"/>
      <c r="DGZ13" s="284"/>
      <c r="DHA13" s="285"/>
      <c r="DHB13" s="285"/>
      <c r="DHC13" s="286"/>
      <c r="DHD13" s="287"/>
      <c r="DHE13" s="67"/>
      <c r="DHF13" s="284"/>
      <c r="DHG13" s="285"/>
      <c r="DHH13" s="285"/>
      <c r="DHI13" s="286"/>
      <c r="DHJ13" s="287"/>
      <c r="DHK13" s="67"/>
      <c r="DHL13" s="284"/>
      <c r="DHM13" s="285"/>
      <c r="DHN13" s="285"/>
      <c r="DHO13" s="286"/>
      <c r="DHP13" s="287"/>
      <c r="DHQ13" s="67"/>
      <c r="DHR13" s="284"/>
      <c r="DHS13" s="285"/>
      <c r="DHT13" s="285"/>
      <c r="DHU13" s="286"/>
      <c r="DHV13" s="287"/>
      <c r="DHW13" s="67"/>
      <c r="DHX13" s="284"/>
      <c r="DHY13" s="285"/>
      <c r="DHZ13" s="285"/>
      <c r="DIA13" s="286"/>
      <c r="DIB13" s="287"/>
      <c r="DIC13" s="67"/>
      <c r="DID13" s="284"/>
      <c r="DIE13" s="285"/>
      <c r="DIF13" s="285"/>
      <c r="DIG13" s="286"/>
      <c r="DIH13" s="287"/>
      <c r="DII13" s="67"/>
      <c r="DIJ13" s="284"/>
      <c r="DIK13" s="285"/>
      <c r="DIL13" s="285"/>
      <c r="DIM13" s="286"/>
      <c r="DIN13" s="287"/>
      <c r="DIO13" s="67"/>
      <c r="DIP13" s="284"/>
      <c r="DIQ13" s="285"/>
      <c r="DIR13" s="285"/>
      <c r="DIS13" s="286"/>
      <c r="DIT13" s="287"/>
      <c r="DIU13" s="67"/>
      <c r="DIV13" s="284"/>
      <c r="DIW13" s="285"/>
      <c r="DIX13" s="285"/>
      <c r="DIY13" s="286"/>
      <c r="DIZ13" s="287"/>
      <c r="DJA13" s="67"/>
      <c r="DJB13" s="284"/>
      <c r="DJC13" s="285"/>
      <c r="DJD13" s="285"/>
      <c r="DJE13" s="286"/>
      <c r="DJF13" s="287"/>
      <c r="DJG13" s="67"/>
      <c r="DJH13" s="284"/>
      <c r="DJI13" s="285"/>
      <c r="DJJ13" s="285"/>
      <c r="DJK13" s="286"/>
      <c r="DJL13" s="287"/>
      <c r="DJM13" s="67"/>
      <c r="DJN13" s="284"/>
      <c r="DJO13" s="285"/>
      <c r="DJP13" s="285"/>
      <c r="DJQ13" s="286"/>
      <c r="DJR13" s="287"/>
      <c r="DJS13" s="67"/>
      <c r="DJT13" s="284"/>
      <c r="DJU13" s="285"/>
      <c r="DJV13" s="285"/>
      <c r="DJW13" s="286"/>
      <c r="DJX13" s="287"/>
      <c r="DJY13" s="67"/>
      <c r="DJZ13" s="284"/>
      <c r="DKA13" s="285"/>
      <c r="DKB13" s="285"/>
      <c r="DKC13" s="286"/>
      <c r="DKD13" s="287"/>
      <c r="DKE13" s="67"/>
      <c r="DKF13" s="284"/>
      <c r="DKG13" s="285"/>
      <c r="DKH13" s="285"/>
      <c r="DKI13" s="286"/>
      <c r="DKJ13" s="287"/>
      <c r="DKK13" s="67"/>
      <c r="DKL13" s="284"/>
      <c r="DKM13" s="285"/>
      <c r="DKN13" s="285"/>
      <c r="DKO13" s="286"/>
      <c r="DKP13" s="287"/>
      <c r="DKQ13" s="67"/>
      <c r="DKR13" s="284"/>
      <c r="DKS13" s="285"/>
      <c r="DKT13" s="285"/>
      <c r="DKU13" s="286"/>
      <c r="DKV13" s="287"/>
      <c r="DKW13" s="67"/>
      <c r="DKX13" s="284"/>
      <c r="DKY13" s="285"/>
      <c r="DKZ13" s="285"/>
      <c r="DLA13" s="286"/>
      <c r="DLB13" s="287"/>
      <c r="DLC13" s="67"/>
      <c r="DLD13" s="284"/>
      <c r="DLE13" s="285"/>
      <c r="DLF13" s="285"/>
      <c r="DLG13" s="286"/>
      <c r="DLH13" s="287"/>
      <c r="DLI13" s="67"/>
      <c r="DLJ13" s="284"/>
      <c r="DLK13" s="285"/>
      <c r="DLL13" s="285"/>
      <c r="DLM13" s="286"/>
      <c r="DLN13" s="287"/>
      <c r="DLO13" s="67"/>
      <c r="DLP13" s="284"/>
      <c r="DLQ13" s="285"/>
      <c r="DLR13" s="285"/>
      <c r="DLS13" s="286"/>
      <c r="DLT13" s="287"/>
      <c r="DLU13" s="67"/>
      <c r="DLV13" s="284"/>
      <c r="DLW13" s="285"/>
      <c r="DLX13" s="285"/>
      <c r="DLY13" s="286"/>
      <c r="DLZ13" s="287"/>
      <c r="DMA13" s="67"/>
      <c r="DMB13" s="284"/>
      <c r="DMC13" s="285"/>
      <c r="DMD13" s="285"/>
      <c r="DME13" s="286"/>
      <c r="DMF13" s="287"/>
      <c r="DMG13" s="67"/>
      <c r="DMH13" s="284"/>
      <c r="DMI13" s="285"/>
      <c r="DMJ13" s="285"/>
      <c r="DMK13" s="286"/>
      <c r="DML13" s="287"/>
      <c r="DMM13" s="67"/>
      <c r="DMN13" s="284"/>
      <c r="DMO13" s="285"/>
      <c r="DMP13" s="285"/>
      <c r="DMQ13" s="286"/>
      <c r="DMR13" s="287"/>
      <c r="DMS13" s="67"/>
      <c r="DMT13" s="284"/>
      <c r="DMU13" s="285"/>
      <c r="DMV13" s="285"/>
      <c r="DMW13" s="286"/>
      <c r="DMX13" s="287"/>
      <c r="DMY13" s="67"/>
      <c r="DMZ13" s="284"/>
      <c r="DNA13" s="285"/>
      <c r="DNB13" s="285"/>
      <c r="DNC13" s="286"/>
      <c r="DND13" s="287"/>
      <c r="DNE13" s="67"/>
      <c r="DNF13" s="284"/>
      <c r="DNG13" s="285"/>
      <c r="DNH13" s="285"/>
      <c r="DNI13" s="286"/>
      <c r="DNJ13" s="287"/>
      <c r="DNK13" s="67"/>
      <c r="DNL13" s="284"/>
      <c r="DNM13" s="285"/>
      <c r="DNN13" s="285"/>
      <c r="DNO13" s="286"/>
      <c r="DNP13" s="287"/>
      <c r="DNQ13" s="67"/>
      <c r="DNR13" s="284"/>
      <c r="DNS13" s="285"/>
      <c r="DNT13" s="285"/>
      <c r="DNU13" s="286"/>
      <c r="DNV13" s="287"/>
      <c r="DNW13" s="67"/>
      <c r="DNX13" s="284"/>
      <c r="DNY13" s="285"/>
      <c r="DNZ13" s="285"/>
      <c r="DOA13" s="286"/>
      <c r="DOB13" s="287"/>
      <c r="DOC13" s="67"/>
      <c r="DOD13" s="284"/>
      <c r="DOE13" s="285"/>
      <c r="DOF13" s="285"/>
      <c r="DOG13" s="286"/>
      <c r="DOH13" s="287"/>
      <c r="DOI13" s="67"/>
      <c r="DOJ13" s="284"/>
      <c r="DOK13" s="285"/>
      <c r="DOL13" s="285"/>
      <c r="DOM13" s="286"/>
      <c r="DON13" s="287"/>
      <c r="DOO13" s="67"/>
      <c r="DOP13" s="284"/>
      <c r="DOQ13" s="285"/>
      <c r="DOR13" s="285"/>
      <c r="DOS13" s="286"/>
      <c r="DOT13" s="287"/>
      <c r="DOU13" s="67"/>
      <c r="DOV13" s="284"/>
      <c r="DOW13" s="285"/>
      <c r="DOX13" s="285"/>
      <c r="DOY13" s="286"/>
      <c r="DOZ13" s="287"/>
      <c r="DPA13" s="67"/>
      <c r="DPB13" s="284"/>
      <c r="DPC13" s="285"/>
      <c r="DPD13" s="285"/>
      <c r="DPE13" s="286"/>
      <c r="DPF13" s="287"/>
      <c r="DPG13" s="67"/>
      <c r="DPH13" s="284"/>
      <c r="DPI13" s="285"/>
      <c r="DPJ13" s="285"/>
      <c r="DPK13" s="286"/>
      <c r="DPL13" s="287"/>
      <c r="DPM13" s="67"/>
      <c r="DPN13" s="284"/>
      <c r="DPO13" s="285"/>
      <c r="DPP13" s="285"/>
      <c r="DPQ13" s="286"/>
      <c r="DPR13" s="287"/>
      <c r="DPS13" s="67"/>
      <c r="DPT13" s="284"/>
      <c r="DPU13" s="285"/>
      <c r="DPV13" s="285"/>
      <c r="DPW13" s="286"/>
      <c r="DPX13" s="287"/>
      <c r="DPY13" s="67"/>
      <c r="DPZ13" s="284"/>
      <c r="DQA13" s="285"/>
      <c r="DQB13" s="285"/>
      <c r="DQC13" s="286"/>
      <c r="DQD13" s="287"/>
      <c r="DQE13" s="67"/>
      <c r="DQF13" s="284"/>
      <c r="DQG13" s="285"/>
      <c r="DQH13" s="285"/>
      <c r="DQI13" s="286"/>
      <c r="DQJ13" s="287"/>
      <c r="DQK13" s="67"/>
      <c r="DQL13" s="284"/>
      <c r="DQM13" s="285"/>
      <c r="DQN13" s="285"/>
      <c r="DQO13" s="286"/>
      <c r="DQP13" s="287"/>
      <c r="DQQ13" s="67"/>
      <c r="DQR13" s="284"/>
      <c r="DQS13" s="285"/>
      <c r="DQT13" s="285"/>
      <c r="DQU13" s="286"/>
      <c r="DQV13" s="287"/>
      <c r="DQW13" s="67"/>
      <c r="DQX13" s="284"/>
      <c r="DQY13" s="285"/>
      <c r="DQZ13" s="285"/>
      <c r="DRA13" s="286"/>
      <c r="DRB13" s="287"/>
      <c r="DRC13" s="67"/>
      <c r="DRD13" s="284"/>
      <c r="DRE13" s="285"/>
      <c r="DRF13" s="285"/>
      <c r="DRG13" s="286"/>
      <c r="DRH13" s="287"/>
      <c r="DRI13" s="67"/>
      <c r="DRJ13" s="284"/>
      <c r="DRK13" s="285"/>
      <c r="DRL13" s="285"/>
      <c r="DRM13" s="286"/>
      <c r="DRN13" s="287"/>
      <c r="DRO13" s="67"/>
      <c r="DRP13" s="284"/>
      <c r="DRQ13" s="285"/>
      <c r="DRR13" s="285"/>
      <c r="DRS13" s="286"/>
      <c r="DRT13" s="287"/>
      <c r="DRU13" s="67"/>
      <c r="DRV13" s="284"/>
      <c r="DRW13" s="285"/>
      <c r="DRX13" s="285"/>
      <c r="DRY13" s="286"/>
      <c r="DRZ13" s="287"/>
      <c r="DSA13" s="67"/>
      <c r="DSB13" s="284"/>
      <c r="DSC13" s="285"/>
      <c r="DSD13" s="285"/>
      <c r="DSE13" s="286"/>
      <c r="DSF13" s="287"/>
      <c r="DSG13" s="67"/>
      <c r="DSH13" s="284"/>
      <c r="DSI13" s="285"/>
      <c r="DSJ13" s="285"/>
      <c r="DSK13" s="286"/>
      <c r="DSL13" s="287"/>
      <c r="DSM13" s="67"/>
      <c r="DSN13" s="284"/>
      <c r="DSO13" s="285"/>
      <c r="DSP13" s="285"/>
      <c r="DSQ13" s="286"/>
      <c r="DSR13" s="287"/>
      <c r="DSS13" s="67"/>
      <c r="DST13" s="284"/>
      <c r="DSU13" s="285"/>
      <c r="DSV13" s="285"/>
      <c r="DSW13" s="286"/>
      <c r="DSX13" s="287"/>
      <c r="DSY13" s="67"/>
      <c r="DSZ13" s="284"/>
      <c r="DTA13" s="285"/>
      <c r="DTB13" s="285"/>
      <c r="DTC13" s="286"/>
      <c r="DTD13" s="287"/>
      <c r="DTE13" s="67"/>
      <c r="DTF13" s="284"/>
      <c r="DTG13" s="285"/>
      <c r="DTH13" s="285"/>
      <c r="DTI13" s="286"/>
      <c r="DTJ13" s="287"/>
      <c r="DTK13" s="67"/>
      <c r="DTL13" s="284"/>
      <c r="DTM13" s="285"/>
      <c r="DTN13" s="285"/>
      <c r="DTO13" s="286"/>
      <c r="DTP13" s="287"/>
      <c r="DTQ13" s="67"/>
      <c r="DTR13" s="284"/>
      <c r="DTS13" s="285"/>
      <c r="DTT13" s="285"/>
      <c r="DTU13" s="286"/>
      <c r="DTV13" s="287"/>
      <c r="DTW13" s="67"/>
      <c r="DTX13" s="284"/>
      <c r="DTY13" s="285"/>
      <c r="DTZ13" s="285"/>
      <c r="DUA13" s="286"/>
      <c r="DUB13" s="287"/>
      <c r="DUC13" s="67"/>
      <c r="DUD13" s="284"/>
      <c r="DUE13" s="285"/>
      <c r="DUF13" s="285"/>
      <c r="DUG13" s="286"/>
      <c r="DUH13" s="287"/>
      <c r="DUI13" s="67"/>
      <c r="DUJ13" s="284"/>
      <c r="DUK13" s="285"/>
      <c r="DUL13" s="285"/>
      <c r="DUM13" s="286"/>
      <c r="DUN13" s="287"/>
      <c r="DUO13" s="67"/>
      <c r="DUP13" s="284"/>
      <c r="DUQ13" s="285"/>
      <c r="DUR13" s="285"/>
      <c r="DUS13" s="286"/>
      <c r="DUT13" s="287"/>
      <c r="DUU13" s="67"/>
      <c r="DUV13" s="284"/>
      <c r="DUW13" s="285"/>
      <c r="DUX13" s="285"/>
      <c r="DUY13" s="286"/>
      <c r="DUZ13" s="287"/>
      <c r="DVA13" s="67"/>
      <c r="DVB13" s="284"/>
      <c r="DVC13" s="285"/>
      <c r="DVD13" s="285"/>
      <c r="DVE13" s="286"/>
      <c r="DVF13" s="287"/>
      <c r="DVG13" s="67"/>
      <c r="DVH13" s="284"/>
      <c r="DVI13" s="285"/>
      <c r="DVJ13" s="285"/>
      <c r="DVK13" s="286"/>
      <c r="DVL13" s="287"/>
      <c r="DVM13" s="67"/>
      <c r="DVN13" s="284"/>
      <c r="DVO13" s="285"/>
      <c r="DVP13" s="285"/>
      <c r="DVQ13" s="286"/>
      <c r="DVR13" s="287"/>
      <c r="DVS13" s="67"/>
      <c r="DVT13" s="284"/>
      <c r="DVU13" s="285"/>
      <c r="DVV13" s="285"/>
      <c r="DVW13" s="286"/>
      <c r="DVX13" s="287"/>
      <c r="DVY13" s="67"/>
      <c r="DVZ13" s="284"/>
      <c r="DWA13" s="285"/>
      <c r="DWB13" s="285"/>
      <c r="DWC13" s="286"/>
      <c r="DWD13" s="287"/>
      <c r="DWE13" s="67"/>
      <c r="DWF13" s="284"/>
      <c r="DWG13" s="285"/>
      <c r="DWH13" s="285"/>
      <c r="DWI13" s="286"/>
      <c r="DWJ13" s="287"/>
      <c r="DWK13" s="67"/>
      <c r="DWL13" s="284"/>
      <c r="DWM13" s="285"/>
      <c r="DWN13" s="285"/>
      <c r="DWO13" s="286"/>
      <c r="DWP13" s="287"/>
      <c r="DWQ13" s="67"/>
      <c r="DWR13" s="284"/>
      <c r="DWS13" s="285"/>
      <c r="DWT13" s="285"/>
      <c r="DWU13" s="286"/>
      <c r="DWV13" s="287"/>
      <c r="DWW13" s="67"/>
      <c r="DWX13" s="284"/>
      <c r="DWY13" s="285"/>
      <c r="DWZ13" s="285"/>
      <c r="DXA13" s="286"/>
      <c r="DXB13" s="287"/>
      <c r="DXC13" s="67"/>
      <c r="DXD13" s="284"/>
      <c r="DXE13" s="285"/>
      <c r="DXF13" s="285"/>
      <c r="DXG13" s="286"/>
      <c r="DXH13" s="287"/>
      <c r="DXI13" s="67"/>
      <c r="DXJ13" s="284"/>
      <c r="DXK13" s="285"/>
      <c r="DXL13" s="285"/>
      <c r="DXM13" s="286"/>
      <c r="DXN13" s="287"/>
      <c r="DXO13" s="67"/>
      <c r="DXP13" s="284"/>
      <c r="DXQ13" s="285"/>
      <c r="DXR13" s="285"/>
      <c r="DXS13" s="286"/>
      <c r="DXT13" s="287"/>
      <c r="DXU13" s="67"/>
      <c r="DXV13" s="284"/>
      <c r="DXW13" s="285"/>
      <c r="DXX13" s="285"/>
      <c r="DXY13" s="286"/>
      <c r="DXZ13" s="287"/>
      <c r="DYA13" s="67"/>
      <c r="DYB13" s="284"/>
      <c r="DYC13" s="285"/>
      <c r="DYD13" s="285"/>
      <c r="DYE13" s="286"/>
      <c r="DYF13" s="287"/>
      <c r="DYG13" s="67"/>
      <c r="DYH13" s="284"/>
      <c r="DYI13" s="285"/>
      <c r="DYJ13" s="285"/>
      <c r="DYK13" s="286"/>
      <c r="DYL13" s="287"/>
      <c r="DYM13" s="67"/>
      <c r="DYN13" s="284"/>
      <c r="DYO13" s="285"/>
      <c r="DYP13" s="285"/>
      <c r="DYQ13" s="286"/>
      <c r="DYR13" s="287"/>
      <c r="DYS13" s="67"/>
      <c r="DYT13" s="284"/>
      <c r="DYU13" s="285"/>
      <c r="DYV13" s="285"/>
      <c r="DYW13" s="286"/>
      <c r="DYX13" s="287"/>
      <c r="DYY13" s="67"/>
      <c r="DYZ13" s="284"/>
      <c r="DZA13" s="285"/>
      <c r="DZB13" s="285"/>
      <c r="DZC13" s="286"/>
      <c r="DZD13" s="287"/>
      <c r="DZE13" s="67"/>
      <c r="DZF13" s="284"/>
      <c r="DZG13" s="285"/>
      <c r="DZH13" s="285"/>
      <c r="DZI13" s="286"/>
      <c r="DZJ13" s="287"/>
      <c r="DZK13" s="67"/>
      <c r="DZL13" s="284"/>
      <c r="DZM13" s="285"/>
      <c r="DZN13" s="285"/>
      <c r="DZO13" s="286"/>
      <c r="DZP13" s="287"/>
      <c r="DZQ13" s="67"/>
      <c r="DZR13" s="284"/>
      <c r="DZS13" s="285"/>
      <c r="DZT13" s="285"/>
      <c r="DZU13" s="286"/>
      <c r="DZV13" s="287"/>
      <c r="DZW13" s="67"/>
      <c r="DZX13" s="284"/>
      <c r="DZY13" s="285"/>
      <c r="DZZ13" s="285"/>
      <c r="EAA13" s="286"/>
      <c r="EAB13" s="287"/>
      <c r="EAC13" s="67"/>
      <c r="EAD13" s="284"/>
      <c r="EAE13" s="285"/>
      <c r="EAF13" s="285"/>
      <c r="EAG13" s="286"/>
      <c r="EAH13" s="287"/>
      <c r="EAI13" s="67"/>
      <c r="EAJ13" s="284"/>
      <c r="EAK13" s="285"/>
      <c r="EAL13" s="285"/>
      <c r="EAM13" s="286"/>
      <c r="EAN13" s="287"/>
      <c r="EAO13" s="67"/>
      <c r="EAP13" s="284"/>
      <c r="EAQ13" s="285"/>
      <c r="EAR13" s="285"/>
      <c r="EAS13" s="286"/>
      <c r="EAT13" s="287"/>
      <c r="EAU13" s="67"/>
      <c r="EAV13" s="284"/>
      <c r="EAW13" s="285"/>
      <c r="EAX13" s="285"/>
      <c r="EAY13" s="286"/>
      <c r="EAZ13" s="287"/>
      <c r="EBA13" s="67"/>
      <c r="EBB13" s="284"/>
      <c r="EBC13" s="285"/>
      <c r="EBD13" s="285"/>
      <c r="EBE13" s="286"/>
      <c r="EBF13" s="287"/>
      <c r="EBG13" s="67"/>
      <c r="EBH13" s="284"/>
      <c r="EBI13" s="285"/>
      <c r="EBJ13" s="285"/>
      <c r="EBK13" s="286"/>
      <c r="EBL13" s="287"/>
      <c r="EBM13" s="67"/>
      <c r="EBN13" s="284"/>
      <c r="EBO13" s="285"/>
      <c r="EBP13" s="285"/>
      <c r="EBQ13" s="286"/>
      <c r="EBR13" s="287"/>
      <c r="EBS13" s="67"/>
      <c r="EBT13" s="284"/>
      <c r="EBU13" s="285"/>
      <c r="EBV13" s="285"/>
      <c r="EBW13" s="286"/>
      <c r="EBX13" s="287"/>
      <c r="EBY13" s="67"/>
      <c r="EBZ13" s="284"/>
      <c r="ECA13" s="285"/>
      <c r="ECB13" s="285"/>
      <c r="ECC13" s="286"/>
      <c r="ECD13" s="287"/>
      <c r="ECE13" s="67"/>
      <c r="ECF13" s="284"/>
      <c r="ECG13" s="285"/>
      <c r="ECH13" s="285"/>
      <c r="ECI13" s="286"/>
      <c r="ECJ13" s="287"/>
      <c r="ECK13" s="67"/>
      <c r="ECL13" s="284"/>
      <c r="ECM13" s="285"/>
      <c r="ECN13" s="285"/>
      <c r="ECO13" s="286"/>
      <c r="ECP13" s="287"/>
      <c r="ECQ13" s="67"/>
      <c r="ECR13" s="284"/>
      <c r="ECS13" s="285"/>
      <c r="ECT13" s="285"/>
      <c r="ECU13" s="286"/>
      <c r="ECV13" s="287"/>
      <c r="ECW13" s="67"/>
      <c r="ECX13" s="284"/>
      <c r="ECY13" s="285"/>
      <c r="ECZ13" s="285"/>
      <c r="EDA13" s="286"/>
      <c r="EDB13" s="287"/>
      <c r="EDC13" s="67"/>
      <c r="EDD13" s="284"/>
      <c r="EDE13" s="285"/>
      <c r="EDF13" s="285"/>
      <c r="EDG13" s="286"/>
      <c r="EDH13" s="287"/>
      <c r="EDI13" s="67"/>
      <c r="EDJ13" s="284"/>
      <c r="EDK13" s="285"/>
      <c r="EDL13" s="285"/>
      <c r="EDM13" s="286"/>
      <c r="EDN13" s="287"/>
      <c r="EDO13" s="67"/>
      <c r="EDP13" s="284"/>
      <c r="EDQ13" s="285"/>
      <c r="EDR13" s="285"/>
      <c r="EDS13" s="286"/>
      <c r="EDT13" s="287"/>
      <c r="EDU13" s="67"/>
      <c r="EDV13" s="284"/>
      <c r="EDW13" s="285"/>
      <c r="EDX13" s="285"/>
      <c r="EDY13" s="286"/>
      <c r="EDZ13" s="287"/>
      <c r="EEA13" s="67"/>
      <c r="EEB13" s="284"/>
      <c r="EEC13" s="285"/>
      <c r="EED13" s="285"/>
      <c r="EEE13" s="286"/>
      <c r="EEF13" s="287"/>
      <c r="EEG13" s="67"/>
      <c r="EEH13" s="284"/>
      <c r="EEI13" s="285"/>
      <c r="EEJ13" s="285"/>
      <c r="EEK13" s="286"/>
      <c r="EEL13" s="287"/>
      <c r="EEM13" s="67"/>
      <c r="EEN13" s="284"/>
      <c r="EEO13" s="285"/>
      <c r="EEP13" s="285"/>
      <c r="EEQ13" s="286"/>
      <c r="EER13" s="287"/>
      <c r="EES13" s="67"/>
      <c r="EET13" s="284"/>
      <c r="EEU13" s="285"/>
      <c r="EEV13" s="285"/>
      <c r="EEW13" s="286"/>
      <c r="EEX13" s="287"/>
      <c r="EEY13" s="67"/>
      <c r="EEZ13" s="284"/>
      <c r="EFA13" s="285"/>
      <c r="EFB13" s="285"/>
      <c r="EFC13" s="286"/>
      <c r="EFD13" s="287"/>
      <c r="EFE13" s="67"/>
      <c r="EFF13" s="284"/>
      <c r="EFG13" s="285"/>
      <c r="EFH13" s="285"/>
      <c r="EFI13" s="286"/>
      <c r="EFJ13" s="287"/>
      <c r="EFK13" s="67"/>
      <c r="EFL13" s="284"/>
      <c r="EFM13" s="285"/>
      <c r="EFN13" s="285"/>
      <c r="EFO13" s="286"/>
      <c r="EFP13" s="287"/>
      <c r="EFQ13" s="67"/>
      <c r="EFR13" s="284"/>
      <c r="EFS13" s="285"/>
      <c r="EFT13" s="285"/>
      <c r="EFU13" s="286"/>
      <c r="EFV13" s="287"/>
      <c r="EFW13" s="67"/>
      <c r="EFX13" s="284"/>
      <c r="EFY13" s="285"/>
      <c r="EFZ13" s="285"/>
      <c r="EGA13" s="286"/>
      <c r="EGB13" s="287"/>
      <c r="EGC13" s="67"/>
      <c r="EGD13" s="284"/>
      <c r="EGE13" s="285"/>
      <c r="EGF13" s="285"/>
      <c r="EGG13" s="286"/>
      <c r="EGH13" s="287"/>
      <c r="EGI13" s="67"/>
      <c r="EGJ13" s="284"/>
      <c r="EGK13" s="285"/>
      <c r="EGL13" s="285"/>
      <c r="EGM13" s="286"/>
      <c r="EGN13" s="287"/>
      <c r="EGO13" s="67"/>
      <c r="EGP13" s="284"/>
      <c r="EGQ13" s="285"/>
      <c r="EGR13" s="285"/>
      <c r="EGS13" s="286"/>
      <c r="EGT13" s="287"/>
      <c r="EGU13" s="67"/>
      <c r="EGV13" s="284"/>
      <c r="EGW13" s="285"/>
      <c r="EGX13" s="285"/>
      <c r="EGY13" s="286"/>
      <c r="EGZ13" s="287"/>
      <c r="EHA13" s="67"/>
      <c r="EHB13" s="284"/>
      <c r="EHC13" s="285"/>
      <c r="EHD13" s="285"/>
      <c r="EHE13" s="286"/>
      <c r="EHF13" s="287"/>
      <c r="EHG13" s="67"/>
      <c r="EHH13" s="284"/>
      <c r="EHI13" s="285"/>
      <c r="EHJ13" s="285"/>
      <c r="EHK13" s="286"/>
      <c r="EHL13" s="287"/>
      <c r="EHM13" s="67"/>
      <c r="EHN13" s="284"/>
      <c r="EHO13" s="285"/>
      <c r="EHP13" s="285"/>
      <c r="EHQ13" s="286"/>
      <c r="EHR13" s="287"/>
      <c r="EHS13" s="67"/>
      <c r="EHT13" s="284"/>
      <c r="EHU13" s="285"/>
      <c r="EHV13" s="285"/>
      <c r="EHW13" s="286"/>
      <c r="EHX13" s="287"/>
      <c r="EHY13" s="67"/>
      <c r="EHZ13" s="284"/>
      <c r="EIA13" s="285"/>
      <c r="EIB13" s="285"/>
      <c r="EIC13" s="286"/>
      <c r="EID13" s="287"/>
      <c r="EIE13" s="67"/>
      <c r="EIF13" s="284"/>
      <c r="EIG13" s="285"/>
      <c r="EIH13" s="285"/>
      <c r="EII13" s="286"/>
      <c r="EIJ13" s="287"/>
      <c r="EIK13" s="67"/>
      <c r="EIL13" s="284"/>
      <c r="EIM13" s="285"/>
      <c r="EIN13" s="285"/>
      <c r="EIO13" s="286"/>
      <c r="EIP13" s="287"/>
      <c r="EIQ13" s="67"/>
      <c r="EIR13" s="284"/>
      <c r="EIS13" s="285"/>
      <c r="EIT13" s="285"/>
      <c r="EIU13" s="286"/>
      <c r="EIV13" s="287"/>
      <c r="EIW13" s="67"/>
      <c r="EIX13" s="284"/>
      <c r="EIY13" s="285"/>
      <c r="EIZ13" s="285"/>
      <c r="EJA13" s="286"/>
      <c r="EJB13" s="287"/>
      <c r="EJC13" s="67"/>
      <c r="EJD13" s="284"/>
      <c r="EJE13" s="285"/>
      <c r="EJF13" s="285"/>
      <c r="EJG13" s="286"/>
      <c r="EJH13" s="287"/>
      <c r="EJI13" s="67"/>
      <c r="EJJ13" s="284"/>
      <c r="EJK13" s="285"/>
      <c r="EJL13" s="285"/>
      <c r="EJM13" s="286"/>
      <c r="EJN13" s="287"/>
      <c r="EJO13" s="67"/>
      <c r="EJP13" s="284"/>
      <c r="EJQ13" s="285"/>
      <c r="EJR13" s="285"/>
      <c r="EJS13" s="286"/>
      <c r="EJT13" s="287"/>
      <c r="EJU13" s="67"/>
      <c r="EJV13" s="284"/>
      <c r="EJW13" s="285"/>
      <c r="EJX13" s="285"/>
      <c r="EJY13" s="286"/>
      <c r="EJZ13" s="287"/>
      <c r="EKA13" s="67"/>
      <c r="EKB13" s="284"/>
      <c r="EKC13" s="285"/>
      <c r="EKD13" s="285"/>
      <c r="EKE13" s="286"/>
      <c r="EKF13" s="287"/>
      <c r="EKG13" s="67"/>
      <c r="EKH13" s="284"/>
      <c r="EKI13" s="285"/>
      <c r="EKJ13" s="285"/>
      <c r="EKK13" s="286"/>
      <c r="EKL13" s="287"/>
      <c r="EKM13" s="67"/>
      <c r="EKN13" s="284"/>
      <c r="EKO13" s="285"/>
      <c r="EKP13" s="285"/>
      <c r="EKQ13" s="286"/>
      <c r="EKR13" s="287"/>
      <c r="EKS13" s="67"/>
      <c r="EKT13" s="284"/>
      <c r="EKU13" s="285"/>
      <c r="EKV13" s="285"/>
      <c r="EKW13" s="286"/>
      <c r="EKX13" s="287"/>
      <c r="EKY13" s="67"/>
      <c r="EKZ13" s="284"/>
      <c r="ELA13" s="285"/>
      <c r="ELB13" s="285"/>
      <c r="ELC13" s="286"/>
      <c r="ELD13" s="287"/>
      <c r="ELE13" s="67"/>
      <c r="ELF13" s="284"/>
      <c r="ELG13" s="285"/>
      <c r="ELH13" s="285"/>
      <c r="ELI13" s="286"/>
      <c r="ELJ13" s="287"/>
      <c r="ELK13" s="67"/>
      <c r="ELL13" s="284"/>
      <c r="ELM13" s="285"/>
      <c r="ELN13" s="285"/>
      <c r="ELO13" s="286"/>
      <c r="ELP13" s="287"/>
      <c r="ELQ13" s="67"/>
      <c r="ELR13" s="284"/>
      <c r="ELS13" s="285"/>
      <c r="ELT13" s="285"/>
      <c r="ELU13" s="286"/>
      <c r="ELV13" s="287"/>
      <c r="ELW13" s="67"/>
      <c r="ELX13" s="284"/>
      <c r="ELY13" s="285"/>
      <c r="ELZ13" s="285"/>
      <c r="EMA13" s="286"/>
      <c r="EMB13" s="287"/>
      <c r="EMC13" s="67"/>
      <c r="EMD13" s="284"/>
      <c r="EME13" s="285"/>
      <c r="EMF13" s="285"/>
      <c r="EMG13" s="286"/>
      <c r="EMH13" s="287"/>
      <c r="EMI13" s="67"/>
      <c r="EMJ13" s="284"/>
      <c r="EMK13" s="285"/>
      <c r="EML13" s="285"/>
      <c r="EMM13" s="286"/>
      <c r="EMN13" s="287"/>
      <c r="EMO13" s="67"/>
      <c r="EMP13" s="284"/>
      <c r="EMQ13" s="285"/>
      <c r="EMR13" s="285"/>
      <c r="EMS13" s="286"/>
      <c r="EMT13" s="287"/>
      <c r="EMU13" s="67"/>
      <c r="EMV13" s="284"/>
      <c r="EMW13" s="285"/>
      <c r="EMX13" s="285"/>
      <c r="EMY13" s="286"/>
      <c r="EMZ13" s="287"/>
      <c r="ENA13" s="67"/>
      <c r="ENB13" s="284"/>
      <c r="ENC13" s="285"/>
      <c r="END13" s="285"/>
      <c r="ENE13" s="286"/>
      <c r="ENF13" s="287"/>
      <c r="ENG13" s="67"/>
      <c r="ENH13" s="284"/>
      <c r="ENI13" s="285"/>
      <c r="ENJ13" s="285"/>
      <c r="ENK13" s="286"/>
      <c r="ENL13" s="287"/>
      <c r="ENM13" s="67"/>
      <c r="ENN13" s="284"/>
      <c r="ENO13" s="285"/>
      <c r="ENP13" s="285"/>
      <c r="ENQ13" s="286"/>
      <c r="ENR13" s="287"/>
      <c r="ENS13" s="67"/>
      <c r="ENT13" s="284"/>
      <c r="ENU13" s="285"/>
      <c r="ENV13" s="285"/>
      <c r="ENW13" s="286"/>
      <c r="ENX13" s="287"/>
      <c r="ENY13" s="67"/>
      <c r="ENZ13" s="284"/>
      <c r="EOA13" s="285"/>
      <c r="EOB13" s="285"/>
      <c r="EOC13" s="286"/>
      <c r="EOD13" s="287"/>
      <c r="EOE13" s="67"/>
      <c r="EOF13" s="284"/>
      <c r="EOG13" s="285"/>
      <c r="EOH13" s="285"/>
      <c r="EOI13" s="286"/>
      <c r="EOJ13" s="287"/>
      <c r="EOK13" s="67"/>
      <c r="EOL13" s="284"/>
      <c r="EOM13" s="285"/>
      <c r="EON13" s="285"/>
      <c r="EOO13" s="286"/>
      <c r="EOP13" s="287"/>
      <c r="EOQ13" s="67"/>
      <c r="EOR13" s="284"/>
      <c r="EOS13" s="285"/>
      <c r="EOT13" s="285"/>
      <c r="EOU13" s="286"/>
      <c r="EOV13" s="287"/>
      <c r="EOW13" s="67"/>
      <c r="EOX13" s="284"/>
      <c r="EOY13" s="285"/>
      <c r="EOZ13" s="285"/>
      <c r="EPA13" s="286"/>
      <c r="EPB13" s="287"/>
      <c r="EPC13" s="67"/>
      <c r="EPD13" s="284"/>
      <c r="EPE13" s="285"/>
      <c r="EPF13" s="285"/>
      <c r="EPG13" s="286"/>
      <c r="EPH13" s="287"/>
      <c r="EPI13" s="67"/>
      <c r="EPJ13" s="284"/>
      <c r="EPK13" s="285"/>
      <c r="EPL13" s="285"/>
      <c r="EPM13" s="286"/>
      <c r="EPN13" s="287"/>
      <c r="EPO13" s="67"/>
      <c r="EPP13" s="284"/>
      <c r="EPQ13" s="285"/>
      <c r="EPR13" s="285"/>
      <c r="EPS13" s="286"/>
      <c r="EPT13" s="287"/>
      <c r="EPU13" s="67"/>
      <c r="EPV13" s="284"/>
      <c r="EPW13" s="285"/>
      <c r="EPX13" s="285"/>
      <c r="EPY13" s="286"/>
      <c r="EPZ13" s="287"/>
      <c r="EQA13" s="67"/>
      <c r="EQB13" s="284"/>
      <c r="EQC13" s="285"/>
      <c r="EQD13" s="285"/>
      <c r="EQE13" s="286"/>
      <c r="EQF13" s="287"/>
      <c r="EQG13" s="67"/>
      <c r="EQH13" s="284"/>
      <c r="EQI13" s="285"/>
      <c r="EQJ13" s="285"/>
      <c r="EQK13" s="286"/>
      <c r="EQL13" s="287"/>
      <c r="EQM13" s="67"/>
      <c r="EQN13" s="284"/>
      <c r="EQO13" s="285"/>
      <c r="EQP13" s="285"/>
      <c r="EQQ13" s="286"/>
      <c r="EQR13" s="287"/>
      <c r="EQS13" s="67"/>
      <c r="EQT13" s="284"/>
      <c r="EQU13" s="285"/>
      <c r="EQV13" s="285"/>
      <c r="EQW13" s="286"/>
      <c r="EQX13" s="287"/>
      <c r="EQY13" s="67"/>
      <c r="EQZ13" s="284"/>
      <c r="ERA13" s="285"/>
      <c r="ERB13" s="285"/>
      <c r="ERC13" s="286"/>
      <c r="ERD13" s="287"/>
      <c r="ERE13" s="67"/>
      <c r="ERF13" s="284"/>
      <c r="ERG13" s="285"/>
      <c r="ERH13" s="285"/>
      <c r="ERI13" s="286"/>
      <c r="ERJ13" s="287"/>
      <c r="ERK13" s="67"/>
      <c r="ERL13" s="284"/>
      <c r="ERM13" s="285"/>
      <c r="ERN13" s="285"/>
      <c r="ERO13" s="286"/>
      <c r="ERP13" s="287"/>
      <c r="ERQ13" s="67"/>
      <c r="ERR13" s="284"/>
      <c r="ERS13" s="285"/>
      <c r="ERT13" s="285"/>
      <c r="ERU13" s="286"/>
      <c r="ERV13" s="287"/>
      <c r="ERW13" s="67"/>
      <c r="ERX13" s="284"/>
      <c r="ERY13" s="285"/>
      <c r="ERZ13" s="285"/>
      <c r="ESA13" s="286"/>
      <c r="ESB13" s="287"/>
      <c r="ESC13" s="67"/>
      <c r="ESD13" s="284"/>
      <c r="ESE13" s="285"/>
      <c r="ESF13" s="285"/>
      <c r="ESG13" s="286"/>
      <c r="ESH13" s="287"/>
      <c r="ESI13" s="67"/>
      <c r="ESJ13" s="284"/>
      <c r="ESK13" s="285"/>
      <c r="ESL13" s="285"/>
      <c r="ESM13" s="286"/>
      <c r="ESN13" s="287"/>
      <c r="ESO13" s="67"/>
      <c r="ESP13" s="284"/>
      <c r="ESQ13" s="285"/>
      <c r="ESR13" s="285"/>
      <c r="ESS13" s="286"/>
      <c r="EST13" s="287"/>
      <c r="ESU13" s="67"/>
      <c r="ESV13" s="284"/>
      <c r="ESW13" s="285"/>
      <c r="ESX13" s="285"/>
      <c r="ESY13" s="286"/>
      <c r="ESZ13" s="287"/>
      <c r="ETA13" s="67"/>
      <c r="ETB13" s="284"/>
      <c r="ETC13" s="285"/>
      <c r="ETD13" s="285"/>
      <c r="ETE13" s="286"/>
      <c r="ETF13" s="287"/>
      <c r="ETG13" s="67"/>
      <c r="ETH13" s="284"/>
      <c r="ETI13" s="285"/>
      <c r="ETJ13" s="285"/>
      <c r="ETK13" s="286"/>
      <c r="ETL13" s="287"/>
      <c r="ETM13" s="67"/>
      <c r="ETN13" s="284"/>
      <c r="ETO13" s="285"/>
      <c r="ETP13" s="285"/>
      <c r="ETQ13" s="286"/>
      <c r="ETR13" s="287"/>
      <c r="ETS13" s="67"/>
      <c r="ETT13" s="284"/>
      <c r="ETU13" s="285"/>
      <c r="ETV13" s="285"/>
      <c r="ETW13" s="286"/>
      <c r="ETX13" s="287"/>
      <c r="ETY13" s="67"/>
      <c r="ETZ13" s="284"/>
      <c r="EUA13" s="285"/>
      <c r="EUB13" s="285"/>
      <c r="EUC13" s="286"/>
      <c r="EUD13" s="287"/>
      <c r="EUE13" s="67"/>
      <c r="EUF13" s="284"/>
      <c r="EUG13" s="285"/>
      <c r="EUH13" s="285"/>
      <c r="EUI13" s="286"/>
      <c r="EUJ13" s="287"/>
      <c r="EUK13" s="67"/>
      <c r="EUL13" s="284"/>
      <c r="EUM13" s="285"/>
      <c r="EUN13" s="285"/>
      <c r="EUO13" s="286"/>
      <c r="EUP13" s="287"/>
      <c r="EUQ13" s="67"/>
      <c r="EUR13" s="284"/>
      <c r="EUS13" s="285"/>
      <c r="EUT13" s="285"/>
      <c r="EUU13" s="286"/>
      <c r="EUV13" s="287"/>
      <c r="EUW13" s="67"/>
      <c r="EUX13" s="284"/>
      <c r="EUY13" s="285"/>
      <c r="EUZ13" s="285"/>
      <c r="EVA13" s="286"/>
      <c r="EVB13" s="287"/>
      <c r="EVC13" s="67"/>
      <c r="EVD13" s="284"/>
      <c r="EVE13" s="285"/>
      <c r="EVF13" s="285"/>
      <c r="EVG13" s="286"/>
      <c r="EVH13" s="287"/>
      <c r="EVI13" s="67"/>
      <c r="EVJ13" s="284"/>
      <c r="EVK13" s="285"/>
      <c r="EVL13" s="285"/>
      <c r="EVM13" s="286"/>
      <c r="EVN13" s="287"/>
      <c r="EVO13" s="67"/>
      <c r="EVP13" s="284"/>
      <c r="EVQ13" s="285"/>
      <c r="EVR13" s="285"/>
      <c r="EVS13" s="286"/>
      <c r="EVT13" s="287"/>
      <c r="EVU13" s="67"/>
      <c r="EVV13" s="284"/>
      <c r="EVW13" s="285"/>
      <c r="EVX13" s="285"/>
      <c r="EVY13" s="286"/>
      <c r="EVZ13" s="287"/>
      <c r="EWA13" s="67"/>
      <c r="EWB13" s="284"/>
      <c r="EWC13" s="285"/>
      <c r="EWD13" s="285"/>
      <c r="EWE13" s="286"/>
      <c r="EWF13" s="287"/>
      <c r="EWG13" s="67"/>
      <c r="EWH13" s="284"/>
      <c r="EWI13" s="285"/>
      <c r="EWJ13" s="285"/>
      <c r="EWK13" s="286"/>
      <c r="EWL13" s="287"/>
      <c r="EWM13" s="67"/>
      <c r="EWN13" s="284"/>
      <c r="EWO13" s="285"/>
      <c r="EWP13" s="285"/>
      <c r="EWQ13" s="286"/>
      <c r="EWR13" s="287"/>
      <c r="EWS13" s="67"/>
      <c r="EWT13" s="284"/>
      <c r="EWU13" s="285"/>
      <c r="EWV13" s="285"/>
      <c r="EWW13" s="286"/>
      <c r="EWX13" s="287"/>
      <c r="EWY13" s="67"/>
      <c r="EWZ13" s="284"/>
      <c r="EXA13" s="285"/>
      <c r="EXB13" s="285"/>
      <c r="EXC13" s="286"/>
      <c r="EXD13" s="287"/>
      <c r="EXE13" s="67"/>
      <c r="EXF13" s="284"/>
      <c r="EXG13" s="285"/>
      <c r="EXH13" s="285"/>
      <c r="EXI13" s="286"/>
      <c r="EXJ13" s="287"/>
      <c r="EXK13" s="67"/>
      <c r="EXL13" s="284"/>
      <c r="EXM13" s="285"/>
      <c r="EXN13" s="285"/>
      <c r="EXO13" s="286"/>
      <c r="EXP13" s="287"/>
      <c r="EXQ13" s="67"/>
      <c r="EXR13" s="284"/>
      <c r="EXS13" s="285"/>
      <c r="EXT13" s="285"/>
      <c r="EXU13" s="286"/>
      <c r="EXV13" s="287"/>
      <c r="EXW13" s="67"/>
      <c r="EXX13" s="284"/>
      <c r="EXY13" s="285"/>
      <c r="EXZ13" s="285"/>
      <c r="EYA13" s="286"/>
      <c r="EYB13" s="287"/>
      <c r="EYC13" s="67"/>
      <c r="EYD13" s="284"/>
      <c r="EYE13" s="285"/>
      <c r="EYF13" s="285"/>
      <c r="EYG13" s="286"/>
      <c r="EYH13" s="287"/>
      <c r="EYI13" s="67"/>
      <c r="EYJ13" s="284"/>
      <c r="EYK13" s="285"/>
      <c r="EYL13" s="285"/>
      <c r="EYM13" s="286"/>
      <c r="EYN13" s="287"/>
      <c r="EYO13" s="67"/>
      <c r="EYP13" s="284"/>
      <c r="EYQ13" s="285"/>
      <c r="EYR13" s="285"/>
      <c r="EYS13" s="286"/>
      <c r="EYT13" s="287"/>
      <c r="EYU13" s="67"/>
      <c r="EYV13" s="284"/>
      <c r="EYW13" s="285"/>
      <c r="EYX13" s="285"/>
      <c r="EYY13" s="286"/>
      <c r="EYZ13" s="287"/>
      <c r="EZA13" s="67"/>
      <c r="EZB13" s="284"/>
      <c r="EZC13" s="285"/>
      <c r="EZD13" s="285"/>
      <c r="EZE13" s="286"/>
      <c r="EZF13" s="287"/>
      <c r="EZG13" s="67"/>
      <c r="EZH13" s="284"/>
      <c r="EZI13" s="285"/>
      <c r="EZJ13" s="285"/>
      <c r="EZK13" s="286"/>
      <c r="EZL13" s="287"/>
      <c r="EZM13" s="67"/>
      <c r="EZN13" s="284"/>
      <c r="EZO13" s="285"/>
      <c r="EZP13" s="285"/>
      <c r="EZQ13" s="286"/>
      <c r="EZR13" s="287"/>
      <c r="EZS13" s="67"/>
      <c r="EZT13" s="284"/>
      <c r="EZU13" s="285"/>
      <c r="EZV13" s="285"/>
      <c r="EZW13" s="286"/>
      <c r="EZX13" s="287"/>
      <c r="EZY13" s="67"/>
      <c r="EZZ13" s="284"/>
      <c r="FAA13" s="285"/>
      <c r="FAB13" s="285"/>
      <c r="FAC13" s="286"/>
      <c r="FAD13" s="287"/>
      <c r="FAE13" s="67"/>
      <c r="FAF13" s="284"/>
      <c r="FAG13" s="285"/>
      <c r="FAH13" s="285"/>
      <c r="FAI13" s="286"/>
      <c r="FAJ13" s="287"/>
      <c r="FAK13" s="67"/>
      <c r="FAL13" s="284"/>
      <c r="FAM13" s="285"/>
      <c r="FAN13" s="285"/>
      <c r="FAO13" s="286"/>
      <c r="FAP13" s="287"/>
      <c r="FAQ13" s="67"/>
      <c r="FAR13" s="284"/>
      <c r="FAS13" s="285"/>
      <c r="FAT13" s="285"/>
      <c r="FAU13" s="286"/>
      <c r="FAV13" s="287"/>
      <c r="FAW13" s="67"/>
      <c r="FAX13" s="284"/>
      <c r="FAY13" s="285"/>
      <c r="FAZ13" s="285"/>
      <c r="FBA13" s="286"/>
      <c r="FBB13" s="287"/>
      <c r="FBC13" s="67"/>
      <c r="FBD13" s="284"/>
      <c r="FBE13" s="285"/>
      <c r="FBF13" s="285"/>
      <c r="FBG13" s="286"/>
      <c r="FBH13" s="287"/>
      <c r="FBI13" s="67"/>
      <c r="FBJ13" s="284"/>
      <c r="FBK13" s="285"/>
      <c r="FBL13" s="285"/>
      <c r="FBM13" s="286"/>
      <c r="FBN13" s="287"/>
      <c r="FBO13" s="67"/>
      <c r="FBP13" s="284"/>
      <c r="FBQ13" s="285"/>
      <c r="FBR13" s="285"/>
      <c r="FBS13" s="286"/>
      <c r="FBT13" s="287"/>
      <c r="FBU13" s="67"/>
      <c r="FBV13" s="284"/>
      <c r="FBW13" s="285"/>
      <c r="FBX13" s="285"/>
      <c r="FBY13" s="286"/>
      <c r="FBZ13" s="287"/>
      <c r="FCA13" s="67"/>
      <c r="FCB13" s="284"/>
      <c r="FCC13" s="285"/>
      <c r="FCD13" s="285"/>
      <c r="FCE13" s="286"/>
      <c r="FCF13" s="287"/>
      <c r="FCG13" s="67"/>
      <c r="FCH13" s="284"/>
      <c r="FCI13" s="285"/>
      <c r="FCJ13" s="285"/>
      <c r="FCK13" s="286"/>
      <c r="FCL13" s="287"/>
      <c r="FCM13" s="67"/>
      <c r="FCN13" s="284"/>
      <c r="FCO13" s="285"/>
      <c r="FCP13" s="285"/>
      <c r="FCQ13" s="286"/>
      <c r="FCR13" s="287"/>
      <c r="FCS13" s="67"/>
      <c r="FCT13" s="284"/>
      <c r="FCU13" s="285"/>
      <c r="FCV13" s="285"/>
      <c r="FCW13" s="286"/>
      <c r="FCX13" s="287"/>
      <c r="FCY13" s="67"/>
      <c r="FCZ13" s="284"/>
      <c r="FDA13" s="285"/>
      <c r="FDB13" s="285"/>
      <c r="FDC13" s="286"/>
      <c r="FDD13" s="287"/>
      <c r="FDE13" s="67"/>
      <c r="FDF13" s="284"/>
      <c r="FDG13" s="285"/>
      <c r="FDH13" s="285"/>
      <c r="FDI13" s="286"/>
      <c r="FDJ13" s="287"/>
      <c r="FDK13" s="67"/>
      <c r="FDL13" s="284"/>
      <c r="FDM13" s="285"/>
      <c r="FDN13" s="285"/>
      <c r="FDO13" s="286"/>
      <c r="FDP13" s="287"/>
      <c r="FDQ13" s="67"/>
      <c r="FDR13" s="284"/>
      <c r="FDS13" s="285"/>
      <c r="FDT13" s="285"/>
      <c r="FDU13" s="286"/>
      <c r="FDV13" s="287"/>
      <c r="FDW13" s="67"/>
      <c r="FDX13" s="284"/>
      <c r="FDY13" s="285"/>
      <c r="FDZ13" s="285"/>
      <c r="FEA13" s="286"/>
      <c r="FEB13" s="287"/>
      <c r="FEC13" s="67"/>
      <c r="FED13" s="284"/>
      <c r="FEE13" s="285"/>
      <c r="FEF13" s="285"/>
      <c r="FEG13" s="286"/>
      <c r="FEH13" s="287"/>
      <c r="FEI13" s="67"/>
      <c r="FEJ13" s="284"/>
      <c r="FEK13" s="285"/>
      <c r="FEL13" s="285"/>
      <c r="FEM13" s="286"/>
      <c r="FEN13" s="287"/>
      <c r="FEO13" s="67"/>
      <c r="FEP13" s="284"/>
      <c r="FEQ13" s="285"/>
      <c r="FER13" s="285"/>
      <c r="FES13" s="286"/>
      <c r="FET13" s="287"/>
      <c r="FEU13" s="67"/>
      <c r="FEV13" s="284"/>
      <c r="FEW13" s="285"/>
      <c r="FEX13" s="285"/>
      <c r="FEY13" s="286"/>
      <c r="FEZ13" s="287"/>
      <c r="FFA13" s="67"/>
      <c r="FFB13" s="284"/>
      <c r="FFC13" s="285"/>
      <c r="FFD13" s="285"/>
      <c r="FFE13" s="286"/>
      <c r="FFF13" s="287"/>
      <c r="FFG13" s="67"/>
      <c r="FFH13" s="284"/>
      <c r="FFI13" s="285"/>
      <c r="FFJ13" s="285"/>
      <c r="FFK13" s="286"/>
      <c r="FFL13" s="287"/>
      <c r="FFM13" s="67"/>
      <c r="FFN13" s="284"/>
      <c r="FFO13" s="285"/>
      <c r="FFP13" s="285"/>
      <c r="FFQ13" s="286"/>
      <c r="FFR13" s="287"/>
      <c r="FFS13" s="67"/>
      <c r="FFT13" s="284"/>
      <c r="FFU13" s="285"/>
      <c r="FFV13" s="285"/>
      <c r="FFW13" s="286"/>
      <c r="FFX13" s="287"/>
      <c r="FFY13" s="67"/>
      <c r="FFZ13" s="284"/>
      <c r="FGA13" s="285"/>
      <c r="FGB13" s="285"/>
      <c r="FGC13" s="286"/>
      <c r="FGD13" s="287"/>
      <c r="FGE13" s="67"/>
      <c r="FGF13" s="284"/>
      <c r="FGG13" s="285"/>
      <c r="FGH13" s="285"/>
      <c r="FGI13" s="286"/>
      <c r="FGJ13" s="287"/>
      <c r="FGK13" s="67"/>
      <c r="FGL13" s="284"/>
      <c r="FGM13" s="285"/>
      <c r="FGN13" s="285"/>
      <c r="FGO13" s="286"/>
      <c r="FGP13" s="287"/>
      <c r="FGQ13" s="67"/>
      <c r="FGR13" s="284"/>
      <c r="FGS13" s="285"/>
      <c r="FGT13" s="285"/>
      <c r="FGU13" s="286"/>
      <c r="FGV13" s="287"/>
      <c r="FGW13" s="67"/>
      <c r="FGX13" s="284"/>
      <c r="FGY13" s="285"/>
      <c r="FGZ13" s="285"/>
      <c r="FHA13" s="286"/>
      <c r="FHB13" s="287"/>
      <c r="FHC13" s="67"/>
      <c r="FHD13" s="284"/>
      <c r="FHE13" s="285"/>
      <c r="FHF13" s="285"/>
      <c r="FHG13" s="286"/>
      <c r="FHH13" s="287"/>
      <c r="FHI13" s="67"/>
      <c r="FHJ13" s="284"/>
      <c r="FHK13" s="285"/>
      <c r="FHL13" s="285"/>
      <c r="FHM13" s="286"/>
      <c r="FHN13" s="287"/>
      <c r="FHO13" s="67"/>
      <c r="FHP13" s="284"/>
      <c r="FHQ13" s="285"/>
      <c r="FHR13" s="285"/>
      <c r="FHS13" s="286"/>
      <c r="FHT13" s="287"/>
      <c r="FHU13" s="67"/>
      <c r="FHV13" s="284"/>
      <c r="FHW13" s="285"/>
      <c r="FHX13" s="285"/>
      <c r="FHY13" s="286"/>
      <c r="FHZ13" s="287"/>
      <c r="FIA13" s="67"/>
      <c r="FIB13" s="284"/>
      <c r="FIC13" s="285"/>
      <c r="FID13" s="285"/>
      <c r="FIE13" s="286"/>
      <c r="FIF13" s="287"/>
      <c r="FIG13" s="67"/>
      <c r="FIH13" s="284"/>
      <c r="FII13" s="285"/>
      <c r="FIJ13" s="285"/>
      <c r="FIK13" s="286"/>
      <c r="FIL13" s="287"/>
      <c r="FIM13" s="67"/>
      <c r="FIN13" s="284"/>
      <c r="FIO13" s="285"/>
      <c r="FIP13" s="285"/>
      <c r="FIQ13" s="286"/>
      <c r="FIR13" s="287"/>
      <c r="FIS13" s="67"/>
      <c r="FIT13" s="284"/>
      <c r="FIU13" s="285"/>
      <c r="FIV13" s="285"/>
      <c r="FIW13" s="286"/>
      <c r="FIX13" s="287"/>
      <c r="FIY13" s="67"/>
      <c r="FIZ13" s="284"/>
      <c r="FJA13" s="285"/>
      <c r="FJB13" s="285"/>
      <c r="FJC13" s="286"/>
      <c r="FJD13" s="287"/>
      <c r="FJE13" s="67"/>
      <c r="FJF13" s="284"/>
      <c r="FJG13" s="285"/>
      <c r="FJH13" s="285"/>
      <c r="FJI13" s="286"/>
      <c r="FJJ13" s="287"/>
      <c r="FJK13" s="67"/>
      <c r="FJL13" s="284"/>
      <c r="FJM13" s="285"/>
      <c r="FJN13" s="285"/>
      <c r="FJO13" s="286"/>
      <c r="FJP13" s="287"/>
      <c r="FJQ13" s="67"/>
      <c r="FJR13" s="284"/>
      <c r="FJS13" s="285"/>
      <c r="FJT13" s="285"/>
      <c r="FJU13" s="286"/>
      <c r="FJV13" s="287"/>
      <c r="FJW13" s="67"/>
      <c r="FJX13" s="284"/>
      <c r="FJY13" s="285"/>
      <c r="FJZ13" s="285"/>
      <c r="FKA13" s="286"/>
      <c r="FKB13" s="287"/>
      <c r="FKC13" s="67"/>
      <c r="FKD13" s="284"/>
      <c r="FKE13" s="285"/>
      <c r="FKF13" s="285"/>
      <c r="FKG13" s="286"/>
      <c r="FKH13" s="287"/>
      <c r="FKI13" s="67"/>
      <c r="FKJ13" s="284"/>
      <c r="FKK13" s="285"/>
      <c r="FKL13" s="285"/>
      <c r="FKM13" s="286"/>
      <c r="FKN13" s="287"/>
      <c r="FKO13" s="67"/>
      <c r="FKP13" s="284"/>
      <c r="FKQ13" s="285"/>
      <c r="FKR13" s="285"/>
      <c r="FKS13" s="286"/>
      <c r="FKT13" s="287"/>
      <c r="FKU13" s="67"/>
      <c r="FKV13" s="284"/>
      <c r="FKW13" s="285"/>
      <c r="FKX13" s="285"/>
      <c r="FKY13" s="286"/>
      <c r="FKZ13" s="287"/>
      <c r="FLA13" s="67"/>
      <c r="FLB13" s="284"/>
      <c r="FLC13" s="285"/>
      <c r="FLD13" s="285"/>
      <c r="FLE13" s="286"/>
      <c r="FLF13" s="287"/>
      <c r="FLG13" s="67"/>
      <c r="FLH13" s="284"/>
      <c r="FLI13" s="285"/>
      <c r="FLJ13" s="285"/>
      <c r="FLK13" s="286"/>
      <c r="FLL13" s="287"/>
      <c r="FLM13" s="67"/>
      <c r="FLN13" s="284"/>
      <c r="FLO13" s="285"/>
      <c r="FLP13" s="285"/>
      <c r="FLQ13" s="286"/>
      <c r="FLR13" s="287"/>
      <c r="FLS13" s="67"/>
      <c r="FLT13" s="284"/>
      <c r="FLU13" s="285"/>
      <c r="FLV13" s="285"/>
      <c r="FLW13" s="286"/>
      <c r="FLX13" s="287"/>
      <c r="FLY13" s="67"/>
      <c r="FLZ13" s="284"/>
      <c r="FMA13" s="285"/>
      <c r="FMB13" s="285"/>
      <c r="FMC13" s="286"/>
      <c r="FMD13" s="287"/>
      <c r="FME13" s="67"/>
      <c r="FMF13" s="284"/>
      <c r="FMG13" s="285"/>
      <c r="FMH13" s="285"/>
      <c r="FMI13" s="286"/>
      <c r="FMJ13" s="287"/>
      <c r="FMK13" s="67"/>
      <c r="FML13" s="284"/>
      <c r="FMM13" s="285"/>
      <c r="FMN13" s="285"/>
      <c r="FMO13" s="286"/>
      <c r="FMP13" s="287"/>
      <c r="FMQ13" s="67"/>
      <c r="FMR13" s="284"/>
      <c r="FMS13" s="285"/>
      <c r="FMT13" s="285"/>
      <c r="FMU13" s="286"/>
      <c r="FMV13" s="287"/>
      <c r="FMW13" s="67"/>
      <c r="FMX13" s="284"/>
      <c r="FMY13" s="285"/>
      <c r="FMZ13" s="285"/>
      <c r="FNA13" s="286"/>
      <c r="FNB13" s="287"/>
      <c r="FNC13" s="67"/>
      <c r="FND13" s="284"/>
      <c r="FNE13" s="285"/>
      <c r="FNF13" s="285"/>
      <c r="FNG13" s="286"/>
      <c r="FNH13" s="287"/>
      <c r="FNI13" s="67"/>
      <c r="FNJ13" s="284"/>
      <c r="FNK13" s="285"/>
      <c r="FNL13" s="285"/>
      <c r="FNM13" s="286"/>
      <c r="FNN13" s="287"/>
      <c r="FNO13" s="67"/>
      <c r="FNP13" s="284"/>
      <c r="FNQ13" s="285"/>
      <c r="FNR13" s="285"/>
      <c r="FNS13" s="286"/>
      <c r="FNT13" s="287"/>
      <c r="FNU13" s="67"/>
      <c r="FNV13" s="284"/>
      <c r="FNW13" s="285"/>
      <c r="FNX13" s="285"/>
      <c r="FNY13" s="286"/>
      <c r="FNZ13" s="287"/>
      <c r="FOA13" s="67"/>
      <c r="FOB13" s="284"/>
      <c r="FOC13" s="285"/>
      <c r="FOD13" s="285"/>
      <c r="FOE13" s="286"/>
      <c r="FOF13" s="287"/>
      <c r="FOG13" s="67"/>
      <c r="FOH13" s="284"/>
      <c r="FOI13" s="285"/>
      <c r="FOJ13" s="285"/>
      <c r="FOK13" s="286"/>
      <c r="FOL13" s="287"/>
      <c r="FOM13" s="67"/>
      <c r="FON13" s="284"/>
      <c r="FOO13" s="285"/>
      <c r="FOP13" s="285"/>
      <c r="FOQ13" s="286"/>
      <c r="FOR13" s="287"/>
      <c r="FOS13" s="67"/>
      <c r="FOT13" s="284"/>
      <c r="FOU13" s="285"/>
      <c r="FOV13" s="285"/>
      <c r="FOW13" s="286"/>
      <c r="FOX13" s="287"/>
      <c r="FOY13" s="67"/>
      <c r="FOZ13" s="284"/>
      <c r="FPA13" s="285"/>
      <c r="FPB13" s="285"/>
      <c r="FPC13" s="286"/>
      <c r="FPD13" s="287"/>
      <c r="FPE13" s="67"/>
      <c r="FPF13" s="284"/>
      <c r="FPG13" s="285"/>
      <c r="FPH13" s="285"/>
      <c r="FPI13" s="286"/>
      <c r="FPJ13" s="287"/>
      <c r="FPK13" s="67"/>
      <c r="FPL13" s="284"/>
      <c r="FPM13" s="285"/>
      <c r="FPN13" s="285"/>
      <c r="FPO13" s="286"/>
      <c r="FPP13" s="287"/>
      <c r="FPQ13" s="67"/>
      <c r="FPR13" s="284"/>
      <c r="FPS13" s="285"/>
      <c r="FPT13" s="285"/>
      <c r="FPU13" s="286"/>
      <c r="FPV13" s="287"/>
      <c r="FPW13" s="67"/>
      <c r="FPX13" s="284"/>
      <c r="FPY13" s="285"/>
      <c r="FPZ13" s="285"/>
      <c r="FQA13" s="286"/>
      <c r="FQB13" s="287"/>
      <c r="FQC13" s="67"/>
      <c r="FQD13" s="284"/>
      <c r="FQE13" s="285"/>
      <c r="FQF13" s="285"/>
      <c r="FQG13" s="286"/>
      <c r="FQH13" s="287"/>
      <c r="FQI13" s="67"/>
      <c r="FQJ13" s="284"/>
      <c r="FQK13" s="285"/>
      <c r="FQL13" s="285"/>
      <c r="FQM13" s="286"/>
      <c r="FQN13" s="287"/>
      <c r="FQO13" s="67"/>
      <c r="FQP13" s="284"/>
      <c r="FQQ13" s="285"/>
      <c r="FQR13" s="285"/>
      <c r="FQS13" s="286"/>
      <c r="FQT13" s="287"/>
      <c r="FQU13" s="67"/>
      <c r="FQV13" s="284"/>
      <c r="FQW13" s="285"/>
      <c r="FQX13" s="285"/>
      <c r="FQY13" s="286"/>
      <c r="FQZ13" s="287"/>
      <c r="FRA13" s="67"/>
      <c r="FRB13" s="284"/>
      <c r="FRC13" s="285"/>
      <c r="FRD13" s="285"/>
      <c r="FRE13" s="286"/>
      <c r="FRF13" s="287"/>
      <c r="FRG13" s="67"/>
      <c r="FRH13" s="284"/>
      <c r="FRI13" s="285"/>
      <c r="FRJ13" s="285"/>
      <c r="FRK13" s="286"/>
      <c r="FRL13" s="287"/>
      <c r="FRM13" s="67"/>
      <c r="FRN13" s="284"/>
      <c r="FRO13" s="285"/>
      <c r="FRP13" s="285"/>
      <c r="FRQ13" s="286"/>
      <c r="FRR13" s="287"/>
      <c r="FRS13" s="67"/>
      <c r="FRT13" s="284"/>
      <c r="FRU13" s="285"/>
      <c r="FRV13" s="285"/>
      <c r="FRW13" s="286"/>
      <c r="FRX13" s="287"/>
      <c r="FRY13" s="67"/>
      <c r="FRZ13" s="284"/>
      <c r="FSA13" s="285"/>
      <c r="FSB13" s="285"/>
      <c r="FSC13" s="286"/>
      <c r="FSD13" s="287"/>
      <c r="FSE13" s="67"/>
      <c r="FSF13" s="284"/>
      <c r="FSG13" s="285"/>
      <c r="FSH13" s="285"/>
      <c r="FSI13" s="286"/>
      <c r="FSJ13" s="287"/>
      <c r="FSK13" s="67"/>
      <c r="FSL13" s="284"/>
      <c r="FSM13" s="285"/>
      <c r="FSN13" s="285"/>
      <c r="FSO13" s="286"/>
      <c r="FSP13" s="287"/>
      <c r="FSQ13" s="67"/>
      <c r="FSR13" s="284"/>
      <c r="FSS13" s="285"/>
      <c r="FST13" s="285"/>
      <c r="FSU13" s="286"/>
      <c r="FSV13" s="287"/>
      <c r="FSW13" s="67"/>
      <c r="FSX13" s="284"/>
      <c r="FSY13" s="285"/>
      <c r="FSZ13" s="285"/>
      <c r="FTA13" s="286"/>
      <c r="FTB13" s="287"/>
      <c r="FTC13" s="67"/>
      <c r="FTD13" s="284"/>
      <c r="FTE13" s="285"/>
      <c r="FTF13" s="285"/>
      <c r="FTG13" s="286"/>
      <c r="FTH13" s="287"/>
      <c r="FTI13" s="67"/>
      <c r="FTJ13" s="284"/>
      <c r="FTK13" s="285"/>
      <c r="FTL13" s="285"/>
      <c r="FTM13" s="286"/>
      <c r="FTN13" s="287"/>
      <c r="FTO13" s="67"/>
      <c r="FTP13" s="284"/>
      <c r="FTQ13" s="285"/>
      <c r="FTR13" s="285"/>
      <c r="FTS13" s="286"/>
      <c r="FTT13" s="287"/>
      <c r="FTU13" s="67"/>
      <c r="FTV13" s="284"/>
      <c r="FTW13" s="285"/>
      <c r="FTX13" s="285"/>
      <c r="FTY13" s="286"/>
      <c r="FTZ13" s="287"/>
      <c r="FUA13" s="67"/>
      <c r="FUB13" s="284"/>
      <c r="FUC13" s="285"/>
      <c r="FUD13" s="285"/>
      <c r="FUE13" s="286"/>
      <c r="FUF13" s="287"/>
      <c r="FUG13" s="67"/>
      <c r="FUH13" s="284"/>
      <c r="FUI13" s="285"/>
      <c r="FUJ13" s="285"/>
      <c r="FUK13" s="286"/>
      <c r="FUL13" s="287"/>
      <c r="FUM13" s="67"/>
      <c r="FUN13" s="284"/>
      <c r="FUO13" s="285"/>
      <c r="FUP13" s="285"/>
      <c r="FUQ13" s="286"/>
      <c r="FUR13" s="287"/>
      <c r="FUS13" s="67"/>
      <c r="FUT13" s="284"/>
      <c r="FUU13" s="285"/>
      <c r="FUV13" s="285"/>
      <c r="FUW13" s="286"/>
      <c r="FUX13" s="287"/>
      <c r="FUY13" s="67"/>
      <c r="FUZ13" s="284"/>
      <c r="FVA13" s="285"/>
      <c r="FVB13" s="285"/>
      <c r="FVC13" s="286"/>
      <c r="FVD13" s="287"/>
      <c r="FVE13" s="67"/>
      <c r="FVF13" s="284"/>
      <c r="FVG13" s="285"/>
      <c r="FVH13" s="285"/>
      <c r="FVI13" s="286"/>
      <c r="FVJ13" s="287"/>
      <c r="FVK13" s="67"/>
      <c r="FVL13" s="284"/>
      <c r="FVM13" s="285"/>
      <c r="FVN13" s="285"/>
      <c r="FVO13" s="286"/>
      <c r="FVP13" s="287"/>
      <c r="FVQ13" s="67"/>
      <c r="FVR13" s="284"/>
      <c r="FVS13" s="285"/>
      <c r="FVT13" s="285"/>
      <c r="FVU13" s="286"/>
      <c r="FVV13" s="287"/>
      <c r="FVW13" s="67"/>
      <c r="FVX13" s="284"/>
      <c r="FVY13" s="285"/>
      <c r="FVZ13" s="285"/>
      <c r="FWA13" s="286"/>
      <c r="FWB13" s="287"/>
      <c r="FWC13" s="67"/>
      <c r="FWD13" s="284"/>
      <c r="FWE13" s="285"/>
      <c r="FWF13" s="285"/>
      <c r="FWG13" s="286"/>
      <c r="FWH13" s="287"/>
      <c r="FWI13" s="67"/>
      <c r="FWJ13" s="284"/>
      <c r="FWK13" s="285"/>
      <c r="FWL13" s="285"/>
      <c r="FWM13" s="286"/>
      <c r="FWN13" s="287"/>
      <c r="FWO13" s="67"/>
      <c r="FWP13" s="284"/>
      <c r="FWQ13" s="285"/>
      <c r="FWR13" s="285"/>
      <c r="FWS13" s="286"/>
      <c r="FWT13" s="287"/>
      <c r="FWU13" s="67"/>
      <c r="FWV13" s="284"/>
      <c r="FWW13" s="285"/>
      <c r="FWX13" s="285"/>
      <c r="FWY13" s="286"/>
      <c r="FWZ13" s="287"/>
      <c r="FXA13" s="67"/>
      <c r="FXB13" s="284"/>
      <c r="FXC13" s="285"/>
      <c r="FXD13" s="285"/>
      <c r="FXE13" s="286"/>
      <c r="FXF13" s="287"/>
      <c r="FXG13" s="67"/>
      <c r="FXH13" s="284"/>
      <c r="FXI13" s="285"/>
      <c r="FXJ13" s="285"/>
      <c r="FXK13" s="286"/>
      <c r="FXL13" s="287"/>
      <c r="FXM13" s="67"/>
      <c r="FXN13" s="284"/>
      <c r="FXO13" s="285"/>
      <c r="FXP13" s="285"/>
      <c r="FXQ13" s="286"/>
      <c r="FXR13" s="287"/>
      <c r="FXS13" s="67"/>
      <c r="FXT13" s="284"/>
      <c r="FXU13" s="285"/>
      <c r="FXV13" s="285"/>
      <c r="FXW13" s="286"/>
      <c r="FXX13" s="287"/>
      <c r="FXY13" s="67"/>
      <c r="FXZ13" s="284"/>
      <c r="FYA13" s="285"/>
      <c r="FYB13" s="285"/>
      <c r="FYC13" s="286"/>
      <c r="FYD13" s="287"/>
      <c r="FYE13" s="67"/>
      <c r="FYF13" s="284"/>
      <c r="FYG13" s="285"/>
      <c r="FYH13" s="285"/>
      <c r="FYI13" s="286"/>
      <c r="FYJ13" s="287"/>
      <c r="FYK13" s="67"/>
      <c r="FYL13" s="284"/>
      <c r="FYM13" s="285"/>
      <c r="FYN13" s="285"/>
      <c r="FYO13" s="286"/>
      <c r="FYP13" s="287"/>
      <c r="FYQ13" s="67"/>
      <c r="FYR13" s="284"/>
      <c r="FYS13" s="285"/>
      <c r="FYT13" s="285"/>
      <c r="FYU13" s="286"/>
      <c r="FYV13" s="287"/>
      <c r="FYW13" s="67"/>
      <c r="FYX13" s="284"/>
      <c r="FYY13" s="285"/>
      <c r="FYZ13" s="285"/>
      <c r="FZA13" s="286"/>
      <c r="FZB13" s="287"/>
      <c r="FZC13" s="67"/>
      <c r="FZD13" s="284"/>
      <c r="FZE13" s="285"/>
      <c r="FZF13" s="285"/>
      <c r="FZG13" s="286"/>
      <c r="FZH13" s="287"/>
      <c r="FZI13" s="67"/>
      <c r="FZJ13" s="284"/>
      <c r="FZK13" s="285"/>
      <c r="FZL13" s="285"/>
      <c r="FZM13" s="286"/>
      <c r="FZN13" s="287"/>
      <c r="FZO13" s="67"/>
      <c r="FZP13" s="284"/>
      <c r="FZQ13" s="285"/>
      <c r="FZR13" s="285"/>
      <c r="FZS13" s="286"/>
      <c r="FZT13" s="287"/>
      <c r="FZU13" s="67"/>
      <c r="FZV13" s="284"/>
      <c r="FZW13" s="285"/>
      <c r="FZX13" s="285"/>
      <c r="FZY13" s="286"/>
      <c r="FZZ13" s="287"/>
      <c r="GAA13" s="67"/>
      <c r="GAB13" s="284"/>
      <c r="GAC13" s="285"/>
      <c r="GAD13" s="285"/>
      <c r="GAE13" s="286"/>
      <c r="GAF13" s="287"/>
      <c r="GAG13" s="67"/>
      <c r="GAH13" s="284"/>
      <c r="GAI13" s="285"/>
      <c r="GAJ13" s="285"/>
      <c r="GAK13" s="286"/>
      <c r="GAL13" s="287"/>
      <c r="GAM13" s="67"/>
      <c r="GAN13" s="284"/>
      <c r="GAO13" s="285"/>
      <c r="GAP13" s="285"/>
      <c r="GAQ13" s="286"/>
      <c r="GAR13" s="287"/>
      <c r="GAS13" s="67"/>
      <c r="GAT13" s="284"/>
      <c r="GAU13" s="285"/>
      <c r="GAV13" s="285"/>
      <c r="GAW13" s="286"/>
      <c r="GAX13" s="287"/>
      <c r="GAY13" s="67"/>
      <c r="GAZ13" s="284"/>
      <c r="GBA13" s="285"/>
      <c r="GBB13" s="285"/>
      <c r="GBC13" s="286"/>
      <c r="GBD13" s="287"/>
      <c r="GBE13" s="67"/>
      <c r="GBF13" s="284"/>
      <c r="GBG13" s="285"/>
      <c r="GBH13" s="285"/>
      <c r="GBI13" s="286"/>
      <c r="GBJ13" s="287"/>
      <c r="GBK13" s="67"/>
      <c r="GBL13" s="284"/>
      <c r="GBM13" s="285"/>
      <c r="GBN13" s="285"/>
      <c r="GBO13" s="286"/>
      <c r="GBP13" s="287"/>
      <c r="GBQ13" s="67"/>
      <c r="GBR13" s="284"/>
      <c r="GBS13" s="285"/>
      <c r="GBT13" s="285"/>
      <c r="GBU13" s="286"/>
      <c r="GBV13" s="287"/>
      <c r="GBW13" s="67"/>
      <c r="GBX13" s="284"/>
      <c r="GBY13" s="285"/>
      <c r="GBZ13" s="285"/>
      <c r="GCA13" s="286"/>
      <c r="GCB13" s="287"/>
      <c r="GCC13" s="67"/>
      <c r="GCD13" s="284"/>
      <c r="GCE13" s="285"/>
      <c r="GCF13" s="285"/>
      <c r="GCG13" s="286"/>
      <c r="GCH13" s="287"/>
      <c r="GCI13" s="67"/>
      <c r="GCJ13" s="284"/>
      <c r="GCK13" s="285"/>
      <c r="GCL13" s="285"/>
      <c r="GCM13" s="286"/>
      <c r="GCN13" s="287"/>
      <c r="GCO13" s="67"/>
      <c r="GCP13" s="284"/>
      <c r="GCQ13" s="285"/>
      <c r="GCR13" s="285"/>
      <c r="GCS13" s="286"/>
      <c r="GCT13" s="287"/>
      <c r="GCU13" s="67"/>
      <c r="GCV13" s="284"/>
      <c r="GCW13" s="285"/>
      <c r="GCX13" s="285"/>
      <c r="GCY13" s="286"/>
      <c r="GCZ13" s="287"/>
      <c r="GDA13" s="67"/>
      <c r="GDB13" s="284"/>
      <c r="GDC13" s="285"/>
      <c r="GDD13" s="285"/>
      <c r="GDE13" s="286"/>
      <c r="GDF13" s="287"/>
      <c r="GDG13" s="67"/>
      <c r="GDH13" s="284"/>
      <c r="GDI13" s="285"/>
      <c r="GDJ13" s="285"/>
      <c r="GDK13" s="286"/>
      <c r="GDL13" s="287"/>
      <c r="GDM13" s="67"/>
      <c r="GDN13" s="284"/>
      <c r="GDO13" s="285"/>
      <c r="GDP13" s="285"/>
      <c r="GDQ13" s="286"/>
      <c r="GDR13" s="287"/>
      <c r="GDS13" s="67"/>
      <c r="GDT13" s="284"/>
      <c r="GDU13" s="285"/>
      <c r="GDV13" s="285"/>
      <c r="GDW13" s="286"/>
      <c r="GDX13" s="287"/>
      <c r="GDY13" s="67"/>
      <c r="GDZ13" s="284"/>
      <c r="GEA13" s="285"/>
      <c r="GEB13" s="285"/>
      <c r="GEC13" s="286"/>
      <c r="GED13" s="287"/>
      <c r="GEE13" s="67"/>
      <c r="GEF13" s="284"/>
      <c r="GEG13" s="285"/>
      <c r="GEH13" s="285"/>
      <c r="GEI13" s="286"/>
      <c r="GEJ13" s="287"/>
      <c r="GEK13" s="67"/>
      <c r="GEL13" s="284"/>
      <c r="GEM13" s="285"/>
      <c r="GEN13" s="285"/>
      <c r="GEO13" s="286"/>
      <c r="GEP13" s="287"/>
      <c r="GEQ13" s="67"/>
      <c r="GER13" s="284"/>
      <c r="GES13" s="285"/>
      <c r="GET13" s="285"/>
      <c r="GEU13" s="286"/>
      <c r="GEV13" s="287"/>
      <c r="GEW13" s="67"/>
      <c r="GEX13" s="284"/>
      <c r="GEY13" s="285"/>
      <c r="GEZ13" s="285"/>
      <c r="GFA13" s="286"/>
      <c r="GFB13" s="287"/>
      <c r="GFC13" s="67"/>
      <c r="GFD13" s="284"/>
      <c r="GFE13" s="285"/>
      <c r="GFF13" s="285"/>
      <c r="GFG13" s="286"/>
      <c r="GFH13" s="287"/>
      <c r="GFI13" s="67"/>
      <c r="GFJ13" s="284"/>
      <c r="GFK13" s="285"/>
      <c r="GFL13" s="285"/>
      <c r="GFM13" s="286"/>
      <c r="GFN13" s="287"/>
      <c r="GFO13" s="67"/>
      <c r="GFP13" s="284"/>
      <c r="GFQ13" s="285"/>
      <c r="GFR13" s="285"/>
      <c r="GFS13" s="286"/>
      <c r="GFT13" s="287"/>
      <c r="GFU13" s="67"/>
      <c r="GFV13" s="284"/>
      <c r="GFW13" s="285"/>
      <c r="GFX13" s="285"/>
      <c r="GFY13" s="286"/>
      <c r="GFZ13" s="287"/>
      <c r="GGA13" s="67"/>
      <c r="GGB13" s="284"/>
      <c r="GGC13" s="285"/>
      <c r="GGD13" s="285"/>
      <c r="GGE13" s="286"/>
      <c r="GGF13" s="287"/>
      <c r="GGG13" s="67"/>
      <c r="GGH13" s="284"/>
      <c r="GGI13" s="285"/>
      <c r="GGJ13" s="285"/>
      <c r="GGK13" s="286"/>
      <c r="GGL13" s="287"/>
      <c r="GGM13" s="67"/>
      <c r="GGN13" s="284"/>
      <c r="GGO13" s="285"/>
      <c r="GGP13" s="285"/>
      <c r="GGQ13" s="286"/>
      <c r="GGR13" s="287"/>
      <c r="GGS13" s="67"/>
      <c r="GGT13" s="284"/>
      <c r="GGU13" s="285"/>
      <c r="GGV13" s="285"/>
      <c r="GGW13" s="286"/>
      <c r="GGX13" s="287"/>
      <c r="GGY13" s="67"/>
      <c r="GGZ13" s="284"/>
      <c r="GHA13" s="285"/>
      <c r="GHB13" s="285"/>
      <c r="GHC13" s="286"/>
      <c r="GHD13" s="287"/>
      <c r="GHE13" s="67"/>
      <c r="GHF13" s="284"/>
      <c r="GHG13" s="285"/>
      <c r="GHH13" s="285"/>
      <c r="GHI13" s="286"/>
      <c r="GHJ13" s="287"/>
      <c r="GHK13" s="67"/>
      <c r="GHL13" s="284"/>
      <c r="GHM13" s="285"/>
      <c r="GHN13" s="285"/>
      <c r="GHO13" s="286"/>
      <c r="GHP13" s="287"/>
      <c r="GHQ13" s="67"/>
      <c r="GHR13" s="284"/>
      <c r="GHS13" s="285"/>
      <c r="GHT13" s="285"/>
      <c r="GHU13" s="286"/>
      <c r="GHV13" s="287"/>
      <c r="GHW13" s="67"/>
      <c r="GHX13" s="284"/>
      <c r="GHY13" s="285"/>
      <c r="GHZ13" s="285"/>
      <c r="GIA13" s="286"/>
      <c r="GIB13" s="287"/>
      <c r="GIC13" s="67"/>
      <c r="GID13" s="284"/>
      <c r="GIE13" s="285"/>
      <c r="GIF13" s="285"/>
      <c r="GIG13" s="286"/>
      <c r="GIH13" s="287"/>
      <c r="GII13" s="67"/>
      <c r="GIJ13" s="284"/>
      <c r="GIK13" s="285"/>
      <c r="GIL13" s="285"/>
      <c r="GIM13" s="286"/>
      <c r="GIN13" s="287"/>
      <c r="GIO13" s="67"/>
      <c r="GIP13" s="284"/>
      <c r="GIQ13" s="285"/>
      <c r="GIR13" s="285"/>
      <c r="GIS13" s="286"/>
      <c r="GIT13" s="287"/>
      <c r="GIU13" s="67"/>
      <c r="GIV13" s="284"/>
      <c r="GIW13" s="285"/>
      <c r="GIX13" s="285"/>
      <c r="GIY13" s="286"/>
      <c r="GIZ13" s="287"/>
      <c r="GJA13" s="67"/>
      <c r="GJB13" s="284"/>
      <c r="GJC13" s="285"/>
      <c r="GJD13" s="285"/>
      <c r="GJE13" s="286"/>
      <c r="GJF13" s="287"/>
      <c r="GJG13" s="67"/>
      <c r="GJH13" s="284"/>
      <c r="GJI13" s="285"/>
      <c r="GJJ13" s="285"/>
      <c r="GJK13" s="286"/>
      <c r="GJL13" s="287"/>
      <c r="GJM13" s="67"/>
      <c r="GJN13" s="284"/>
      <c r="GJO13" s="285"/>
      <c r="GJP13" s="285"/>
      <c r="GJQ13" s="286"/>
      <c r="GJR13" s="287"/>
      <c r="GJS13" s="67"/>
      <c r="GJT13" s="284"/>
      <c r="GJU13" s="285"/>
      <c r="GJV13" s="285"/>
      <c r="GJW13" s="286"/>
      <c r="GJX13" s="287"/>
      <c r="GJY13" s="67"/>
      <c r="GJZ13" s="284"/>
      <c r="GKA13" s="285"/>
      <c r="GKB13" s="285"/>
      <c r="GKC13" s="286"/>
      <c r="GKD13" s="287"/>
      <c r="GKE13" s="67"/>
      <c r="GKF13" s="284"/>
      <c r="GKG13" s="285"/>
      <c r="GKH13" s="285"/>
      <c r="GKI13" s="286"/>
      <c r="GKJ13" s="287"/>
      <c r="GKK13" s="67"/>
      <c r="GKL13" s="284"/>
      <c r="GKM13" s="285"/>
      <c r="GKN13" s="285"/>
      <c r="GKO13" s="286"/>
      <c r="GKP13" s="287"/>
      <c r="GKQ13" s="67"/>
      <c r="GKR13" s="284"/>
      <c r="GKS13" s="285"/>
      <c r="GKT13" s="285"/>
      <c r="GKU13" s="286"/>
      <c r="GKV13" s="287"/>
      <c r="GKW13" s="67"/>
      <c r="GKX13" s="284"/>
      <c r="GKY13" s="285"/>
      <c r="GKZ13" s="285"/>
      <c r="GLA13" s="286"/>
      <c r="GLB13" s="287"/>
      <c r="GLC13" s="67"/>
      <c r="GLD13" s="284"/>
      <c r="GLE13" s="285"/>
      <c r="GLF13" s="285"/>
      <c r="GLG13" s="286"/>
      <c r="GLH13" s="287"/>
      <c r="GLI13" s="67"/>
      <c r="GLJ13" s="284"/>
      <c r="GLK13" s="285"/>
      <c r="GLL13" s="285"/>
      <c r="GLM13" s="286"/>
      <c r="GLN13" s="287"/>
      <c r="GLO13" s="67"/>
      <c r="GLP13" s="284"/>
      <c r="GLQ13" s="285"/>
      <c r="GLR13" s="285"/>
      <c r="GLS13" s="286"/>
      <c r="GLT13" s="287"/>
      <c r="GLU13" s="67"/>
      <c r="GLV13" s="284"/>
      <c r="GLW13" s="285"/>
      <c r="GLX13" s="285"/>
      <c r="GLY13" s="286"/>
      <c r="GLZ13" s="287"/>
      <c r="GMA13" s="67"/>
      <c r="GMB13" s="284"/>
      <c r="GMC13" s="285"/>
      <c r="GMD13" s="285"/>
      <c r="GME13" s="286"/>
      <c r="GMF13" s="287"/>
      <c r="GMG13" s="67"/>
      <c r="GMH13" s="284"/>
      <c r="GMI13" s="285"/>
      <c r="GMJ13" s="285"/>
      <c r="GMK13" s="286"/>
      <c r="GML13" s="287"/>
      <c r="GMM13" s="67"/>
      <c r="GMN13" s="284"/>
      <c r="GMO13" s="285"/>
      <c r="GMP13" s="285"/>
      <c r="GMQ13" s="286"/>
      <c r="GMR13" s="287"/>
      <c r="GMS13" s="67"/>
      <c r="GMT13" s="284"/>
      <c r="GMU13" s="285"/>
      <c r="GMV13" s="285"/>
      <c r="GMW13" s="286"/>
      <c r="GMX13" s="287"/>
      <c r="GMY13" s="67"/>
      <c r="GMZ13" s="284"/>
      <c r="GNA13" s="285"/>
      <c r="GNB13" s="285"/>
      <c r="GNC13" s="286"/>
      <c r="GND13" s="287"/>
      <c r="GNE13" s="67"/>
      <c r="GNF13" s="284"/>
      <c r="GNG13" s="285"/>
      <c r="GNH13" s="285"/>
      <c r="GNI13" s="286"/>
      <c r="GNJ13" s="287"/>
      <c r="GNK13" s="67"/>
      <c r="GNL13" s="284"/>
      <c r="GNM13" s="285"/>
      <c r="GNN13" s="285"/>
      <c r="GNO13" s="286"/>
      <c r="GNP13" s="287"/>
      <c r="GNQ13" s="67"/>
      <c r="GNR13" s="284"/>
      <c r="GNS13" s="285"/>
      <c r="GNT13" s="285"/>
      <c r="GNU13" s="286"/>
      <c r="GNV13" s="287"/>
      <c r="GNW13" s="67"/>
      <c r="GNX13" s="284"/>
      <c r="GNY13" s="285"/>
      <c r="GNZ13" s="285"/>
      <c r="GOA13" s="286"/>
      <c r="GOB13" s="287"/>
      <c r="GOC13" s="67"/>
      <c r="GOD13" s="284"/>
      <c r="GOE13" s="285"/>
      <c r="GOF13" s="285"/>
      <c r="GOG13" s="286"/>
      <c r="GOH13" s="287"/>
      <c r="GOI13" s="67"/>
      <c r="GOJ13" s="284"/>
      <c r="GOK13" s="285"/>
      <c r="GOL13" s="285"/>
      <c r="GOM13" s="286"/>
      <c r="GON13" s="287"/>
      <c r="GOO13" s="67"/>
      <c r="GOP13" s="284"/>
      <c r="GOQ13" s="285"/>
      <c r="GOR13" s="285"/>
      <c r="GOS13" s="286"/>
      <c r="GOT13" s="287"/>
      <c r="GOU13" s="67"/>
      <c r="GOV13" s="284"/>
      <c r="GOW13" s="285"/>
      <c r="GOX13" s="285"/>
      <c r="GOY13" s="286"/>
      <c r="GOZ13" s="287"/>
      <c r="GPA13" s="67"/>
      <c r="GPB13" s="284"/>
      <c r="GPC13" s="285"/>
      <c r="GPD13" s="285"/>
      <c r="GPE13" s="286"/>
      <c r="GPF13" s="287"/>
      <c r="GPG13" s="67"/>
      <c r="GPH13" s="284"/>
      <c r="GPI13" s="285"/>
      <c r="GPJ13" s="285"/>
      <c r="GPK13" s="286"/>
      <c r="GPL13" s="287"/>
      <c r="GPM13" s="67"/>
      <c r="GPN13" s="284"/>
      <c r="GPO13" s="285"/>
      <c r="GPP13" s="285"/>
      <c r="GPQ13" s="286"/>
      <c r="GPR13" s="287"/>
      <c r="GPS13" s="67"/>
      <c r="GPT13" s="284"/>
      <c r="GPU13" s="285"/>
      <c r="GPV13" s="285"/>
      <c r="GPW13" s="286"/>
      <c r="GPX13" s="287"/>
      <c r="GPY13" s="67"/>
      <c r="GPZ13" s="284"/>
      <c r="GQA13" s="285"/>
      <c r="GQB13" s="285"/>
      <c r="GQC13" s="286"/>
      <c r="GQD13" s="287"/>
      <c r="GQE13" s="67"/>
      <c r="GQF13" s="284"/>
      <c r="GQG13" s="285"/>
      <c r="GQH13" s="285"/>
      <c r="GQI13" s="286"/>
      <c r="GQJ13" s="287"/>
      <c r="GQK13" s="67"/>
      <c r="GQL13" s="284"/>
      <c r="GQM13" s="285"/>
      <c r="GQN13" s="285"/>
      <c r="GQO13" s="286"/>
      <c r="GQP13" s="287"/>
      <c r="GQQ13" s="67"/>
      <c r="GQR13" s="284"/>
      <c r="GQS13" s="285"/>
      <c r="GQT13" s="285"/>
      <c r="GQU13" s="286"/>
      <c r="GQV13" s="287"/>
      <c r="GQW13" s="67"/>
      <c r="GQX13" s="284"/>
      <c r="GQY13" s="285"/>
      <c r="GQZ13" s="285"/>
      <c r="GRA13" s="286"/>
      <c r="GRB13" s="287"/>
      <c r="GRC13" s="67"/>
      <c r="GRD13" s="284"/>
      <c r="GRE13" s="285"/>
      <c r="GRF13" s="285"/>
      <c r="GRG13" s="286"/>
      <c r="GRH13" s="287"/>
      <c r="GRI13" s="67"/>
      <c r="GRJ13" s="284"/>
      <c r="GRK13" s="285"/>
      <c r="GRL13" s="285"/>
      <c r="GRM13" s="286"/>
      <c r="GRN13" s="287"/>
      <c r="GRO13" s="67"/>
      <c r="GRP13" s="284"/>
      <c r="GRQ13" s="285"/>
      <c r="GRR13" s="285"/>
      <c r="GRS13" s="286"/>
      <c r="GRT13" s="287"/>
      <c r="GRU13" s="67"/>
      <c r="GRV13" s="284"/>
      <c r="GRW13" s="285"/>
      <c r="GRX13" s="285"/>
      <c r="GRY13" s="286"/>
      <c r="GRZ13" s="287"/>
      <c r="GSA13" s="67"/>
      <c r="GSB13" s="284"/>
      <c r="GSC13" s="285"/>
      <c r="GSD13" s="285"/>
      <c r="GSE13" s="286"/>
      <c r="GSF13" s="287"/>
      <c r="GSG13" s="67"/>
      <c r="GSH13" s="284"/>
      <c r="GSI13" s="285"/>
      <c r="GSJ13" s="285"/>
      <c r="GSK13" s="286"/>
      <c r="GSL13" s="287"/>
      <c r="GSM13" s="67"/>
      <c r="GSN13" s="284"/>
      <c r="GSO13" s="285"/>
      <c r="GSP13" s="285"/>
      <c r="GSQ13" s="286"/>
      <c r="GSR13" s="287"/>
      <c r="GSS13" s="67"/>
      <c r="GST13" s="284"/>
      <c r="GSU13" s="285"/>
      <c r="GSV13" s="285"/>
      <c r="GSW13" s="286"/>
      <c r="GSX13" s="287"/>
      <c r="GSY13" s="67"/>
      <c r="GSZ13" s="284"/>
      <c r="GTA13" s="285"/>
      <c r="GTB13" s="285"/>
      <c r="GTC13" s="286"/>
      <c r="GTD13" s="287"/>
      <c r="GTE13" s="67"/>
      <c r="GTF13" s="284"/>
      <c r="GTG13" s="285"/>
      <c r="GTH13" s="285"/>
      <c r="GTI13" s="286"/>
      <c r="GTJ13" s="287"/>
      <c r="GTK13" s="67"/>
      <c r="GTL13" s="284"/>
      <c r="GTM13" s="285"/>
      <c r="GTN13" s="285"/>
      <c r="GTO13" s="286"/>
      <c r="GTP13" s="287"/>
      <c r="GTQ13" s="67"/>
      <c r="GTR13" s="284"/>
      <c r="GTS13" s="285"/>
      <c r="GTT13" s="285"/>
      <c r="GTU13" s="286"/>
      <c r="GTV13" s="287"/>
      <c r="GTW13" s="67"/>
      <c r="GTX13" s="284"/>
      <c r="GTY13" s="285"/>
      <c r="GTZ13" s="285"/>
      <c r="GUA13" s="286"/>
      <c r="GUB13" s="287"/>
      <c r="GUC13" s="67"/>
      <c r="GUD13" s="284"/>
      <c r="GUE13" s="285"/>
      <c r="GUF13" s="285"/>
      <c r="GUG13" s="286"/>
      <c r="GUH13" s="287"/>
      <c r="GUI13" s="67"/>
      <c r="GUJ13" s="284"/>
      <c r="GUK13" s="285"/>
      <c r="GUL13" s="285"/>
      <c r="GUM13" s="286"/>
      <c r="GUN13" s="287"/>
      <c r="GUO13" s="67"/>
      <c r="GUP13" s="284"/>
      <c r="GUQ13" s="285"/>
      <c r="GUR13" s="285"/>
      <c r="GUS13" s="286"/>
      <c r="GUT13" s="287"/>
      <c r="GUU13" s="67"/>
      <c r="GUV13" s="284"/>
      <c r="GUW13" s="285"/>
      <c r="GUX13" s="285"/>
      <c r="GUY13" s="286"/>
      <c r="GUZ13" s="287"/>
      <c r="GVA13" s="67"/>
      <c r="GVB13" s="284"/>
      <c r="GVC13" s="285"/>
      <c r="GVD13" s="285"/>
      <c r="GVE13" s="286"/>
      <c r="GVF13" s="287"/>
      <c r="GVG13" s="67"/>
      <c r="GVH13" s="284"/>
      <c r="GVI13" s="285"/>
      <c r="GVJ13" s="285"/>
      <c r="GVK13" s="286"/>
      <c r="GVL13" s="287"/>
      <c r="GVM13" s="67"/>
      <c r="GVN13" s="284"/>
      <c r="GVO13" s="285"/>
      <c r="GVP13" s="285"/>
      <c r="GVQ13" s="286"/>
      <c r="GVR13" s="287"/>
      <c r="GVS13" s="67"/>
      <c r="GVT13" s="284"/>
      <c r="GVU13" s="285"/>
      <c r="GVV13" s="285"/>
      <c r="GVW13" s="286"/>
      <c r="GVX13" s="287"/>
      <c r="GVY13" s="67"/>
      <c r="GVZ13" s="284"/>
      <c r="GWA13" s="285"/>
      <c r="GWB13" s="285"/>
      <c r="GWC13" s="286"/>
      <c r="GWD13" s="287"/>
      <c r="GWE13" s="67"/>
      <c r="GWF13" s="284"/>
      <c r="GWG13" s="285"/>
      <c r="GWH13" s="285"/>
      <c r="GWI13" s="286"/>
      <c r="GWJ13" s="287"/>
      <c r="GWK13" s="67"/>
      <c r="GWL13" s="284"/>
      <c r="GWM13" s="285"/>
      <c r="GWN13" s="285"/>
      <c r="GWO13" s="286"/>
      <c r="GWP13" s="287"/>
      <c r="GWQ13" s="67"/>
      <c r="GWR13" s="284"/>
      <c r="GWS13" s="285"/>
      <c r="GWT13" s="285"/>
      <c r="GWU13" s="286"/>
      <c r="GWV13" s="287"/>
      <c r="GWW13" s="67"/>
      <c r="GWX13" s="284"/>
      <c r="GWY13" s="285"/>
      <c r="GWZ13" s="285"/>
      <c r="GXA13" s="286"/>
      <c r="GXB13" s="287"/>
      <c r="GXC13" s="67"/>
      <c r="GXD13" s="284"/>
      <c r="GXE13" s="285"/>
      <c r="GXF13" s="285"/>
      <c r="GXG13" s="286"/>
      <c r="GXH13" s="287"/>
      <c r="GXI13" s="67"/>
      <c r="GXJ13" s="284"/>
      <c r="GXK13" s="285"/>
      <c r="GXL13" s="285"/>
      <c r="GXM13" s="286"/>
      <c r="GXN13" s="287"/>
      <c r="GXO13" s="67"/>
      <c r="GXP13" s="284"/>
      <c r="GXQ13" s="285"/>
      <c r="GXR13" s="285"/>
      <c r="GXS13" s="286"/>
      <c r="GXT13" s="287"/>
      <c r="GXU13" s="67"/>
      <c r="GXV13" s="284"/>
      <c r="GXW13" s="285"/>
      <c r="GXX13" s="285"/>
      <c r="GXY13" s="286"/>
      <c r="GXZ13" s="287"/>
      <c r="GYA13" s="67"/>
      <c r="GYB13" s="284"/>
      <c r="GYC13" s="285"/>
      <c r="GYD13" s="285"/>
      <c r="GYE13" s="286"/>
      <c r="GYF13" s="287"/>
      <c r="GYG13" s="67"/>
      <c r="GYH13" s="284"/>
      <c r="GYI13" s="285"/>
      <c r="GYJ13" s="285"/>
      <c r="GYK13" s="286"/>
      <c r="GYL13" s="287"/>
      <c r="GYM13" s="67"/>
      <c r="GYN13" s="284"/>
      <c r="GYO13" s="285"/>
      <c r="GYP13" s="285"/>
      <c r="GYQ13" s="286"/>
      <c r="GYR13" s="287"/>
      <c r="GYS13" s="67"/>
      <c r="GYT13" s="284"/>
      <c r="GYU13" s="285"/>
      <c r="GYV13" s="285"/>
      <c r="GYW13" s="286"/>
      <c r="GYX13" s="287"/>
      <c r="GYY13" s="67"/>
      <c r="GYZ13" s="284"/>
      <c r="GZA13" s="285"/>
      <c r="GZB13" s="285"/>
      <c r="GZC13" s="286"/>
      <c r="GZD13" s="287"/>
      <c r="GZE13" s="67"/>
      <c r="GZF13" s="284"/>
      <c r="GZG13" s="285"/>
      <c r="GZH13" s="285"/>
      <c r="GZI13" s="286"/>
      <c r="GZJ13" s="287"/>
      <c r="GZK13" s="67"/>
      <c r="GZL13" s="284"/>
      <c r="GZM13" s="285"/>
      <c r="GZN13" s="285"/>
      <c r="GZO13" s="286"/>
      <c r="GZP13" s="287"/>
      <c r="GZQ13" s="67"/>
      <c r="GZR13" s="284"/>
      <c r="GZS13" s="285"/>
      <c r="GZT13" s="285"/>
      <c r="GZU13" s="286"/>
      <c r="GZV13" s="287"/>
      <c r="GZW13" s="67"/>
      <c r="GZX13" s="284"/>
      <c r="GZY13" s="285"/>
      <c r="GZZ13" s="285"/>
      <c r="HAA13" s="286"/>
      <c r="HAB13" s="287"/>
      <c r="HAC13" s="67"/>
      <c r="HAD13" s="284"/>
      <c r="HAE13" s="285"/>
      <c r="HAF13" s="285"/>
      <c r="HAG13" s="286"/>
      <c r="HAH13" s="287"/>
      <c r="HAI13" s="67"/>
      <c r="HAJ13" s="284"/>
      <c r="HAK13" s="285"/>
      <c r="HAL13" s="285"/>
      <c r="HAM13" s="286"/>
      <c r="HAN13" s="287"/>
      <c r="HAO13" s="67"/>
      <c r="HAP13" s="284"/>
      <c r="HAQ13" s="285"/>
      <c r="HAR13" s="285"/>
      <c r="HAS13" s="286"/>
      <c r="HAT13" s="287"/>
      <c r="HAU13" s="67"/>
      <c r="HAV13" s="284"/>
      <c r="HAW13" s="285"/>
      <c r="HAX13" s="285"/>
      <c r="HAY13" s="286"/>
      <c r="HAZ13" s="287"/>
      <c r="HBA13" s="67"/>
      <c r="HBB13" s="284"/>
      <c r="HBC13" s="285"/>
      <c r="HBD13" s="285"/>
      <c r="HBE13" s="286"/>
      <c r="HBF13" s="287"/>
      <c r="HBG13" s="67"/>
      <c r="HBH13" s="284"/>
      <c r="HBI13" s="285"/>
      <c r="HBJ13" s="285"/>
      <c r="HBK13" s="286"/>
      <c r="HBL13" s="287"/>
      <c r="HBM13" s="67"/>
      <c r="HBN13" s="284"/>
      <c r="HBO13" s="285"/>
      <c r="HBP13" s="285"/>
      <c r="HBQ13" s="286"/>
      <c r="HBR13" s="287"/>
      <c r="HBS13" s="67"/>
      <c r="HBT13" s="284"/>
      <c r="HBU13" s="285"/>
      <c r="HBV13" s="285"/>
      <c r="HBW13" s="286"/>
      <c r="HBX13" s="287"/>
      <c r="HBY13" s="67"/>
      <c r="HBZ13" s="284"/>
      <c r="HCA13" s="285"/>
      <c r="HCB13" s="285"/>
      <c r="HCC13" s="286"/>
      <c r="HCD13" s="287"/>
      <c r="HCE13" s="67"/>
      <c r="HCF13" s="284"/>
      <c r="HCG13" s="285"/>
      <c r="HCH13" s="285"/>
      <c r="HCI13" s="286"/>
      <c r="HCJ13" s="287"/>
      <c r="HCK13" s="67"/>
      <c r="HCL13" s="284"/>
      <c r="HCM13" s="285"/>
      <c r="HCN13" s="285"/>
      <c r="HCO13" s="286"/>
      <c r="HCP13" s="287"/>
      <c r="HCQ13" s="67"/>
      <c r="HCR13" s="284"/>
      <c r="HCS13" s="285"/>
      <c r="HCT13" s="285"/>
      <c r="HCU13" s="286"/>
      <c r="HCV13" s="287"/>
      <c r="HCW13" s="67"/>
      <c r="HCX13" s="284"/>
      <c r="HCY13" s="285"/>
      <c r="HCZ13" s="285"/>
      <c r="HDA13" s="286"/>
      <c r="HDB13" s="287"/>
      <c r="HDC13" s="67"/>
      <c r="HDD13" s="284"/>
      <c r="HDE13" s="285"/>
      <c r="HDF13" s="285"/>
      <c r="HDG13" s="286"/>
      <c r="HDH13" s="287"/>
      <c r="HDI13" s="67"/>
      <c r="HDJ13" s="284"/>
      <c r="HDK13" s="285"/>
      <c r="HDL13" s="285"/>
      <c r="HDM13" s="286"/>
      <c r="HDN13" s="287"/>
      <c r="HDO13" s="67"/>
      <c r="HDP13" s="284"/>
      <c r="HDQ13" s="285"/>
      <c r="HDR13" s="285"/>
      <c r="HDS13" s="286"/>
      <c r="HDT13" s="287"/>
      <c r="HDU13" s="67"/>
      <c r="HDV13" s="284"/>
      <c r="HDW13" s="285"/>
      <c r="HDX13" s="285"/>
      <c r="HDY13" s="286"/>
      <c r="HDZ13" s="287"/>
      <c r="HEA13" s="67"/>
      <c r="HEB13" s="284"/>
      <c r="HEC13" s="285"/>
      <c r="HED13" s="285"/>
      <c r="HEE13" s="286"/>
      <c r="HEF13" s="287"/>
      <c r="HEG13" s="67"/>
      <c r="HEH13" s="284"/>
      <c r="HEI13" s="285"/>
      <c r="HEJ13" s="285"/>
      <c r="HEK13" s="286"/>
      <c r="HEL13" s="287"/>
      <c r="HEM13" s="67"/>
      <c r="HEN13" s="284"/>
      <c r="HEO13" s="285"/>
      <c r="HEP13" s="285"/>
      <c r="HEQ13" s="286"/>
      <c r="HER13" s="287"/>
      <c r="HES13" s="67"/>
      <c r="HET13" s="284"/>
      <c r="HEU13" s="285"/>
      <c r="HEV13" s="285"/>
      <c r="HEW13" s="286"/>
      <c r="HEX13" s="287"/>
      <c r="HEY13" s="67"/>
      <c r="HEZ13" s="284"/>
      <c r="HFA13" s="285"/>
      <c r="HFB13" s="285"/>
      <c r="HFC13" s="286"/>
      <c r="HFD13" s="287"/>
      <c r="HFE13" s="67"/>
      <c r="HFF13" s="284"/>
      <c r="HFG13" s="285"/>
      <c r="HFH13" s="285"/>
      <c r="HFI13" s="286"/>
      <c r="HFJ13" s="287"/>
      <c r="HFK13" s="67"/>
      <c r="HFL13" s="284"/>
      <c r="HFM13" s="285"/>
      <c r="HFN13" s="285"/>
      <c r="HFO13" s="286"/>
      <c r="HFP13" s="287"/>
      <c r="HFQ13" s="67"/>
      <c r="HFR13" s="284"/>
      <c r="HFS13" s="285"/>
      <c r="HFT13" s="285"/>
      <c r="HFU13" s="286"/>
      <c r="HFV13" s="287"/>
      <c r="HFW13" s="67"/>
      <c r="HFX13" s="284"/>
      <c r="HFY13" s="285"/>
      <c r="HFZ13" s="285"/>
      <c r="HGA13" s="286"/>
      <c r="HGB13" s="287"/>
      <c r="HGC13" s="67"/>
      <c r="HGD13" s="284"/>
      <c r="HGE13" s="285"/>
      <c r="HGF13" s="285"/>
      <c r="HGG13" s="286"/>
      <c r="HGH13" s="287"/>
      <c r="HGI13" s="67"/>
      <c r="HGJ13" s="284"/>
      <c r="HGK13" s="285"/>
      <c r="HGL13" s="285"/>
      <c r="HGM13" s="286"/>
      <c r="HGN13" s="287"/>
      <c r="HGO13" s="67"/>
      <c r="HGP13" s="284"/>
      <c r="HGQ13" s="285"/>
      <c r="HGR13" s="285"/>
      <c r="HGS13" s="286"/>
      <c r="HGT13" s="287"/>
      <c r="HGU13" s="67"/>
      <c r="HGV13" s="284"/>
      <c r="HGW13" s="285"/>
      <c r="HGX13" s="285"/>
      <c r="HGY13" s="286"/>
      <c r="HGZ13" s="287"/>
      <c r="HHA13" s="67"/>
      <c r="HHB13" s="284"/>
      <c r="HHC13" s="285"/>
      <c r="HHD13" s="285"/>
      <c r="HHE13" s="286"/>
      <c r="HHF13" s="287"/>
      <c r="HHG13" s="67"/>
      <c r="HHH13" s="284"/>
      <c r="HHI13" s="285"/>
      <c r="HHJ13" s="285"/>
      <c r="HHK13" s="286"/>
      <c r="HHL13" s="287"/>
      <c r="HHM13" s="67"/>
      <c r="HHN13" s="284"/>
      <c r="HHO13" s="285"/>
      <c r="HHP13" s="285"/>
      <c r="HHQ13" s="286"/>
      <c r="HHR13" s="287"/>
      <c r="HHS13" s="67"/>
      <c r="HHT13" s="284"/>
      <c r="HHU13" s="285"/>
      <c r="HHV13" s="285"/>
      <c r="HHW13" s="286"/>
      <c r="HHX13" s="287"/>
      <c r="HHY13" s="67"/>
      <c r="HHZ13" s="284"/>
      <c r="HIA13" s="285"/>
      <c r="HIB13" s="285"/>
      <c r="HIC13" s="286"/>
      <c r="HID13" s="287"/>
      <c r="HIE13" s="67"/>
      <c r="HIF13" s="284"/>
      <c r="HIG13" s="285"/>
      <c r="HIH13" s="285"/>
      <c r="HII13" s="286"/>
      <c r="HIJ13" s="287"/>
      <c r="HIK13" s="67"/>
      <c r="HIL13" s="284"/>
      <c r="HIM13" s="285"/>
      <c r="HIN13" s="285"/>
      <c r="HIO13" s="286"/>
      <c r="HIP13" s="287"/>
      <c r="HIQ13" s="67"/>
      <c r="HIR13" s="284"/>
      <c r="HIS13" s="285"/>
      <c r="HIT13" s="285"/>
      <c r="HIU13" s="286"/>
      <c r="HIV13" s="287"/>
      <c r="HIW13" s="67"/>
      <c r="HIX13" s="284"/>
      <c r="HIY13" s="285"/>
      <c r="HIZ13" s="285"/>
      <c r="HJA13" s="286"/>
      <c r="HJB13" s="287"/>
      <c r="HJC13" s="67"/>
      <c r="HJD13" s="284"/>
      <c r="HJE13" s="285"/>
      <c r="HJF13" s="285"/>
      <c r="HJG13" s="286"/>
      <c r="HJH13" s="287"/>
      <c r="HJI13" s="67"/>
      <c r="HJJ13" s="284"/>
      <c r="HJK13" s="285"/>
      <c r="HJL13" s="285"/>
      <c r="HJM13" s="286"/>
      <c r="HJN13" s="287"/>
      <c r="HJO13" s="67"/>
      <c r="HJP13" s="284"/>
      <c r="HJQ13" s="285"/>
      <c r="HJR13" s="285"/>
      <c r="HJS13" s="286"/>
      <c r="HJT13" s="287"/>
      <c r="HJU13" s="67"/>
      <c r="HJV13" s="284"/>
      <c r="HJW13" s="285"/>
      <c r="HJX13" s="285"/>
      <c r="HJY13" s="286"/>
      <c r="HJZ13" s="287"/>
      <c r="HKA13" s="67"/>
      <c r="HKB13" s="284"/>
      <c r="HKC13" s="285"/>
      <c r="HKD13" s="285"/>
      <c r="HKE13" s="286"/>
      <c r="HKF13" s="287"/>
      <c r="HKG13" s="67"/>
      <c r="HKH13" s="284"/>
      <c r="HKI13" s="285"/>
      <c r="HKJ13" s="285"/>
      <c r="HKK13" s="286"/>
      <c r="HKL13" s="287"/>
      <c r="HKM13" s="67"/>
      <c r="HKN13" s="284"/>
      <c r="HKO13" s="285"/>
      <c r="HKP13" s="285"/>
      <c r="HKQ13" s="286"/>
      <c r="HKR13" s="287"/>
      <c r="HKS13" s="67"/>
      <c r="HKT13" s="284"/>
      <c r="HKU13" s="285"/>
      <c r="HKV13" s="285"/>
      <c r="HKW13" s="286"/>
      <c r="HKX13" s="287"/>
      <c r="HKY13" s="67"/>
      <c r="HKZ13" s="284"/>
      <c r="HLA13" s="285"/>
      <c r="HLB13" s="285"/>
      <c r="HLC13" s="286"/>
      <c r="HLD13" s="287"/>
      <c r="HLE13" s="67"/>
      <c r="HLF13" s="284"/>
      <c r="HLG13" s="285"/>
      <c r="HLH13" s="285"/>
      <c r="HLI13" s="286"/>
      <c r="HLJ13" s="287"/>
      <c r="HLK13" s="67"/>
      <c r="HLL13" s="284"/>
      <c r="HLM13" s="285"/>
      <c r="HLN13" s="285"/>
      <c r="HLO13" s="286"/>
      <c r="HLP13" s="287"/>
      <c r="HLQ13" s="67"/>
      <c r="HLR13" s="284"/>
      <c r="HLS13" s="285"/>
      <c r="HLT13" s="285"/>
      <c r="HLU13" s="286"/>
      <c r="HLV13" s="287"/>
      <c r="HLW13" s="67"/>
      <c r="HLX13" s="284"/>
      <c r="HLY13" s="285"/>
      <c r="HLZ13" s="285"/>
      <c r="HMA13" s="286"/>
      <c r="HMB13" s="287"/>
      <c r="HMC13" s="67"/>
      <c r="HMD13" s="284"/>
      <c r="HME13" s="285"/>
      <c r="HMF13" s="285"/>
      <c r="HMG13" s="286"/>
      <c r="HMH13" s="287"/>
      <c r="HMI13" s="67"/>
      <c r="HMJ13" s="284"/>
      <c r="HMK13" s="285"/>
      <c r="HML13" s="285"/>
      <c r="HMM13" s="286"/>
      <c r="HMN13" s="287"/>
      <c r="HMO13" s="67"/>
      <c r="HMP13" s="284"/>
      <c r="HMQ13" s="285"/>
      <c r="HMR13" s="285"/>
      <c r="HMS13" s="286"/>
      <c r="HMT13" s="287"/>
      <c r="HMU13" s="67"/>
      <c r="HMV13" s="284"/>
      <c r="HMW13" s="285"/>
      <c r="HMX13" s="285"/>
      <c r="HMY13" s="286"/>
      <c r="HMZ13" s="287"/>
      <c r="HNA13" s="67"/>
      <c r="HNB13" s="284"/>
      <c r="HNC13" s="285"/>
      <c r="HND13" s="285"/>
      <c r="HNE13" s="286"/>
      <c r="HNF13" s="287"/>
      <c r="HNG13" s="67"/>
      <c r="HNH13" s="284"/>
      <c r="HNI13" s="285"/>
      <c r="HNJ13" s="285"/>
      <c r="HNK13" s="286"/>
      <c r="HNL13" s="287"/>
      <c r="HNM13" s="67"/>
      <c r="HNN13" s="284"/>
      <c r="HNO13" s="285"/>
      <c r="HNP13" s="285"/>
      <c r="HNQ13" s="286"/>
      <c r="HNR13" s="287"/>
      <c r="HNS13" s="67"/>
      <c r="HNT13" s="284"/>
      <c r="HNU13" s="285"/>
      <c r="HNV13" s="285"/>
      <c r="HNW13" s="286"/>
      <c r="HNX13" s="287"/>
      <c r="HNY13" s="67"/>
      <c r="HNZ13" s="284"/>
      <c r="HOA13" s="285"/>
      <c r="HOB13" s="285"/>
      <c r="HOC13" s="286"/>
      <c r="HOD13" s="287"/>
      <c r="HOE13" s="67"/>
      <c r="HOF13" s="284"/>
      <c r="HOG13" s="285"/>
      <c r="HOH13" s="285"/>
      <c r="HOI13" s="286"/>
      <c r="HOJ13" s="287"/>
      <c r="HOK13" s="67"/>
      <c r="HOL13" s="284"/>
      <c r="HOM13" s="285"/>
      <c r="HON13" s="285"/>
      <c r="HOO13" s="286"/>
      <c r="HOP13" s="287"/>
      <c r="HOQ13" s="67"/>
      <c r="HOR13" s="284"/>
      <c r="HOS13" s="285"/>
      <c r="HOT13" s="285"/>
      <c r="HOU13" s="286"/>
      <c r="HOV13" s="287"/>
      <c r="HOW13" s="67"/>
      <c r="HOX13" s="284"/>
      <c r="HOY13" s="285"/>
      <c r="HOZ13" s="285"/>
      <c r="HPA13" s="286"/>
      <c r="HPB13" s="287"/>
      <c r="HPC13" s="67"/>
      <c r="HPD13" s="284"/>
      <c r="HPE13" s="285"/>
      <c r="HPF13" s="285"/>
      <c r="HPG13" s="286"/>
      <c r="HPH13" s="287"/>
      <c r="HPI13" s="67"/>
      <c r="HPJ13" s="284"/>
      <c r="HPK13" s="285"/>
      <c r="HPL13" s="285"/>
      <c r="HPM13" s="286"/>
      <c r="HPN13" s="287"/>
      <c r="HPO13" s="67"/>
      <c r="HPP13" s="284"/>
      <c r="HPQ13" s="285"/>
      <c r="HPR13" s="285"/>
      <c r="HPS13" s="286"/>
      <c r="HPT13" s="287"/>
      <c r="HPU13" s="67"/>
      <c r="HPV13" s="284"/>
      <c r="HPW13" s="285"/>
      <c r="HPX13" s="285"/>
      <c r="HPY13" s="286"/>
      <c r="HPZ13" s="287"/>
      <c r="HQA13" s="67"/>
      <c r="HQB13" s="284"/>
      <c r="HQC13" s="285"/>
      <c r="HQD13" s="285"/>
      <c r="HQE13" s="286"/>
      <c r="HQF13" s="287"/>
      <c r="HQG13" s="67"/>
      <c r="HQH13" s="284"/>
      <c r="HQI13" s="285"/>
      <c r="HQJ13" s="285"/>
      <c r="HQK13" s="286"/>
      <c r="HQL13" s="287"/>
      <c r="HQM13" s="67"/>
      <c r="HQN13" s="284"/>
      <c r="HQO13" s="285"/>
      <c r="HQP13" s="285"/>
      <c r="HQQ13" s="286"/>
      <c r="HQR13" s="287"/>
      <c r="HQS13" s="67"/>
      <c r="HQT13" s="284"/>
      <c r="HQU13" s="285"/>
      <c r="HQV13" s="285"/>
      <c r="HQW13" s="286"/>
      <c r="HQX13" s="287"/>
      <c r="HQY13" s="67"/>
      <c r="HQZ13" s="284"/>
      <c r="HRA13" s="285"/>
      <c r="HRB13" s="285"/>
      <c r="HRC13" s="286"/>
      <c r="HRD13" s="287"/>
      <c r="HRE13" s="67"/>
      <c r="HRF13" s="284"/>
      <c r="HRG13" s="285"/>
      <c r="HRH13" s="285"/>
      <c r="HRI13" s="286"/>
      <c r="HRJ13" s="287"/>
      <c r="HRK13" s="67"/>
      <c r="HRL13" s="284"/>
      <c r="HRM13" s="285"/>
      <c r="HRN13" s="285"/>
      <c r="HRO13" s="286"/>
      <c r="HRP13" s="287"/>
      <c r="HRQ13" s="67"/>
      <c r="HRR13" s="284"/>
      <c r="HRS13" s="285"/>
      <c r="HRT13" s="285"/>
      <c r="HRU13" s="286"/>
      <c r="HRV13" s="287"/>
      <c r="HRW13" s="67"/>
      <c r="HRX13" s="284"/>
      <c r="HRY13" s="285"/>
      <c r="HRZ13" s="285"/>
      <c r="HSA13" s="286"/>
      <c r="HSB13" s="287"/>
      <c r="HSC13" s="67"/>
      <c r="HSD13" s="284"/>
      <c r="HSE13" s="285"/>
      <c r="HSF13" s="285"/>
      <c r="HSG13" s="286"/>
      <c r="HSH13" s="287"/>
      <c r="HSI13" s="67"/>
      <c r="HSJ13" s="284"/>
      <c r="HSK13" s="285"/>
      <c r="HSL13" s="285"/>
      <c r="HSM13" s="286"/>
      <c r="HSN13" s="287"/>
      <c r="HSO13" s="67"/>
      <c r="HSP13" s="284"/>
      <c r="HSQ13" s="285"/>
      <c r="HSR13" s="285"/>
      <c r="HSS13" s="286"/>
      <c r="HST13" s="287"/>
      <c r="HSU13" s="67"/>
      <c r="HSV13" s="284"/>
      <c r="HSW13" s="285"/>
      <c r="HSX13" s="285"/>
      <c r="HSY13" s="286"/>
      <c r="HSZ13" s="287"/>
      <c r="HTA13" s="67"/>
      <c r="HTB13" s="284"/>
      <c r="HTC13" s="285"/>
      <c r="HTD13" s="285"/>
      <c r="HTE13" s="286"/>
      <c r="HTF13" s="287"/>
      <c r="HTG13" s="67"/>
      <c r="HTH13" s="284"/>
      <c r="HTI13" s="285"/>
      <c r="HTJ13" s="285"/>
      <c r="HTK13" s="286"/>
      <c r="HTL13" s="287"/>
      <c r="HTM13" s="67"/>
      <c r="HTN13" s="284"/>
      <c r="HTO13" s="285"/>
      <c r="HTP13" s="285"/>
      <c r="HTQ13" s="286"/>
      <c r="HTR13" s="287"/>
      <c r="HTS13" s="67"/>
      <c r="HTT13" s="284"/>
      <c r="HTU13" s="285"/>
      <c r="HTV13" s="285"/>
      <c r="HTW13" s="286"/>
      <c r="HTX13" s="287"/>
      <c r="HTY13" s="67"/>
      <c r="HTZ13" s="284"/>
      <c r="HUA13" s="285"/>
      <c r="HUB13" s="285"/>
      <c r="HUC13" s="286"/>
      <c r="HUD13" s="287"/>
      <c r="HUE13" s="67"/>
      <c r="HUF13" s="284"/>
      <c r="HUG13" s="285"/>
      <c r="HUH13" s="285"/>
      <c r="HUI13" s="286"/>
      <c r="HUJ13" s="287"/>
      <c r="HUK13" s="67"/>
      <c r="HUL13" s="284"/>
      <c r="HUM13" s="285"/>
      <c r="HUN13" s="285"/>
      <c r="HUO13" s="286"/>
      <c r="HUP13" s="287"/>
      <c r="HUQ13" s="67"/>
      <c r="HUR13" s="284"/>
      <c r="HUS13" s="285"/>
      <c r="HUT13" s="285"/>
      <c r="HUU13" s="286"/>
      <c r="HUV13" s="287"/>
      <c r="HUW13" s="67"/>
      <c r="HUX13" s="284"/>
      <c r="HUY13" s="285"/>
      <c r="HUZ13" s="285"/>
      <c r="HVA13" s="286"/>
      <c r="HVB13" s="287"/>
      <c r="HVC13" s="67"/>
      <c r="HVD13" s="284"/>
      <c r="HVE13" s="285"/>
      <c r="HVF13" s="285"/>
      <c r="HVG13" s="286"/>
      <c r="HVH13" s="287"/>
      <c r="HVI13" s="67"/>
      <c r="HVJ13" s="284"/>
      <c r="HVK13" s="285"/>
      <c r="HVL13" s="285"/>
      <c r="HVM13" s="286"/>
      <c r="HVN13" s="287"/>
      <c r="HVO13" s="67"/>
      <c r="HVP13" s="284"/>
      <c r="HVQ13" s="285"/>
      <c r="HVR13" s="285"/>
      <c r="HVS13" s="286"/>
      <c r="HVT13" s="287"/>
      <c r="HVU13" s="67"/>
      <c r="HVV13" s="284"/>
      <c r="HVW13" s="285"/>
      <c r="HVX13" s="285"/>
      <c r="HVY13" s="286"/>
      <c r="HVZ13" s="287"/>
      <c r="HWA13" s="67"/>
      <c r="HWB13" s="284"/>
      <c r="HWC13" s="285"/>
      <c r="HWD13" s="285"/>
      <c r="HWE13" s="286"/>
      <c r="HWF13" s="287"/>
      <c r="HWG13" s="67"/>
      <c r="HWH13" s="284"/>
      <c r="HWI13" s="285"/>
      <c r="HWJ13" s="285"/>
      <c r="HWK13" s="286"/>
      <c r="HWL13" s="287"/>
      <c r="HWM13" s="67"/>
      <c r="HWN13" s="284"/>
      <c r="HWO13" s="285"/>
      <c r="HWP13" s="285"/>
      <c r="HWQ13" s="286"/>
      <c r="HWR13" s="287"/>
      <c r="HWS13" s="67"/>
      <c r="HWT13" s="284"/>
      <c r="HWU13" s="285"/>
      <c r="HWV13" s="285"/>
      <c r="HWW13" s="286"/>
      <c r="HWX13" s="287"/>
      <c r="HWY13" s="67"/>
      <c r="HWZ13" s="284"/>
      <c r="HXA13" s="285"/>
      <c r="HXB13" s="285"/>
      <c r="HXC13" s="286"/>
      <c r="HXD13" s="287"/>
      <c r="HXE13" s="67"/>
      <c r="HXF13" s="284"/>
      <c r="HXG13" s="285"/>
      <c r="HXH13" s="285"/>
      <c r="HXI13" s="286"/>
      <c r="HXJ13" s="287"/>
      <c r="HXK13" s="67"/>
      <c r="HXL13" s="284"/>
      <c r="HXM13" s="285"/>
      <c r="HXN13" s="285"/>
      <c r="HXO13" s="286"/>
      <c r="HXP13" s="287"/>
      <c r="HXQ13" s="67"/>
      <c r="HXR13" s="284"/>
      <c r="HXS13" s="285"/>
      <c r="HXT13" s="285"/>
      <c r="HXU13" s="286"/>
      <c r="HXV13" s="287"/>
      <c r="HXW13" s="67"/>
      <c r="HXX13" s="284"/>
      <c r="HXY13" s="285"/>
      <c r="HXZ13" s="285"/>
      <c r="HYA13" s="286"/>
      <c r="HYB13" s="287"/>
      <c r="HYC13" s="67"/>
      <c r="HYD13" s="284"/>
      <c r="HYE13" s="285"/>
      <c r="HYF13" s="285"/>
      <c r="HYG13" s="286"/>
      <c r="HYH13" s="287"/>
      <c r="HYI13" s="67"/>
      <c r="HYJ13" s="284"/>
      <c r="HYK13" s="285"/>
      <c r="HYL13" s="285"/>
      <c r="HYM13" s="286"/>
      <c r="HYN13" s="287"/>
      <c r="HYO13" s="67"/>
      <c r="HYP13" s="284"/>
      <c r="HYQ13" s="285"/>
      <c r="HYR13" s="285"/>
      <c r="HYS13" s="286"/>
      <c r="HYT13" s="287"/>
      <c r="HYU13" s="67"/>
      <c r="HYV13" s="284"/>
      <c r="HYW13" s="285"/>
      <c r="HYX13" s="285"/>
      <c r="HYY13" s="286"/>
      <c r="HYZ13" s="287"/>
      <c r="HZA13" s="67"/>
      <c r="HZB13" s="284"/>
      <c r="HZC13" s="285"/>
      <c r="HZD13" s="285"/>
      <c r="HZE13" s="286"/>
      <c r="HZF13" s="287"/>
      <c r="HZG13" s="67"/>
      <c r="HZH13" s="284"/>
      <c r="HZI13" s="285"/>
      <c r="HZJ13" s="285"/>
      <c r="HZK13" s="286"/>
      <c r="HZL13" s="287"/>
      <c r="HZM13" s="67"/>
      <c r="HZN13" s="284"/>
      <c r="HZO13" s="285"/>
      <c r="HZP13" s="285"/>
      <c r="HZQ13" s="286"/>
      <c r="HZR13" s="287"/>
      <c r="HZS13" s="67"/>
      <c r="HZT13" s="284"/>
      <c r="HZU13" s="285"/>
      <c r="HZV13" s="285"/>
      <c r="HZW13" s="286"/>
      <c r="HZX13" s="287"/>
      <c r="HZY13" s="67"/>
      <c r="HZZ13" s="284"/>
      <c r="IAA13" s="285"/>
      <c r="IAB13" s="285"/>
      <c r="IAC13" s="286"/>
      <c r="IAD13" s="287"/>
      <c r="IAE13" s="67"/>
      <c r="IAF13" s="284"/>
      <c r="IAG13" s="285"/>
      <c r="IAH13" s="285"/>
      <c r="IAI13" s="286"/>
      <c r="IAJ13" s="287"/>
      <c r="IAK13" s="67"/>
      <c r="IAL13" s="284"/>
      <c r="IAM13" s="285"/>
      <c r="IAN13" s="285"/>
      <c r="IAO13" s="286"/>
      <c r="IAP13" s="287"/>
      <c r="IAQ13" s="67"/>
      <c r="IAR13" s="284"/>
      <c r="IAS13" s="285"/>
      <c r="IAT13" s="285"/>
      <c r="IAU13" s="286"/>
      <c r="IAV13" s="287"/>
      <c r="IAW13" s="67"/>
      <c r="IAX13" s="284"/>
      <c r="IAY13" s="285"/>
      <c r="IAZ13" s="285"/>
      <c r="IBA13" s="286"/>
      <c r="IBB13" s="287"/>
      <c r="IBC13" s="67"/>
      <c r="IBD13" s="284"/>
      <c r="IBE13" s="285"/>
      <c r="IBF13" s="285"/>
      <c r="IBG13" s="286"/>
      <c r="IBH13" s="287"/>
      <c r="IBI13" s="67"/>
      <c r="IBJ13" s="284"/>
      <c r="IBK13" s="285"/>
      <c r="IBL13" s="285"/>
      <c r="IBM13" s="286"/>
      <c r="IBN13" s="287"/>
      <c r="IBO13" s="67"/>
      <c r="IBP13" s="284"/>
      <c r="IBQ13" s="285"/>
      <c r="IBR13" s="285"/>
      <c r="IBS13" s="286"/>
      <c r="IBT13" s="287"/>
      <c r="IBU13" s="67"/>
      <c r="IBV13" s="284"/>
      <c r="IBW13" s="285"/>
      <c r="IBX13" s="285"/>
      <c r="IBY13" s="286"/>
      <c r="IBZ13" s="287"/>
      <c r="ICA13" s="67"/>
      <c r="ICB13" s="284"/>
      <c r="ICC13" s="285"/>
      <c r="ICD13" s="285"/>
      <c r="ICE13" s="286"/>
      <c r="ICF13" s="287"/>
      <c r="ICG13" s="67"/>
      <c r="ICH13" s="284"/>
      <c r="ICI13" s="285"/>
      <c r="ICJ13" s="285"/>
      <c r="ICK13" s="286"/>
      <c r="ICL13" s="287"/>
      <c r="ICM13" s="67"/>
      <c r="ICN13" s="284"/>
      <c r="ICO13" s="285"/>
      <c r="ICP13" s="285"/>
      <c r="ICQ13" s="286"/>
      <c r="ICR13" s="287"/>
      <c r="ICS13" s="67"/>
      <c r="ICT13" s="284"/>
      <c r="ICU13" s="285"/>
      <c r="ICV13" s="285"/>
      <c r="ICW13" s="286"/>
      <c r="ICX13" s="287"/>
      <c r="ICY13" s="67"/>
      <c r="ICZ13" s="284"/>
      <c r="IDA13" s="285"/>
      <c r="IDB13" s="285"/>
      <c r="IDC13" s="286"/>
      <c r="IDD13" s="287"/>
      <c r="IDE13" s="67"/>
      <c r="IDF13" s="284"/>
      <c r="IDG13" s="285"/>
      <c r="IDH13" s="285"/>
      <c r="IDI13" s="286"/>
      <c r="IDJ13" s="287"/>
      <c r="IDK13" s="67"/>
      <c r="IDL13" s="284"/>
      <c r="IDM13" s="285"/>
      <c r="IDN13" s="285"/>
      <c r="IDO13" s="286"/>
      <c r="IDP13" s="287"/>
      <c r="IDQ13" s="67"/>
      <c r="IDR13" s="284"/>
      <c r="IDS13" s="285"/>
      <c r="IDT13" s="285"/>
      <c r="IDU13" s="286"/>
      <c r="IDV13" s="287"/>
      <c r="IDW13" s="67"/>
      <c r="IDX13" s="284"/>
      <c r="IDY13" s="285"/>
      <c r="IDZ13" s="285"/>
      <c r="IEA13" s="286"/>
      <c r="IEB13" s="287"/>
      <c r="IEC13" s="67"/>
      <c r="IED13" s="284"/>
      <c r="IEE13" s="285"/>
      <c r="IEF13" s="285"/>
      <c r="IEG13" s="286"/>
      <c r="IEH13" s="287"/>
      <c r="IEI13" s="67"/>
      <c r="IEJ13" s="284"/>
      <c r="IEK13" s="285"/>
      <c r="IEL13" s="285"/>
      <c r="IEM13" s="286"/>
      <c r="IEN13" s="287"/>
      <c r="IEO13" s="67"/>
      <c r="IEP13" s="284"/>
      <c r="IEQ13" s="285"/>
      <c r="IER13" s="285"/>
      <c r="IES13" s="286"/>
      <c r="IET13" s="287"/>
      <c r="IEU13" s="67"/>
      <c r="IEV13" s="284"/>
      <c r="IEW13" s="285"/>
      <c r="IEX13" s="285"/>
      <c r="IEY13" s="286"/>
      <c r="IEZ13" s="287"/>
      <c r="IFA13" s="67"/>
      <c r="IFB13" s="284"/>
      <c r="IFC13" s="285"/>
      <c r="IFD13" s="285"/>
      <c r="IFE13" s="286"/>
      <c r="IFF13" s="287"/>
      <c r="IFG13" s="67"/>
      <c r="IFH13" s="284"/>
      <c r="IFI13" s="285"/>
      <c r="IFJ13" s="285"/>
      <c r="IFK13" s="286"/>
      <c r="IFL13" s="287"/>
      <c r="IFM13" s="67"/>
      <c r="IFN13" s="284"/>
      <c r="IFO13" s="285"/>
      <c r="IFP13" s="285"/>
      <c r="IFQ13" s="286"/>
      <c r="IFR13" s="287"/>
      <c r="IFS13" s="67"/>
      <c r="IFT13" s="284"/>
      <c r="IFU13" s="285"/>
      <c r="IFV13" s="285"/>
      <c r="IFW13" s="286"/>
      <c r="IFX13" s="287"/>
      <c r="IFY13" s="67"/>
      <c r="IFZ13" s="284"/>
      <c r="IGA13" s="285"/>
      <c r="IGB13" s="285"/>
      <c r="IGC13" s="286"/>
      <c r="IGD13" s="287"/>
      <c r="IGE13" s="67"/>
      <c r="IGF13" s="284"/>
      <c r="IGG13" s="285"/>
      <c r="IGH13" s="285"/>
      <c r="IGI13" s="286"/>
      <c r="IGJ13" s="287"/>
      <c r="IGK13" s="67"/>
      <c r="IGL13" s="284"/>
      <c r="IGM13" s="285"/>
      <c r="IGN13" s="285"/>
      <c r="IGO13" s="286"/>
      <c r="IGP13" s="287"/>
      <c r="IGQ13" s="67"/>
      <c r="IGR13" s="284"/>
      <c r="IGS13" s="285"/>
      <c r="IGT13" s="285"/>
      <c r="IGU13" s="286"/>
      <c r="IGV13" s="287"/>
      <c r="IGW13" s="67"/>
      <c r="IGX13" s="284"/>
      <c r="IGY13" s="285"/>
      <c r="IGZ13" s="285"/>
      <c r="IHA13" s="286"/>
      <c r="IHB13" s="287"/>
      <c r="IHC13" s="67"/>
      <c r="IHD13" s="284"/>
      <c r="IHE13" s="285"/>
      <c r="IHF13" s="285"/>
      <c r="IHG13" s="286"/>
      <c r="IHH13" s="287"/>
      <c r="IHI13" s="67"/>
      <c r="IHJ13" s="284"/>
      <c r="IHK13" s="285"/>
      <c r="IHL13" s="285"/>
      <c r="IHM13" s="286"/>
      <c r="IHN13" s="287"/>
      <c r="IHO13" s="67"/>
      <c r="IHP13" s="284"/>
      <c r="IHQ13" s="285"/>
      <c r="IHR13" s="285"/>
      <c r="IHS13" s="286"/>
      <c r="IHT13" s="287"/>
      <c r="IHU13" s="67"/>
      <c r="IHV13" s="284"/>
      <c r="IHW13" s="285"/>
      <c r="IHX13" s="285"/>
      <c r="IHY13" s="286"/>
      <c r="IHZ13" s="287"/>
      <c r="IIA13" s="67"/>
      <c r="IIB13" s="284"/>
      <c r="IIC13" s="285"/>
      <c r="IID13" s="285"/>
      <c r="IIE13" s="286"/>
      <c r="IIF13" s="287"/>
      <c r="IIG13" s="67"/>
      <c r="IIH13" s="284"/>
      <c r="III13" s="285"/>
      <c r="IIJ13" s="285"/>
      <c r="IIK13" s="286"/>
      <c r="IIL13" s="287"/>
      <c r="IIM13" s="67"/>
      <c r="IIN13" s="284"/>
      <c r="IIO13" s="285"/>
      <c r="IIP13" s="285"/>
      <c r="IIQ13" s="286"/>
      <c r="IIR13" s="287"/>
      <c r="IIS13" s="67"/>
      <c r="IIT13" s="284"/>
      <c r="IIU13" s="285"/>
      <c r="IIV13" s="285"/>
      <c r="IIW13" s="286"/>
      <c r="IIX13" s="287"/>
      <c r="IIY13" s="67"/>
      <c r="IIZ13" s="284"/>
      <c r="IJA13" s="285"/>
      <c r="IJB13" s="285"/>
      <c r="IJC13" s="286"/>
      <c r="IJD13" s="287"/>
      <c r="IJE13" s="67"/>
      <c r="IJF13" s="284"/>
      <c r="IJG13" s="285"/>
      <c r="IJH13" s="285"/>
      <c r="IJI13" s="286"/>
      <c r="IJJ13" s="287"/>
      <c r="IJK13" s="67"/>
      <c r="IJL13" s="284"/>
      <c r="IJM13" s="285"/>
      <c r="IJN13" s="285"/>
      <c r="IJO13" s="286"/>
      <c r="IJP13" s="287"/>
      <c r="IJQ13" s="67"/>
      <c r="IJR13" s="284"/>
      <c r="IJS13" s="285"/>
      <c r="IJT13" s="285"/>
      <c r="IJU13" s="286"/>
      <c r="IJV13" s="287"/>
      <c r="IJW13" s="67"/>
      <c r="IJX13" s="284"/>
      <c r="IJY13" s="285"/>
      <c r="IJZ13" s="285"/>
      <c r="IKA13" s="286"/>
      <c r="IKB13" s="287"/>
      <c r="IKC13" s="67"/>
      <c r="IKD13" s="284"/>
      <c r="IKE13" s="285"/>
      <c r="IKF13" s="285"/>
      <c r="IKG13" s="286"/>
      <c r="IKH13" s="287"/>
      <c r="IKI13" s="67"/>
      <c r="IKJ13" s="284"/>
      <c r="IKK13" s="285"/>
      <c r="IKL13" s="285"/>
      <c r="IKM13" s="286"/>
      <c r="IKN13" s="287"/>
      <c r="IKO13" s="67"/>
      <c r="IKP13" s="284"/>
      <c r="IKQ13" s="285"/>
      <c r="IKR13" s="285"/>
      <c r="IKS13" s="286"/>
      <c r="IKT13" s="287"/>
      <c r="IKU13" s="67"/>
      <c r="IKV13" s="284"/>
      <c r="IKW13" s="285"/>
      <c r="IKX13" s="285"/>
      <c r="IKY13" s="286"/>
      <c r="IKZ13" s="287"/>
      <c r="ILA13" s="67"/>
      <c r="ILB13" s="284"/>
      <c r="ILC13" s="285"/>
      <c r="ILD13" s="285"/>
      <c r="ILE13" s="286"/>
      <c r="ILF13" s="287"/>
      <c r="ILG13" s="67"/>
      <c r="ILH13" s="284"/>
      <c r="ILI13" s="285"/>
      <c r="ILJ13" s="285"/>
      <c r="ILK13" s="286"/>
      <c r="ILL13" s="287"/>
      <c r="ILM13" s="67"/>
      <c r="ILN13" s="284"/>
      <c r="ILO13" s="285"/>
      <c r="ILP13" s="285"/>
      <c r="ILQ13" s="286"/>
      <c r="ILR13" s="287"/>
      <c r="ILS13" s="67"/>
      <c r="ILT13" s="284"/>
      <c r="ILU13" s="285"/>
      <c r="ILV13" s="285"/>
      <c r="ILW13" s="286"/>
      <c r="ILX13" s="287"/>
      <c r="ILY13" s="67"/>
      <c r="ILZ13" s="284"/>
      <c r="IMA13" s="285"/>
      <c r="IMB13" s="285"/>
      <c r="IMC13" s="286"/>
      <c r="IMD13" s="287"/>
      <c r="IME13" s="67"/>
      <c r="IMF13" s="284"/>
      <c r="IMG13" s="285"/>
      <c r="IMH13" s="285"/>
      <c r="IMI13" s="286"/>
      <c r="IMJ13" s="287"/>
      <c r="IMK13" s="67"/>
      <c r="IML13" s="284"/>
      <c r="IMM13" s="285"/>
      <c r="IMN13" s="285"/>
      <c r="IMO13" s="286"/>
      <c r="IMP13" s="287"/>
      <c r="IMQ13" s="67"/>
      <c r="IMR13" s="284"/>
      <c r="IMS13" s="285"/>
      <c r="IMT13" s="285"/>
      <c r="IMU13" s="286"/>
      <c r="IMV13" s="287"/>
      <c r="IMW13" s="67"/>
      <c r="IMX13" s="284"/>
      <c r="IMY13" s="285"/>
      <c r="IMZ13" s="285"/>
      <c r="INA13" s="286"/>
      <c r="INB13" s="287"/>
      <c r="INC13" s="67"/>
      <c r="IND13" s="284"/>
      <c r="INE13" s="285"/>
      <c r="INF13" s="285"/>
      <c r="ING13" s="286"/>
      <c r="INH13" s="287"/>
      <c r="INI13" s="67"/>
      <c r="INJ13" s="284"/>
      <c r="INK13" s="285"/>
      <c r="INL13" s="285"/>
      <c r="INM13" s="286"/>
      <c r="INN13" s="287"/>
      <c r="INO13" s="67"/>
      <c r="INP13" s="284"/>
      <c r="INQ13" s="285"/>
      <c r="INR13" s="285"/>
      <c r="INS13" s="286"/>
      <c r="INT13" s="287"/>
      <c r="INU13" s="67"/>
      <c r="INV13" s="284"/>
      <c r="INW13" s="285"/>
      <c r="INX13" s="285"/>
      <c r="INY13" s="286"/>
      <c r="INZ13" s="287"/>
      <c r="IOA13" s="67"/>
      <c r="IOB13" s="284"/>
      <c r="IOC13" s="285"/>
      <c r="IOD13" s="285"/>
      <c r="IOE13" s="286"/>
      <c r="IOF13" s="287"/>
      <c r="IOG13" s="67"/>
      <c r="IOH13" s="284"/>
      <c r="IOI13" s="285"/>
      <c r="IOJ13" s="285"/>
      <c r="IOK13" s="286"/>
      <c r="IOL13" s="287"/>
      <c r="IOM13" s="67"/>
      <c r="ION13" s="284"/>
      <c r="IOO13" s="285"/>
      <c r="IOP13" s="285"/>
      <c r="IOQ13" s="286"/>
      <c r="IOR13" s="287"/>
      <c r="IOS13" s="67"/>
      <c r="IOT13" s="284"/>
      <c r="IOU13" s="285"/>
      <c r="IOV13" s="285"/>
      <c r="IOW13" s="286"/>
      <c r="IOX13" s="287"/>
      <c r="IOY13" s="67"/>
      <c r="IOZ13" s="284"/>
      <c r="IPA13" s="285"/>
      <c r="IPB13" s="285"/>
      <c r="IPC13" s="286"/>
      <c r="IPD13" s="287"/>
      <c r="IPE13" s="67"/>
      <c r="IPF13" s="284"/>
      <c r="IPG13" s="285"/>
      <c r="IPH13" s="285"/>
      <c r="IPI13" s="286"/>
      <c r="IPJ13" s="287"/>
      <c r="IPK13" s="67"/>
      <c r="IPL13" s="284"/>
      <c r="IPM13" s="285"/>
      <c r="IPN13" s="285"/>
      <c r="IPO13" s="286"/>
      <c r="IPP13" s="287"/>
      <c r="IPQ13" s="67"/>
      <c r="IPR13" s="284"/>
      <c r="IPS13" s="285"/>
      <c r="IPT13" s="285"/>
      <c r="IPU13" s="286"/>
      <c r="IPV13" s="287"/>
      <c r="IPW13" s="67"/>
      <c r="IPX13" s="284"/>
      <c r="IPY13" s="285"/>
      <c r="IPZ13" s="285"/>
      <c r="IQA13" s="286"/>
      <c r="IQB13" s="287"/>
      <c r="IQC13" s="67"/>
      <c r="IQD13" s="284"/>
      <c r="IQE13" s="285"/>
      <c r="IQF13" s="285"/>
      <c r="IQG13" s="286"/>
      <c r="IQH13" s="287"/>
      <c r="IQI13" s="67"/>
      <c r="IQJ13" s="284"/>
      <c r="IQK13" s="285"/>
      <c r="IQL13" s="285"/>
      <c r="IQM13" s="286"/>
      <c r="IQN13" s="287"/>
      <c r="IQO13" s="67"/>
      <c r="IQP13" s="284"/>
      <c r="IQQ13" s="285"/>
      <c r="IQR13" s="285"/>
      <c r="IQS13" s="286"/>
      <c r="IQT13" s="287"/>
      <c r="IQU13" s="67"/>
      <c r="IQV13" s="284"/>
      <c r="IQW13" s="285"/>
      <c r="IQX13" s="285"/>
      <c r="IQY13" s="286"/>
      <c r="IQZ13" s="287"/>
      <c r="IRA13" s="67"/>
      <c r="IRB13" s="284"/>
      <c r="IRC13" s="285"/>
      <c r="IRD13" s="285"/>
      <c r="IRE13" s="286"/>
      <c r="IRF13" s="287"/>
      <c r="IRG13" s="67"/>
      <c r="IRH13" s="284"/>
      <c r="IRI13" s="285"/>
      <c r="IRJ13" s="285"/>
      <c r="IRK13" s="286"/>
      <c r="IRL13" s="287"/>
      <c r="IRM13" s="67"/>
      <c r="IRN13" s="284"/>
      <c r="IRO13" s="285"/>
      <c r="IRP13" s="285"/>
      <c r="IRQ13" s="286"/>
      <c r="IRR13" s="287"/>
      <c r="IRS13" s="67"/>
      <c r="IRT13" s="284"/>
      <c r="IRU13" s="285"/>
      <c r="IRV13" s="285"/>
      <c r="IRW13" s="286"/>
      <c r="IRX13" s="287"/>
      <c r="IRY13" s="67"/>
      <c r="IRZ13" s="284"/>
      <c r="ISA13" s="285"/>
      <c r="ISB13" s="285"/>
      <c r="ISC13" s="286"/>
      <c r="ISD13" s="287"/>
      <c r="ISE13" s="67"/>
      <c r="ISF13" s="284"/>
      <c r="ISG13" s="285"/>
      <c r="ISH13" s="285"/>
      <c r="ISI13" s="286"/>
      <c r="ISJ13" s="287"/>
      <c r="ISK13" s="67"/>
      <c r="ISL13" s="284"/>
      <c r="ISM13" s="285"/>
      <c r="ISN13" s="285"/>
      <c r="ISO13" s="286"/>
      <c r="ISP13" s="287"/>
      <c r="ISQ13" s="67"/>
      <c r="ISR13" s="284"/>
      <c r="ISS13" s="285"/>
      <c r="IST13" s="285"/>
      <c r="ISU13" s="286"/>
      <c r="ISV13" s="287"/>
      <c r="ISW13" s="67"/>
      <c r="ISX13" s="284"/>
      <c r="ISY13" s="285"/>
      <c r="ISZ13" s="285"/>
      <c r="ITA13" s="286"/>
      <c r="ITB13" s="287"/>
      <c r="ITC13" s="67"/>
      <c r="ITD13" s="284"/>
      <c r="ITE13" s="285"/>
      <c r="ITF13" s="285"/>
      <c r="ITG13" s="286"/>
      <c r="ITH13" s="287"/>
      <c r="ITI13" s="67"/>
      <c r="ITJ13" s="284"/>
      <c r="ITK13" s="285"/>
      <c r="ITL13" s="285"/>
      <c r="ITM13" s="286"/>
      <c r="ITN13" s="287"/>
      <c r="ITO13" s="67"/>
      <c r="ITP13" s="284"/>
      <c r="ITQ13" s="285"/>
      <c r="ITR13" s="285"/>
      <c r="ITS13" s="286"/>
      <c r="ITT13" s="287"/>
      <c r="ITU13" s="67"/>
      <c r="ITV13" s="284"/>
      <c r="ITW13" s="285"/>
      <c r="ITX13" s="285"/>
      <c r="ITY13" s="286"/>
      <c r="ITZ13" s="287"/>
      <c r="IUA13" s="67"/>
      <c r="IUB13" s="284"/>
      <c r="IUC13" s="285"/>
      <c r="IUD13" s="285"/>
      <c r="IUE13" s="286"/>
      <c r="IUF13" s="287"/>
      <c r="IUG13" s="67"/>
      <c r="IUH13" s="284"/>
      <c r="IUI13" s="285"/>
      <c r="IUJ13" s="285"/>
      <c r="IUK13" s="286"/>
      <c r="IUL13" s="287"/>
      <c r="IUM13" s="67"/>
      <c r="IUN13" s="284"/>
      <c r="IUO13" s="285"/>
      <c r="IUP13" s="285"/>
      <c r="IUQ13" s="286"/>
      <c r="IUR13" s="287"/>
      <c r="IUS13" s="67"/>
      <c r="IUT13" s="284"/>
      <c r="IUU13" s="285"/>
      <c r="IUV13" s="285"/>
      <c r="IUW13" s="286"/>
      <c r="IUX13" s="287"/>
      <c r="IUY13" s="67"/>
      <c r="IUZ13" s="284"/>
      <c r="IVA13" s="285"/>
      <c r="IVB13" s="285"/>
      <c r="IVC13" s="286"/>
      <c r="IVD13" s="287"/>
      <c r="IVE13" s="67"/>
      <c r="IVF13" s="284"/>
      <c r="IVG13" s="285"/>
      <c r="IVH13" s="285"/>
      <c r="IVI13" s="286"/>
      <c r="IVJ13" s="287"/>
      <c r="IVK13" s="67"/>
      <c r="IVL13" s="284"/>
      <c r="IVM13" s="285"/>
      <c r="IVN13" s="285"/>
      <c r="IVO13" s="286"/>
      <c r="IVP13" s="287"/>
      <c r="IVQ13" s="67"/>
      <c r="IVR13" s="284"/>
      <c r="IVS13" s="285"/>
      <c r="IVT13" s="285"/>
      <c r="IVU13" s="286"/>
      <c r="IVV13" s="287"/>
      <c r="IVW13" s="67"/>
      <c r="IVX13" s="284"/>
      <c r="IVY13" s="285"/>
      <c r="IVZ13" s="285"/>
      <c r="IWA13" s="286"/>
      <c r="IWB13" s="287"/>
      <c r="IWC13" s="67"/>
      <c r="IWD13" s="284"/>
      <c r="IWE13" s="285"/>
      <c r="IWF13" s="285"/>
      <c r="IWG13" s="286"/>
      <c r="IWH13" s="287"/>
      <c r="IWI13" s="67"/>
      <c r="IWJ13" s="284"/>
      <c r="IWK13" s="285"/>
      <c r="IWL13" s="285"/>
      <c r="IWM13" s="286"/>
      <c r="IWN13" s="287"/>
      <c r="IWO13" s="67"/>
      <c r="IWP13" s="284"/>
      <c r="IWQ13" s="285"/>
      <c r="IWR13" s="285"/>
      <c r="IWS13" s="286"/>
      <c r="IWT13" s="287"/>
      <c r="IWU13" s="67"/>
      <c r="IWV13" s="284"/>
      <c r="IWW13" s="285"/>
      <c r="IWX13" s="285"/>
      <c r="IWY13" s="286"/>
      <c r="IWZ13" s="287"/>
      <c r="IXA13" s="67"/>
      <c r="IXB13" s="284"/>
      <c r="IXC13" s="285"/>
      <c r="IXD13" s="285"/>
      <c r="IXE13" s="286"/>
      <c r="IXF13" s="287"/>
      <c r="IXG13" s="67"/>
      <c r="IXH13" s="284"/>
      <c r="IXI13" s="285"/>
      <c r="IXJ13" s="285"/>
      <c r="IXK13" s="286"/>
      <c r="IXL13" s="287"/>
      <c r="IXM13" s="67"/>
      <c r="IXN13" s="284"/>
      <c r="IXO13" s="285"/>
      <c r="IXP13" s="285"/>
      <c r="IXQ13" s="286"/>
      <c r="IXR13" s="287"/>
      <c r="IXS13" s="67"/>
      <c r="IXT13" s="284"/>
      <c r="IXU13" s="285"/>
      <c r="IXV13" s="285"/>
      <c r="IXW13" s="286"/>
      <c r="IXX13" s="287"/>
      <c r="IXY13" s="67"/>
      <c r="IXZ13" s="284"/>
      <c r="IYA13" s="285"/>
      <c r="IYB13" s="285"/>
      <c r="IYC13" s="286"/>
      <c r="IYD13" s="287"/>
      <c r="IYE13" s="67"/>
      <c r="IYF13" s="284"/>
      <c r="IYG13" s="285"/>
      <c r="IYH13" s="285"/>
      <c r="IYI13" s="286"/>
      <c r="IYJ13" s="287"/>
      <c r="IYK13" s="67"/>
      <c r="IYL13" s="284"/>
      <c r="IYM13" s="285"/>
      <c r="IYN13" s="285"/>
      <c r="IYO13" s="286"/>
      <c r="IYP13" s="287"/>
      <c r="IYQ13" s="67"/>
      <c r="IYR13" s="284"/>
      <c r="IYS13" s="285"/>
      <c r="IYT13" s="285"/>
      <c r="IYU13" s="286"/>
      <c r="IYV13" s="287"/>
      <c r="IYW13" s="67"/>
      <c r="IYX13" s="284"/>
      <c r="IYY13" s="285"/>
      <c r="IYZ13" s="285"/>
      <c r="IZA13" s="286"/>
      <c r="IZB13" s="287"/>
      <c r="IZC13" s="67"/>
      <c r="IZD13" s="284"/>
      <c r="IZE13" s="285"/>
      <c r="IZF13" s="285"/>
      <c r="IZG13" s="286"/>
      <c r="IZH13" s="287"/>
      <c r="IZI13" s="67"/>
      <c r="IZJ13" s="284"/>
      <c r="IZK13" s="285"/>
      <c r="IZL13" s="285"/>
      <c r="IZM13" s="286"/>
      <c r="IZN13" s="287"/>
      <c r="IZO13" s="67"/>
      <c r="IZP13" s="284"/>
      <c r="IZQ13" s="285"/>
      <c r="IZR13" s="285"/>
      <c r="IZS13" s="286"/>
      <c r="IZT13" s="287"/>
      <c r="IZU13" s="67"/>
      <c r="IZV13" s="284"/>
      <c r="IZW13" s="285"/>
      <c r="IZX13" s="285"/>
      <c r="IZY13" s="286"/>
      <c r="IZZ13" s="287"/>
      <c r="JAA13" s="67"/>
      <c r="JAB13" s="284"/>
      <c r="JAC13" s="285"/>
      <c r="JAD13" s="285"/>
      <c r="JAE13" s="286"/>
      <c r="JAF13" s="287"/>
      <c r="JAG13" s="67"/>
      <c r="JAH13" s="284"/>
      <c r="JAI13" s="285"/>
      <c r="JAJ13" s="285"/>
      <c r="JAK13" s="286"/>
      <c r="JAL13" s="287"/>
      <c r="JAM13" s="67"/>
      <c r="JAN13" s="284"/>
      <c r="JAO13" s="285"/>
      <c r="JAP13" s="285"/>
      <c r="JAQ13" s="286"/>
      <c r="JAR13" s="287"/>
      <c r="JAS13" s="67"/>
      <c r="JAT13" s="284"/>
      <c r="JAU13" s="285"/>
      <c r="JAV13" s="285"/>
      <c r="JAW13" s="286"/>
      <c r="JAX13" s="287"/>
      <c r="JAY13" s="67"/>
      <c r="JAZ13" s="284"/>
      <c r="JBA13" s="285"/>
      <c r="JBB13" s="285"/>
      <c r="JBC13" s="286"/>
      <c r="JBD13" s="287"/>
      <c r="JBE13" s="67"/>
      <c r="JBF13" s="284"/>
      <c r="JBG13" s="285"/>
      <c r="JBH13" s="285"/>
      <c r="JBI13" s="286"/>
      <c r="JBJ13" s="287"/>
      <c r="JBK13" s="67"/>
      <c r="JBL13" s="284"/>
      <c r="JBM13" s="285"/>
      <c r="JBN13" s="285"/>
      <c r="JBO13" s="286"/>
      <c r="JBP13" s="287"/>
      <c r="JBQ13" s="67"/>
      <c r="JBR13" s="284"/>
      <c r="JBS13" s="285"/>
      <c r="JBT13" s="285"/>
      <c r="JBU13" s="286"/>
      <c r="JBV13" s="287"/>
      <c r="JBW13" s="67"/>
      <c r="JBX13" s="284"/>
      <c r="JBY13" s="285"/>
      <c r="JBZ13" s="285"/>
      <c r="JCA13" s="286"/>
      <c r="JCB13" s="287"/>
      <c r="JCC13" s="67"/>
      <c r="JCD13" s="284"/>
      <c r="JCE13" s="285"/>
      <c r="JCF13" s="285"/>
      <c r="JCG13" s="286"/>
      <c r="JCH13" s="287"/>
      <c r="JCI13" s="67"/>
      <c r="JCJ13" s="284"/>
      <c r="JCK13" s="285"/>
      <c r="JCL13" s="285"/>
      <c r="JCM13" s="286"/>
      <c r="JCN13" s="287"/>
      <c r="JCO13" s="67"/>
      <c r="JCP13" s="284"/>
      <c r="JCQ13" s="285"/>
      <c r="JCR13" s="285"/>
      <c r="JCS13" s="286"/>
      <c r="JCT13" s="287"/>
      <c r="JCU13" s="67"/>
      <c r="JCV13" s="284"/>
      <c r="JCW13" s="285"/>
      <c r="JCX13" s="285"/>
      <c r="JCY13" s="286"/>
      <c r="JCZ13" s="287"/>
      <c r="JDA13" s="67"/>
      <c r="JDB13" s="284"/>
      <c r="JDC13" s="285"/>
      <c r="JDD13" s="285"/>
      <c r="JDE13" s="286"/>
      <c r="JDF13" s="287"/>
      <c r="JDG13" s="67"/>
      <c r="JDH13" s="284"/>
      <c r="JDI13" s="285"/>
      <c r="JDJ13" s="285"/>
      <c r="JDK13" s="286"/>
      <c r="JDL13" s="287"/>
      <c r="JDM13" s="67"/>
      <c r="JDN13" s="284"/>
      <c r="JDO13" s="285"/>
      <c r="JDP13" s="285"/>
      <c r="JDQ13" s="286"/>
      <c r="JDR13" s="287"/>
      <c r="JDS13" s="67"/>
      <c r="JDT13" s="284"/>
      <c r="JDU13" s="285"/>
      <c r="JDV13" s="285"/>
      <c r="JDW13" s="286"/>
      <c r="JDX13" s="287"/>
      <c r="JDY13" s="67"/>
      <c r="JDZ13" s="284"/>
      <c r="JEA13" s="285"/>
      <c r="JEB13" s="285"/>
      <c r="JEC13" s="286"/>
      <c r="JED13" s="287"/>
      <c r="JEE13" s="67"/>
      <c r="JEF13" s="284"/>
      <c r="JEG13" s="285"/>
      <c r="JEH13" s="285"/>
      <c r="JEI13" s="286"/>
      <c r="JEJ13" s="287"/>
      <c r="JEK13" s="67"/>
      <c r="JEL13" s="284"/>
      <c r="JEM13" s="285"/>
      <c r="JEN13" s="285"/>
      <c r="JEO13" s="286"/>
      <c r="JEP13" s="287"/>
      <c r="JEQ13" s="67"/>
      <c r="JER13" s="284"/>
      <c r="JES13" s="285"/>
      <c r="JET13" s="285"/>
      <c r="JEU13" s="286"/>
      <c r="JEV13" s="287"/>
      <c r="JEW13" s="67"/>
      <c r="JEX13" s="284"/>
      <c r="JEY13" s="285"/>
      <c r="JEZ13" s="285"/>
      <c r="JFA13" s="286"/>
      <c r="JFB13" s="287"/>
      <c r="JFC13" s="67"/>
      <c r="JFD13" s="284"/>
      <c r="JFE13" s="285"/>
      <c r="JFF13" s="285"/>
      <c r="JFG13" s="286"/>
      <c r="JFH13" s="287"/>
      <c r="JFI13" s="67"/>
      <c r="JFJ13" s="284"/>
      <c r="JFK13" s="285"/>
      <c r="JFL13" s="285"/>
      <c r="JFM13" s="286"/>
      <c r="JFN13" s="287"/>
      <c r="JFO13" s="67"/>
      <c r="JFP13" s="284"/>
      <c r="JFQ13" s="285"/>
      <c r="JFR13" s="285"/>
      <c r="JFS13" s="286"/>
      <c r="JFT13" s="287"/>
      <c r="JFU13" s="67"/>
      <c r="JFV13" s="284"/>
      <c r="JFW13" s="285"/>
      <c r="JFX13" s="285"/>
      <c r="JFY13" s="286"/>
      <c r="JFZ13" s="287"/>
      <c r="JGA13" s="67"/>
      <c r="JGB13" s="284"/>
      <c r="JGC13" s="285"/>
      <c r="JGD13" s="285"/>
      <c r="JGE13" s="286"/>
      <c r="JGF13" s="287"/>
      <c r="JGG13" s="67"/>
      <c r="JGH13" s="284"/>
      <c r="JGI13" s="285"/>
      <c r="JGJ13" s="285"/>
      <c r="JGK13" s="286"/>
      <c r="JGL13" s="287"/>
      <c r="JGM13" s="67"/>
      <c r="JGN13" s="284"/>
      <c r="JGO13" s="285"/>
      <c r="JGP13" s="285"/>
      <c r="JGQ13" s="286"/>
      <c r="JGR13" s="287"/>
      <c r="JGS13" s="67"/>
      <c r="JGT13" s="284"/>
      <c r="JGU13" s="285"/>
      <c r="JGV13" s="285"/>
      <c r="JGW13" s="286"/>
      <c r="JGX13" s="287"/>
      <c r="JGY13" s="67"/>
      <c r="JGZ13" s="284"/>
      <c r="JHA13" s="285"/>
      <c r="JHB13" s="285"/>
      <c r="JHC13" s="286"/>
      <c r="JHD13" s="287"/>
      <c r="JHE13" s="67"/>
      <c r="JHF13" s="284"/>
      <c r="JHG13" s="285"/>
      <c r="JHH13" s="285"/>
      <c r="JHI13" s="286"/>
      <c r="JHJ13" s="287"/>
      <c r="JHK13" s="67"/>
      <c r="JHL13" s="284"/>
      <c r="JHM13" s="285"/>
      <c r="JHN13" s="285"/>
      <c r="JHO13" s="286"/>
      <c r="JHP13" s="287"/>
      <c r="JHQ13" s="67"/>
      <c r="JHR13" s="284"/>
      <c r="JHS13" s="285"/>
      <c r="JHT13" s="285"/>
      <c r="JHU13" s="286"/>
      <c r="JHV13" s="287"/>
      <c r="JHW13" s="67"/>
      <c r="JHX13" s="284"/>
      <c r="JHY13" s="285"/>
      <c r="JHZ13" s="285"/>
      <c r="JIA13" s="286"/>
      <c r="JIB13" s="287"/>
      <c r="JIC13" s="67"/>
      <c r="JID13" s="284"/>
      <c r="JIE13" s="285"/>
      <c r="JIF13" s="285"/>
      <c r="JIG13" s="286"/>
      <c r="JIH13" s="287"/>
      <c r="JII13" s="67"/>
      <c r="JIJ13" s="284"/>
      <c r="JIK13" s="285"/>
      <c r="JIL13" s="285"/>
      <c r="JIM13" s="286"/>
      <c r="JIN13" s="287"/>
      <c r="JIO13" s="67"/>
      <c r="JIP13" s="284"/>
      <c r="JIQ13" s="285"/>
      <c r="JIR13" s="285"/>
      <c r="JIS13" s="286"/>
      <c r="JIT13" s="287"/>
      <c r="JIU13" s="67"/>
      <c r="JIV13" s="284"/>
      <c r="JIW13" s="285"/>
      <c r="JIX13" s="285"/>
      <c r="JIY13" s="286"/>
      <c r="JIZ13" s="287"/>
      <c r="JJA13" s="67"/>
      <c r="JJB13" s="284"/>
      <c r="JJC13" s="285"/>
      <c r="JJD13" s="285"/>
      <c r="JJE13" s="286"/>
      <c r="JJF13" s="287"/>
      <c r="JJG13" s="67"/>
      <c r="JJH13" s="284"/>
      <c r="JJI13" s="285"/>
      <c r="JJJ13" s="285"/>
      <c r="JJK13" s="286"/>
      <c r="JJL13" s="287"/>
      <c r="JJM13" s="67"/>
      <c r="JJN13" s="284"/>
      <c r="JJO13" s="285"/>
      <c r="JJP13" s="285"/>
      <c r="JJQ13" s="286"/>
      <c r="JJR13" s="287"/>
      <c r="JJS13" s="67"/>
      <c r="JJT13" s="284"/>
      <c r="JJU13" s="285"/>
      <c r="JJV13" s="285"/>
      <c r="JJW13" s="286"/>
      <c r="JJX13" s="287"/>
      <c r="JJY13" s="67"/>
      <c r="JJZ13" s="284"/>
      <c r="JKA13" s="285"/>
      <c r="JKB13" s="285"/>
      <c r="JKC13" s="286"/>
      <c r="JKD13" s="287"/>
      <c r="JKE13" s="67"/>
      <c r="JKF13" s="284"/>
      <c r="JKG13" s="285"/>
      <c r="JKH13" s="285"/>
      <c r="JKI13" s="286"/>
      <c r="JKJ13" s="287"/>
      <c r="JKK13" s="67"/>
      <c r="JKL13" s="284"/>
      <c r="JKM13" s="285"/>
      <c r="JKN13" s="285"/>
      <c r="JKO13" s="286"/>
      <c r="JKP13" s="287"/>
      <c r="JKQ13" s="67"/>
      <c r="JKR13" s="284"/>
      <c r="JKS13" s="285"/>
      <c r="JKT13" s="285"/>
      <c r="JKU13" s="286"/>
      <c r="JKV13" s="287"/>
      <c r="JKW13" s="67"/>
      <c r="JKX13" s="284"/>
      <c r="JKY13" s="285"/>
      <c r="JKZ13" s="285"/>
      <c r="JLA13" s="286"/>
      <c r="JLB13" s="287"/>
      <c r="JLC13" s="67"/>
      <c r="JLD13" s="284"/>
      <c r="JLE13" s="285"/>
      <c r="JLF13" s="285"/>
      <c r="JLG13" s="286"/>
      <c r="JLH13" s="287"/>
      <c r="JLI13" s="67"/>
      <c r="JLJ13" s="284"/>
      <c r="JLK13" s="285"/>
      <c r="JLL13" s="285"/>
      <c r="JLM13" s="286"/>
      <c r="JLN13" s="287"/>
      <c r="JLO13" s="67"/>
      <c r="JLP13" s="284"/>
      <c r="JLQ13" s="285"/>
      <c r="JLR13" s="285"/>
      <c r="JLS13" s="286"/>
      <c r="JLT13" s="287"/>
      <c r="JLU13" s="67"/>
      <c r="JLV13" s="284"/>
      <c r="JLW13" s="285"/>
      <c r="JLX13" s="285"/>
      <c r="JLY13" s="286"/>
      <c r="JLZ13" s="287"/>
      <c r="JMA13" s="67"/>
      <c r="JMB13" s="284"/>
      <c r="JMC13" s="285"/>
      <c r="JMD13" s="285"/>
      <c r="JME13" s="286"/>
      <c r="JMF13" s="287"/>
      <c r="JMG13" s="67"/>
      <c r="JMH13" s="284"/>
      <c r="JMI13" s="285"/>
      <c r="JMJ13" s="285"/>
      <c r="JMK13" s="286"/>
      <c r="JML13" s="287"/>
      <c r="JMM13" s="67"/>
      <c r="JMN13" s="284"/>
      <c r="JMO13" s="285"/>
      <c r="JMP13" s="285"/>
      <c r="JMQ13" s="286"/>
      <c r="JMR13" s="287"/>
      <c r="JMS13" s="67"/>
      <c r="JMT13" s="284"/>
      <c r="JMU13" s="285"/>
      <c r="JMV13" s="285"/>
      <c r="JMW13" s="286"/>
      <c r="JMX13" s="287"/>
      <c r="JMY13" s="67"/>
      <c r="JMZ13" s="284"/>
      <c r="JNA13" s="285"/>
      <c r="JNB13" s="285"/>
      <c r="JNC13" s="286"/>
      <c r="JND13" s="287"/>
      <c r="JNE13" s="67"/>
      <c r="JNF13" s="284"/>
      <c r="JNG13" s="285"/>
      <c r="JNH13" s="285"/>
      <c r="JNI13" s="286"/>
      <c r="JNJ13" s="287"/>
      <c r="JNK13" s="67"/>
      <c r="JNL13" s="284"/>
      <c r="JNM13" s="285"/>
      <c r="JNN13" s="285"/>
      <c r="JNO13" s="286"/>
      <c r="JNP13" s="287"/>
      <c r="JNQ13" s="67"/>
      <c r="JNR13" s="284"/>
      <c r="JNS13" s="285"/>
      <c r="JNT13" s="285"/>
      <c r="JNU13" s="286"/>
      <c r="JNV13" s="287"/>
      <c r="JNW13" s="67"/>
      <c r="JNX13" s="284"/>
      <c r="JNY13" s="285"/>
      <c r="JNZ13" s="285"/>
      <c r="JOA13" s="286"/>
      <c r="JOB13" s="287"/>
      <c r="JOC13" s="67"/>
      <c r="JOD13" s="284"/>
      <c r="JOE13" s="285"/>
      <c r="JOF13" s="285"/>
      <c r="JOG13" s="286"/>
      <c r="JOH13" s="287"/>
      <c r="JOI13" s="67"/>
      <c r="JOJ13" s="284"/>
      <c r="JOK13" s="285"/>
      <c r="JOL13" s="285"/>
      <c r="JOM13" s="286"/>
      <c r="JON13" s="287"/>
      <c r="JOO13" s="67"/>
      <c r="JOP13" s="284"/>
      <c r="JOQ13" s="285"/>
      <c r="JOR13" s="285"/>
      <c r="JOS13" s="286"/>
      <c r="JOT13" s="287"/>
      <c r="JOU13" s="67"/>
      <c r="JOV13" s="284"/>
      <c r="JOW13" s="285"/>
      <c r="JOX13" s="285"/>
      <c r="JOY13" s="286"/>
      <c r="JOZ13" s="287"/>
      <c r="JPA13" s="67"/>
      <c r="JPB13" s="284"/>
      <c r="JPC13" s="285"/>
      <c r="JPD13" s="285"/>
      <c r="JPE13" s="286"/>
      <c r="JPF13" s="287"/>
      <c r="JPG13" s="67"/>
      <c r="JPH13" s="284"/>
      <c r="JPI13" s="285"/>
      <c r="JPJ13" s="285"/>
      <c r="JPK13" s="286"/>
      <c r="JPL13" s="287"/>
      <c r="JPM13" s="67"/>
      <c r="JPN13" s="284"/>
      <c r="JPO13" s="285"/>
      <c r="JPP13" s="285"/>
      <c r="JPQ13" s="286"/>
      <c r="JPR13" s="287"/>
      <c r="JPS13" s="67"/>
      <c r="JPT13" s="284"/>
      <c r="JPU13" s="285"/>
      <c r="JPV13" s="285"/>
      <c r="JPW13" s="286"/>
      <c r="JPX13" s="287"/>
      <c r="JPY13" s="67"/>
      <c r="JPZ13" s="284"/>
      <c r="JQA13" s="285"/>
      <c r="JQB13" s="285"/>
      <c r="JQC13" s="286"/>
      <c r="JQD13" s="287"/>
      <c r="JQE13" s="67"/>
      <c r="JQF13" s="284"/>
      <c r="JQG13" s="285"/>
      <c r="JQH13" s="285"/>
      <c r="JQI13" s="286"/>
      <c r="JQJ13" s="287"/>
      <c r="JQK13" s="67"/>
      <c r="JQL13" s="284"/>
      <c r="JQM13" s="285"/>
      <c r="JQN13" s="285"/>
      <c r="JQO13" s="286"/>
      <c r="JQP13" s="287"/>
      <c r="JQQ13" s="67"/>
      <c r="JQR13" s="284"/>
      <c r="JQS13" s="285"/>
      <c r="JQT13" s="285"/>
      <c r="JQU13" s="286"/>
      <c r="JQV13" s="287"/>
      <c r="JQW13" s="67"/>
      <c r="JQX13" s="284"/>
      <c r="JQY13" s="285"/>
      <c r="JQZ13" s="285"/>
      <c r="JRA13" s="286"/>
      <c r="JRB13" s="287"/>
      <c r="JRC13" s="67"/>
      <c r="JRD13" s="284"/>
      <c r="JRE13" s="285"/>
      <c r="JRF13" s="285"/>
      <c r="JRG13" s="286"/>
      <c r="JRH13" s="287"/>
      <c r="JRI13" s="67"/>
      <c r="JRJ13" s="284"/>
      <c r="JRK13" s="285"/>
      <c r="JRL13" s="285"/>
      <c r="JRM13" s="286"/>
      <c r="JRN13" s="287"/>
      <c r="JRO13" s="67"/>
      <c r="JRP13" s="284"/>
      <c r="JRQ13" s="285"/>
      <c r="JRR13" s="285"/>
      <c r="JRS13" s="286"/>
      <c r="JRT13" s="287"/>
      <c r="JRU13" s="67"/>
      <c r="JRV13" s="284"/>
      <c r="JRW13" s="285"/>
      <c r="JRX13" s="285"/>
      <c r="JRY13" s="286"/>
      <c r="JRZ13" s="287"/>
      <c r="JSA13" s="67"/>
      <c r="JSB13" s="284"/>
      <c r="JSC13" s="285"/>
      <c r="JSD13" s="285"/>
      <c r="JSE13" s="286"/>
      <c r="JSF13" s="287"/>
      <c r="JSG13" s="67"/>
      <c r="JSH13" s="284"/>
      <c r="JSI13" s="285"/>
      <c r="JSJ13" s="285"/>
      <c r="JSK13" s="286"/>
      <c r="JSL13" s="287"/>
      <c r="JSM13" s="67"/>
      <c r="JSN13" s="284"/>
      <c r="JSO13" s="285"/>
      <c r="JSP13" s="285"/>
      <c r="JSQ13" s="286"/>
      <c r="JSR13" s="287"/>
      <c r="JSS13" s="67"/>
      <c r="JST13" s="284"/>
      <c r="JSU13" s="285"/>
      <c r="JSV13" s="285"/>
      <c r="JSW13" s="286"/>
      <c r="JSX13" s="287"/>
      <c r="JSY13" s="67"/>
      <c r="JSZ13" s="284"/>
      <c r="JTA13" s="285"/>
      <c r="JTB13" s="285"/>
      <c r="JTC13" s="286"/>
      <c r="JTD13" s="287"/>
      <c r="JTE13" s="67"/>
      <c r="JTF13" s="284"/>
      <c r="JTG13" s="285"/>
      <c r="JTH13" s="285"/>
      <c r="JTI13" s="286"/>
      <c r="JTJ13" s="287"/>
      <c r="JTK13" s="67"/>
      <c r="JTL13" s="284"/>
      <c r="JTM13" s="285"/>
      <c r="JTN13" s="285"/>
      <c r="JTO13" s="286"/>
      <c r="JTP13" s="287"/>
      <c r="JTQ13" s="67"/>
      <c r="JTR13" s="284"/>
      <c r="JTS13" s="285"/>
      <c r="JTT13" s="285"/>
      <c r="JTU13" s="286"/>
      <c r="JTV13" s="287"/>
      <c r="JTW13" s="67"/>
      <c r="JTX13" s="284"/>
      <c r="JTY13" s="285"/>
      <c r="JTZ13" s="285"/>
      <c r="JUA13" s="286"/>
      <c r="JUB13" s="287"/>
      <c r="JUC13" s="67"/>
      <c r="JUD13" s="284"/>
      <c r="JUE13" s="285"/>
      <c r="JUF13" s="285"/>
      <c r="JUG13" s="286"/>
      <c r="JUH13" s="287"/>
      <c r="JUI13" s="67"/>
      <c r="JUJ13" s="284"/>
      <c r="JUK13" s="285"/>
      <c r="JUL13" s="285"/>
      <c r="JUM13" s="286"/>
      <c r="JUN13" s="287"/>
      <c r="JUO13" s="67"/>
      <c r="JUP13" s="284"/>
      <c r="JUQ13" s="285"/>
      <c r="JUR13" s="285"/>
      <c r="JUS13" s="286"/>
      <c r="JUT13" s="287"/>
      <c r="JUU13" s="67"/>
      <c r="JUV13" s="284"/>
      <c r="JUW13" s="285"/>
      <c r="JUX13" s="285"/>
      <c r="JUY13" s="286"/>
      <c r="JUZ13" s="287"/>
      <c r="JVA13" s="67"/>
      <c r="JVB13" s="284"/>
      <c r="JVC13" s="285"/>
      <c r="JVD13" s="285"/>
      <c r="JVE13" s="286"/>
      <c r="JVF13" s="287"/>
      <c r="JVG13" s="67"/>
      <c r="JVH13" s="284"/>
      <c r="JVI13" s="285"/>
      <c r="JVJ13" s="285"/>
      <c r="JVK13" s="286"/>
      <c r="JVL13" s="287"/>
      <c r="JVM13" s="67"/>
      <c r="JVN13" s="284"/>
      <c r="JVO13" s="285"/>
      <c r="JVP13" s="285"/>
      <c r="JVQ13" s="286"/>
      <c r="JVR13" s="287"/>
      <c r="JVS13" s="67"/>
      <c r="JVT13" s="284"/>
      <c r="JVU13" s="285"/>
      <c r="JVV13" s="285"/>
      <c r="JVW13" s="286"/>
      <c r="JVX13" s="287"/>
      <c r="JVY13" s="67"/>
      <c r="JVZ13" s="284"/>
      <c r="JWA13" s="285"/>
      <c r="JWB13" s="285"/>
      <c r="JWC13" s="286"/>
      <c r="JWD13" s="287"/>
      <c r="JWE13" s="67"/>
      <c r="JWF13" s="284"/>
      <c r="JWG13" s="285"/>
      <c r="JWH13" s="285"/>
      <c r="JWI13" s="286"/>
      <c r="JWJ13" s="287"/>
      <c r="JWK13" s="67"/>
      <c r="JWL13" s="284"/>
      <c r="JWM13" s="285"/>
      <c r="JWN13" s="285"/>
      <c r="JWO13" s="286"/>
      <c r="JWP13" s="287"/>
      <c r="JWQ13" s="67"/>
      <c r="JWR13" s="284"/>
      <c r="JWS13" s="285"/>
      <c r="JWT13" s="285"/>
      <c r="JWU13" s="286"/>
      <c r="JWV13" s="287"/>
      <c r="JWW13" s="67"/>
      <c r="JWX13" s="284"/>
      <c r="JWY13" s="285"/>
      <c r="JWZ13" s="285"/>
      <c r="JXA13" s="286"/>
      <c r="JXB13" s="287"/>
      <c r="JXC13" s="67"/>
      <c r="JXD13" s="284"/>
      <c r="JXE13" s="285"/>
      <c r="JXF13" s="285"/>
      <c r="JXG13" s="286"/>
      <c r="JXH13" s="287"/>
      <c r="JXI13" s="67"/>
      <c r="JXJ13" s="284"/>
      <c r="JXK13" s="285"/>
      <c r="JXL13" s="285"/>
      <c r="JXM13" s="286"/>
      <c r="JXN13" s="287"/>
      <c r="JXO13" s="67"/>
      <c r="JXP13" s="284"/>
      <c r="JXQ13" s="285"/>
      <c r="JXR13" s="285"/>
      <c r="JXS13" s="286"/>
      <c r="JXT13" s="287"/>
      <c r="JXU13" s="67"/>
      <c r="JXV13" s="284"/>
      <c r="JXW13" s="285"/>
      <c r="JXX13" s="285"/>
      <c r="JXY13" s="286"/>
      <c r="JXZ13" s="287"/>
      <c r="JYA13" s="67"/>
      <c r="JYB13" s="284"/>
      <c r="JYC13" s="285"/>
      <c r="JYD13" s="285"/>
      <c r="JYE13" s="286"/>
      <c r="JYF13" s="287"/>
      <c r="JYG13" s="67"/>
      <c r="JYH13" s="284"/>
      <c r="JYI13" s="285"/>
      <c r="JYJ13" s="285"/>
      <c r="JYK13" s="286"/>
      <c r="JYL13" s="287"/>
      <c r="JYM13" s="67"/>
      <c r="JYN13" s="284"/>
      <c r="JYO13" s="285"/>
      <c r="JYP13" s="285"/>
      <c r="JYQ13" s="286"/>
      <c r="JYR13" s="287"/>
      <c r="JYS13" s="67"/>
      <c r="JYT13" s="284"/>
      <c r="JYU13" s="285"/>
      <c r="JYV13" s="285"/>
      <c r="JYW13" s="286"/>
      <c r="JYX13" s="287"/>
      <c r="JYY13" s="67"/>
      <c r="JYZ13" s="284"/>
      <c r="JZA13" s="285"/>
      <c r="JZB13" s="285"/>
      <c r="JZC13" s="286"/>
      <c r="JZD13" s="287"/>
      <c r="JZE13" s="67"/>
      <c r="JZF13" s="284"/>
      <c r="JZG13" s="285"/>
      <c r="JZH13" s="285"/>
      <c r="JZI13" s="286"/>
      <c r="JZJ13" s="287"/>
      <c r="JZK13" s="67"/>
      <c r="JZL13" s="284"/>
      <c r="JZM13" s="285"/>
      <c r="JZN13" s="285"/>
      <c r="JZO13" s="286"/>
      <c r="JZP13" s="287"/>
      <c r="JZQ13" s="67"/>
      <c r="JZR13" s="284"/>
      <c r="JZS13" s="285"/>
      <c r="JZT13" s="285"/>
      <c r="JZU13" s="286"/>
      <c r="JZV13" s="287"/>
      <c r="JZW13" s="67"/>
      <c r="JZX13" s="284"/>
      <c r="JZY13" s="285"/>
      <c r="JZZ13" s="285"/>
      <c r="KAA13" s="286"/>
      <c r="KAB13" s="287"/>
      <c r="KAC13" s="67"/>
      <c r="KAD13" s="284"/>
      <c r="KAE13" s="285"/>
      <c r="KAF13" s="285"/>
      <c r="KAG13" s="286"/>
      <c r="KAH13" s="287"/>
      <c r="KAI13" s="67"/>
      <c r="KAJ13" s="284"/>
      <c r="KAK13" s="285"/>
      <c r="KAL13" s="285"/>
      <c r="KAM13" s="286"/>
      <c r="KAN13" s="287"/>
      <c r="KAO13" s="67"/>
      <c r="KAP13" s="284"/>
      <c r="KAQ13" s="285"/>
      <c r="KAR13" s="285"/>
      <c r="KAS13" s="286"/>
      <c r="KAT13" s="287"/>
      <c r="KAU13" s="67"/>
      <c r="KAV13" s="284"/>
      <c r="KAW13" s="285"/>
      <c r="KAX13" s="285"/>
      <c r="KAY13" s="286"/>
      <c r="KAZ13" s="287"/>
      <c r="KBA13" s="67"/>
      <c r="KBB13" s="284"/>
      <c r="KBC13" s="285"/>
      <c r="KBD13" s="285"/>
      <c r="KBE13" s="286"/>
      <c r="KBF13" s="287"/>
      <c r="KBG13" s="67"/>
      <c r="KBH13" s="284"/>
      <c r="KBI13" s="285"/>
      <c r="KBJ13" s="285"/>
      <c r="KBK13" s="286"/>
      <c r="KBL13" s="287"/>
      <c r="KBM13" s="67"/>
      <c r="KBN13" s="284"/>
      <c r="KBO13" s="285"/>
      <c r="KBP13" s="285"/>
      <c r="KBQ13" s="286"/>
      <c r="KBR13" s="287"/>
      <c r="KBS13" s="67"/>
      <c r="KBT13" s="284"/>
      <c r="KBU13" s="285"/>
      <c r="KBV13" s="285"/>
      <c r="KBW13" s="286"/>
      <c r="KBX13" s="287"/>
      <c r="KBY13" s="67"/>
      <c r="KBZ13" s="284"/>
      <c r="KCA13" s="285"/>
      <c r="KCB13" s="285"/>
      <c r="KCC13" s="286"/>
      <c r="KCD13" s="287"/>
      <c r="KCE13" s="67"/>
      <c r="KCF13" s="284"/>
      <c r="KCG13" s="285"/>
      <c r="KCH13" s="285"/>
      <c r="KCI13" s="286"/>
      <c r="KCJ13" s="287"/>
      <c r="KCK13" s="67"/>
      <c r="KCL13" s="284"/>
      <c r="KCM13" s="285"/>
      <c r="KCN13" s="285"/>
      <c r="KCO13" s="286"/>
      <c r="KCP13" s="287"/>
      <c r="KCQ13" s="67"/>
      <c r="KCR13" s="284"/>
      <c r="KCS13" s="285"/>
      <c r="KCT13" s="285"/>
      <c r="KCU13" s="286"/>
      <c r="KCV13" s="287"/>
      <c r="KCW13" s="67"/>
      <c r="KCX13" s="284"/>
      <c r="KCY13" s="285"/>
      <c r="KCZ13" s="285"/>
      <c r="KDA13" s="286"/>
      <c r="KDB13" s="287"/>
      <c r="KDC13" s="67"/>
      <c r="KDD13" s="284"/>
      <c r="KDE13" s="285"/>
      <c r="KDF13" s="285"/>
      <c r="KDG13" s="286"/>
      <c r="KDH13" s="287"/>
      <c r="KDI13" s="67"/>
      <c r="KDJ13" s="284"/>
      <c r="KDK13" s="285"/>
      <c r="KDL13" s="285"/>
      <c r="KDM13" s="286"/>
      <c r="KDN13" s="287"/>
      <c r="KDO13" s="67"/>
      <c r="KDP13" s="284"/>
      <c r="KDQ13" s="285"/>
      <c r="KDR13" s="285"/>
      <c r="KDS13" s="286"/>
      <c r="KDT13" s="287"/>
      <c r="KDU13" s="67"/>
      <c r="KDV13" s="284"/>
      <c r="KDW13" s="285"/>
      <c r="KDX13" s="285"/>
      <c r="KDY13" s="286"/>
      <c r="KDZ13" s="287"/>
      <c r="KEA13" s="67"/>
      <c r="KEB13" s="284"/>
      <c r="KEC13" s="285"/>
      <c r="KED13" s="285"/>
      <c r="KEE13" s="286"/>
      <c r="KEF13" s="287"/>
      <c r="KEG13" s="67"/>
      <c r="KEH13" s="284"/>
      <c r="KEI13" s="285"/>
      <c r="KEJ13" s="285"/>
      <c r="KEK13" s="286"/>
      <c r="KEL13" s="287"/>
      <c r="KEM13" s="67"/>
      <c r="KEN13" s="284"/>
      <c r="KEO13" s="285"/>
      <c r="KEP13" s="285"/>
      <c r="KEQ13" s="286"/>
      <c r="KER13" s="287"/>
      <c r="KES13" s="67"/>
      <c r="KET13" s="284"/>
      <c r="KEU13" s="285"/>
      <c r="KEV13" s="285"/>
      <c r="KEW13" s="286"/>
      <c r="KEX13" s="287"/>
      <c r="KEY13" s="67"/>
      <c r="KEZ13" s="284"/>
      <c r="KFA13" s="285"/>
      <c r="KFB13" s="285"/>
      <c r="KFC13" s="286"/>
      <c r="KFD13" s="287"/>
      <c r="KFE13" s="67"/>
      <c r="KFF13" s="284"/>
      <c r="KFG13" s="285"/>
      <c r="KFH13" s="285"/>
      <c r="KFI13" s="286"/>
      <c r="KFJ13" s="287"/>
      <c r="KFK13" s="67"/>
      <c r="KFL13" s="284"/>
      <c r="KFM13" s="285"/>
      <c r="KFN13" s="285"/>
      <c r="KFO13" s="286"/>
      <c r="KFP13" s="287"/>
      <c r="KFQ13" s="67"/>
      <c r="KFR13" s="284"/>
      <c r="KFS13" s="285"/>
      <c r="KFT13" s="285"/>
      <c r="KFU13" s="286"/>
      <c r="KFV13" s="287"/>
      <c r="KFW13" s="67"/>
      <c r="KFX13" s="284"/>
      <c r="KFY13" s="285"/>
      <c r="KFZ13" s="285"/>
      <c r="KGA13" s="286"/>
      <c r="KGB13" s="287"/>
      <c r="KGC13" s="67"/>
      <c r="KGD13" s="284"/>
      <c r="KGE13" s="285"/>
      <c r="KGF13" s="285"/>
      <c r="KGG13" s="286"/>
      <c r="KGH13" s="287"/>
      <c r="KGI13" s="67"/>
      <c r="KGJ13" s="284"/>
      <c r="KGK13" s="285"/>
      <c r="KGL13" s="285"/>
      <c r="KGM13" s="286"/>
      <c r="KGN13" s="287"/>
      <c r="KGO13" s="67"/>
      <c r="KGP13" s="284"/>
      <c r="KGQ13" s="285"/>
      <c r="KGR13" s="285"/>
      <c r="KGS13" s="286"/>
      <c r="KGT13" s="287"/>
      <c r="KGU13" s="67"/>
      <c r="KGV13" s="284"/>
      <c r="KGW13" s="285"/>
      <c r="KGX13" s="285"/>
      <c r="KGY13" s="286"/>
      <c r="KGZ13" s="287"/>
      <c r="KHA13" s="67"/>
      <c r="KHB13" s="284"/>
      <c r="KHC13" s="285"/>
      <c r="KHD13" s="285"/>
      <c r="KHE13" s="286"/>
      <c r="KHF13" s="287"/>
      <c r="KHG13" s="67"/>
      <c r="KHH13" s="284"/>
      <c r="KHI13" s="285"/>
      <c r="KHJ13" s="285"/>
      <c r="KHK13" s="286"/>
      <c r="KHL13" s="287"/>
      <c r="KHM13" s="67"/>
      <c r="KHN13" s="284"/>
      <c r="KHO13" s="285"/>
      <c r="KHP13" s="285"/>
      <c r="KHQ13" s="286"/>
      <c r="KHR13" s="287"/>
      <c r="KHS13" s="67"/>
      <c r="KHT13" s="284"/>
      <c r="KHU13" s="285"/>
      <c r="KHV13" s="285"/>
      <c r="KHW13" s="286"/>
      <c r="KHX13" s="287"/>
      <c r="KHY13" s="67"/>
      <c r="KHZ13" s="284"/>
      <c r="KIA13" s="285"/>
      <c r="KIB13" s="285"/>
      <c r="KIC13" s="286"/>
      <c r="KID13" s="287"/>
      <c r="KIE13" s="67"/>
      <c r="KIF13" s="284"/>
      <c r="KIG13" s="285"/>
      <c r="KIH13" s="285"/>
      <c r="KII13" s="286"/>
      <c r="KIJ13" s="287"/>
      <c r="KIK13" s="67"/>
      <c r="KIL13" s="284"/>
      <c r="KIM13" s="285"/>
      <c r="KIN13" s="285"/>
      <c r="KIO13" s="286"/>
      <c r="KIP13" s="287"/>
      <c r="KIQ13" s="67"/>
      <c r="KIR13" s="284"/>
      <c r="KIS13" s="285"/>
      <c r="KIT13" s="285"/>
      <c r="KIU13" s="286"/>
      <c r="KIV13" s="287"/>
      <c r="KIW13" s="67"/>
      <c r="KIX13" s="284"/>
      <c r="KIY13" s="285"/>
      <c r="KIZ13" s="285"/>
      <c r="KJA13" s="286"/>
      <c r="KJB13" s="287"/>
      <c r="KJC13" s="67"/>
      <c r="KJD13" s="284"/>
      <c r="KJE13" s="285"/>
      <c r="KJF13" s="285"/>
      <c r="KJG13" s="286"/>
      <c r="KJH13" s="287"/>
      <c r="KJI13" s="67"/>
      <c r="KJJ13" s="284"/>
      <c r="KJK13" s="285"/>
      <c r="KJL13" s="285"/>
      <c r="KJM13" s="286"/>
      <c r="KJN13" s="287"/>
      <c r="KJO13" s="67"/>
      <c r="KJP13" s="284"/>
      <c r="KJQ13" s="285"/>
      <c r="KJR13" s="285"/>
      <c r="KJS13" s="286"/>
      <c r="KJT13" s="287"/>
      <c r="KJU13" s="67"/>
      <c r="KJV13" s="284"/>
      <c r="KJW13" s="285"/>
      <c r="KJX13" s="285"/>
      <c r="KJY13" s="286"/>
      <c r="KJZ13" s="287"/>
      <c r="KKA13" s="67"/>
      <c r="KKB13" s="284"/>
      <c r="KKC13" s="285"/>
      <c r="KKD13" s="285"/>
      <c r="KKE13" s="286"/>
      <c r="KKF13" s="287"/>
      <c r="KKG13" s="67"/>
      <c r="KKH13" s="284"/>
      <c r="KKI13" s="285"/>
      <c r="KKJ13" s="285"/>
      <c r="KKK13" s="286"/>
      <c r="KKL13" s="287"/>
      <c r="KKM13" s="67"/>
      <c r="KKN13" s="284"/>
      <c r="KKO13" s="285"/>
      <c r="KKP13" s="285"/>
      <c r="KKQ13" s="286"/>
      <c r="KKR13" s="287"/>
      <c r="KKS13" s="67"/>
      <c r="KKT13" s="284"/>
      <c r="KKU13" s="285"/>
      <c r="KKV13" s="285"/>
      <c r="KKW13" s="286"/>
      <c r="KKX13" s="287"/>
      <c r="KKY13" s="67"/>
      <c r="KKZ13" s="284"/>
      <c r="KLA13" s="285"/>
      <c r="KLB13" s="285"/>
      <c r="KLC13" s="286"/>
      <c r="KLD13" s="287"/>
      <c r="KLE13" s="67"/>
      <c r="KLF13" s="284"/>
      <c r="KLG13" s="285"/>
      <c r="KLH13" s="285"/>
      <c r="KLI13" s="286"/>
      <c r="KLJ13" s="287"/>
      <c r="KLK13" s="67"/>
      <c r="KLL13" s="284"/>
      <c r="KLM13" s="285"/>
      <c r="KLN13" s="285"/>
      <c r="KLO13" s="286"/>
      <c r="KLP13" s="287"/>
      <c r="KLQ13" s="67"/>
      <c r="KLR13" s="284"/>
      <c r="KLS13" s="285"/>
      <c r="KLT13" s="285"/>
      <c r="KLU13" s="286"/>
      <c r="KLV13" s="287"/>
      <c r="KLW13" s="67"/>
      <c r="KLX13" s="284"/>
      <c r="KLY13" s="285"/>
      <c r="KLZ13" s="285"/>
      <c r="KMA13" s="286"/>
      <c r="KMB13" s="287"/>
      <c r="KMC13" s="67"/>
      <c r="KMD13" s="284"/>
      <c r="KME13" s="285"/>
      <c r="KMF13" s="285"/>
      <c r="KMG13" s="286"/>
      <c r="KMH13" s="287"/>
      <c r="KMI13" s="67"/>
      <c r="KMJ13" s="284"/>
      <c r="KMK13" s="285"/>
      <c r="KML13" s="285"/>
      <c r="KMM13" s="286"/>
      <c r="KMN13" s="287"/>
      <c r="KMO13" s="67"/>
      <c r="KMP13" s="284"/>
      <c r="KMQ13" s="285"/>
      <c r="KMR13" s="285"/>
      <c r="KMS13" s="286"/>
      <c r="KMT13" s="287"/>
      <c r="KMU13" s="67"/>
      <c r="KMV13" s="284"/>
      <c r="KMW13" s="285"/>
      <c r="KMX13" s="285"/>
      <c r="KMY13" s="286"/>
      <c r="KMZ13" s="287"/>
      <c r="KNA13" s="67"/>
      <c r="KNB13" s="284"/>
      <c r="KNC13" s="285"/>
      <c r="KND13" s="285"/>
      <c r="KNE13" s="286"/>
      <c r="KNF13" s="287"/>
      <c r="KNG13" s="67"/>
      <c r="KNH13" s="284"/>
      <c r="KNI13" s="285"/>
      <c r="KNJ13" s="285"/>
      <c r="KNK13" s="286"/>
      <c r="KNL13" s="287"/>
      <c r="KNM13" s="67"/>
      <c r="KNN13" s="284"/>
      <c r="KNO13" s="285"/>
      <c r="KNP13" s="285"/>
      <c r="KNQ13" s="286"/>
      <c r="KNR13" s="287"/>
      <c r="KNS13" s="67"/>
      <c r="KNT13" s="284"/>
      <c r="KNU13" s="285"/>
      <c r="KNV13" s="285"/>
      <c r="KNW13" s="286"/>
      <c r="KNX13" s="287"/>
      <c r="KNY13" s="67"/>
      <c r="KNZ13" s="284"/>
      <c r="KOA13" s="285"/>
      <c r="KOB13" s="285"/>
      <c r="KOC13" s="286"/>
      <c r="KOD13" s="287"/>
      <c r="KOE13" s="67"/>
      <c r="KOF13" s="284"/>
      <c r="KOG13" s="285"/>
      <c r="KOH13" s="285"/>
      <c r="KOI13" s="286"/>
      <c r="KOJ13" s="287"/>
      <c r="KOK13" s="67"/>
      <c r="KOL13" s="284"/>
      <c r="KOM13" s="285"/>
      <c r="KON13" s="285"/>
      <c r="KOO13" s="286"/>
      <c r="KOP13" s="287"/>
      <c r="KOQ13" s="67"/>
      <c r="KOR13" s="284"/>
      <c r="KOS13" s="285"/>
      <c r="KOT13" s="285"/>
      <c r="KOU13" s="286"/>
      <c r="KOV13" s="287"/>
      <c r="KOW13" s="67"/>
      <c r="KOX13" s="284"/>
      <c r="KOY13" s="285"/>
      <c r="KOZ13" s="285"/>
      <c r="KPA13" s="286"/>
      <c r="KPB13" s="287"/>
      <c r="KPC13" s="67"/>
      <c r="KPD13" s="284"/>
      <c r="KPE13" s="285"/>
      <c r="KPF13" s="285"/>
      <c r="KPG13" s="286"/>
      <c r="KPH13" s="287"/>
      <c r="KPI13" s="67"/>
      <c r="KPJ13" s="284"/>
      <c r="KPK13" s="285"/>
      <c r="KPL13" s="285"/>
      <c r="KPM13" s="286"/>
      <c r="KPN13" s="287"/>
      <c r="KPO13" s="67"/>
      <c r="KPP13" s="284"/>
      <c r="KPQ13" s="285"/>
      <c r="KPR13" s="285"/>
      <c r="KPS13" s="286"/>
      <c r="KPT13" s="287"/>
      <c r="KPU13" s="67"/>
      <c r="KPV13" s="284"/>
      <c r="KPW13" s="285"/>
      <c r="KPX13" s="285"/>
      <c r="KPY13" s="286"/>
      <c r="KPZ13" s="287"/>
      <c r="KQA13" s="67"/>
      <c r="KQB13" s="284"/>
      <c r="KQC13" s="285"/>
      <c r="KQD13" s="285"/>
      <c r="KQE13" s="286"/>
      <c r="KQF13" s="287"/>
      <c r="KQG13" s="67"/>
      <c r="KQH13" s="284"/>
      <c r="KQI13" s="285"/>
      <c r="KQJ13" s="285"/>
      <c r="KQK13" s="286"/>
      <c r="KQL13" s="287"/>
      <c r="KQM13" s="67"/>
      <c r="KQN13" s="284"/>
      <c r="KQO13" s="285"/>
      <c r="KQP13" s="285"/>
      <c r="KQQ13" s="286"/>
      <c r="KQR13" s="287"/>
      <c r="KQS13" s="67"/>
      <c r="KQT13" s="284"/>
      <c r="KQU13" s="285"/>
      <c r="KQV13" s="285"/>
      <c r="KQW13" s="286"/>
      <c r="KQX13" s="287"/>
      <c r="KQY13" s="67"/>
      <c r="KQZ13" s="284"/>
      <c r="KRA13" s="285"/>
      <c r="KRB13" s="285"/>
      <c r="KRC13" s="286"/>
      <c r="KRD13" s="287"/>
      <c r="KRE13" s="67"/>
      <c r="KRF13" s="284"/>
      <c r="KRG13" s="285"/>
      <c r="KRH13" s="285"/>
      <c r="KRI13" s="286"/>
      <c r="KRJ13" s="287"/>
      <c r="KRK13" s="67"/>
      <c r="KRL13" s="284"/>
      <c r="KRM13" s="285"/>
      <c r="KRN13" s="285"/>
      <c r="KRO13" s="286"/>
      <c r="KRP13" s="287"/>
      <c r="KRQ13" s="67"/>
      <c r="KRR13" s="284"/>
      <c r="KRS13" s="285"/>
      <c r="KRT13" s="285"/>
      <c r="KRU13" s="286"/>
      <c r="KRV13" s="287"/>
      <c r="KRW13" s="67"/>
      <c r="KRX13" s="284"/>
      <c r="KRY13" s="285"/>
      <c r="KRZ13" s="285"/>
      <c r="KSA13" s="286"/>
      <c r="KSB13" s="287"/>
      <c r="KSC13" s="67"/>
      <c r="KSD13" s="284"/>
      <c r="KSE13" s="285"/>
      <c r="KSF13" s="285"/>
      <c r="KSG13" s="286"/>
      <c r="KSH13" s="287"/>
      <c r="KSI13" s="67"/>
      <c r="KSJ13" s="284"/>
      <c r="KSK13" s="285"/>
      <c r="KSL13" s="285"/>
      <c r="KSM13" s="286"/>
      <c r="KSN13" s="287"/>
      <c r="KSO13" s="67"/>
      <c r="KSP13" s="284"/>
      <c r="KSQ13" s="285"/>
      <c r="KSR13" s="285"/>
      <c r="KSS13" s="286"/>
      <c r="KST13" s="287"/>
      <c r="KSU13" s="67"/>
      <c r="KSV13" s="284"/>
      <c r="KSW13" s="285"/>
      <c r="KSX13" s="285"/>
      <c r="KSY13" s="286"/>
      <c r="KSZ13" s="287"/>
      <c r="KTA13" s="67"/>
      <c r="KTB13" s="284"/>
      <c r="KTC13" s="285"/>
      <c r="KTD13" s="285"/>
      <c r="KTE13" s="286"/>
      <c r="KTF13" s="287"/>
      <c r="KTG13" s="67"/>
      <c r="KTH13" s="284"/>
      <c r="KTI13" s="285"/>
      <c r="KTJ13" s="285"/>
      <c r="KTK13" s="286"/>
      <c r="KTL13" s="287"/>
      <c r="KTM13" s="67"/>
      <c r="KTN13" s="284"/>
      <c r="KTO13" s="285"/>
      <c r="KTP13" s="285"/>
      <c r="KTQ13" s="286"/>
      <c r="KTR13" s="287"/>
      <c r="KTS13" s="67"/>
      <c r="KTT13" s="284"/>
      <c r="KTU13" s="285"/>
      <c r="KTV13" s="285"/>
      <c r="KTW13" s="286"/>
      <c r="KTX13" s="287"/>
      <c r="KTY13" s="67"/>
      <c r="KTZ13" s="284"/>
      <c r="KUA13" s="285"/>
      <c r="KUB13" s="285"/>
      <c r="KUC13" s="286"/>
      <c r="KUD13" s="287"/>
      <c r="KUE13" s="67"/>
      <c r="KUF13" s="284"/>
      <c r="KUG13" s="285"/>
      <c r="KUH13" s="285"/>
      <c r="KUI13" s="286"/>
      <c r="KUJ13" s="287"/>
      <c r="KUK13" s="67"/>
      <c r="KUL13" s="284"/>
      <c r="KUM13" s="285"/>
      <c r="KUN13" s="285"/>
      <c r="KUO13" s="286"/>
      <c r="KUP13" s="287"/>
      <c r="KUQ13" s="67"/>
      <c r="KUR13" s="284"/>
      <c r="KUS13" s="285"/>
      <c r="KUT13" s="285"/>
      <c r="KUU13" s="286"/>
      <c r="KUV13" s="287"/>
      <c r="KUW13" s="67"/>
      <c r="KUX13" s="284"/>
      <c r="KUY13" s="285"/>
      <c r="KUZ13" s="285"/>
      <c r="KVA13" s="286"/>
      <c r="KVB13" s="287"/>
      <c r="KVC13" s="67"/>
      <c r="KVD13" s="284"/>
      <c r="KVE13" s="285"/>
      <c r="KVF13" s="285"/>
      <c r="KVG13" s="286"/>
      <c r="KVH13" s="287"/>
      <c r="KVI13" s="67"/>
      <c r="KVJ13" s="284"/>
      <c r="KVK13" s="285"/>
      <c r="KVL13" s="285"/>
      <c r="KVM13" s="286"/>
      <c r="KVN13" s="287"/>
      <c r="KVO13" s="67"/>
      <c r="KVP13" s="284"/>
      <c r="KVQ13" s="285"/>
      <c r="KVR13" s="285"/>
      <c r="KVS13" s="286"/>
      <c r="KVT13" s="287"/>
      <c r="KVU13" s="67"/>
      <c r="KVV13" s="284"/>
      <c r="KVW13" s="285"/>
      <c r="KVX13" s="285"/>
      <c r="KVY13" s="286"/>
      <c r="KVZ13" s="287"/>
      <c r="KWA13" s="67"/>
      <c r="KWB13" s="284"/>
      <c r="KWC13" s="285"/>
      <c r="KWD13" s="285"/>
      <c r="KWE13" s="286"/>
      <c r="KWF13" s="287"/>
      <c r="KWG13" s="67"/>
      <c r="KWH13" s="284"/>
      <c r="KWI13" s="285"/>
      <c r="KWJ13" s="285"/>
      <c r="KWK13" s="286"/>
      <c r="KWL13" s="287"/>
      <c r="KWM13" s="67"/>
      <c r="KWN13" s="284"/>
      <c r="KWO13" s="285"/>
      <c r="KWP13" s="285"/>
      <c r="KWQ13" s="286"/>
      <c r="KWR13" s="287"/>
      <c r="KWS13" s="67"/>
      <c r="KWT13" s="284"/>
      <c r="KWU13" s="285"/>
      <c r="KWV13" s="285"/>
      <c r="KWW13" s="286"/>
      <c r="KWX13" s="287"/>
      <c r="KWY13" s="67"/>
      <c r="KWZ13" s="284"/>
      <c r="KXA13" s="285"/>
      <c r="KXB13" s="285"/>
      <c r="KXC13" s="286"/>
      <c r="KXD13" s="287"/>
      <c r="KXE13" s="67"/>
      <c r="KXF13" s="284"/>
      <c r="KXG13" s="285"/>
      <c r="KXH13" s="285"/>
      <c r="KXI13" s="286"/>
      <c r="KXJ13" s="287"/>
      <c r="KXK13" s="67"/>
      <c r="KXL13" s="284"/>
      <c r="KXM13" s="285"/>
      <c r="KXN13" s="285"/>
      <c r="KXO13" s="286"/>
      <c r="KXP13" s="287"/>
      <c r="KXQ13" s="67"/>
      <c r="KXR13" s="284"/>
      <c r="KXS13" s="285"/>
      <c r="KXT13" s="285"/>
      <c r="KXU13" s="286"/>
      <c r="KXV13" s="287"/>
      <c r="KXW13" s="67"/>
      <c r="KXX13" s="284"/>
      <c r="KXY13" s="285"/>
      <c r="KXZ13" s="285"/>
      <c r="KYA13" s="286"/>
      <c r="KYB13" s="287"/>
      <c r="KYC13" s="67"/>
      <c r="KYD13" s="284"/>
      <c r="KYE13" s="285"/>
      <c r="KYF13" s="285"/>
      <c r="KYG13" s="286"/>
      <c r="KYH13" s="287"/>
      <c r="KYI13" s="67"/>
      <c r="KYJ13" s="284"/>
      <c r="KYK13" s="285"/>
      <c r="KYL13" s="285"/>
      <c r="KYM13" s="286"/>
      <c r="KYN13" s="287"/>
      <c r="KYO13" s="67"/>
      <c r="KYP13" s="284"/>
      <c r="KYQ13" s="285"/>
      <c r="KYR13" s="285"/>
      <c r="KYS13" s="286"/>
      <c r="KYT13" s="287"/>
      <c r="KYU13" s="67"/>
      <c r="KYV13" s="284"/>
      <c r="KYW13" s="285"/>
      <c r="KYX13" s="285"/>
      <c r="KYY13" s="286"/>
      <c r="KYZ13" s="287"/>
      <c r="KZA13" s="67"/>
      <c r="KZB13" s="284"/>
      <c r="KZC13" s="285"/>
      <c r="KZD13" s="285"/>
      <c r="KZE13" s="286"/>
      <c r="KZF13" s="287"/>
      <c r="KZG13" s="67"/>
      <c r="KZH13" s="284"/>
      <c r="KZI13" s="285"/>
      <c r="KZJ13" s="285"/>
      <c r="KZK13" s="286"/>
      <c r="KZL13" s="287"/>
      <c r="KZM13" s="67"/>
      <c r="KZN13" s="284"/>
      <c r="KZO13" s="285"/>
      <c r="KZP13" s="285"/>
      <c r="KZQ13" s="286"/>
      <c r="KZR13" s="287"/>
      <c r="KZS13" s="67"/>
      <c r="KZT13" s="284"/>
      <c r="KZU13" s="285"/>
      <c r="KZV13" s="285"/>
      <c r="KZW13" s="286"/>
      <c r="KZX13" s="287"/>
      <c r="KZY13" s="67"/>
      <c r="KZZ13" s="284"/>
      <c r="LAA13" s="285"/>
      <c r="LAB13" s="285"/>
      <c r="LAC13" s="286"/>
      <c r="LAD13" s="287"/>
      <c r="LAE13" s="67"/>
      <c r="LAF13" s="284"/>
      <c r="LAG13" s="285"/>
      <c r="LAH13" s="285"/>
      <c r="LAI13" s="286"/>
      <c r="LAJ13" s="287"/>
      <c r="LAK13" s="67"/>
      <c r="LAL13" s="284"/>
      <c r="LAM13" s="285"/>
      <c r="LAN13" s="285"/>
      <c r="LAO13" s="286"/>
      <c r="LAP13" s="287"/>
      <c r="LAQ13" s="67"/>
      <c r="LAR13" s="284"/>
      <c r="LAS13" s="285"/>
      <c r="LAT13" s="285"/>
      <c r="LAU13" s="286"/>
      <c r="LAV13" s="287"/>
      <c r="LAW13" s="67"/>
      <c r="LAX13" s="284"/>
      <c r="LAY13" s="285"/>
      <c r="LAZ13" s="285"/>
      <c r="LBA13" s="286"/>
      <c r="LBB13" s="287"/>
      <c r="LBC13" s="67"/>
      <c r="LBD13" s="284"/>
      <c r="LBE13" s="285"/>
      <c r="LBF13" s="285"/>
      <c r="LBG13" s="286"/>
      <c r="LBH13" s="287"/>
      <c r="LBI13" s="67"/>
      <c r="LBJ13" s="284"/>
      <c r="LBK13" s="285"/>
      <c r="LBL13" s="285"/>
      <c r="LBM13" s="286"/>
      <c r="LBN13" s="287"/>
      <c r="LBO13" s="67"/>
      <c r="LBP13" s="284"/>
      <c r="LBQ13" s="285"/>
      <c r="LBR13" s="285"/>
      <c r="LBS13" s="286"/>
      <c r="LBT13" s="287"/>
      <c r="LBU13" s="67"/>
      <c r="LBV13" s="284"/>
      <c r="LBW13" s="285"/>
      <c r="LBX13" s="285"/>
      <c r="LBY13" s="286"/>
      <c r="LBZ13" s="287"/>
      <c r="LCA13" s="67"/>
      <c r="LCB13" s="284"/>
      <c r="LCC13" s="285"/>
      <c r="LCD13" s="285"/>
      <c r="LCE13" s="286"/>
      <c r="LCF13" s="287"/>
      <c r="LCG13" s="67"/>
      <c r="LCH13" s="284"/>
      <c r="LCI13" s="285"/>
      <c r="LCJ13" s="285"/>
      <c r="LCK13" s="286"/>
      <c r="LCL13" s="287"/>
      <c r="LCM13" s="67"/>
      <c r="LCN13" s="284"/>
      <c r="LCO13" s="285"/>
      <c r="LCP13" s="285"/>
      <c r="LCQ13" s="286"/>
      <c r="LCR13" s="287"/>
      <c r="LCS13" s="67"/>
      <c r="LCT13" s="284"/>
      <c r="LCU13" s="285"/>
      <c r="LCV13" s="285"/>
      <c r="LCW13" s="286"/>
      <c r="LCX13" s="287"/>
      <c r="LCY13" s="67"/>
      <c r="LCZ13" s="284"/>
      <c r="LDA13" s="285"/>
      <c r="LDB13" s="285"/>
      <c r="LDC13" s="286"/>
      <c r="LDD13" s="287"/>
      <c r="LDE13" s="67"/>
      <c r="LDF13" s="284"/>
      <c r="LDG13" s="285"/>
      <c r="LDH13" s="285"/>
      <c r="LDI13" s="286"/>
      <c r="LDJ13" s="287"/>
      <c r="LDK13" s="67"/>
      <c r="LDL13" s="284"/>
      <c r="LDM13" s="285"/>
      <c r="LDN13" s="285"/>
      <c r="LDO13" s="286"/>
      <c r="LDP13" s="287"/>
      <c r="LDQ13" s="67"/>
      <c r="LDR13" s="284"/>
      <c r="LDS13" s="285"/>
      <c r="LDT13" s="285"/>
      <c r="LDU13" s="286"/>
      <c r="LDV13" s="287"/>
      <c r="LDW13" s="67"/>
      <c r="LDX13" s="284"/>
      <c r="LDY13" s="285"/>
      <c r="LDZ13" s="285"/>
      <c r="LEA13" s="286"/>
      <c r="LEB13" s="287"/>
      <c r="LEC13" s="67"/>
      <c r="LED13" s="284"/>
      <c r="LEE13" s="285"/>
      <c r="LEF13" s="285"/>
      <c r="LEG13" s="286"/>
      <c r="LEH13" s="287"/>
      <c r="LEI13" s="67"/>
      <c r="LEJ13" s="284"/>
      <c r="LEK13" s="285"/>
      <c r="LEL13" s="285"/>
      <c r="LEM13" s="286"/>
      <c r="LEN13" s="287"/>
      <c r="LEO13" s="67"/>
      <c r="LEP13" s="284"/>
      <c r="LEQ13" s="285"/>
      <c r="LER13" s="285"/>
      <c r="LES13" s="286"/>
      <c r="LET13" s="287"/>
      <c r="LEU13" s="67"/>
      <c r="LEV13" s="284"/>
      <c r="LEW13" s="285"/>
      <c r="LEX13" s="285"/>
      <c r="LEY13" s="286"/>
      <c r="LEZ13" s="287"/>
      <c r="LFA13" s="67"/>
      <c r="LFB13" s="284"/>
      <c r="LFC13" s="285"/>
      <c r="LFD13" s="285"/>
      <c r="LFE13" s="286"/>
      <c r="LFF13" s="287"/>
      <c r="LFG13" s="67"/>
      <c r="LFH13" s="284"/>
      <c r="LFI13" s="285"/>
      <c r="LFJ13" s="285"/>
      <c r="LFK13" s="286"/>
      <c r="LFL13" s="287"/>
      <c r="LFM13" s="67"/>
      <c r="LFN13" s="284"/>
      <c r="LFO13" s="285"/>
      <c r="LFP13" s="285"/>
      <c r="LFQ13" s="286"/>
      <c r="LFR13" s="287"/>
      <c r="LFS13" s="67"/>
      <c r="LFT13" s="284"/>
      <c r="LFU13" s="285"/>
      <c r="LFV13" s="285"/>
      <c r="LFW13" s="286"/>
      <c r="LFX13" s="287"/>
      <c r="LFY13" s="67"/>
      <c r="LFZ13" s="284"/>
      <c r="LGA13" s="285"/>
      <c r="LGB13" s="285"/>
      <c r="LGC13" s="286"/>
      <c r="LGD13" s="287"/>
      <c r="LGE13" s="67"/>
      <c r="LGF13" s="284"/>
      <c r="LGG13" s="285"/>
      <c r="LGH13" s="285"/>
      <c r="LGI13" s="286"/>
      <c r="LGJ13" s="287"/>
      <c r="LGK13" s="67"/>
      <c r="LGL13" s="284"/>
      <c r="LGM13" s="285"/>
      <c r="LGN13" s="285"/>
      <c r="LGO13" s="286"/>
      <c r="LGP13" s="287"/>
      <c r="LGQ13" s="67"/>
      <c r="LGR13" s="284"/>
      <c r="LGS13" s="285"/>
      <c r="LGT13" s="285"/>
      <c r="LGU13" s="286"/>
      <c r="LGV13" s="287"/>
      <c r="LGW13" s="67"/>
      <c r="LGX13" s="284"/>
      <c r="LGY13" s="285"/>
      <c r="LGZ13" s="285"/>
      <c r="LHA13" s="286"/>
      <c r="LHB13" s="287"/>
      <c r="LHC13" s="67"/>
      <c r="LHD13" s="284"/>
      <c r="LHE13" s="285"/>
      <c r="LHF13" s="285"/>
      <c r="LHG13" s="286"/>
      <c r="LHH13" s="287"/>
      <c r="LHI13" s="67"/>
      <c r="LHJ13" s="284"/>
      <c r="LHK13" s="285"/>
      <c r="LHL13" s="285"/>
      <c r="LHM13" s="286"/>
      <c r="LHN13" s="287"/>
      <c r="LHO13" s="67"/>
      <c r="LHP13" s="284"/>
      <c r="LHQ13" s="285"/>
      <c r="LHR13" s="285"/>
      <c r="LHS13" s="286"/>
      <c r="LHT13" s="287"/>
      <c r="LHU13" s="67"/>
      <c r="LHV13" s="284"/>
      <c r="LHW13" s="285"/>
      <c r="LHX13" s="285"/>
      <c r="LHY13" s="286"/>
      <c r="LHZ13" s="287"/>
      <c r="LIA13" s="67"/>
      <c r="LIB13" s="284"/>
      <c r="LIC13" s="285"/>
      <c r="LID13" s="285"/>
      <c r="LIE13" s="286"/>
      <c r="LIF13" s="287"/>
      <c r="LIG13" s="67"/>
      <c r="LIH13" s="284"/>
      <c r="LII13" s="285"/>
      <c r="LIJ13" s="285"/>
      <c r="LIK13" s="286"/>
      <c r="LIL13" s="287"/>
      <c r="LIM13" s="67"/>
      <c r="LIN13" s="284"/>
      <c r="LIO13" s="285"/>
      <c r="LIP13" s="285"/>
      <c r="LIQ13" s="286"/>
      <c r="LIR13" s="287"/>
      <c r="LIS13" s="67"/>
      <c r="LIT13" s="284"/>
      <c r="LIU13" s="285"/>
      <c r="LIV13" s="285"/>
      <c r="LIW13" s="286"/>
      <c r="LIX13" s="287"/>
      <c r="LIY13" s="67"/>
      <c r="LIZ13" s="284"/>
      <c r="LJA13" s="285"/>
      <c r="LJB13" s="285"/>
      <c r="LJC13" s="286"/>
      <c r="LJD13" s="287"/>
      <c r="LJE13" s="67"/>
      <c r="LJF13" s="284"/>
      <c r="LJG13" s="285"/>
      <c r="LJH13" s="285"/>
      <c r="LJI13" s="286"/>
      <c r="LJJ13" s="287"/>
      <c r="LJK13" s="67"/>
      <c r="LJL13" s="284"/>
      <c r="LJM13" s="285"/>
      <c r="LJN13" s="285"/>
      <c r="LJO13" s="286"/>
      <c r="LJP13" s="287"/>
      <c r="LJQ13" s="67"/>
      <c r="LJR13" s="284"/>
      <c r="LJS13" s="285"/>
      <c r="LJT13" s="285"/>
      <c r="LJU13" s="286"/>
      <c r="LJV13" s="287"/>
      <c r="LJW13" s="67"/>
      <c r="LJX13" s="284"/>
      <c r="LJY13" s="285"/>
      <c r="LJZ13" s="285"/>
      <c r="LKA13" s="286"/>
      <c r="LKB13" s="287"/>
      <c r="LKC13" s="67"/>
      <c r="LKD13" s="284"/>
      <c r="LKE13" s="285"/>
      <c r="LKF13" s="285"/>
      <c r="LKG13" s="286"/>
      <c r="LKH13" s="287"/>
      <c r="LKI13" s="67"/>
      <c r="LKJ13" s="284"/>
      <c r="LKK13" s="285"/>
      <c r="LKL13" s="285"/>
      <c r="LKM13" s="286"/>
      <c r="LKN13" s="287"/>
      <c r="LKO13" s="67"/>
      <c r="LKP13" s="284"/>
      <c r="LKQ13" s="285"/>
      <c r="LKR13" s="285"/>
      <c r="LKS13" s="286"/>
      <c r="LKT13" s="287"/>
      <c r="LKU13" s="67"/>
      <c r="LKV13" s="284"/>
      <c r="LKW13" s="285"/>
      <c r="LKX13" s="285"/>
      <c r="LKY13" s="286"/>
      <c r="LKZ13" s="287"/>
      <c r="LLA13" s="67"/>
      <c r="LLB13" s="284"/>
      <c r="LLC13" s="285"/>
      <c r="LLD13" s="285"/>
      <c r="LLE13" s="286"/>
      <c r="LLF13" s="287"/>
      <c r="LLG13" s="67"/>
      <c r="LLH13" s="284"/>
      <c r="LLI13" s="285"/>
      <c r="LLJ13" s="285"/>
      <c r="LLK13" s="286"/>
      <c r="LLL13" s="287"/>
      <c r="LLM13" s="67"/>
      <c r="LLN13" s="284"/>
      <c r="LLO13" s="285"/>
      <c r="LLP13" s="285"/>
      <c r="LLQ13" s="286"/>
      <c r="LLR13" s="287"/>
      <c r="LLS13" s="67"/>
      <c r="LLT13" s="284"/>
      <c r="LLU13" s="285"/>
      <c r="LLV13" s="285"/>
      <c r="LLW13" s="286"/>
      <c r="LLX13" s="287"/>
      <c r="LLY13" s="67"/>
      <c r="LLZ13" s="284"/>
      <c r="LMA13" s="285"/>
      <c r="LMB13" s="285"/>
      <c r="LMC13" s="286"/>
      <c r="LMD13" s="287"/>
      <c r="LME13" s="67"/>
      <c r="LMF13" s="284"/>
      <c r="LMG13" s="285"/>
      <c r="LMH13" s="285"/>
      <c r="LMI13" s="286"/>
      <c r="LMJ13" s="287"/>
      <c r="LMK13" s="67"/>
      <c r="LML13" s="284"/>
      <c r="LMM13" s="285"/>
      <c r="LMN13" s="285"/>
      <c r="LMO13" s="286"/>
      <c r="LMP13" s="287"/>
      <c r="LMQ13" s="67"/>
      <c r="LMR13" s="284"/>
      <c r="LMS13" s="285"/>
      <c r="LMT13" s="285"/>
      <c r="LMU13" s="286"/>
      <c r="LMV13" s="287"/>
      <c r="LMW13" s="67"/>
      <c r="LMX13" s="284"/>
      <c r="LMY13" s="285"/>
      <c r="LMZ13" s="285"/>
      <c r="LNA13" s="286"/>
      <c r="LNB13" s="287"/>
      <c r="LNC13" s="67"/>
      <c r="LND13" s="284"/>
      <c r="LNE13" s="285"/>
      <c r="LNF13" s="285"/>
      <c r="LNG13" s="286"/>
      <c r="LNH13" s="287"/>
      <c r="LNI13" s="67"/>
      <c r="LNJ13" s="284"/>
      <c r="LNK13" s="285"/>
      <c r="LNL13" s="285"/>
      <c r="LNM13" s="286"/>
      <c r="LNN13" s="287"/>
      <c r="LNO13" s="67"/>
      <c r="LNP13" s="284"/>
      <c r="LNQ13" s="285"/>
      <c r="LNR13" s="285"/>
      <c r="LNS13" s="286"/>
      <c r="LNT13" s="287"/>
      <c r="LNU13" s="67"/>
      <c r="LNV13" s="284"/>
      <c r="LNW13" s="285"/>
      <c r="LNX13" s="285"/>
      <c r="LNY13" s="286"/>
      <c r="LNZ13" s="287"/>
      <c r="LOA13" s="67"/>
      <c r="LOB13" s="284"/>
      <c r="LOC13" s="285"/>
      <c r="LOD13" s="285"/>
      <c r="LOE13" s="286"/>
      <c r="LOF13" s="287"/>
      <c r="LOG13" s="67"/>
      <c r="LOH13" s="284"/>
      <c r="LOI13" s="285"/>
      <c r="LOJ13" s="285"/>
      <c r="LOK13" s="286"/>
      <c r="LOL13" s="287"/>
      <c r="LOM13" s="67"/>
      <c r="LON13" s="284"/>
      <c r="LOO13" s="285"/>
      <c r="LOP13" s="285"/>
      <c r="LOQ13" s="286"/>
      <c r="LOR13" s="287"/>
      <c r="LOS13" s="67"/>
      <c r="LOT13" s="284"/>
      <c r="LOU13" s="285"/>
      <c r="LOV13" s="285"/>
      <c r="LOW13" s="286"/>
      <c r="LOX13" s="287"/>
      <c r="LOY13" s="67"/>
      <c r="LOZ13" s="284"/>
      <c r="LPA13" s="285"/>
      <c r="LPB13" s="285"/>
      <c r="LPC13" s="286"/>
      <c r="LPD13" s="287"/>
      <c r="LPE13" s="67"/>
      <c r="LPF13" s="284"/>
      <c r="LPG13" s="285"/>
      <c r="LPH13" s="285"/>
      <c r="LPI13" s="286"/>
      <c r="LPJ13" s="287"/>
      <c r="LPK13" s="67"/>
      <c r="LPL13" s="284"/>
      <c r="LPM13" s="285"/>
      <c r="LPN13" s="285"/>
      <c r="LPO13" s="286"/>
      <c r="LPP13" s="287"/>
      <c r="LPQ13" s="67"/>
      <c r="LPR13" s="284"/>
      <c r="LPS13" s="285"/>
      <c r="LPT13" s="285"/>
      <c r="LPU13" s="286"/>
      <c r="LPV13" s="287"/>
      <c r="LPW13" s="67"/>
      <c r="LPX13" s="284"/>
      <c r="LPY13" s="285"/>
      <c r="LPZ13" s="285"/>
      <c r="LQA13" s="286"/>
      <c r="LQB13" s="287"/>
      <c r="LQC13" s="67"/>
      <c r="LQD13" s="284"/>
      <c r="LQE13" s="285"/>
      <c r="LQF13" s="285"/>
      <c r="LQG13" s="286"/>
      <c r="LQH13" s="287"/>
      <c r="LQI13" s="67"/>
      <c r="LQJ13" s="284"/>
      <c r="LQK13" s="285"/>
      <c r="LQL13" s="285"/>
      <c r="LQM13" s="286"/>
      <c r="LQN13" s="287"/>
      <c r="LQO13" s="67"/>
      <c r="LQP13" s="284"/>
      <c r="LQQ13" s="285"/>
      <c r="LQR13" s="285"/>
      <c r="LQS13" s="286"/>
      <c r="LQT13" s="287"/>
      <c r="LQU13" s="67"/>
      <c r="LQV13" s="284"/>
      <c r="LQW13" s="285"/>
      <c r="LQX13" s="285"/>
      <c r="LQY13" s="286"/>
      <c r="LQZ13" s="287"/>
      <c r="LRA13" s="67"/>
      <c r="LRB13" s="284"/>
      <c r="LRC13" s="285"/>
      <c r="LRD13" s="285"/>
      <c r="LRE13" s="286"/>
      <c r="LRF13" s="287"/>
      <c r="LRG13" s="67"/>
      <c r="LRH13" s="284"/>
      <c r="LRI13" s="285"/>
      <c r="LRJ13" s="285"/>
      <c r="LRK13" s="286"/>
      <c r="LRL13" s="287"/>
      <c r="LRM13" s="67"/>
      <c r="LRN13" s="284"/>
      <c r="LRO13" s="285"/>
      <c r="LRP13" s="285"/>
      <c r="LRQ13" s="286"/>
      <c r="LRR13" s="287"/>
      <c r="LRS13" s="67"/>
      <c r="LRT13" s="284"/>
      <c r="LRU13" s="285"/>
      <c r="LRV13" s="285"/>
      <c r="LRW13" s="286"/>
      <c r="LRX13" s="287"/>
      <c r="LRY13" s="67"/>
      <c r="LRZ13" s="284"/>
      <c r="LSA13" s="285"/>
      <c r="LSB13" s="285"/>
      <c r="LSC13" s="286"/>
      <c r="LSD13" s="287"/>
      <c r="LSE13" s="67"/>
      <c r="LSF13" s="284"/>
      <c r="LSG13" s="285"/>
      <c r="LSH13" s="285"/>
      <c r="LSI13" s="286"/>
      <c r="LSJ13" s="287"/>
      <c r="LSK13" s="67"/>
      <c r="LSL13" s="284"/>
      <c r="LSM13" s="285"/>
      <c r="LSN13" s="285"/>
      <c r="LSO13" s="286"/>
      <c r="LSP13" s="287"/>
      <c r="LSQ13" s="67"/>
      <c r="LSR13" s="284"/>
      <c r="LSS13" s="285"/>
      <c r="LST13" s="285"/>
      <c r="LSU13" s="286"/>
      <c r="LSV13" s="287"/>
      <c r="LSW13" s="67"/>
      <c r="LSX13" s="284"/>
      <c r="LSY13" s="285"/>
      <c r="LSZ13" s="285"/>
      <c r="LTA13" s="286"/>
      <c r="LTB13" s="287"/>
      <c r="LTC13" s="67"/>
      <c r="LTD13" s="284"/>
      <c r="LTE13" s="285"/>
      <c r="LTF13" s="285"/>
      <c r="LTG13" s="286"/>
      <c r="LTH13" s="287"/>
      <c r="LTI13" s="67"/>
      <c r="LTJ13" s="284"/>
      <c r="LTK13" s="285"/>
      <c r="LTL13" s="285"/>
      <c r="LTM13" s="286"/>
      <c r="LTN13" s="287"/>
      <c r="LTO13" s="67"/>
      <c r="LTP13" s="284"/>
      <c r="LTQ13" s="285"/>
      <c r="LTR13" s="285"/>
      <c r="LTS13" s="286"/>
      <c r="LTT13" s="287"/>
      <c r="LTU13" s="67"/>
      <c r="LTV13" s="284"/>
      <c r="LTW13" s="285"/>
      <c r="LTX13" s="285"/>
      <c r="LTY13" s="286"/>
      <c r="LTZ13" s="287"/>
      <c r="LUA13" s="67"/>
      <c r="LUB13" s="284"/>
      <c r="LUC13" s="285"/>
      <c r="LUD13" s="285"/>
      <c r="LUE13" s="286"/>
      <c r="LUF13" s="287"/>
      <c r="LUG13" s="67"/>
      <c r="LUH13" s="284"/>
      <c r="LUI13" s="285"/>
      <c r="LUJ13" s="285"/>
      <c r="LUK13" s="286"/>
      <c r="LUL13" s="287"/>
      <c r="LUM13" s="67"/>
      <c r="LUN13" s="284"/>
      <c r="LUO13" s="285"/>
      <c r="LUP13" s="285"/>
      <c r="LUQ13" s="286"/>
      <c r="LUR13" s="287"/>
      <c r="LUS13" s="67"/>
      <c r="LUT13" s="284"/>
      <c r="LUU13" s="285"/>
      <c r="LUV13" s="285"/>
      <c r="LUW13" s="286"/>
      <c r="LUX13" s="287"/>
      <c r="LUY13" s="67"/>
      <c r="LUZ13" s="284"/>
      <c r="LVA13" s="285"/>
      <c r="LVB13" s="285"/>
      <c r="LVC13" s="286"/>
      <c r="LVD13" s="287"/>
      <c r="LVE13" s="67"/>
      <c r="LVF13" s="284"/>
      <c r="LVG13" s="285"/>
      <c r="LVH13" s="285"/>
      <c r="LVI13" s="286"/>
      <c r="LVJ13" s="287"/>
      <c r="LVK13" s="67"/>
      <c r="LVL13" s="284"/>
      <c r="LVM13" s="285"/>
      <c r="LVN13" s="285"/>
      <c r="LVO13" s="286"/>
      <c r="LVP13" s="287"/>
      <c r="LVQ13" s="67"/>
      <c r="LVR13" s="284"/>
      <c r="LVS13" s="285"/>
      <c r="LVT13" s="285"/>
      <c r="LVU13" s="286"/>
      <c r="LVV13" s="287"/>
      <c r="LVW13" s="67"/>
      <c r="LVX13" s="284"/>
      <c r="LVY13" s="285"/>
      <c r="LVZ13" s="285"/>
      <c r="LWA13" s="286"/>
      <c r="LWB13" s="287"/>
      <c r="LWC13" s="67"/>
      <c r="LWD13" s="284"/>
      <c r="LWE13" s="285"/>
      <c r="LWF13" s="285"/>
      <c r="LWG13" s="286"/>
      <c r="LWH13" s="287"/>
      <c r="LWI13" s="67"/>
      <c r="LWJ13" s="284"/>
      <c r="LWK13" s="285"/>
      <c r="LWL13" s="285"/>
      <c r="LWM13" s="286"/>
      <c r="LWN13" s="287"/>
      <c r="LWO13" s="67"/>
      <c r="LWP13" s="284"/>
      <c r="LWQ13" s="285"/>
      <c r="LWR13" s="285"/>
      <c r="LWS13" s="286"/>
      <c r="LWT13" s="287"/>
      <c r="LWU13" s="67"/>
      <c r="LWV13" s="284"/>
      <c r="LWW13" s="285"/>
      <c r="LWX13" s="285"/>
      <c r="LWY13" s="286"/>
      <c r="LWZ13" s="287"/>
      <c r="LXA13" s="67"/>
      <c r="LXB13" s="284"/>
      <c r="LXC13" s="285"/>
      <c r="LXD13" s="285"/>
      <c r="LXE13" s="286"/>
      <c r="LXF13" s="287"/>
      <c r="LXG13" s="67"/>
      <c r="LXH13" s="284"/>
      <c r="LXI13" s="285"/>
      <c r="LXJ13" s="285"/>
      <c r="LXK13" s="286"/>
      <c r="LXL13" s="287"/>
      <c r="LXM13" s="67"/>
      <c r="LXN13" s="284"/>
      <c r="LXO13" s="285"/>
      <c r="LXP13" s="285"/>
      <c r="LXQ13" s="286"/>
      <c r="LXR13" s="287"/>
      <c r="LXS13" s="67"/>
      <c r="LXT13" s="284"/>
      <c r="LXU13" s="285"/>
      <c r="LXV13" s="285"/>
      <c r="LXW13" s="286"/>
      <c r="LXX13" s="287"/>
      <c r="LXY13" s="67"/>
      <c r="LXZ13" s="284"/>
      <c r="LYA13" s="285"/>
      <c r="LYB13" s="285"/>
      <c r="LYC13" s="286"/>
      <c r="LYD13" s="287"/>
      <c r="LYE13" s="67"/>
      <c r="LYF13" s="284"/>
      <c r="LYG13" s="285"/>
      <c r="LYH13" s="285"/>
      <c r="LYI13" s="286"/>
      <c r="LYJ13" s="287"/>
      <c r="LYK13" s="67"/>
      <c r="LYL13" s="284"/>
      <c r="LYM13" s="285"/>
      <c r="LYN13" s="285"/>
      <c r="LYO13" s="286"/>
      <c r="LYP13" s="287"/>
      <c r="LYQ13" s="67"/>
      <c r="LYR13" s="284"/>
      <c r="LYS13" s="285"/>
      <c r="LYT13" s="285"/>
      <c r="LYU13" s="286"/>
      <c r="LYV13" s="287"/>
      <c r="LYW13" s="67"/>
      <c r="LYX13" s="284"/>
      <c r="LYY13" s="285"/>
      <c r="LYZ13" s="285"/>
      <c r="LZA13" s="286"/>
      <c r="LZB13" s="287"/>
      <c r="LZC13" s="67"/>
      <c r="LZD13" s="284"/>
      <c r="LZE13" s="285"/>
      <c r="LZF13" s="285"/>
      <c r="LZG13" s="286"/>
      <c r="LZH13" s="287"/>
      <c r="LZI13" s="67"/>
      <c r="LZJ13" s="284"/>
      <c r="LZK13" s="285"/>
      <c r="LZL13" s="285"/>
      <c r="LZM13" s="286"/>
      <c r="LZN13" s="287"/>
      <c r="LZO13" s="67"/>
      <c r="LZP13" s="284"/>
      <c r="LZQ13" s="285"/>
      <c r="LZR13" s="285"/>
      <c r="LZS13" s="286"/>
      <c r="LZT13" s="287"/>
      <c r="LZU13" s="67"/>
      <c r="LZV13" s="284"/>
      <c r="LZW13" s="285"/>
      <c r="LZX13" s="285"/>
      <c r="LZY13" s="286"/>
      <c r="LZZ13" s="287"/>
      <c r="MAA13" s="67"/>
      <c r="MAB13" s="284"/>
      <c r="MAC13" s="285"/>
      <c r="MAD13" s="285"/>
      <c r="MAE13" s="286"/>
      <c r="MAF13" s="287"/>
      <c r="MAG13" s="67"/>
      <c r="MAH13" s="284"/>
      <c r="MAI13" s="285"/>
      <c r="MAJ13" s="285"/>
      <c r="MAK13" s="286"/>
      <c r="MAL13" s="287"/>
      <c r="MAM13" s="67"/>
      <c r="MAN13" s="284"/>
      <c r="MAO13" s="285"/>
      <c r="MAP13" s="285"/>
      <c r="MAQ13" s="286"/>
      <c r="MAR13" s="287"/>
      <c r="MAS13" s="67"/>
      <c r="MAT13" s="284"/>
      <c r="MAU13" s="285"/>
      <c r="MAV13" s="285"/>
      <c r="MAW13" s="286"/>
      <c r="MAX13" s="287"/>
      <c r="MAY13" s="67"/>
      <c r="MAZ13" s="284"/>
      <c r="MBA13" s="285"/>
      <c r="MBB13" s="285"/>
      <c r="MBC13" s="286"/>
      <c r="MBD13" s="287"/>
      <c r="MBE13" s="67"/>
      <c r="MBF13" s="284"/>
      <c r="MBG13" s="285"/>
      <c r="MBH13" s="285"/>
      <c r="MBI13" s="286"/>
      <c r="MBJ13" s="287"/>
      <c r="MBK13" s="67"/>
      <c r="MBL13" s="284"/>
      <c r="MBM13" s="285"/>
      <c r="MBN13" s="285"/>
      <c r="MBO13" s="286"/>
      <c r="MBP13" s="287"/>
      <c r="MBQ13" s="67"/>
      <c r="MBR13" s="284"/>
      <c r="MBS13" s="285"/>
      <c r="MBT13" s="285"/>
      <c r="MBU13" s="286"/>
      <c r="MBV13" s="287"/>
      <c r="MBW13" s="67"/>
      <c r="MBX13" s="284"/>
      <c r="MBY13" s="285"/>
      <c r="MBZ13" s="285"/>
      <c r="MCA13" s="286"/>
      <c r="MCB13" s="287"/>
      <c r="MCC13" s="67"/>
      <c r="MCD13" s="284"/>
      <c r="MCE13" s="285"/>
      <c r="MCF13" s="285"/>
      <c r="MCG13" s="286"/>
      <c r="MCH13" s="287"/>
      <c r="MCI13" s="67"/>
      <c r="MCJ13" s="284"/>
      <c r="MCK13" s="285"/>
      <c r="MCL13" s="285"/>
      <c r="MCM13" s="286"/>
      <c r="MCN13" s="287"/>
      <c r="MCO13" s="67"/>
      <c r="MCP13" s="284"/>
      <c r="MCQ13" s="285"/>
      <c r="MCR13" s="285"/>
      <c r="MCS13" s="286"/>
      <c r="MCT13" s="287"/>
      <c r="MCU13" s="67"/>
      <c r="MCV13" s="284"/>
      <c r="MCW13" s="285"/>
      <c r="MCX13" s="285"/>
      <c r="MCY13" s="286"/>
      <c r="MCZ13" s="287"/>
      <c r="MDA13" s="67"/>
      <c r="MDB13" s="284"/>
      <c r="MDC13" s="285"/>
      <c r="MDD13" s="285"/>
      <c r="MDE13" s="286"/>
      <c r="MDF13" s="287"/>
      <c r="MDG13" s="67"/>
      <c r="MDH13" s="284"/>
      <c r="MDI13" s="285"/>
      <c r="MDJ13" s="285"/>
      <c r="MDK13" s="286"/>
      <c r="MDL13" s="287"/>
      <c r="MDM13" s="67"/>
      <c r="MDN13" s="284"/>
      <c r="MDO13" s="285"/>
      <c r="MDP13" s="285"/>
      <c r="MDQ13" s="286"/>
      <c r="MDR13" s="287"/>
      <c r="MDS13" s="67"/>
      <c r="MDT13" s="284"/>
      <c r="MDU13" s="285"/>
      <c r="MDV13" s="285"/>
      <c r="MDW13" s="286"/>
      <c r="MDX13" s="287"/>
      <c r="MDY13" s="67"/>
      <c r="MDZ13" s="284"/>
      <c r="MEA13" s="285"/>
      <c r="MEB13" s="285"/>
      <c r="MEC13" s="286"/>
      <c r="MED13" s="287"/>
      <c r="MEE13" s="67"/>
      <c r="MEF13" s="284"/>
      <c r="MEG13" s="285"/>
      <c r="MEH13" s="285"/>
      <c r="MEI13" s="286"/>
      <c r="MEJ13" s="287"/>
      <c r="MEK13" s="67"/>
      <c r="MEL13" s="284"/>
      <c r="MEM13" s="285"/>
      <c r="MEN13" s="285"/>
      <c r="MEO13" s="286"/>
      <c r="MEP13" s="287"/>
      <c r="MEQ13" s="67"/>
      <c r="MER13" s="284"/>
      <c r="MES13" s="285"/>
      <c r="MET13" s="285"/>
      <c r="MEU13" s="286"/>
      <c r="MEV13" s="287"/>
      <c r="MEW13" s="67"/>
      <c r="MEX13" s="284"/>
      <c r="MEY13" s="285"/>
      <c r="MEZ13" s="285"/>
      <c r="MFA13" s="286"/>
      <c r="MFB13" s="287"/>
      <c r="MFC13" s="67"/>
      <c r="MFD13" s="284"/>
      <c r="MFE13" s="285"/>
      <c r="MFF13" s="285"/>
      <c r="MFG13" s="286"/>
      <c r="MFH13" s="287"/>
      <c r="MFI13" s="67"/>
      <c r="MFJ13" s="284"/>
      <c r="MFK13" s="285"/>
      <c r="MFL13" s="285"/>
      <c r="MFM13" s="286"/>
      <c r="MFN13" s="287"/>
      <c r="MFO13" s="67"/>
      <c r="MFP13" s="284"/>
      <c r="MFQ13" s="285"/>
      <c r="MFR13" s="285"/>
      <c r="MFS13" s="286"/>
      <c r="MFT13" s="287"/>
      <c r="MFU13" s="67"/>
      <c r="MFV13" s="284"/>
      <c r="MFW13" s="285"/>
      <c r="MFX13" s="285"/>
      <c r="MFY13" s="286"/>
      <c r="MFZ13" s="287"/>
      <c r="MGA13" s="67"/>
      <c r="MGB13" s="284"/>
      <c r="MGC13" s="285"/>
      <c r="MGD13" s="285"/>
      <c r="MGE13" s="286"/>
      <c r="MGF13" s="287"/>
      <c r="MGG13" s="67"/>
      <c r="MGH13" s="284"/>
      <c r="MGI13" s="285"/>
      <c r="MGJ13" s="285"/>
      <c r="MGK13" s="286"/>
      <c r="MGL13" s="287"/>
      <c r="MGM13" s="67"/>
      <c r="MGN13" s="284"/>
      <c r="MGO13" s="285"/>
      <c r="MGP13" s="285"/>
      <c r="MGQ13" s="286"/>
      <c r="MGR13" s="287"/>
      <c r="MGS13" s="67"/>
      <c r="MGT13" s="284"/>
      <c r="MGU13" s="285"/>
      <c r="MGV13" s="285"/>
      <c r="MGW13" s="286"/>
      <c r="MGX13" s="287"/>
      <c r="MGY13" s="67"/>
      <c r="MGZ13" s="284"/>
      <c r="MHA13" s="285"/>
      <c r="MHB13" s="285"/>
      <c r="MHC13" s="286"/>
      <c r="MHD13" s="287"/>
      <c r="MHE13" s="67"/>
      <c r="MHF13" s="284"/>
      <c r="MHG13" s="285"/>
      <c r="MHH13" s="285"/>
      <c r="MHI13" s="286"/>
      <c r="MHJ13" s="287"/>
      <c r="MHK13" s="67"/>
      <c r="MHL13" s="284"/>
      <c r="MHM13" s="285"/>
      <c r="MHN13" s="285"/>
      <c r="MHO13" s="286"/>
      <c r="MHP13" s="287"/>
      <c r="MHQ13" s="67"/>
      <c r="MHR13" s="284"/>
      <c r="MHS13" s="285"/>
      <c r="MHT13" s="285"/>
      <c r="MHU13" s="286"/>
      <c r="MHV13" s="287"/>
      <c r="MHW13" s="67"/>
      <c r="MHX13" s="284"/>
      <c r="MHY13" s="285"/>
      <c r="MHZ13" s="285"/>
      <c r="MIA13" s="286"/>
      <c r="MIB13" s="287"/>
      <c r="MIC13" s="67"/>
      <c r="MID13" s="284"/>
      <c r="MIE13" s="285"/>
      <c r="MIF13" s="285"/>
      <c r="MIG13" s="286"/>
      <c r="MIH13" s="287"/>
      <c r="MII13" s="67"/>
      <c r="MIJ13" s="284"/>
      <c r="MIK13" s="285"/>
      <c r="MIL13" s="285"/>
      <c r="MIM13" s="286"/>
      <c r="MIN13" s="287"/>
      <c r="MIO13" s="67"/>
      <c r="MIP13" s="284"/>
      <c r="MIQ13" s="285"/>
      <c r="MIR13" s="285"/>
      <c r="MIS13" s="286"/>
      <c r="MIT13" s="287"/>
      <c r="MIU13" s="67"/>
      <c r="MIV13" s="284"/>
      <c r="MIW13" s="285"/>
      <c r="MIX13" s="285"/>
      <c r="MIY13" s="286"/>
      <c r="MIZ13" s="287"/>
      <c r="MJA13" s="67"/>
      <c r="MJB13" s="284"/>
      <c r="MJC13" s="285"/>
      <c r="MJD13" s="285"/>
      <c r="MJE13" s="286"/>
      <c r="MJF13" s="287"/>
      <c r="MJG13" s="67"/>
      <c r="MJH13" s="284"/>
      <c r="MJI13" s="285"/>
      <c r="MJJ13" s="285"/>
      <c r="MJK13" s="286"/>
      <c r="MJL13" s="287"/>
      <c r="MJM13" s="67"/>
      <c r="MJN13" s="284"/>
      <c r="MJO13" s="285"/>
      <c r="MJP13" s="285"/>
      <c r="MJQ13" s="286"/>
      <c r="MJR13" s="287"/>
      <c r="MJS13" s="67"/>
      <c r="MJT13" s="284"/>
      <c r="MJU13" s="285"/>
      <c r="MJV13" s="285"/>
      <c r="MJW13" s="286"/>
      <c r="MJX13" s="287"/>
      <c r="MJY13" s="67"/>
      <c r="MJZ13" s="284"/>
      <c r="MKA13" s="285"/>
      <c r="MKB13" s="285"/>
      <c r="MKC13" s="286"/>
      <c r="MKD13" s="287"/>
      <c r="MKE13" s="67"/>
      <c r="MKF13" s="284"/>
      <c r="MKG13" s="285"/>
      <c r="MKH13" s="285"/>
      <c r="MKI13" s="286"/>
      <c r="MKJ13" s="287"/>
      <c r="MKK13" s="67"/>
      <c r="MKL13" s="284"/>
      <c r="MKM13" s="285"/>
      <c r="MKN13" s="285"/>
      <c r="MKO13" s="286"/>
      <c r="MKP13" s="287"/>
      <c r="MKQ13" s="67"/>
      <c r="MKR13" s="284"/>
      <c r="MKS13" s="285"/>
      <c r="MKT13" s="285"/>
      <c r="MKU13" s="286"/>
      <c r="MKV13" s="287"/>
      <c r="MKW13" s="67"/>
      <c r="MKX13" s="284"/>
      <c r="MKY13" s="285"/>
      <c r="MKZ13" s="285"/>
      <c r="MLA13" s="286"/>
      <c r="MLB13" s="287"/>
      <c r="MLC13" s="67"/>
      <c r="MLD13" s="284"/>
      <c r="MLE13" s="285"/>
      <c r="MLF13" s="285"/>
      <c r="MLG13" s="286"/>
      <c r="MLH13" s="287"/>
      <c r="MLI13" s="67"/>
      <c r="MLJ13" s="284"/>
      <c r="MLK13" s="285"/>
      <c r="MLL13" s="285"/>
      <c r="MLM13" s="286"/>
      <c r="MLN13" s="287"/>
      <c r="MLO13" s="67"/>
      <c r="MLP13" s="284"/>
      <c r="MLQ13" s="285"/>
      <c r="MLR13" s="285"/>
      <c r="MLS13" s="286"/>
      <c r="MLT13" s="287"/>
      <c r="MLU13" s="67"/>
      <c r="MLV13" s="284"/>
      <c r="MLW13" s="285"/>
      <c r="MLX13" s="285"/>
      <c r="MLY13" s="286"/>
      <c r="MLZ13" s="287"/>
      <c r="MMA13" s="67"/>
      <c r="MMB13" s="284"/>
      <c r="MMC13" s="285"/>
      <c r="MMD13" s="285"/>
      <c r="MME13" s="286"/>
      <c r="MMF13" s="287"/>
      <c r="MMG13" s="67"/>
      <c r="MMH13" s="284"/>
      <c r="MMI13" s="285"/>
      <c r="MMJ13" s="285"/>
      <c r="MMK13" s="286"/>
      <c r="MML13" s="287"/>
      <c r="MMM13" s="67"/>
      <c r="MMN13" s="284"/>
      <c r="MMO13" s="285"/>
      <c r="MMP13" s="285"/>
      <c r="MMQ13" s="286"/>
      <c r="MMR13" s="287"/>
      <c r="MMS13" s="67"/>
      <c r="MMT13" s="284"/>
      <c r="MMU13" s="285"/>
      <c r="MMV13" s="285"/>
      <c r="MMW13" s="286"/>
      <c r="MMX13" s="287"/>
      <c r="MMY13" s="67"/>
      <c r="MMZ13" s="284"/>
      <c r="MNA13" s="285"/>
      <c r="MNB13" s="285"/>
      <c r="MNC13" s="286"/>
      <c r="MND13" s="287"/>
      <c r="MNE13" s="67"/>
      <c r="MNF13" s="284"/>
      <c r="MNG13" s="285"/>
      <c r="MNH13" s="285"/>
      <c r="MNI13" s="286"/>
      <c r="MNJ13" s="287"/>
      <c r="MNK13" s="67"/>
      <c r="MNL13" s="284"/>
      <c r="MNM13" s="285"/>
      <c r="MNN13" s="285"/>
      <c r="MNO13" s="286"/>
      <c r="MNP13" s="287"/>
      <c r="MNQ13" s="67"/>
      <c r="MNR13" s="284"/>
      <c r="MNS13" s="285"/>
      <c r="MNT13" s="285"/>
      <c r="MNU13" s="286"/>
      <c r="MNV13" s="287"/>
      <c r="MNW13" s="67"/>
      <c r="MNX13" s="284"/>
      <c r="MNY13" s="285"/>
      <c r="MNZ13" s="285"/>
      <c r="MOA13" s="286"/>
      <c r="MOB13" s="287"/>
      <c r="MOC13" s="67"/>
      <c r="MOD13" s="284"/>
      <c r="MOE13" s="285"/>
      <c r="MOF13" s="285"/>
      <c r="MOG13" s="286"/>
      <c r="MOH13" s="287"/>
      <c r="MOI13" s="67"/>
      <c r="MOJ13" s="284"/>
      <c r="MOK13" s="285"/>
      <c r="MOL13" s="285"/>
      <c r="MOM13" s="286"/>
      <c r="MON13" s="287"/>
      <c r="MOO13" s="67"/>
      <c r="MOP13" s="284"/>
      <c r="MOQ13" s="285"/>
      <c r="MOR13" s="285"/>
      <c r="MOS13" s="286"/>
      <c r="MOT13" s="287"/>
      <c r="MOU13" s="67"/>
      <c r="MOV13" s="284"/>
      <c r="MOW13" s="285"/>
      <c r="MOX13" s="285"/>
      <c r="MOY13" s="286"/>
      <c r="MOZ13" s="287"/>
      <c r="MPA13" s="67"/>
      <c r="MPB13" s="284"/>
      <c r="MPC13" s="285"/>
      <c r="MPD13" s="285"/>
      <c r="MPE13" s="286"/>
      <c r="MPF13" s="287"/>
      <c r="MPG13" s="67"/>
      <c r="MPH13" s="284"/>
      <c r="MPI13" s="285"/>
      <c r="MPJ13" s="285"/>
      <c r="MPK13" s="286"/>
      <c r="MPL13" s="287"/>
      <c r="MPM13" s="67"/>
      <c r="MPN13" s="284"/>
      <c r="MPO13" s="285"/>
      <c r="MPP13" s="285"/>
      <c r="MPQ13" s="286"/>
      <c r="MPR13" s="287"/>
      <c r="MPS13" s="67"/>
      <c r="MPT13" s="284"/>
      <c r="MPU13" s="285"/>
      <c r="MPV13" s="285"/>
      <c r="MPW13" s="286"/>
      <c r="MPX13" s="287"/>
      <c r="MPY13" s="67"/>
      <c r="MPZ13" s="284"/>
      <c r="MQA13" s="285"/>
      <c r="MQB13" s="285"/>
      <c r="MQC13" s="286"/>
      <c r="MQD13" s="287"/>
      <c r="MQE13" s="67"/>
      <c r="MQF13" s="284"/>
      <c r="MQG13" s="285"/>
      <c r="MQH13" s="285"/>
      <c r="MQI13" s="286"/>
      <c r="MQJ13" s="287"/>
      <c r="MQK13" s="67"/>
      <c r="MQL13" s="284"/>
      <c r="MQM13" s="285"/>
      <c r="MQN13" s="285"/>
      <c r="MQO13" s="286"/>
      <c r="MQP13" s="287"/>
      <c r="MQQ13" s="67"/>
      <c r="MQR13" s="284"/>
      <c r="MQS13" s="285"/>
      <c r="MQT13" s="285"/>
      <c r="MQU13" s="286"/>
      <c r="MQV13" s="287"/>
      <c r="MQW13" s="67"/>
      <c r="MQX13" s="284"/>
      <c r="MQY13" s="285"/>
      <c r="MQZ13" s="285"/>
      <c r="MRA13" s="286"/>
      <c r="MRB13" s="287"/>
      <c r="MRC13" s="67"/>
      <c r="MRD13" s="284"/>
      <c r="MRE13" s="285"/>
      <c r="MRF13" s="285"/>
      <c r="MRG13" s="286"/>
      <c r="MRH13" s="287"/>
      <c r="MRI13" s="67"/>
      <c r="MRJ13" s="284"/>
      <c r="MRK13" s="285"/>
      <c r="MRL13" s="285"/>
      <c r="MRM13" s="286"/>
      <c r="MRN13" s="287"/>
      <c r="MRO13" s="67"/>
      <c r="MRP13" s="284"/>
      <c r="MRQ13" s="285"/>
      <c r="MRR13" s="285"/>
      <c r="MRS13" s="286"/>
      <c r="MRT13" s="287"/>
      <c r="MRU13" s="67"/>
      <c r="MRV13" s="284"/>
      <c r="MRW13" s="285"/>
      <c r="MRX13" s="285"/>
      <c r="MRY13" s="286"/>
      <c r="MRZ13" s="287"/>
      <c r="MSA13" s="67"/>
      <c r="MSB13" s="284"/>
      <c r="MSC13" s="285"/>
      <c r="MSD13" s="285"/>
      <c r="MSE13" s="286"/>
      <c r="MSF13" s="287"/>
      <c r="MSG13" s="67"/>
      <c r="MSH13" s="284"/>
      <c r="MSI13" s="285"/>
      <c r="MSJ13" s="285"/>
      <c r="MSK13" s="286"/>
      <c r="MSL13" s="287"/>
      <c r="MSM13" s="67"/>
      <c r="MSN13" s="284"/>
      <c r="MSO13" s="285"/>
      <c r="MSP13" s="285"/>
      <c r="MSQ13" s="286"/>
      <c r="MSR13" s="287"/>
      <c r="MSS13" s="67"/>
      <c r="MST13" s="284"/>
      <c r="MSU13" s="285"/>
      <c r="MSV13" s="285"/>
      <c r="MSW13" s="286"/>
      <c r="MSX13" s="287"/>
      <c r="MSY13" s="67"/>
      <c r="MSZ13" s="284"/>
      <c r="MTA13" s="285"/>
      <c r="MTB13" s="285"/>
      <c r="MTC13" s="286"/>
      <c r="MTD13" s="287"/>
      <c r="MTE13" s="67"/>
      <c r="MTF13" s="284"/>
      <c r="MTG13" s="285"/>
      <c r="MTH13" s="285"/>
      <c r="MTI13" s="286"/>
      <c r="MTJ13" s="287"/>
      <c r="MTK13" s="67"/>
      <c r="MTL13" s="284"/>
      <c r="MTM13" s="285"/>
      <c r="MTN13" s="285"/>
      <c r="MTO13" s="286"/>
      <c r="MTP13" s="287"/>
      <c r="MTQ13" s="67"/>
      <c r="MTR13" s="284"/>
      <c r="MTS13" s="285"/>
      <c r="MTT13" s="285"/>
      <c r="MTU13" s="286"/>
      <c r="MTV13" s="287"/>
      <c r="MTW13" s="67"/>
      <c r="MTX13" s="284"/>
      <c r="MTY13" s="285"/>
      <c r="MTZ13" s="285"/>
      <c r="MUA13" s="286"/>
      <c r="MUB13" s="287"/>
      <c r="MUC13" s="67"/>
      <c r="MUD13" s="284"/>
      <c r="MUE13" s="285"/>
      <c r="MUF13" s="285"/>
      <c r="MUG13" s="286"/>
      <c r="MUH13" s="287"/>
      <c r="MUI13" s="67"/>
      <c r="MUJ13" s="284"/>
      <c r="MUK13" s="285"/>
      <c r="MUL13" s="285"/>
      <c r="MUM13" s="286"/>
      <c r="MUN13" s="287"/>
      <c r="MUO13" s="67"/>
      <c r="MUP13" s="284"/>
      <c r="MUQ13" s="285"/>
      <c r="MUR13" s="285"/>
      <c r="MUS13" s="286"/>
      <c r="MUT13" s="287"/>
      <c r="MUU13" s="67"/>
      <c r="MUV13" s="284"/>
      <c r="MUW13" s="285"/>
      <c r="MUX13" s="285"/>
      <c r="MUY13" s="286"/>
      <c r="MUZ13" s="287"/>
      <c r="MVA13" s="67"/>
      <c r="MVB13" s="284"/>
      <c r="MVC13" s="285"/>
      <c r="MVD13" s="285"/>
      <c r="MVE13" s="286"/>
      <c r="MVF13" s="287"/>
      <c r="MVG13" s="67"/>
      <c r="MVH13" s="284"/>
      <c r="MVI13" s="285"/>
      <c r="MVJ13" s="285"/>
      <c r="MVK13" s="286"/>
      <c r="MVL13" s="287"/>
      <c r="MVM13" s="67"/>
      <c r="MVN13" s="284"/>
      <c r="MVO13" s="285"/>
      <c r="MVP13" s="285"/>
      <c r="MVQ13" s="286"/>
      <c r="MVR13" s="287"/>
      <c r="MVS13" s="67"/>
      <c r="MVT13" s="284"/>
      <c r="MVU13" s="285"/>
      <c r="MVV13" s="285"/>
      <c r="MVW13" s="286"/>
      <c r="MVX13" s="287"/>
      <c r="MVY13" s="67"/>
      <c r="MVZ13" s="284"/>
      <c r="MWA13" s="285"/>
      <c r="MWB13" s="285"/>
      <c r="MWC13" s="286"/>
      <c r="MWD13" s="287"/>
      <c r="MWE13" s="67"/>
      <c r="MWF13" s="284"/>
      <c r="MWG13" s="285"/>
      <c r="MWH13" s="285"/>
      <c r="MWI13" s="286"/>
      <c r="MWJ13" s="287"/>
      <c r="MWK13" s="67"/>
      <c r="MWL13" s="284"/>
      <c r="MWM13" s="285"/>
      <c r="MWN13" s="285"/>
      <c r="MWO13" s="286"/>
      <c r="MWP13" s="287"/>
      <c r="MWQ13" s="67"/>
      <c r="MWR13" s="284"/>
      <c r="MWS13" s="285"/>
      <c r="MWT13" s="285"/>
      <c r="MWU13" s="286"/>
      <c r="MWV13" s="287"/>
      <c r="MWW13" s="67"/>
      <c r="MWX13" s="284"/>
      <c r="MWY13" s="285"/>
      <c r="MWZ13" s="285"/>
      <c r="MXA13" s="286"/>
      <c r="MXB13" s="287"/>
      <c r="MXC13" s="67"/>
      <c r="MXD13" s="284"/>
      <c r="MXE13" s="285"/>
      <c r="MXF13" s="285"/>
      <c r="MXG13" s="286"/>
      <c r="MXH13" s="287"/>
      <c r="MXI13" s="67"/>
      <c r="MXJ13" s="284"/>
      <c r="MXK13" s="285"/>
      <c r="MXL13" s="285"/>
      <c r="MXM13" s="286"/>
      <c r="MXN13" s="287"/>
      <c r="MXO13" s="67"/>
      <c r="MXP13" s="284"/>
      <c r="MXQ13" s="285"/>
      <c r="MXR13" s="285"/>
      <c r="MXS13" s="286"/>
      <c r="MXT13" s="287"/>
      <c r="MXU13" s="67"/>
      <c r="MXV13" s="284"/>
      <c r="MXW13" s="285"/>
      <c r="MXX13" s="285"/>
      <c r="MXY13" s="286"/>
      <c r="MXZ13" s="287"/>
      <c r="MYA13" s="67"/>
      <c r="MYB13" s="284"/>
      <c r="MYC13" s="285"/>
      <c r="MYD13" s="285"/>
      <c r="MYE13" s="286"/>
      <c r="MYF13" s="287"/>
      <c r="MYG13" s="67"/>
      <c r="MYH13" s="284"/>
      <c r="MYI13" s="285"/>
      <c r="MYJ13" s="285"/>
      <c r="MYK13" s="286"/>
      <c r="MYL13" s="287"/>
      <c r="MYM13" s="67"/>
      <c r="MYN13" s="284"/>
      <c r="MYO13" s="285"/>
      <c r="MYP13" s="285"/>
      <c r="MYQ13" s="286"/>
      <c r="MYR13" s="287"/>
      <c r="MYS13" s="67"/>
      <c r="MYT13" s="284"/>
      <c r="MYU13" s="285"/>
      <c r="MYV13" s="285"/>
      <c r="MYW13" s="286"/>
      <c r="MYX13" s="287"/>
      <c r="MYY13" s="67"/>
      <c r="MYZ13" s="284"/>
      <c r="MZA13" s="285"/>
      <c r="MZB13" s="285"/>
      <c r="MZC13" s="286"/>
      <c r="MZD13" s="287"/>
      <c r="MZE13" s="67"/>
      <c r="MZF13" s="284"/>
      <c r="MZG13" s="285"/>
      <c r="MZH13" s="285"/>
      <c r="MZI13" s="286"/>
      <c r="MZJ13" s="287"/>
      <c r="MZK13" s="67"/>
      <c r="MZL13" s="284"/>
      <c r="MZM13" s="285"/>
      <c r="MZN13" s="285"/>
      <c r="MZO13" s="286"/>
      <c r="MZP13" s="287"/>
      <c r="MZQ13" s="67"/>
      <c r="MZR13" s="284"/>
      <c r="MZS13" s="285"/>
      <c r="MZT13" s="285"/>
      <c r="MZU13" s="286"/>
      <c r="MZV13" s="287"/>
      <c r="MZW13" s="67"/>
      <c r="MZX13" s="284"/>
      <c r="MZY13" s="285"/>
      <c r="MZZ13" s="285"/>
      <c r="NAA13" s="286"/>
      <c r="NAB13" s="287"/>
      <c r="NAC13" s="67"/>
      <c r="NAD13" s="284"/>
      <c r="NAE13" s="285"/>
      <c r="NAF13" s="285"/>
      <c r="NAG13" s="286"/>
      <c r="NAH13" s="287"/>
      <c r="NAI13" s="67"/>
      <c r="NAJ13" s="284"/>
      <c r="NAK13" s="285"/>
      <c r="NAL13" s="285"/>
      <c r="NAM13" s="286"/>
      <c r="NAN13" s="287"/>
      <c r="NAO13" s="67"/>
      <c r="NAP13" s="284"/>
      <c r="NAQ13" s="285"/>
      <c r="NAR13" s="285"/>
      <c r="NAS13" s="286"/>
      <c r="NAT13" s="287"/>
      <c r="NAU13" s="67"/>
      <c r="NAV13" s="284"/>
      <c r="NAW13" s="285"/>
      <c r="NAX13" s="285"/>
      <c r="NAY13" s="286"/>
      <c r="NAZ13" s="287"/>
      <c r="NBA13" s="67"/>
      <c r="NBB13" s="284"/>
      <c r="NBC13" s="285"/>
      <c r="NBD13" s="285"/>
      <c r="NBE13" s="286"/>
      <c r="NBF13" s="287"/>
      <c r="NBG13" s="67"/>
      <c r="NBH13" s="284"/>
      <c r="NBI13" s="285"/>
      <c r="NBJ13" s="285"/>
      <c r="NBK13" s="286"/>
      <c r="NBL13" s="287"/>
      <c r="NBM13" s="67"/>
      <c r="NBN13" s="284"/>
      <c r="NBO13" s="285"/>
      <c r="NBP13" s="285"/>
      <c r="NBQ13" s="286"/>
      <c r="NBR13" s="287"/>
      <c r="NBS13" s="67"/>
      <c r="NBT13" s="284"/>
      <c r="NBU13" s="285"/>
      <c r="NBV13" s="285"/>
      <c r="NBW13" s="286"/>
      <c r="NBX13" s="287"/>
      <c r="NBY13" s="67"/>
      <c r="NBZ13" s="284"/>
      <c r="NCA13" s="285"/>
      <c r="NCB13" s="285"/>
      <c r="NCC13" s="286"/>
      <c r="NCD13" s="287"/>
      <c r="NCE13" s="67"/>
      <c r="NCF13" s="284"/>
      <c r="NCG13" s="285"/>
      <c r="NCH13" s="285"/>
      <c r="NCI13" s="286"/>
      <c r="NCJ13" s="287"/>
      <c r="NCK13" s="67"/>
      <c r="NCL13" s="284"/>
      <c r="NCM13" s="285"/>
      <c r="NCN13" s="285"/>
      <c r="NCO13" s="286"/>
      <c r="NCP13" s="287"/>
      <c r="NCQ13" s="67"/>
      <c r="NCR13" s="284"/>
      <c r="NCS13" s="285"/>
      <c r="NCT13" s="285"/>
      <c r="NCU13" s="286"/>
      <c r="NCV13" s="287"/>
      <c r="NCW13" s="67"/>
      <c r="NCX13" s="284"/>
      <c r="NCY13" s="285"/>
      <c r="NCZ13" s="285"/>
      <c r="NDA13" s="286"/>
      <c r="NDB13" s="287"/>
      <c r="NDC13" s="67"/>
      <c r="NDD13" s="284"/>
      <c r="NDE13" s="285"/>
      <c r="NDF13" s="285"/>
      <c r="NDG13" s="286"/>
      <c r="NDH13" s="287"/>
      <c r="NDI13" s="67"/>
      <c r="NDJ13" s="284"/>
      <c r="NDK13" s="285"/>
      <c r="NDL13" s="285"/>
      <c r="NDM13" s="286"/>
      <c r="NDN13" s="287"/>
      <c r="NDO13" s="67"/>
      <c r="NDP13" s="284"/>
      <c r="NDQ13" s="285"/>
      <c r="NDR13" s="285"/>
      <c r="NDS13" s="286"/>
      <c r="NDT13" s="287"/>
      <c r="NDU13" s="67"/>
      <c r="NDV13" s="284"/>
      <c r="NDW13" s="285"/>
      <c r="NDX13" s="285"/>
      <c r="NDY13" s="286"/>
      <c r="NDZ13" s="287"/>
      <c r="NEA13" s="67"/>
      <c r="NEB13" s="284"/>
      <c r="NEC13" s="285"/>
      <c r="NED13" s="285"/>
      <c r="NEE13" s="286"/>
      <c r="NEF13" s="287"/>
      <c r="NEG13" s="67"/>
      <c r="NEH13" s="284"/>
      <c r="NEI13" s="285"/>
      <c r="NEJ13" s="285"/>
      <c r="NEK13" s="286"/>
      <c r="NEL13" s="287"/>
      <c r="NEM13" s="67"/>
      <c r="NEN13" s="284"/>
      <c r="NEO13" s="285"/>
      <c r="NEP13" s="285"/>
      <c r="NEQ13" s="286"/>
      <c r="NER13" s="287"/>
      <c r="NES13" s="67"/>
      <c r="NET13" s="284"/>
      <c r="NEU13" s="285"/>
      <c r="NEV13" s="285"/>
      <c r="NEW13" s="286"/>
      <c r="NEX13" s="287"/>
      <c r="NEY13" s="67"/>
      <c r="NEZ13" s="284"/>
      <c r="NFA13" s="285"/>
      <c r="NFB13" s="285"/>
      <c r="NFC13" s="286"/>
      <c r="NFD13" s="287"/>
      <c r="NFE13" s="67"/>
      <c r="NFF13" s="284"/>
      <c r="NFG13" s="285"/>
      <c r="NFH13" s="285"/>
      <c r="NFI13" s="286"/>
      <c r="NFJ13" s="287"/>
      <c r="NFK13" s="67"/>
      <c r="NFL13" s="284"/>
      <c r="NFM13" s="285"/>
      <c r="NFN13" s="285"/>
      <c r="NFO13" s="286"/>
      <c r="NFP13" s="287"/>
      <c r="NFQ13" s="67"/>
      <c r="NFR13" s="284"/>
      <c r="NFS13" s="285"/>
      <c r="NFT13" s="285"/>
      <c r="NFU13" s="286"/>
      <c r="NFV13" s="287"/>
      <c r="NFW13" s="67"/>
      <c r="NFX13" s="284"/>
      <c r="NFY13" s="285"/>
      <c r="NFZ13" s="285"/>
      <c r="NGA13" s="286"/>
      <c r="NGB13" s="287"/>
      <c r="NGC13" s="67"/>
      <c r="NGD13" s="284"/>
      <c r="NGE13" s="285"/>
      <c r="NGF13" s="285"/>
      <c r="NGG13" s="286"/>
      <c r="NGH13" s="287"/>
      <c r="NGI13" s="67"/>
      <c r="NGJ13" s="284"/>
      <c r="NGK13" s="285"/>
      <c r="NGL13" s="285"/>
      <c r="NGM13" s="286"/>
      <c r="NGN13" s="287"/>
      <c r="NGO13" s="67"/>
      <c r="NGP13" s="284"/>
      <c r="NGQ13" s="285"/>
      <c r="NGR13" s="285"/>
      <c r="NGS13" s="286"/>
      <c r="NGT13" s="287"/>
      <c r="NGU13" s="67"/>
      <c r="NGV13" s="284"/>
      <c r="NGW13" s="285"/>
      <c r="NGX13" s="285"/>
      <c r="NGY13" s="286"/>
      <c r="NGZ13" s="287"/>
      <c r="NHA13" s="67"/>
      <c r="NHB13" s="284"/>
      <c r="NHC13" s="285"/>
      <c r="NHD13" s="285"/>
      <c r="NHE13" s="286"/>
      <c r="NHF13" s="287"/>
      <c r="NHG13" s="67"/>
      <c r="NHH13" s="284"/>
      <c r="NHI13" s="285"/>
      <c r="NHJ13" s="285"/>
      <c r="NHK13" s="286"/>
      <c r="NHL13" s="287"/>
      <c r="NHM13" s="67"/>
      <c r="NHN13" s="284"/>
      <c r="NHO13" s="285"/>
      <c r="NHP13" s="285"/>
      <c r="NHQ13" s="286"/>
      <c r="NHR13" s="287"/>
      <c r="NHS13" s="67"/>
      <c r="NHT13" s="284"/>
      <c r="NHU13" s="285"/>
      <c r="NHV13" s="285"/>
      <c r="NHW13" s="286"/>
      <c r="NHX13" s="287"/>
      <c r="NHY13" s="67"/>
      <c r="NHZ13" s="284"/>
      <c r="NIA13" s="285"/>
      <c r="NIB13" s="285"/>
      <c r="NIC13" s="286"/>
      <c r="NID13" s="287"/>
      <c r="NIE13" s="67"/>
      <c r="NIF13" s="284"/>
      <c r="NIG13" s="285"/>
      <c r="NIH13" s="285"/>
      <c r="NII13" s="286"/>
      <c r="NIJ13" s="287"/>
      <c r="NIK13" s="67"/>
      <c r="NIL13" s="284"/>
      <c r="NIM13" s="285"/>
      <c r="NIN13" s="285"/>
      <c r="NIO13" s="286"/>
      <c r="NIP13" s="287"/>
      <c r="NIQ13" s="67"/>
      <c r="NIR13" s="284"/>
      <c r="NIS13" s="285"/>
      <c r="NIT13" s="285"/>
      <c r="NIU13" s="286"/>
      <c r="NIV13" s="287"/>
      <c r="NIW13" s="67"/>
      <c r="NIX13" s="284"/>
      <c r="NIY13" s="285"/>
      <c r="NIZ13" s="285"/>
      <c r="NJA13" s="286"/>
      <c r="NJB13" s="287"/>
      <c r="NJC13" s="67"/>
      <c r="NJD13" s="284"/>
      <c r="NJE13" s="285"/>
      <c r="NJF13" s="285"/>
      <c r="NJG13" s="286"/>
      <c r="NJH13" s="287"/>
      <c r="NJI13" s="67"/>
      <c r="NJJ13" s="284"/>
      <c r="NJK13" s="285"/>
      <c r="NJL13" s="285"/>
      <c r="NJM13" s="286"/>
      <c r="NJN13" s="287"/>
      <c r="NJO13" s="67"/>
      <c r="NJP13" s="284"/>
      <c r="NJQ13" s="285"/>
      <c r="NJR13" s="285"/>
      <c r="NJS13" s="286"/>
      <c r="NJT13" s="287"/>
      <c r="NJU13" s="67"/>
      <c r="NJV13" s="284"/>
      <c r="NJW13" s="285"/>
      <c r="NJX13" s="285"/>
      <c r="NJY13" s="286"/>
      <c r="NJZ13" s="287"/>
      <c r="NKA13" s="67"/>
      <c r="NKB13" s="284"/>
      <c r="NKC13" s="285"/>
      <c r="NKD13" s="285"/>
      <c r="NKE13" s="286"/>
      <c r="NKF13" s="287"/>
      <c r="NKG13" s="67"/>
      <c r="NKH13" s="284"/>
      <c r="NKI13" s="285"/>
      <c r="NKJ13" s="285"/>
      <c r="NKK13" s="286"/>
      <c r="NKL13" s="287"/>
      <c r="NKM13" s="67"/>
      <c r="NKN13" s="284"/>
      <c r="NKO13" s="285"/>
      <c r="NKP13" s="285"/>
      <c r="NKQ13" s="286"/>
      <c r="NKR13" s="287"/>
      <c r="NKS13" s="67"/>
      <c r="NKT13" s="284"/>
      <c r="NKU13" s="285"/>
      <c r="NKV13" s="285"/>
      <c r="NKW13" s="286"/>
      <c r="NKX13" s="287"/>
      <c r="NKY13" s="67"/>
      <c r="NKZ13" s="284"/>
      <c r="NLA13" s="285"/>
      <c r="NLB13" s="285"/>
      <c r="NLC13" s="286"/>
      <c r="NLD13" s="287"/>
      <c r="NLE13" s="67"/>
      <c r="NLF13" s="284"/>
      <c r="NLG13" s="285"/>
      <c r="NLH13" s="285"/>
      <c r="NLI13" s="286"/>
      <c r="NLJ13" s="287"/>
      <c r="NLK13" s="67"/>
      <c r="NLL13" s="284"/>
      <c r="NLM13" s="285"/>
      <c r="NLN13" s="285"/>
      <c r="NLO13" s="286"/>
      <c r="NLP13" s="287"/>
      <c r="NLQ13" s="67"/>
      <c r="NLR13" s="284"/>
      <c r="NLS13" s="285"/>
      <c r="NLT13" s="285"/>
      <c r="NLU13" s="286"/>
      <c r="NLV13" s="287"/>
      <c r="NLW13" s="67"/>
      <c r="NLX13" s="284"/>
      <c r="NLY13" s="285"/>
      <c r="NLZ13" s="285"/>
      <c r="NMA13" s="286"/>
      <c r="NMB13" s="287"/>
      <c r="NMC13" s="67"/>
      <c r="NMD13" s="284"/>
      <c r="NME13" s="285"/>
      <c r="NMF13" s="285"/>
      <c r="NMG13" s="286"/>
      <c r="NMH13" s="287"/>
      <c r="NMI13" s="67"/>
      <c r="NMJ13" s="284"/>
      <c r="NMK13" s="285"/>
      <c r="NML13" s="285"/>
      <c r="NMM13" s="286"/>
      <c r="NMN13" s="287"/>
      <c r="NMO13" s="67"/>
      <c r="NMP13" s="284"/>
      <c r="NMQ13" s="285"/>
      <c r="NMR13" s="285"/>
      <c r="NMS13" s="286"/>
      <c r="NMT13" s="287"/>
      <c r="NMU13" s="67"/>
      <c r="NMV13" s="284"/>
      <c r="NMW13" s="285"/>
      <c r="NMX13" s="285"/>
      <c r="NMY13" s="286"/>
      <c r="NMZ13" s="287"/>
      <c r="NNA13" s="67"/>
      <c r="NNB13" s="284"/>
      <c r="NNC13" s="285"/>
      <c r="NND13" s="285"/>
      <c r="NNE13" s="286"/>
      <c r="NNF13" s="287"/>
      <c r="NNG13" s="67"/>
      <c r="NNH13" s="284"/>
      <c r="NNI13" s="285"/>
      <c r="NNJ13" s="285"/>
      <c r="NNK13" s="286"/>
      <c r="NNL13" s="287"/>
      <c r="NNM13" s="67"/>
      <c r="NNN13" s="284"/>
      <c r="NNO13" s="285"/>
      <c r="NNP13" s="285"/>
      <c r="NNQ13" s="286"/>
      <c r="NNR13" s="287"/>
      <c r="NNS13" s="67"/>
      <c r="NNT13" s="284"/>
      <c r="NNU13" s="285"/>
      <c r="NNV13" s="285"/>
      <c r="NNW13" s="286"/>
      <c r="NNX13" s="287"/>
      <c r="NNY13" s="67"/>
      <c r="NNZ13" s="284"/>
      <c r="NOA13" s="285"/>
      <c r="NOB13" s="285"/>
      <c r="NOC13" s="286"/>
      <c r="NOD13" s="287"/>
      <c r="NOE13" s="67"/>
      <c r="NOF13" s="284"/>
      <c r="NOG13" s="285"/>
      <c r="NOH13" s="285"/>
      <c r="NOI13" s="286"/>
      <c r="NOJ13" s="287"/>
      <c r="NOK13" s="67"/>
      <c r="NOL13" s="284"/>
      <c r="NOM13" s="285"/>
      <c r="NON13" s="285"/>
      <c r="NOO13" s="286"/>
      <c r="NOP13" s="287"/>
      <c r="NOQ13" s="67"/>
      <c r="NOR13" s="284"/>
      <c r="NOS13" s="285"/>
      <c r="NOT13" s="285"/>
      <c r="NOU13" s="286"/>
      <c r="NOV13" s="287"/>
      <c r="NOW13" s="67"/>
      <c r="NOX13" s="284"/>
      <c r="NOY13" s="285"/>
      <c r="NOZ13" s="285"/>
      <c r="NPA13" s="286"/>
      <c r="NPB13" s="287"/>
      <c r="NPC13" s="67"/>
      <c r="NPD13" s="284"/>
      <c r="NPE13" s="285"/>
      <c r="NPF13" s="285"/>
      <c r="NPG13" s="286"/>
      <c r="NPH13" s="287"/>
      <c r="NPI13" s="67"/>
      <c r="NPJ13" s="284"/>
      <c r="NPK13" s="285"/>
      <c r="NPL13" s="285"/>
      <c r="NPM13" s="286"/>
      <c r="NPN13" s="287"/>
      <c r="NPO13" s="67"/>
      <c r="NPP13" s="284"/>
      <c r="NPQ13" s="285"/>
      <c r="NPR13" s="285"/>
      <c r="NPS13" s="286"/>
      <c r="NPT13" s="287"/>
      <c r="NPU13" s="67"/>
      <c r="NPV13" s="284"/>
      <c r="NPW13" s="285"/>
      <c r="NPX13" s="285"/>
      <c r="NPY13" s="286"/>
      <c r="NPZ13" s="287"/>
      <c r="NQA13" s="67"/>
      <c r="NQB13" s="284"/>
      <c r="NQC13" s="285"/>
      <c r="NQD13" s="285"/>
      <c r="NQE13" s="286"/>
      <c r="NQF13" s="287"/>
      <c r="NQG13" s="67"/>
      <c r="NQH13" s="284"/>
      <c r="NQI13" s="285"/>
      <c r="NQJ13" s="285"/>
      <c r="NQK13" s="286"/>
      <c r="NQL13" s="287"/>
      <c r="NQM13" s="67"/>
      <c r="NQN13" s="284"/>
      <c r="NQO13" s="285"/>
      <c r="NQP13" s="285"/>
      <c r="NQQ13" s="286"/>
      <c r="NQR13" s="287"/>
      <c r="NQS13" s="67"/>
      <c r="NQT13" s="284"/>
      <c r="NQU13" s="285"/>
      <c r="NQV13" s="285"/>
      <c r="NQW13" s="286"/>
      <c r="NQX13" s="287"/>
      <c r="NQY13" s="67"/>
      <c r="NQZ13" s="284"/>
      <c r="NRA13" s="285"/>
      <c r="NRB13" s="285"/>
      <c r="NRC13" s="286"/>
      <c r="NRD13" s="287"/>
      <c r="NRE13" s="67"/>
      <c r="NRF13" s="284"/>
      <c r="NRG13" s="285"/>
      <c r="NRH13" s="285"/>
      <c r="NRI13" s="286"/>
      <c r="NRJ13" s="287"/>
      <c r="NRK13" s="67"/>
      <c r="NRL13" s="284"/>
      <c r="NRM13" s="285"/>
      <c r="NRN13" s="285"/>
      <c r="NRO13" s="286"/>
      <c r="NRP13" s="287"/>
      <c r="NRQ13" s="67"/>
      <c r="NRR13" s="284"/>
      <c r="NRS13" s="285"/>
      <c r="NRT13" s="285"/>
      <c r="NRU13" s="286"/>
      <c r="NRV13" s="287"/>
      <c r="NRW13" s="67"/>
      <c r="NRX13" s="284"/>
      <c r="NRY13" s="285"/>
      <c r="NRZ13" s="285"/>
      <c r="NSA13" s="286"/>
      <c r="NSB13" s="287"/>
      <c r="NSC13" s="67"/>
      <c r="NSD13" s="284"/>
      <c r="NSE13" s="285"/>
      <c r="NSF13" s="285"/>
      <c r="NSG13" s="286"/>
      <c r="NSH13" s="287"/>
      <c r="NSI13" s="67"/>
      <c r="NSJ13" s="284"/>
      <c r="NSK13" s="285"/>
      <c r="NSL13" s="285"/>
      <c r="NSM13" s="286"/>
      <c r="NSN13" s="287"/>
      <c r="NSO13" s="67"/>
      <c r="NSP13" s="284"/>
      <c r="NSQ13" s="285"/>
      <c r="NSR13" s="285"/>
      <c r="NSS13" s="286"/>
      <c r="NST13" s="287"/>
      <c r="NSU13" s="67"/>
      <c r="NSV13" s="284"/>
      <c r="NSW13" s="285"/>
      <c r="NSX13" s="285"/>
      <c r="NSY13" s="286"/>
      <c r="NSZ13" s="287"/>
      <c r="NTA13" s="67"/>
      <c r="NTB13" s="284"/>
      <c r="NTC13" s="285"/>
      <c r="NTD13" s="285"/>
      <c r="NTE13" s="286"/>
      <c r="NTF13" s="287"/>
      <c r="NTG13" s="67"/>
      <c r="NTH13" s="284"/>
      <c r="NTI13" s="285"/>
      <c r="NTJ13" s="285"/>
      <c r="NTK13" s="286"/>
      <c r="NTL13" s="287"/>
      <c r="NTM13" s="67"/>
      <c r="NTN13" s="284"/>
      <c r="NTO13" s="285"/>
      <c r="NTP13" s="285"/>
      <c r="NTQ13" s="286"/>
      <c r="NTR13" s="287"/>
      <c r="NTS13" s="67"/>
      <c r="NTT13" s="284"/>
      <c r="NTU13" s="285"/>
      <c r="NTV13" s="285"/>
      <c r="NTW13" s="286"/>
      <c r="NTX13" s="287"/>
      <c r="NTY13" s="67"/>
      <c r="NTZ13" s="284"/>
      <c r="NUA13" s="285"/>
      <c r="NUB13" s="285"/>
      <c r="NUC13" s="286"/>
      <c r="NUD13" s="287"/>
      <c r="NUE13" s="67"/>
      <c r="NUF13" s="284"/>
      <c r="NUG13" s="285"/>
      <c r="NUH13" s="285"/>
      <c r="NUI13" s="286"/>
      <c r="NUJ13" s="287"/>
      <c r="NUK13" s="67"/>
      <c r="NUL13" s="284"/>
      <c r="NUM13" s="285"/>
      <c r="NUN13" s="285"/>
      <c r="NUO13" s="286"/>
      <c r="NUP13" s="287"/>
      <c r="NUQ13" s="67"/>
      <c r="NUR13" s="284"/>
      <c r="NUS13" s="285"/>
      <c r="NUT13" s="285"/>
      <c r="NUU13" s="286"/>
      <c r="NUV13" s="287"/>
      <c r="NUW13" s="67"/>
      <c r="NUX13" s="284"/>
      <c r="NUY13" s="285"/>
      <c r="NUZ13" s="285"/>
      <c r="NVA13" s="286"/>
      <c r="NVB13" s="287"/>
      <c r="NVC13" s="67"/>
      <c r="NVD13" s="284"/>
      <c r="NVE13" s="285"/>
      <c r="NVF13" s="285"/>
      <c r="NVG13" s="286"/>
      <c r="NVH13" s="287"/>
      <c r="NVI13" s="67"/>
      <c r="NVJ13" s="284"/>
      <c r="NVK13" s="285"/>
      <c r="NVL13" s="285"/>
      <c r="NVM13" s="286"/>
      <c r="NVN13" s="287"/>
      <c r="NVO13" s="67"/>
      <c r="NVP13" s="284"/>
      <c r="NVQ13" s="285"/>
      <c r="NVR13" s="285"/>
      <c r="NVS13" s="286"/>
      <c r="NVT13" s="287"/>
      <c r="NVU13" s="67"/>
      <c r="NVV13" s="284"/>
      <c r="NVW13" s="285"/>
      <c r="NVX13" s="285"/>
      <c r="NVY13" s="286"/>
      <c r="NVZ13" s="287"/>
      <c r="NWA13" s="67"/>
      <c r="NWB13" s="284"/>
      <c r="NWC13" s="285"/>
      <c r="NWD13" s="285"/>
      <c r="NWE13" s="286"/>
      <c r="NWF13" s="287"/>
      <c r="NWG13" s="67"/>
      <c r="NWH13" s="284"/>
      <c r="NWI13" s="285"/>
      <c r="NWJ13" s="285"/>
      <c r="NWK13" s="286"/>
      <c r="NWL13" s="287"/>
      <c r="NWM13" s="67"/>
      <c r="NWN13" s="284"/>
      <c r="NWO13" s="285"/>
      <c r="NWP13" s="285"/>
      <c r="NWQ13" s="286"/>
      <c r="NWR13" s="287"/>
      <c r="NWS13" s="67"/>
      <c r="NWT13" s="284"/>
      <c r="NWU13" s="285"/>
      <c r="NWV13" s="285"/>
      <c r="NWW13" s="286"/>
      <c r="NWX13" s="287"/>
      <c r="NWY13" s="67"/>
      <c r="NWZ13" s="284"/>
      <c r="NXA13" s="285"/>
      <c r="NXB13" s="285"/>
      <c r="NXC13" s="286"/>
      <c r="NXD13" s="287"/>
      <c r="NXE13" s="67"/>
      <c r="NXF13" s="284"/>
      <c r="NXG13" s="285"/>
      <c r="NXH13" s="285"/>
      <c r="NXI13" s="286"/>
      <c r="NXJ13" s="287"/>
      <c r="NXK13" s="67"/>
      <c r="NXL13" s="284"/>
      <c r="NXM13" s="285"/>
      <c r="NXN13" s="285"/>
      <c r="NXO13" s="286"/>
      <c r="NXP13" s="287"/>
      <c r="NXQ13" s="67"/>
      <c r="NXR13" s="284"/>
      <c r="NXS13" s="285"/>
      <c r="NXT13" s="285"/>
      <c r="NXU13" s="286"/>
      <c r="NXV13" s="287"/>
      <c r="NXW13" s="67"/>
      <c r="NXX13" s="284"/>
      <c r="NXY13" s="285"/>
      <c r="NXZ13" s="285"/>
      <c r="NYA13" s="286"/>
      <c r="NYB13" s="287"/>
      <c r="NYC13" s="67"/>
      <c r="NYD13" s="284"/>
      <c r="NYE13" s="285"/>
      <c r="NYF13" s="285"/>
      <c r="NYG13" s="286"/>
      <c r="NYH13" s="287"/>
      <c r="NYI13" s="67"/>
      <c r="NYJ13" s="284"/>
      <c r="NYK13" s="285"/>
      <c r="NYL13" s="285"/>
      <c r="NYM13" s="286"/>
      <c r="NYN13" s="287"/>
      <c r="NYO13" s="67"/>
      <c r="NYP13" s="284"/>
      <c r="NYQ13" s="285"/>
      <c r="NYR13" s="285"/>
      <c r="NYS13" s="286"/>
      <c r="NYT13" s="287"/>
      <c r="NYU13" s="67"/>
      <c r="NYV13" s="284"/>
      <c r="NYW13" s="285"/>
      <c r="NYX13" s="285"/>
      <c r="NYY13" s="286"/>
      <c r="NYZ13" s="287"/>
      <c r="NZA13" s="67"/>
      <c r="NZB13" s="284"/>
      <c r="NZC13" s="285"/>
      <c r="NZD13" s="285"/>
      <c r="NZE13" s="286"/>
      <c r="NZF13" s="287"/>
      <c r="NZG13" s="67"/>
      <c r="NZH13" s="284"/>
      <c r="NZI13" s="285"/>
      <c r="NZJ13" s="285"/>
      <c r="NZK13" s="286"/>
      <c r="NZL13" s="287"/>
      <c r="NZM13" s="67"/>
      <c r="NZN13" s="284"/>
      <c r="NZO13" s="285"/>
      <c r="NZP13" s="285"/>
      <c r="NZQ13" s="286"/>
      <c r="NZR13" s="287"/>
      <c r="NZS13" s="67"/>
      <c r="NZT13" s="284"/>
      <c r="NZU13" s="285"/>
      <c r="NZV13" s="285"/>
      <c r="NZW13" s="286"/>
      <c r="NZX13" s="287"/>
      <c r="NZY13" s="67"/>
      <c r="NZZ13" s="284"/>
      <c r="OAA13" s="285"/>
      <c r="OAB13" s="285"/>
      <c r="OAC13" s="286"/>
      <c r="OAD13" s="287"/>
      <c r="OAE13" s="67"/>
      <c r="OAF13" s="284"/>
      <c r="OAG13" s="285"/>
      <c r="OAH13" s="285"/>
      <c r="OAI13" s="286"/>
      <c r="OAJ13" s="287"/>
      <c r="OAK13" s="67"/>
      <c r="OAL13" s="284"/>
      <c r="OAM13" s="285"/>
      <c r="OAN13" s="285"/>
      <c r="OAO13" s="286"/>
      <c r="OAP13" s="287"/>
      <c r="OAQ13" s="67"/>
      <c r="OAR13" s="284"/>
      <c r="OAS13" s="285"/>
      <c r="OAT13" s="285"/>
      <c r="OAU13" s="286"/>
      <c r="OAV13" s="287"/>
      <c r="OAW13" s="67"/>
      <c r="OAX13" s="284"/>
      <c r="OAY13" s="285"/>
      <c r="OAZ13" s="285"/>
      <c r="OBA13" s="286"/>
      <c r="OBB13" s="287"/>
      <c r="OBC13" s="67"/>
      <c r="OBD13" s="284"/>
      <c r="OBE13" s="285"/>
      <c r="OBF13" s="285"/>
      <c r="OBG13" s="286"/>
      <c r="OBH13" s="287"/>
      <c r="OBI13" s="67"/>
      <c r="OBJ13" s="284"/>
      <c r="OBK13" s="285"/>
      <c r="OBL13" s="285"/>
      <c r="OBM13" s="286"/>
      <c r="OBN13" s="287"/>
      <c r="OBO13" s="67"/>
      <c r="OBP13" s="284"/>
      <c r="OBQ13" s="285"/>
      <c r="OBR13" s="285"/>
      <c r="OBS13" s="286"/>
      <c r="OBT13" s="287"/>
      <c r="OBU13" s="67"/>
      <c r="OBV13" s="284"/>
      <c r="OBW13" s="285"/>
      <c r="OBX13" s="285"/>
      <c r="OBY13" s="286"/>
      <c r="OBZ13" s="287"/>
      <c r="OCA13" s="67"/>
      <c r="OCB13" s="284"/>
      <c r="OCC13" s="285"/>
      <c r="OCD13" s="285"/>
      <c r="OCE13" s="286"/>
      <c r="OCF13" s="287"/>
      <c r="OCG13" s="67"/>
      <c r="OCH13" s="284"/>
      <c r="OCI13" s="285"/>
      <c r="OCJ13" s="285"/>
      <c r="OCK13" s="286"/>
      <c r="OCL13" s="287"/>
      <c r="OCM13" s="67"/>
      <c r="OCN13" s="284"/>
      <c r="OCO13" s="285"/>
      <c r="OCP13" s="285"/>
      <c r="OCQ13" s="286"/>
      <c r="OCR13" s="287"/>
      <c r="OCS13" s="67"/>
      <c r="OCT13" s="284"/>
      <c r="OCU13" s="285"/>
      <c r="OCV13" s="285"/>
      <c r="OCW13" s="286"/>
      <c r="OCX13" s="287"/>
      <c r="OCY13" s="67"/>
      <c r="OCZ13" s="284"/>
      <c r="ODA13" s="285"/>
      <c r="ODB13" s="285"/>
      <c r="ODC13" s="286"/>
      <c r="ODD13" s="287"/>
      <c r="ODE13" s="67"/>
      <c r="ODF13" s="284"/>
      <c r="ODG13" s="285"/>
      <c r="ODH13" s="285"/>
      <c r="ODI13" s="286"/>
      <c r="ODJ13" s="287"/>
      <c r="ODK13" s="67"/>
      <c r="ODL13" s="284"/>
      <c r="ODM13" s="285"/>
      <c r="ODN13" s="285"/>
      <c r="ODO13" s="286"/>
      <c r="ODP13" s="287"/>
      <c r="ODQ13" s="67"/>
      <c r="ODR13" s="284"/>
      <c r="ODS13" s="285"/>
      <c r="ODT13" s="285"/>
      <c r="ODU13" s="286"/>
      <c r="ODV13" s="287"/>
      <c r="ODW13" s="67"/>
      <c r="ODX13" s="284"/>
      <c r="ODY13" s="285"/>
      <c r="ODZ13" s="285"/>
      <c r="OEA13" s="286"/>
      <c r="OEB13" s="287"/>
      <c r="OEC13" s="67"/>
      <c r="OED13" s="284"/>
      <c r="OEE13" s="285"/>
      <c r="OEF13" s="285"/>
      <c r="OEG13" s="286"/>
      <c r="OEH13" s="287"/>
      <c r="OEI13" s="67"/>
      <c r="OEJ13" s="284"/>
      <c r="OEK13" s="285"/>
      <c r="OEL13" s="285"/>
      <c r="OEM13" s="286"/>
      <c r="OEN13" s="287"/>
      <c r="OEO13" s="67"/>
      <c r="OEP13" s="284"/>
      <c r="OEQ13" s="285"/>
      <c r="OER13" s="285"/>
      <c r="OES13" s="286"/>
      <c r="OET13" s="287"/>
      <c r="OEU13" s="67"/>
      <c r="OEV13" s="284"/>
      <c r="OEW13" s="285"/>
      <c r="OEX13" s="285"/>
      <c r="OEY13" s="286"/>
      <c r="OEZ13" s="287"/>
      <c r="OFA13" s="67"/>
      <c r="OFB13" s="284"/>
      <c r="OFC13" s="285"/>
      <c r="OFD13" s="285"/>
      <c r="OFE13" s="286"/>
      <c r="OFF13" s="287"/>
      <c r="OFG13" s="67"/>
      <c r="OFH13" s="284"/>
      <c r="OFI13" s="285"/>
      <c r="OFJ13" s="285"/>
      <c r="OFK13" s="286"/>
      <c r="OFL13" s="287"/>
      <c r="OFM13" s="67"/>
      <c r="OFN13" s="284"/>
      <c r="OFO13" s="285"/>
      <c r="OFP13" s="285"/>
      <c r="OFQ13" s="286"/>
      <c r="OFR13" s="287"/>
      <c r="OFS13" s="67"/>
      <c r="OFT13" s="284"/>
      <c r="OFU13" s="285"/>
      <c r="OFV13" s="285"/>
      <c r="OFW13" s="286"/>
      <c r="OFX13" s="287"/>
      <c r="OFY13" s="67"/>
      <c r="OFZ13" s="284"/>
      <c r="OGA13" s="285"/>
      <c r="OGB13" s="285"/>
      <c r="OGC13" s="286"/>
      <c r="OGD13" s="287"/>
      <c r="OGE13" s="67"/>
      <c r="OGF13" s="284"/>
      <c r="OGG13" s="285"/>
      <c r="OGH13" s="285"/>
      <c r="OGI13" s="286"/>
      <c r="OGJ13" s="287"/>
      <c r="OGK13" s="67"/>
      <c r="OGL13" s="284"/>
      <c r="OGM13" s="285"/>
      <c r="OGN13" s="285"/>
      <c r="OGO13" s="286"/>
      <c r="OGP13" s="287"/>
      <c r="OGQ13" s="67"/>
      <c r="OGR13" s="284"/>
      <c r="OGS13" s="285"/>
      <c r="OGT13" s="285"/>
      <c r="OGU13" s="286"/>
      <c r="OGV13" s="287"/>
      <c r="OGW13" s="67"/>
      <c r="OGX13" s="284"/>
      <c r="OGY13" s="285"/>
      <c r="OGZ13" s="285"/>
      <c r="OHA13" s="286"/>
      <c r="OHB13" s="287"/>
      <c r="OHC13" s="67"/>
      <c r="OHD13" s="284"/>
      <c r="OHE13" s="285"/>
      <c r="OHF13" s="285"/>
      <c r="OHG13" s="286"/>
      <c r="OHH13" s="287"/>
      <c r="OHI13" s="67"/>
      <c r="OHJ13" s="284"/>
      <c r="OHK13" s="285"/>
      <c r="OHL13" s="285"/>
      <c r="OHM13" s="286"/>
      <c r="OHN13" s="287"/>
      <c r="OHO13" s="67"/>
      <c r="OHP13" s="284"/>
      <c r="OHQ13" s="285"/>
      <c r="OHR13" s="285"/>
      <c r="OHS13" s="286"/>
      <c r="OHT13" s="287"/>
      <c r="OHU13" s="67"/>
      <c r="OHV13" s="284"/>
      <c r="OHW13" s="285"/>
      <c r="OHX13" s="285"/>
      <c r="OHY13" s="286"/>
      <c r="OHZ13" s="287"/>
      <c r="OIA13" s="67"/>
      <c r="OIB13" s="284"/>
      <c r="OIC13" s="285"/>
      <c r="OID13" s="285"/>
      <c r="OIE13" s="286"/>
      <c r="OIF13" s="287"/>
      <c r="OIG13" s="67"/>
      <c r="OIH13" s="284"/>
      <c r="OII13" s="285"/>
      <c r="OIJ13" s="285"/>
      <c r="OIK13" s="286"/>
      <c r="OIL13" s="287"/>
      <c r="OIM13" s="67"/>
      <c r="OIN13" s="284"/>
      <c r="OIO13" s="285"/>
      <c r="OIP13" s="285"/>
      <c r="OIQ13" s="286"/>
      <c r="OIR13" s="287"/>
      <c r="OIS13" s="67"/>
      <c r="OIT13" s="284"/>
      <c r="OIU13" s="285"/>
      <c r="OIV13" s="285"/>
      <c r="OIW13" s="286"/>
      <c r="OIX13" s="287"/>
      <c r="OIY13" s="67"/>
      <c r="OIZ13" s="284"/>
      <c r="OJA13" s="285"/>
      <c r="OJB13" s="285"/>
      <c r="OJC13" s="286"/>
      <c r="OJD13" s="287"/>
      <c r="OJE13" s="67"/>
      <c r="OJF13" s="284"/>
      <c r="OJG13" s="285"/>
      <c r="OJH13" s="285"/>
      <c r="OJI13" s="286"/>
      <c r="OJJ13" s="287"/>
      <c r="OJK13" s="67"/>
      <c r="OJL13" s="284"/>
      <c r="OJM13" s="285"/>
      <c r="OJN13" s="285"/>
      <c r="OJO13" s="286"/>
      <c r="OJP13" s="287"/>
      <c r="OJQ13" s="67"/>
      <c r="OJR13" s="284"/>
      <c r="OJS13" s="285"/>
      <c r="OJT13" s="285"/>
      <c r="OJU13" s="286"/>
      <c r="OJV13" s="287"/>
      <c r="OJW13" s="67"/>
      <c r="OJX13" s="284"/>
      <c r="OJY13" s="285"/>
      <c r="OJZ13" s="285"/>
      <c r="OKA13" s="286"/>
      <c r="OKB13" s="287"/>
      <c r="OKC13" s="67"/>
      <c r="OKD13" s="284"/>
      <c r="OKE13" s="285"/>
      <c r="OKF13" s="285"/>
      <c r="OKG13" s="286"/>
      <c r="OKH13" s="287"/>
      <c r="OKI13" s="67"/>
      <c r="OKJ13" s="284"/>
      <c r="OKK13" s="285"/>
      <c r="OKL13" s="285"/>
      <c r="OKM13" s="286"/>
      <c r="OKN13" s="287"/>
      <c r="OKO13" s="67"/>
      <c r="OKP13" s="284"/>
      <c r="OKQ13" s="285"/>
      <c r="OKR13" s="285"/>
      <c r="OKS13" s="286"/>
      <c r="OKT13" s="287"/>
      <c r="OKU13" s="67"/>
      <c r="OKV13" s="284"/>
      <c r="OKW13" s="285"/>
      <c r="OKX13" s="285"/>
      <c r="OKY13" s="286"/>
      <c r="OKZ13" s="287"/>
      <c r="OLA13" s="67"/>
      <c r="OLB13" s="284"/>
      <c r="OLC13" s="285"/>
      <c r="OLD13" s="285"/>
      <c r="OLE13" s="286"/>
      <c r="OLF13" s="287"/>
      <c r="OLG13" s="67"/>
      <c r="OLH13" s="284"/>
      <c r="OLI13" s="285"/>
      <c r="OLJ13" s="285"/>
      <c r="OLK13" s="286"/>
      <c r="OLL13" s="287"/>
      <c r="OLM13" s="67"/>
      <c r="OLN13" s="284"/>
      <c r="OLO13" s="285"/>
      <c r="OLP13" s="285"/>
      <c r="OLQ13" s="286"/>
      <c r="OLR13" s="287"/>
      <c r="OLS13" s="67"/>
      <c r="OLT13" s="284"/>
      <c r="OLU13" s="285"/>
      <c r="OLV13" s="285"/>
      <c r="OLW13" s="286"/>
      <c r="OLX13" s="287"/>
      <c r="OLY13" s="67"/>
      <c r="OLZ13" s="284"/>
      <c r="OMA13" s="285"/>
      <c r="OMB13" s="285"/>
      <c r="OMC13" s="286"/>
      <c r="OMD13" s="287"/>
      <c r="OME13" s="67"/>
      <c r="OMF13" s="284"/>
      <c r="OMG13" s="285"/>
      <c r="OMH13" s="285"/>
      <c r="OMI13" s="286"/>
      <c r="OMJ13" s="287"/>
      <c r="OMK13" s="67"/>
      <c r="OML13" s="284"/>
      <c r="OMM13" s="285"/>
      <c r="OMN13" s="285"/>
      <c r="OMO13" s="286"/>
      <c r="OMP13" s="287"/>
      <c r="OMQ13" s="67"/>
      <c r="OMR13" s="284"/>
      <c r="OMS13" s="285"/>
      <c r="OMT13" s="285"/>
      <c r="OMU13" s="286"/>
      <c r="OMV13" s="287"/>
      <c r="OMW13" s="67"/>
      <c r="OMX13" s="284"/>
      <c r="OMY13" s="285"/>
      <c r="OMZ13" s="285"/>
      <c r="ONA13" s="286"/>
      <c r="ONB13" s="287"/>
      <c r="ONC13" s="67"/>
      <c r="OND13" s="284"/>
      <c r="ONE13" s="285"/>
      <c r="ONF13" s="285"/>
      <c r="ONG13" s="286"/>
      <c r="ONH13" s="287"/>
      <c r="ONI13" s="67"/>
      <c r="ONJ13" s="284"/>
      <c r="ONK13" s="285"/>
      <c r="ONL13" s="285"/>
      <c r="ONM13" s="286"/>
      <c r="ONN13" s="287"/>
      <c r="ONO13" s="67"/>
      <c r="ONP13" s="284"/>
      <c r="ONQ13" s="285"/>
      <c r="ONR13" s="285"/>
      <c r="ONS13" s="286"/>
      <c r="ONT13" s="287"/>
      <c r="ONU13" s="67"/>
      <c r="ONV13" s="284"/>
      <c r="ONW13" s="285"/>
      <c r="ONX13" s="285"/>
      <c r="ONY13" s="286"/>
      <c r="ONZ13" s="287"/>
      <c r="OOA13" s="67"/>
      <c r="OOB13" s="284"/>
      <c r="OOC13" s="285"/>
      <c r="OOD13" s="285"/>
      <c r="OOE13" s="286"/>
      <c r="OOF13" s="287"/>
      <c r="OOG13" s="67"/>
      <c r="OOH13" s="284"/>
      <c r="OOI13" s="285"/>
      <c r="OOJ13" s="285"/>
      <c r="OOK13" s="286"/>
      <c r="OOL13" s="287"/>
      <c r="OOM13" s="67"/>
      <c r="OON13" s="284"/>
      <c r="OOO13" s="285"/>
      <c r="OOP13" s="285"/>
      <c r="OOQ13" s="286"/>
      <c r="OOR13" s="287"/>
      <c r="OOS13" s="67"/>
      <c r="OOT13" s="284"/>
      <c r="OOU13" s="285"/>
      <c r="OOV13" s="285"/>
      <c r="OOW13" s="286"/>
      <c r="OOX13" s="287"/>
      <c r="OOY13" s="67"/>
      <c r="OOZ13" s="284"/>
      <c r="OPA13" s="285"/>
      <c r="OPB13" s="285"/>
      <c r="OPC13" s="286"/>
      <c r="OPD13" s="287"/>
      <c r="OPE13" s="67"/>
      <c r="OPF13" s="284"/>
      <c r="OPG13" s="285"/>
      <c r="OPH13" s="285"/>
      <c r="OPI13" s="286"/>
      <c r="OPJ13" s="287"/>
      <c r="OPK13" s="67"/>
      <c r="OPL13" s="284"/>
      <c r="OPM13" s="285"/>
      <c r="OPN13" s="285"/>
      <c r="OPO13" s="286"/>
      <c r="OPP13" s="287"/>
      <c r="OPQ13" s="67"/>
      <c r="OPR13" s="284"/>
      <c r="OPS13" s="285"/>
      <c r="OPT13" s="285"/>
      <c r="OPU13" s="286"/>
      <c r="OPV13" s="287"/>
      <c r="OPW13" s="67"/>
      <c r="OPX13" s="284"/>
      <c r="OPY13" s="285"/>
      <c r="OPZ13" s="285"/>
      <c r="OQA13" s="286"/>
      <c r="OQB13" s="287"/>
      <c r="OQC13" s="67"/>
      <c r="OQD13" s="284"/>
      <c r="OQE13" s="285"/>
      <c r="OQF13" s="285"/>
      <c r="OQG13" s="286"/>
      <c r="OQH13" s="287"/>
      <c r="OQI13" s="67"/>
      <c r="OQJ13" s="284"/>
      <c r="OQK13" s="285"/>
      <c r="OQL13" s="285"/>
      <c r="OQM13" s="286"/>
      <c r="OQN13" s="287"/>
      <c r="OQO13" s="67"/>
      <c r="OQP13" s="284"/>
      <c r="OQQ13" s="285"/>
      <c r="OQR13" s="285"/>
      <c r="OQS13" s="286"/>
      <c r="OQT13" s="287"/>
      <c r="OQU13" s="67"/>
      <c r="OQV13" s="284"/>
      <c r="OQW13" s="285"/>
      <c r="OQX13" s="285"/>
      <c r="OQY13" s="286"/>
      <c r="OQZ13" s="287"/>
      <c r="ORA13" s="67"/>
      <c r="ORB13" s="284"/>
      <c r="ORC13" s="285"/>
      <c r="ORD13" s="285"/>
      <c r="ORE13" s="286"/>
      <c r="ORF13" s="287"/>
      <c r="ORG13" s="67"/>
      <c r="ORH13" s="284"/>
      <c r="ORI13" s="285"/>
      <c r="ORJ13" s="285"/>
      <c r="ORK13" s="286"/>
      <c r="ORL13" s="287"/>
      <c r="ORM13" s="67"/>
      <c r="ORN13" s="284"/>
      <c r="ORO13" s="285"/>
      <c r="ORP13" s="285"/>
      <c r="ORQ13" s="286"/>
      <c r="ORR13" s="287"/>
      <c r="ORS13" s="67"/>
      <c r="ORT13" s="284"/>
      <c r="ORU13" s="285"/>
      <c r="ORV13" s="285"/>
      <c r="ORW13" s="286"/>
      <c r="ORX13" s="287"/>
      <c r="ORY13" s="67"/>
      <c r="ORZ13" s="284"/>
      <c r="OSA13" s="285"/>
      <c r="OSB13" s="285"/>
      <c r="OSC13" s="286"/>
      <c r="OSD13" s="287"/>
      <c r="OSE13" s="67"/>
      <c r="OSF13" s="284"/>
      <c r="OSG13" s="285"/>
      <c r="OSH13" s="285"/>
      <c r="OSI13" s="286"/>
      <c r="OSJ13" s="287"/>
      <c r="OSK13" s="67"/>
      <c r="OSL13" s="284"/>
      <c r="OSM13" s="285"/>
      <c r="OSN13" s="285"/>
      <c r="OSO13" s="286"/>
      <c r="OSP13" s="287"/>
      <c r="OSQ13" s="67"/>
      <c r="OSR13" s="284"/>
      <c r="OSS13" s="285"/>
      <c r="OST13" s="285"/>
      <c r="OSU13" s="286"/>
      <c r="OSV13" s="287"/>
      <c r="OSW13" s="67"/>
      <c r="OSX13" s="284"/>
      <c r="OSY13" s="285"/>
      <c r="OSZ13" s="285"/>
      <c r="OTA13" s="286"/>
      <c r="OTB13" s="287"/>
      <c r="OTC13" s="67"/>
      <c r="OTD13" s="284"/>
      <c r="OTE13" s="285"/>
      <c r="OTF13" s="285"/>
      <c r="OTG13" s="286"/>
      <c r="OTH13" s="287"/>
      <c r="OTI13" s="67"/>
      <c r="OTJ13" s="284"/>
      <c r="OTK13" s="285"/>
      <c r="OTL13" s="285"/>
      <c r="OTM13" s="286"/>
      <c r="OTN13" s="287"/>
      <c r="OTO13" s="67"/>
      <c r="OTP13" s="284"/>
      <c r="OTQ13" s="285"/>
      <c r="OTR13" s="285"/>
      <c r="OTS13" s="286"/>
      <c r="OTT13" s="287"/>
      <c r="OTU13" s="67"/>
      <c r="OTV13" s="284"/>
      <c r="OTW13" s="285"/>
      <c r="OTX13" s="285"/>
      <c r="OTY13" s="286"/>
      <c r="OTZ13" s="287"/>
      <c r="OUA13" s="67"/>
      <c r="OUB13" s="284"/>
      <c r="OUC13" s="285"/>
      <c r="OUD13" s="285"/>
      <c r="OUE13" s="286"/>
      <c r="OUF13" s="287"/>
      <c r="OUG13" s="67"/>
      <c r="OUH13" s="284"/>
      <c r="OUI13" s="285"/>
      <c r="OUJ13" s="285"/>
      <c r="OUK13" s="286"/>
      <c r="OUL13" s="287"/>
      <c r="OUM13" s="67"/>
      <c r="OUN13" s="284"/>
      <c r="OUO13" s="285"/>
      <c r="OUP13" s="285"/>
      <c r="OUQ13" s="286"/>
      <c r="OUR13" s="287"/>
      <c r="OUS13" s="67"/>
      <c r="OUT13" s="284"/>
      <c r="OUU13" s="285"/>
      <c r="OUV13" s="285"/>
      <c r="OUW13" s="286"/>
      <c r="OUX13" s="287"/>
      <c r="OUY13" s="67"/>
      <c r="OUZ13" s="284"/>
      <c r="OVA13" s="285"/>
      <c r="OVB13" s="285"/>
      <c r="OVC13" s="286"/>
      <c r="OVD13" s="287"/>
      <c r="OVE13" s="67"/>
      <c r="OVF13" s="284"/>
      <c r="OVG13" s="285"/>
      <c r="OVH13" s="285"/>
      <c r="OVI13" s="286"/>
      <c r="OVJ13" s="287"/>
      <c r="OVK13" s="67"/>
      <c r="OVL13" s="284"/>
      <c r="OVM13" s="285"/>
      <c r="OVN13" s="285"/>
      <c r="OVO13" s="286"/>
      <c r="OVP13" s="287"/>
      <c r="OVQ13" s="67"/>
      <c r="OVR13" s="284"/>
      <c r="OVS13" s="285"/>
      <c r="OVT13" s="285"/>
      <c r="OVU13" s="286"/>
      <c r="OVV13" s="287"/>
      <c r="OVW13" s="67"/>
      <c r="OVX13" s="284"/>
      <c r="OVY13" s="285"/>
      <c r="OVZ13" s="285"/>
      <c r="OWA13" s="286"/>
      <c r="OWB13" s="287"/>
      <c r="OWC13" s="67"/>
      <c r="OWD13" s="284"/>
      <c r="OWE13" s="285"/>
      <c r="OWF13" s="285"/>
      <c r="OWG13" s="286"/>
      <c r="OWH13" s="287"/>
      <c r="OWI13" s="67"/>
      <c r="OWJ13" s="284"/>
      <c r="OWK13" s="285"/>
      <c r="OWL13" s="285"/>
      <c r="OWM13" s="286"/>
      <c r="OWN13" s="287"/>
      <c r="OWO13" s="67"/>
      <c r="OWP13" s="284"/>
      <c r="OWQ13" s="285"/>
      <c r="OWR13" s="285"/>
      <c r="OWS13" s="286"/>
      <c r="OWT13" s="287"/>
      <c r="OWU13" s="67"/>
      <c r="OWV13" s="284"/>
      <c r="OWW13" s="285"/>
      <c r="OWX13" s="285"/>
      <c r="OWY13" s="286"/>
      <c r="OWZ13" s="287"/>
      <c r="OXA13" s="67"/>
      <c r="OXB13" s="284"/>
      <c r="OXC13" s="285"/>
      <c r="OXD13" s="285"/>
      <c r="OXE13" s="286"/>
      <c r="OXF13" s="287"/>
      <c r="OXG13" s="67"/>
      <c r="OXH13" s="284"/>
      <c r="OXI13" s="285"/>
      <c r="OXJ13" s="285"/>
      <c r="OXK13" s="286"/>
      <c r="OXL13" s="287"/>
      <c r="OXM13" s="67"/>
      <c r="OXN13" s="284"/>
      <c r="OXO13" s="285"/>
      <c r="OXP13" s="285"/>
      <c r="OXQ13" s="286"/>
      <c r="OXR13" s="287"/>
      <c r="OXS13" s="67"/>
      <c r="OXT13" s="284"/>
      <c r="OXU13" s="285"/>
      <c r="OXV13" s="285"/>
      <c r="OXW13" s="286"/>
      <c r="OXX13" s="287"/>
      <c r="OXY13" s="67"/>
      <c r="OXZ13" s="284"/>
      <c r="OYA13" s="285"/>
      <c r="OYB13" s="285"/>
      <c r="OYC13" s="286"/>
      <c r="OYD13" s="287"/>
      <c r="OYE13" s="67"/>
      <c r="OYF13" s="284"/>
      <c r="OYG13" s="285"/>
      <c r="OYH13" s="285"/>
      <c r="OYI13" s="286"/>
      <c r="OYJ13" s="287"/>
      <c r="OYK13" s="67"/>
      <c r="OYL13" s="284"/>
      <c r="OYM13" s="285"/>
      <c r="OYN13" s="285"/>
      <c r="OYO13" s="286"/>
      <c r="OYP13" s="287"/>
      <c r="OYQ13" s="67"/>
      <c r="OYR13" s="284"/>
      <c r="OYS13" s="285"/>
      <c r="OYT13" s="285"/>
      <c r="OYU13" s="286"/>
      <c r="OYV13" s="287"/>
      <c r="OYW13" s="67"/>
      <c r="OYX13" s="284"/>
      <c r="OYY13" s="285"/>
      <c r="OYZ13" s="285"/>
      <c r="OZA13" s="286"/>
      <c r="OZB13" s="287"/>
      <c r="OZC13" s="67"/>
      <c r="OZD13" s="284"/>
      <c r="OZE13" s="285"/>
      <c r="OZF13" s="285"/>
      <c r="OZG13" s="286"/>
      <c r="OZH13" s="287"/>
      <c r="OZI13" s="67"/>
      <c r="OZJ13" s="284"/>
      <c r="OZK13" s="285"/>
      <c r="OZL13" s="285"/>
      <c r="OZM13" s="286"/>
      <c r="OZN13" s="287"/>
      <c r="OZO13" s="67"/>
      <c r="OZP13" s="284"/>
      <c r="OZQ13" s="285"/>
      <c r="OZR13" s="285"/>
      <c r="OZS13" s="286"/>
      <c r="OZT13" s="287"/>
      <c r="OZU13" s="67"/>
      <c r="OZV13" s="284"/>
      <c r="OZW13" s="285"/>
      <c r="OZX13" s="285"/>
      <c r="OZY13" s="286"/>
      <c r="OZZ13" s="287"/>
      <c r="PAA13" s="67"/>
      <c r="PAB13" s="284"/>
      <c r="PAC13" s="285"/>
      <c r="PAD13" s="285"/>
      <c r="PAE13" s="286"/>
      <c r="PAF13" s="287"/>
      <c r="PAG13" s="67"/>
      <c r="PAH13" s="284"/>
      <c r="PAI13" s="285"/>
      <c r="PAJ13" s="285"/>
      <c r="PAK13" s="286"/>
      <c r="PAL13" s="287"/>
      <c r="PAM13" s="67"/>
      <c r="PAN13" s="284"/>
      <c r="PAO13" s="285"/>
      <c r="PAP13" s="285"/>
      <c r="PAQ13" s="286"/>
      <c r="PAR13" s="287"/>
      <c r="PAS13" s="67"/>
      <c r="PAT13" s="284"/>
      <c r="PAU13" s="285"/>
      <c r="PAV13" s="285"/>
      <c r="PAW13" s="286"/>
      <c r="PAX13" s="287"/>
      <c r="PAY13" s="67"/>
      <c r="PAZ13" s="284"/>
      <c r="PBA13" s="285"/>
      <c r="PBB13" s="285"/>
      <c r="PBC13" s="286"/>
      <c r="PBD13" s="287"/>
      <c r="PBE13" s="67"/>
      <c r="PBF13" s="284"/>
      <c r="PBG13" s="285"/>
      <c r="PBH13" s="285"/>
      <c r="PBI13" s="286"/>
      <c r="PBJ13" s="287"/>
      <c r="PBK13" s="67"/>
      <c r="PBL13" s="284"/>
      <c r="PBM13" s="285"/>
      <c r="PBN13" s="285"/>
      <c r="PBO13" s="286"/>
      <c r="PBP13" s="287"/>
      <c r="PBQ13" s="67"/>
      <c r="PBR13" s="284"/>
      <c r="PBS13" s="285"/>
      <c r="PBT13" s="285"/>
      <c r="PBU13" s="286"/>
      <c r="PBV13" s="287"/>
      <c r="PBW13" s="67"/>
      <c r="PBX13" s="284"/>
      <c r="PBY13" s="285"/>
      <c r="PBZ13" s="285"/>
      <c r="PCA13" s="286"/>
      <c r="PCB13" s="287"/>
      <c r="PCC13" s="67"/>
      <c r="PCD13" s="284"/>
      <c r="PCE13" s="285"/>
      <c r="PCF13" s="285"/>
      <c r="PCG13" s="286"/>
      <c r="PCH13" s="287"/>
      <c r="PCI13" s="67"/>
      <c r="PCJ13" s="284"/>
      <c r="PCK13" s="285"/>
      <c r="PCL13" s="285"/>
      <c r="PCM13" s="286"/>
      <c r="PCN13" s="287"/>
      <c r="PCO13" s="67"/>
      <c r="PCP13" s="284"/>
      <c r="PCQ13" s="285"/>
      <c r="PCR13" s="285"/>
      <c r="PCS13" s="286"/>
      <c r="PCT13" s="287"/>
      <c r="PCU13" s="67"/>
      <c r="PCV13" s="284"/>
      <c r="PCW13" s="285"/>
      <c r="PCX13" s="285"/>
      <c r="PCY13" s="286"/>
      <c r="PCZ13" s="287"/>
      <c r="PDA13" s="67"/>
      <c r="PDB13" s="284"/>
      <c r="PDC13" s="285"/>
      <c r="PDD13" s="285"/>
      <c r="PDE13" s="286"/>
      <c r="PDF13" s="287"/>
      <c r="PDG13" s="67"/>
      <c r="PDH13" s="284"/>
      <c r="PDI13" s="285"/>
      <c r="PDJ13" s="285"/>
      <c r="PDK13" s="286"/>
      <c r="PDL13" s="287"/>
      <c r="PDM13" s="67"/>
      <c r="PDN13" s="284"/>
      <c r="PDO13" s="285"/>
      <c r="PDP13" s="285"/>
      <c r="PDQ13" s="286"/>
      <c r="PDR13" s="287"/>
      <c r="PDS13" s="67"/>
      <c r="PDT13" s="284"/>
      <c r="PDU13" s="285"/>
      <c r="PDV13" s="285"/>
      <c r="PDW13" s="286"/>
      <c r="PDX13" s="287"/>
      <c r="PDY13" s="67"/>
      <c r="PDZ13" s="284"/>
      <c r="PEA13" s="285"/>
      <c r="PEB13" s="285"/>
      <c r="PEC13" s="286"/>
      <c r="PED13" s="287"/>
      <c r="PEE13" s="67"/>
      <c r="PEF13" s="284"/>
      <c r="PEG13" s="285"/>
      <c r="PEH13" s="285"/>
      <c r="PEI13" s="286"/>
      <c r="PEJ13" s="287"/>
      <c r="PEK13" s="67"/>
      <c r="PEL13" s="284"/>
      <c r="PEM13" s="285"/>
      <c r="PEN13" s="285"/>
      <c r="PEO13" s="286"/>
      <c r="PEP13" s="287"/>
      <c r="PEQ13" s="67"/>
      <c r="PER13" s="284"/>
      <c r="PES13" s="285"/>
      <c r="PET13" s="285"/>
      <c r="PEU13" s="286"/>
      <c r="PEV13" s="287"/>
      <c r="PEW13" s="67"/>
      <c r="PEX13" s="284"/>
      <c r="PEY13" s="285"/>
      <c r="PEZ13" s="285"/>
      <c r="PFA13" s="286"/>
      <c r="PFB13" s="287"/>
      <c r="PFC13" s="67"/>
      <c r="PFD13" s="284"/>
      <c r="PFE13" s="285"/>
      <c r="PFF13" s="285"/>
      <c r="PFG13" s="286"/>
      <c r="PFH13" s="287"/>
      <c r="PFI13" s="67"/>
      <c r="PFJ13" s="284"/>
      <c r="PFK13" s="285"/>
      <c r="PFL13" s="285"/>
      <c r="PFM13" s="286"/>
      <c r="PFN13" s="287"/>
      <c r="PFO13" s="67"/>
      <c r="PFP13" s="284"/>
      <c r="PFQ13" s="285"/>
      <c r="PFR13" s="285"/>
      <c r="PFS13" s="286"/>
      <c r="PFT13" s="287"/>
      <c r="PFU13" s="67"/>
      <c r="PFV13" s="284"/>
      <c r="PFW13" s="285"/>
      <c r="PFX13" s="285"/>
      <c r="PFY13" s="286"/>
      <c r="PFZ13" s="287"/>
      <c r="PGA13" s="67"/>
      <c r="PGB13" s="284"/>
      <c r="PGC13" s="285"/>
      <c r="PGD13" s="285"/>
      <c r="PGE13" s="286"/>
      <c r="PGF13" s="287"/>
      <c r="PGG13" s="67"/>
      <c r="PGH13" s="284"/>
      <c r="PGI13" s="285"/>
      <c r="PGJ13" s="285"/>
      <c r="PGK13" s="286"/>
      <c r="PGL13" s="287"/>
      <c r="PGM13" s="67"/>
      <c r="PGN13" s="284"/>
      <c r="PGO13" s="285"/>
      <c r="PGP13" s="285"/>
      <c r="PGQ13" s="286"/>
      <c r="PGR13" s="287"/>
      <c r="PGS13" s="67"/>
      <c r="PGT13" s="284"/>
      <c r="PGU13" s="285"/>
      <c r="PGV13" s="285"/>
      <c r="PGW13" s="286"/>
      <c r="PGX13" s="287"/>
      <c r="PGY13" s="67"/>
      <c r="PGZ13" s="284"/>
      <c r="PHA13" s="285"/>
      <c r="PHB13" s="285"/>
      <c r="PHC13" s="286"/>
      <c r="PHD13" s="287"/>
      <c r="PHE13" s="67"/>
      <c r="PHF13" s="284"/>
      <c r="PHG13" s="285"/>
      <c r="PHH13" s="285"/>
      <c r="PHI13" s="286"/>
      <c r="PHJ13" s="287"/>
      <c r="PHK13" s="67"/>
      <c r="PHL13" s="284"/>
      <c r="PHM13" s="285"/>
      <c r="PHN13" s="285"/>
      <c r="PHO13" s="286"/>
      <c r="PHP13" s="287"/>
      <c r="PHQ13" s="67"/>
      <c r="PHR13" s="284"/>
      <c r="PHS13" s="285"/>
      <c r="PHT13" s="285"/>
      <c r="PHU13" s="286"/>
      <c r="PHV13" s="287"/>
      <c r="PHW13" s="67"/>
      <c r="PHX13" s="284"/>
      <c r="PHY13" s="285"/>
      <c r="PHZ13" s="285"/>
      <c r="PIA13" s="286"/>
      <c r="PIB13" s="287"/>
      <c r="PIC13" s="67"/>
      <c r="PID13" s="284"/>
      <c r="PIE13" s="285"/>
      <c r="PIF13" s="285"/>
      <c r="PIG13" s="286"/>
      <c r="PIH13" s="287"/>
      <c r="PII13" s="67"/>
      <c r="PIJ13" s="284"/>
      <c r="PIK13" s="285"/>
      <c r="PIL13" s="285"/>
      <c r="PIM13" s="286"/>
      <c r="PIN13" s="287"/>
      <c r="PIO13" s="67"/>
      <c r="PIP13" s="284"/>
      <c r="PIQ13" s="285"/>
      <c r="PIR13" s="285"/>
      <c r="PIS13" s="286"/>
      <c r="PIT13" s="287"/>
      <c r="PIU13" s="67"/>
      <c r="PIV13" s="284"/>
      <c r="PIW13" s="285"/>
      <c r="PIX13" s="285"/>
      <c r="PIY13" s="286"/>
      <c r="PIZ13" s="287"/>
      <c r="PJA13" s="67"/>
      <c r="PJB13" s="284"/>
      <c r="PJC13" s="285"/>
      <c r="PJD13" s="285"/>
      <c r="PJE13" s="286"/>
      <c r="PJF13" s="287"/>
      <c r="PJG13" s="67"/>
      <c r="PJH13" s="284"/>
      <c r="PJI13" s="285"/>
      <c r="PJJ13" s="285"/>
      <c r="PJK13" s="286"/>
      <c r="PJL13" s="287"/>
      <c r="PJM13" s="67"/>
      <c r="PJN13" s="284"/>
      <c r="PJO13" s="285"/>
      <c r="PJP13" s="285"/>
      <c r="PJQ13" s="286"/>
      <c r="PJR13" s="287"/>
      <c r="PJS13" s="67"/>
      <c r="PJT13" s="284"/>
      <c r="PJU13" s="285"/>
      <c r="PJV13" s="285"/>
      <c r="PJW13" s="286"/>
      <c r="PJX13" s="287"/>
      <c r="PJY13" s="67"/>
      <c r="PJZ13" s="284"/>
      <c r="PKA13" s="285"/>
      <c r="PKB13" s="285"/>
      <c r="PKC13" s="286"/>
      <c r="PKD13" s="287"/>
      <c r="PKE13" s="67"/>
      <c r="PKF13" s="284"/>
      <c r="PKG13" s="285"/>
      <c r="PKH13" s="285"/>
      <c r="PKI13" s="286"/>
      <c r="PKJ13" s="287"/>
      <c r="PKK13" s="67"/>
      <c r="PKL13" s="284"/>
      <c r="PKM13" s="285"/>
      <c r="PKN13" s="285"/>
      <c r="PKO13" s="286"/>
      <c r="PKP13" s="287"/>
      <c r="PKQ13" s="67"/>
      <c r="PKR13" s="284"/>
      <c r="PKS13" s="285"/>
      <c r="PKT13" s="285"/>
      <c r="PKU13" s="286"/>
      <c r="PKV13" s="287"/>
      <c r="PKW13" s="67"/>
      <c r="PKX13" s="284"/>
      <c r="PKY13" s="285"/>
      <c r="PKZ13" s="285"/>
      <c r="PLA13" s="286"/>
      <c r="PLB13" s="287"/>
      <c r="PLC13" s="67"/>
      <c r="PLD13" s="284"/>
      <c r="PLE13" s="285"/>
      <c r="PLF13" s="285"/>
      <c r="PLG13" s="286"/>
      <c r="PLH13" s="287"/>
      <c r="PLI13" s="67"/>
      <c r="PLJ13" s="284"/>
      <c r="PLK13" s="285"/>
      <c r="PLL13" s="285"/>
      <c r="PLM13" s="286"/>
      <c r="PLN13" s="287"/>
      <c r="PLO13" s="67"/>
      <c r="PLP13" s="284"/>
      <c r="PLQ13" s="285"/>
      <c r="PLR13" s="285"/>
      <c r="PLS13" s="286"/>
      <c r="PLT13" s="287"/>
      <c r="PLU13" s="67"/>
      <c r="PLV13" s="284"/>
      <c r="PLW13" s="285"/>
      <c r="PLX13" s="285"/>
      <c r="PLY13" s="286"/>
      <c r="PLZ13" s="287"/>
      <c r="PMA13" s="67"/>
      <c r="PMB13" s="284"/>
      <c r="PMC13" s="285"/>
      <c r="PMD13" s="285"/>
      <c r="PME13" s="286"/>
      <c r="PMF13" s="287"/>
      <c r="PMG13" s="67"/>
      <c r="PMH13" s="284"/>
      <c r="PMI13" s="285"/>
      <c r="PMJ13" s="285"/>
      <c r="PMK13" s="286"/>
      <c r="PML13" s="287"/>
      <c r="PMM13" s="67"/>
      <c r="PMN13" s="284"/>
      <c r="PMO13" s="285"/>
      <c r="PMP13" s="285"/>
      <c r="PMQ13" s="286"/>
      <c r="PMR13" s="287"/>
      <c r="PMS13" s="67"/>
      <c r="PMT13" s="284"/>
      <c r="PMU13" s="285"/>
      <c r="PMV13" s="285"/>
      <c r="PMW13" s="286"/>
      <c r="PMX13" s="287"/>
      <c r="PMY13" s="67"/>
      <c r="PMZ13" s="284"/>
      <c r="PNA13" s="285"/>
      <c r="PNB13" s="285"/>
      <c r="PNC13" s="286"/>
      <c r="PND13" s="287"/>
      <c r="PNE13" s="67"/>
      <c r="PNF13" s="284"/>
      <c r="PNG13" s="285"/>
      <c r="PNH13" s="285"/>
      <c r="PNI13" s="286"/>
      <c r="PNJ13" s="287"/>
      <c r="PNK13" s="67"/>
      <c r="PNL13" s="284"/>
      <c r="PNM13" s="285"/>
      <c r="PNN13" s="285"/>
      <c r="PNO13" s="286"/>
      <c r="PNP13" s="287"/>
      <c r="PNQ13" s="67"/>
      <c r="PNR13" s="284"/>
      <c r="PNS13" s="285"/>
      <c r="PNT13" s="285"/>
      <c r="PNU13" s="286"/>
      <c r="PNV13" s="287"/>
      <c r="PNW13" s="67"/>
      <c r="PNX13" s="284"/>
      <c r="PNY13" s="285"/>
      <c r="PNZ13" s="285"/>
      <c r="POA13" s="286"/>
      <c r="POB13" s="287"/>
      <c r="POC13" s="67"/>
      <c r="POD13" s="284"/>
      <c r="POE13" s="285"/>
      <c r="POF13" s="285"/>
      <c r="POG13" s="286"/>
      <c r="POH13" s="287"/>
      <c r="POI13" s="67"/>
      <c r="POJ13" s="284"/>
      <c r="POK13" s="285"/>
      <c r="POL13" s="285"/>
      <c r="POM13" s="286"/>
      <c r="PON13" s="287"/>
      <c r="POO13" s="67"/>
      <c r="POP13" s="284"/>
      <c r="POQ13" s="285"/>
      <c r="POR13" s="285"/>
      <c r="POS13" s="286"/>
      <c r="POT13" s="287"/>
      <c r="POU13" s="67"/>
      <c r="POV13" s="284"/>
      <c r="POW13" s="285"/>
      <c r="POX13" s="285"/>
      <c r="POY13" s="286"/>
      <c r="POZ13" s="287"/>
      <c r="PPA13" s="67"/>
      <c r="PPB13" s="284"/>
      <c r="PPC13" s="285"/>
      <c r="PPD13" s="285"/>
      <c r="PPE13" s="286"/>
      <c r="PPF13" s="287"/>
      <c r="PPG13" s="67"/>
      <c r="PPH13" s="284"/>
      <c r="PPI13" s="285"/>
      <c r="PPJ13" s="285"/>
      <c r="PPK13" s="286"/>
      <c r="PPL13" s="287"/>
      <c r="PPM13" s="67"/>
      <c r="PPN13" s="284"/>
      <c r="PPO13" s="285"/>
      <c r="PPP13" s="285"/>
      <c r="PPQ13" s="286"/>
      <c r="PPR13" s="287"/>
      <c r="PPS13" s="67"/>
      <c r="PPT13" s="284"/>
      <c r="PPU13" s="285"/>
      <c r="PPV13" s="285"/>
      <c r="PPW13" s="286"/>
      <c r="PPX13" s="287"/>
      <c r="PPY13" s="67"/>
      <c r="PPZ13" s="284"/>
      <c r="PQA13" s="285"/>
      <c r="PQB13" s="285"/>
      <c r="PQC13" s="286"/>
      <c r="PQD13" s="287"/>
      <c r="PQE13" s="67"/>
      <c r="PQF13" s="284"/>
      <c r="PQG13" s="285"/>
      <c r="PQH13" s="285"/>
      <c r="PQI13" s="286"/>
      <c r="PQJ13" s="287"/>
      <c r="PQK13" s="67"/>
      <c r="PQL13" s="284"/>
      <c r="PQM13" s="285"/>
      <c r="PQN13" s="285"/>
      <c r="PQO13" s="286"/>
      <c r="PQP13" s="287"/>
      <c r="PQQ13" s="67"/>
      <c r="PQR13" s="284"/>
      <c r="PQS13" s="285"/>
      <c r="PQT13" s="285"/>
      <c r="PQU13" s="286"/>
      <c r="PQV13" s="287"/>
      <c r="PQW13" s="67"/>
      <c r="PQX13" s="284"/>
      <c r="PQY13" s="285"/>
      <c r="PQZ13" s="285"/>
      <c r="PRA13" s="286"/>
      <c r="PRB13" s="287"/>
      <c r="PRC13" s="67"/>
      <c r="PRD13" s="284"/>
      <c r="PRE13" s="285"/>
      <c r="PRF13" s="285"/>
      <c r="PRG13" s="286"/>
      <c r="PRH13" s="287"/>
      <c r="PRI13" s="67"/>
      <c r="PRJ13" s="284"/>
      <c r="PRK13" s="285"/>
      <c r="PRL13" s="285"/>
      <c r="PRM13" s="286"/>
      <c r="PRN13" s="287"/>
      <c r="PRO13" s="67"/>
      <c r="PRP13" s="284"/>
      <c r="PRQ13" s="285"/>
      <c r="PRR13" s="285"/>
      <c r="PRS13" s="286"/>
      <c r="PRT13" s="287"/>
      <c r="PRU13" s="67"/>
      <c r="PRV13" s="284"/>
      <c r="PRW13" s="285"/>
      <c r="PRX13" s="285"/>
      <c r="PRY13" s="286"/>
      <c r="PRZ13" s="287"/>
      <c r="PSA13" s="67"/>
      <c r="PSB13" s="284"/>
      <c r="PSC13" s="285"/>
      <c r="PSD13" s="285"/>
      <c r="PSE13" s="286"/>
      <c r="PSF13" s="287"/>
      <c r="PSG13" s="67"/>
      <c r="PSH13" s="284"/>
      <c r="PSI13" s="285"/>
      <c r="PSJ13" s="285"/>
      <c r="PSK13" s="286"/>
      <c r="PSL13" s="287"/>
      <c r="PSM13" s="67"/>
      <c r="PSN13" s="284"/>
      <c r="PSO13" s="285"/>
      <c r="PSP13" s="285"/>
      <c r="PSQ13" s="286"/>
      <c r="PSR13" s="287"/>
      <c r="PSS13" s="67"/>
      <c r="PST13" s="284"/>
      <c r="PSU13" s="285"/>
      <c r="PSV13" s="285"/>
      <c r="PSW13" s="286"/>
      <c r="PSX13" s="287"/>
      <c r="PSY13" s="67"/>
      <c r="PSZ13" s="284"/>
      <c r="PTA13" s="285"/>
      <c r="PTB13" s="285"/>
      <c r="PTC13" s="286"/>
      <c r="PTD13" s="287"/>
      <c r="PTE13" s="67"/>
      <c r="PTF13" s="284"/>
      <c r="PTG13" s="285"/>
      <c r="PTH13" s="285"/>
      <c r="PTI13" s="286"/>
      <c r="PTJ13" s="287"/>
      <c r="PTK13" s="67"/>
      <c r="PTL13" s="284"/>
      <c r="PTM13" s="285"/>
      <c r="PTN13" s="285"/>
      <c r="PTO13" s="286"/>
      <c r="PTP13" s="287"/>
      <c r="PTQ13" s="67"/>
      <c r="PTR13" s="284"/>
      <c r="PTS13" s="285"/>
      <c r="PTT13" s="285"/>
      <c r="PTU13" s="286"/>
      <c r="PTV13" s="287"/>
      <c r="PTW13" s="67"/>
      <c r="PTX13" s="284"/>
      <c r="PTY13" s="285"/>
      <c r="PTZ13" s="285"/>
      <c r="PUA13" s="286"/>
      <c r="PUB13" s="287"/>
      <c r="PUC13" s="67"/>
      <c r="PUD13" s="284"/>
      <c r="PUE13" s="285"/>
      <c r="PUF13" s="285"/>
      <c r="PUG13" s="286"/>
      <c r="PUH13" s="287"/>
      <c r="PUI13" s="67"/>
      <c r="PUJ13" s="284"/>
      <c r="PUK13" s="285"/>
      <c r="PUL13" s="285"/>
      <c r="PUM13" s="286"/>
      <c r="PUN13" s="287"/>
      <c r="PUO13" s="67"/>
      <c r="PUP13" s="284"/>
      <c r="PUQ13" s="285"/>
      <c r="PUR13" s="285"/>
      <c r="PUS13" s="286"/>
      <c r="PUT13" s="287"/>
      <c r="PUU13" s="67"/>
      <c r="PUV13" s="284"/>
      <c r="PUW13" s="285"/>
      <c r="PUX13" s="285"/>
      <c r="PUY13" s="286"/>
      <c r="PUZ13" s="287"/>
      <c r="PVA13" s="67"/>
      <c r="PVB13" s="284"/>
      <c r="PVC13" s="285"/>
      <c r="PVD13" s="285"/>
      <c r="PVE13" s="286"/>
      <c r="PVF13" s="287"/>
      <c r="PVG13" s="67"/>
      <c r="PVH13" s="284"/>
      <c r="PVI13" s="285"/>
      <c r="PVJ13" s="285"/>
      <c r="PVK13" s="286"/>
      <c r="PVL13" s="287"/>
      <c r="PVM13" s="67"/>
      <c r="PVN13" s="284"/>
      <c r="PVO13" s="285"/>
      <c r="PVP13" s="285"/>
      <c r="PVQ13" s="286"/>
      <c r="PVR13" s="287"/>
      <c r="PVS13" s="67"/>
      <c r="PVT13" s="284"/>
      <c r="PVU13" s="285"/>
      <c r="PVV13" s="285"/>
      <c r="PVW13" s="286"/>
      <c r="PVX13" s="287"/>
      <c r="PVY13" s="67"/>
      <c r="PVZ13" s="284"/>
      <c r="PWA13" s="285"/>
      <c r="PWB13" s="285"/>
      <c r="PWC13" s="286"/>
      <c r="PWD13" s="287"/>
      <c r="PWE13" s="67"/>
      <c r="PWF13" s="284"/>
      <c r="PWG13" s="285"/>
      <c r="PWH13" s="285"/>
      <c r="PWI13" s="286"/>
      <c r="PWJ13" s="287"/>
      <c r="PWK13" s="67"/>
      <c r="PWL13" s="284"/>
      <c r="PWM13" s="285"/>
      <c r="PWN13" s="285"/>
      <c r="PWO13" s="286"/>
      <c r="PWP13" s="287"/>
      <c r="PWQ13" s="67"/>
      <c r="PWR13" s="284"/>
      <c r="PWS13" s="285"/>
      <c r="PWT13" s="285"/>
      <c r="PWU13" s="286"/>
      <c r="PWV13" s="287"/>
      <c r="PWW13" s="67"/>
      <c r="PWX13" s="284"/>
      <c r="PWY13" s="285"/>
      <c r="PWZ13" s="285"/>
      <c r="PXA13" s="286"/>
      <c r="PXB13" s="287"/>
      <c r="PXC13" s="67"/>
      <c r="PXD13" s="284"/>
      <c r="PXE13" s="285"/>
      <c r="PXF13" s="285"/>
      <c r="PXG13" s="286"/>
      <c r="PXH13" s="287"/>
      <c r="PXI13" s="67"/>
      <c r="PXJ13" s="284"/>
      <c r="PXK13" s="285"/>
      <c r="PXL13" s="285"/>
      <c r="PXM13" s="286"/>
      <c r="PXN13" s="287"/>
      <c r="PXO13" s="67"/>
      <c r="PXP13" s="284"/>
      <c r="PXQ13" s="285"/>
      <c r="PXR13" s="285"/>
      <c r="PXS13" s="286"/>
      <c r="PXT13" s="287"/>
      <c r="PXU13" s="67"/>
      <c r="PXV13" s="284"/>
      <c r="PXW13" s="285"/>
      <c r="PXX13" s="285"/>
      <c r="PXY13" s="286"/>
      <c r="PXZ13" s="287"/>
      <c r="PYA13" s="67"/>
      <c r="PYB13" s="284"/>
      <c r="PYC13" s="285"/>
      <c r="PYD13" s="285"/>
      <c r="PYE13" s="286"/>
      <c r="PYF13" s="287"/>
      <c r="PYG13" s="67"/>
      <c r="PYH13" s="284"/>
      <c r="PYI13" s="285"/>
      <c r="PYJ13" s="285"/>
      <c r="PYK13" s="286"/>
      <c r="PYL13" s="287"/>
      <c r="PYM13" s="67"/>
      <c r="PYN13" s="284"/>
      <c r="PYO13" s="285"/>
      <c r="PYP13" s="285"/>
      <c r="PYQ13" s="286"/>
      <c r="PYR13" s="287"/>
      <c r="PYS13" s="67"/>
      <c r="PYT13" s="284"/>
      <c r="PYU13" s="285"/>
      <c r="PYV13" s="285"/>
      <c r="PYW13" s="286"/>
      <c r="PYX13" s="287"/>
      <c r="PYY13" s="67"/>
      <c r="PYZ13" s="284"/>
      <c r="PZA13" s="285"/>
      <c r="PZB13" s="285"/>
      <c r="PZC13" s="286"/>
      <c r="PZD13" s="287"/>
      <c r="PZE13" s="67"/>
      <c r="PZF13" s="284"/>
      <c r="PZG13" s="285"/>
      <c r="PZH13" s="285"/>
      <c r="PZI13" s="286"/>
      <c r="PZJ13" s="287"/>
      <c r="PZK13" s="67"/>
      <c r="PZL13" s="284"/>
      <c r="PZM13" s="285"/>
      <c r="PZN13" s="285"/>
      <c r="PZO13" s="286"/>
      <c r="PZP13" s="287"/>
      <c r="PZQ13" s="67"/>
      <c r="PZR13" s="284"/>
      <c r="PZS13" s="285"/>
      <c r="PZT13" s="285"/>
      <c r="PZU13" s="286"/>
      <c r="PZV13" s="287"/>
      <c r="PZW13" s="67"/>
      <c r="PZX13" s="284"/>
      <c r="PZY13" s="285"/>
      <c r="PZZ13" s="285"/>
      <c r="QAA13" s="286"/>
      <c r="QAB13" s="287"/>
      <c r="QAC13" s="67"/>
      <c r="QAD13" s="284"/>
      <c r="QAE13" s="285"/>
      <c r="QAF13" s="285"/>
      <c r="QAG13" s="286"/>
      <c r="QAH13" s="287"/>
      <c r="QAI13" s="67"/>
      <c r="QAJ13" s="284"/>
      <c r="QAK13" s="285"/>
      <c r="QAL13" s="285"/>
      <c r="QAM13" s="286"/>
      <c r="QAN13" s="287"/>
      <c r="QAO13" s="67"/>
      <c r="QAP13" s="284"/>
      <c r="QAQ13" s="285"/>
      <c r="QAR13" s="285"/>
      <c r="QAS13" s="286"/>
      <c r="QAT13" s="287"/>
      <c r="QAU13" s="67"/>
      <c r="QAV13" s="284"/>
      <c r="QAW13" s="285"/>
      <c r="QAX13" s="285"/>
      <c r="QAY13" s="286"/>
      <c r="QAZ13" s="287"/>
      <c r="QBA13" s="67"/>
      <c r="QBB13" s="284"/>
      <c r="QBC13" s="285"/>
      <c r="QBD13" s="285"/>
      <c r="QBE13" s="286"/>
      <c r="QBF13" s="287"/>
      <c r="QBG13" s="67"/>
      <c r="QBH13" s="284"/>
      <c r="QBI13" s="285"/>
      <c r="QBJ13" s="285"/>
      <c r="QBK13" s="286"/>
      <c r="QBL13" s="287"/>
      <c r="QBM13" s="67"/>
      <c r="QBN13" s="284"/>
      <c r="QBO13" s="285"/>
      <c r="QBP13" s="285"/>
      <c r="QBQ13" s="286"/>
      <c r="QBR13" s="287"/>
      <c r="QBS13" s="67"/>
      <c r="QBT13" s="284"/>
      <c r="QBU13" s="285"/>
      <c r="QBV13" s="285"/>
      <c r="QBW13" s="286"/>
      <c r="QBX13" s="287"/>
      <c r="QBY13" s="67"/>
      <c r="QBZ13" s="284"/>
      <c r="QCA13" s="285"/>
      <c r="QCB13" s="285"/>
      <c r="QCC13" s="286"/>
      <c r="QCD13" s="287"/>
      <c r="QCE13" s="67"/>
      <c r="QCF13" s="284"/>
      <c r="QCG13" s="285"/>
      <c r="QCH13" s="285"/>
      <c r="QCI13" s="286"/>
      <c r="QCJ13" s="287"/>
      <c r="QCK13" s="67"/>
      <c r="QCL13" s="284"/>
      <c r="QCM13" s="285"/>
      <c r="QCN13" s="285"/>
      <c r="QCO13" s="286"/>
      <c r="QCP13" s="287"/>
      <c r="QCQ13" s="67"/>
      <c r="QCR13" s="284"/>
      <c r="QCS13" s="285"/>
      <c r="QCT13" s="285"/>
      <c r="QCU13" s="286"/>
      <c r="QCV13" s="287"/>
      <c r="QCW13" s="67"/>
      <c r="QCX13" s="284"/>
      <c r="QCY13" s="285"/>
      <c r="QCZ13" s="285"/>
      <c r="QDA13" s="286"/>
      <c r="QDB13" s="287"/>
      <c r="QDC13" s="67"/>
      <c r="QDD13" s="284"/>
      <c r="QDE13" s="285"/>
      <c r="QDF13" s="285"/>
      <c r="QDG13" s="286"/>
      <c r="QDH13" s="287"/>
      <c r="QDI13" s="67"/>
      <c r="QDJ13" s="284"/>
      <c r="QDK13" s="285"/>
      <c r="QDL13" s="285"/>
      <c r="QDM13" s="286"/>
      <c r="QDN13" s="287"/>
      <c r="QDO13" s="67"/>
      <c r="QDP13" s="284"/>
      <c r="QDQ13" s="285"/>
      <c r="QDR13" s="285"/>
      <c r="QDS13" s="286"/>
      <c r="QDT13" s="287"/>
      <c r="QDU13" s="67"/>
      <c r="QDV13" s="284"/>
      <c r="QDW13" s="285"/>
      <c r="QDX13" s="285"/>
      <c r="QDY13" s="286"/>
      <c r="QDZ13" s="287"/>
      <c r="QEA13" s="67"/>
      <c r="QEB13" s="284"/>
      <c r="QEC13" s="285"/>
      <c r="QED13" s="285"/>
      <c r="QEE13" s="286"/>
      <c r="QEF13" s="287"/>
      <c r="QEG13" s="67"/>
      <c r="QEH13" s="284"/>
      <c r="QEI13" s="285"/>
      <c r="QEJ13" s="285"/>
      <c r="QEK13" s="286"/>
      <c r="QEL13" s="287"/>
      <c r="QEM13" s="67"/>
      <c r="QEN13" s="284"/>
      <c r="QEO13" s="285"/>
      <c r="QEP13" s="285"/>
      <c r="QEQ13" s="286"/>
      <c r="QER13" s="287"/>
      <c r="QES13" s="67"/>
      <c r="QET13" s="284"/>
      <c r="QEU13" s="285"/>
      <c r="QEV13" s="285"/>
      <c r="QEW13" s="286"/>
      <c r="QEX13" s="287"/>
      <c r="QEY13" s="67"/>
      <c r="QEZ13" s="284"/>
      <c r="QFA13" s="285"/>
      <c r="QFB13" s="285"/>
      <c r="QFC13" s="286"/>
      <c r="QFD13" s="287"/>
      <c r="QFE13" s="67"/>
      <c r="QFF13" s="284"/>
      <c r="QFG13" s="285"/>
      <c r="QFH13" s="285"/>
      <c r="QFI13" s="286"/>
      <c r="QFJ13" s="287"/>
      <c r="QFK13" s="67"/>
      <c r="QFL13" s="284"/>
      <c r="QFM13" s="285"/>
      <c r="QFN13" s="285"/>
      <c r="QFO13" s="286"/>
      <c r="QFP13" s="287"/>
      <c r="QFQ13" s="67"/>
      <c r="QFR13" s="284"/>
      <c r="QFS13" s="285"/>
      <c r="QFT13" s="285"/>
      <c r="QFU13" s="286"/>
      <c r="QFV13" s="287"/>
      <c r="QFW13" s="67"/>
      <c r="QFX13" s="284"/>
      <c r="QFY13" s="285"/>
      <c r="QFZ13" s="285"/>
      <c r="QGA13" s="286"/>
      <c r="QGB13" s="287"/>
      <c r="QGC13" s="67"/>
      <c r="QGD13" s="284"/>
      <c r="QGE13" s="285"/>
      <c r="QGF13" s="285"/>
      <c r="QGG13" s="286"/>
      <c r="QGH13" s="287"/>
      <c r="QGI13" s="67"/>
      <c r="QGJ13" s="284"/>
      <c r="QGK13" s="285"/>
      <c r="QGL13" s="285"/>
      <c r="QGM13" s="286"/>
      <c r="QGN13" s="287"/>
      <c r="QGO13" s="67"/>
      <c r="QGP13" s="284"/>
      <c r="QGQ13" s="285"/>
      <c r="QGR13" s="285"/>
      <c r="QGS13" s="286"/>
      <c r="QGT13" s="287"/>
      <c r="QGU13" s="67"/>
      <c r="QGV13" s="284"/>
      <c r="QGW13" s="285"/>
      <c r="QGX13" s="285"/>
      <c r="QGY13" s="286"/>
      <c r="QGZ13" s="287"/>
      <c r="QHA13" s="67"/>
      <c r="QHB13" s="284"/>
      <c r="QHC13" s="285"/>
      <c r="QHD13" s="285"/>
      <c r="QHE13" s="286"/>
      <c r="QHF13" s="287"/>
      <c r="QHG13" s="67"/>
      <c r="QHH13" s="284"/>
      <c r="QHI13" s="285"/>
      <c r="QHJ13" s="285"/>
      <c r="QHK13" s="286"/>
      <c r="QHL13" s="287"/>
      <c r="QHM13" s="67"/>
      <c r="QHN13" s="284"/>
      <c r="QHO13" s="285"/>
      <c r="QHP13" s="285"/>
      <c r="QHQ13" s="286"/>
      <c r="QHR13" s="287"/>
      <c r="QHS13" s="67"/>
      <c r="QHT13" s="284"/>
      <c r="QHU13" s="285"/>
      <c r="QHV13" s="285"/>
      <c r="QHW13" s="286"/>
      <c r="QHX13" s="287"/>
      <c r="QHY13" s="67"/>
      <c r="QHZ13" s="284"/>
      <c r="QIA13" s="285"/>
      <c r="QIB13" s="285"/>
      <c r="QIC13" s="286"/>
      <c r="QID13" s="287"/>
      <c r="QIE13" s="67"/>
      <c r="QIF13" s="284"/>
      <c r="QIG13" s="285"/>
      <c r="QIH13" s="285"/>
      <c r="QII13" s="286"/>
      <c r="QIJ13" s="287"/>
      <c r="QIK13" s="67"/>
      <c r="QIL13" s="284"/>
      <c r="QIM13" s="285"/>
      <c r="QIN13" s="285"/>
      <c r="QIO13" s="286"/>
      <c r="QIP13" s="287"/>
      <c r="QIQ13" s="67"/>
      <c r="QIR13" s="284"/>
      <c r="QIS13" s="285"/>
      <c r="QIT13" s="285"/>
      <c r="QIU13" s="286"/>
      <c r="QIV13" s="287"/>
      <c r="QIW13" s="67"/>
      <c r="QIX13" s="284"/>
      <c r="QIY13" s="285"/>
      <c r="QIZ13" s="285"/>
      <c r="QJA13" s="286"/>
      <c r="QJB13" s="287"/>
      <c r="QJC13" s="67"/>
      <c r="QJD13" s="284"/>
      <c r="QJE13" s="285"/>
      <c r="QJF13" s="285"/>
      <c r="QJG13" s="286"/>
      <c r="QJH13" s="287"/>
      <c r="QJI13" s="67"/>
      <c r="QJJ13" s="284"/>
      <c r="QJK13" s="285"/>
      <c r="QJL13" s="285"/>
      <c r="QJM13" s="286"/>
      <c r="QJN13" s="287"/>
      <c r="QJO13" s="67"/>
      <c r="QJP13" s="284"/>
      <c r="QJQ13" s="285"/>
      <c r="QJR13" s="285"/>
      <c r="QJS13" s="286"/>
      <c r="QJT13" s="287"/>
      <c r="QJU13" s="67"/>
      <c r="QJV13" s="284"/>
      <c r="QJW13" s="285"/>
      <c r="QJX13" s="285"/>
      <c r="QJY13" s="286"/>
      <c r="QJZ13" s="287"/>
      <c r="QKA13" s="67"/>
      <c r="QKB13" s="284"/>
      <c r="QKC13" s="285"/>
      <c r="QKD13" s="285"/>
      <c r="QKE13" s="286"/>
      <c r="QKF13" s="287"/>
      <c r="QKG13" s="67"/>
      <c r="QKH13" s="284"/>
      <c r="QKI13" s="285"/>
      <c r="QKJ13" s="285"/>
      <c r="QKK13" s="286"/>
      <c r="QKL13" s="287"/>
      <c r="QKM13" s="67"/>
      <c r="QKN13" s="284"/>
      <c r="QKO13" s="285"/>
      <c r="QKP13" s="285"/>
      <c r="QKQ13" s="286"/>
      <c r="QKR13" s="287"/>
      <c r="QKS13" s="67"/>
      <c r="QKT13" s="284"/>
      <c r="QKU13" s="285"/>
      <c r="QKV13" s="285"/>
      <c r="QKW13" s="286"/>
      <c r="QKX13" s="287"/>
      <c r="QKY13" s="67"/>
      <c r="QKZ13" s="284"/>
      <c r="QLA13" s="285"/>
      <c r="QLB13" s="285"/>
      <c r="QLC13" s="286"/>
      <c r="QLD13" s="287"/>
      <c r="QLE13" s="67"/>
      <c r="QLF13" s="284"/>
      <c r="QLG13" s="285"/>
      <c r="QLH13" s="285"/>
      <c r="QLI13" s="286"/>
      <c r="QLJ13" s="287"/>
      <c r="QLK13" s="67"/>
      <c r="QLL13" s="284"/>
      <c r="QLM13" s="285"/>
      <c r="QLN13" s="285"/>
      <c r="QLO13" s="286"/>
      <c r="QLP13" s="287"/>
      <c r="QLQ13" s="67"/>
      <c r="QLR13" s="284"/>
      <c r="QLS13" s="285"/>
      <c r="QLT13" s="285"/>
      <c r="QLU13" s="286"/>
      <c r="QLV13" s="287"/>
      <c r="QLW13" s="67"/>
      <c r="QLX13" s="284"/>
      <c r="QLY13" s="285"/>
      <c r="QLZ13" s="285"/>
      <c r="QMA13" s="286"/>
      <c r="QMB13" s="287"/>
      <c r="QMC13" s="67"/>
      <c r="QMD13" s="284"/>
      <c r="QME13" s="285"/>
      <c r="QMF13" s="285"/>
      <c r="QMG13" s="286"/>
      <c r="QMH13" s="287"/>
      <c r="QMI13" s="67"/>
      <c r="QMJ13" s="284"/>
      <c r="QMK13" s="285"/>
      <c r="QML13" s="285"/>
      <c r="QMM13" s="286"/>
      <c r="QMN13" s="287"/>
      <c r="QMO13" s="67"/>
      <c r="QMP13" s="284"/>
      <c r="QMQ13" s="285"/>
      <c r="QMR13" s="285"/>
      <c r="QMS13" s="286"/>
      <c r="QMT13" s="287"/>
      <c r="QMU13" s="67"/>
      <c r="QMV13" s="284"/>
      <c r="QMW13" s="285"/>
      <c r="QMX13" s="285"/>
      <c r="QMY13" s="286"/>
      <c r="QMZ13" s="287"/>
      <c r="QNA13" s="67"/>
      <c r="QNB13" s="284"/>
      <c r="QNC13" s="285"/>
      <c r="QND13" s="285"/>
      <c r="QNE13" s="286"/>
      <c r="QNF13" s="287"/>
      <c r="QNG13" s="67"/>
      <c r="QNH13" s="284"/>
      <c r="QNI13" s="285"/>
      <c r="QNJ13" s="285"/>
      <c r="QNK13" s="286"/>
      <c r="QNL13" s="287"/>
      <c r="QNM13" s="67"/>
      <c r="QNN13" s="284"/>
      <c r="QNO13" s="285"/>
      <c r="QNP13" s="285"/>
      <c r="QNQ13" s="286"/>
      <c r="QNR13" s="287"/>
      <c r="QNS13" s="67"/>
      <c r="QNT13" s="284"/>
      <c r="QNU13" s="285"/>
      <c r="QNV13" s="285"/>
      <c r="QNW13" s="286"/>
      <c r="QNX13" s="287"/>
      <c r="QNY13" s="67"/>
      <c r="QNZ13" s="284"/>
      <c r="QOA13" s="285"/>
      <c r="QOB13" s="285"/>
      <c r="QOC13" s="286"/>
      <c r="QOD13" s="287"/>
      <c r="QOE13" s="67"/>
      <c r="QOF13" s="284"/>
      <c r="QOG13" s="285"/>
      <c r="QOH13" s="285"/>
      <c r="QOI13" s="286"/>
      <c r="QOJ13" s="287"/>
      <c r="QOK13" s="67"/>
      <c r="QOL13" s="284"/>
      <c r="QOM13" s="285"/>
      <c r="QON13" s="285"/>
      <c r="QOO13" s="286"/>
      <c r="QOP13" s="287"/>
      <c r="QOQ13" s="67"/>
      <c r="QOR13" s="284"/>
      <c r="QOS13" s="285"/>
      <c r="QOT13" s="285"/>
      <c r="QOU13" s="286"/>
      <c r="QOV13" s="287"/>
      <c r="QOW13" s="67"/>
      <c r="QOX13" s="284"/>
      <c r="QOY13" s="285"/>
      <c r="QOZ13" s="285"/>
      <c r="QPA13" s="286"/>
      <c r="QPB13" s="287"/>
      <c r="QPC13" s="67"/>
      <c r="QPD13" s="284"/>
      <c r="QPE13" s="285"/>
      <c r="QPF13" s="285"/>
      <c r="QPG13" s="286"/>
      <c r="QPH13" s="287"/>
      <c r="QPI13" s="67"/>
      <c r="QPJ13" s="284"/>
      <c r="QPK13" s="285"/>
      <c r="QPL13" s="285"/>
      <c r="QPM13" s="286"/>
      <c r="QPN13" s="287"/>
      <c r="QPO13" s="67"/>
      <c r="QPP13" s="284"/>
      <c r="QPQ13" s="285"/>
      <c r="QPR13" s="285"/>
      <c r="QPS13" s="286"/>
      <c r="QPT13" s="287"/>
      <c r="QPU13" s="67"/>
      <c r="QPV13" s="284"/>
      <c r="QPW13" s="285"/>
      <c r="QPX13" s="285"/>
      <c r="QPY13" s="286"/>
      <c r="QPZ13" s="287"/>
      <c r="QQA13" s="67"/>
      <c r="QQB13" s="284"/>
      <c r="QQC13" s="285"/>
      <c r="QQD13" s="285"/>
      <c r="QQE13" s="286"/>
      <c r="QQF13" s="287"/>
      <c r="QQG13" s="67"/>
      <c r="QQH13" s="284"/>
      <c r="QQI13" s="285"/>
      <c r="QQJ13" s="285"/>
      <c r="QQK13" s="286"/>
      <c r="QQL13" s="287"/>
      <c r="QQM13" s="67"/>
      <c r="QQN13" s="284"/>
      <c r="QQO13" s="285"/>
      <c r="QQP13" s="285"/>
      <c r="QQQ13" s="286"/>
      <c r="QQR13" s="287"/>
      <c r="QQS13" s="67"/>
      <c r="QQT13" s="284"/>
      <c r="QQU13" s="285"/>
      <c r="QQV13" s="285"/>
      <c r="QQW13" s="286"/>
      <c r="QQX13" s="287"/>
      <c r="QQY13" s="67"/>
      <c r="QQZ13" s="284"/>
      <c r="QRA13" s="285"/>
      <c r="QRB13" s="285"/>
      <c r="QRC13" s="286"/>
      <c r="QRD13" s="287"/>
      <c r="QRE13" s="67"/>
      <c r="QRF13" s="284"/>
      <c r="QRG13" s="285"/>
      <c r="QRH13" s="285"/>
      <c r="QRI13" s="286"/>
      <c r="QRJ13" s="287"/>
      <c r="QRK13" s="67"/>
      <c r="QRL13" s="284"/>
      <c r="QRM13" s="285"/>
      <c r="QRN13" s="285"/>
      <c r="QRO13" s="286"/>
      <c r="QRP13" s="287"/>
      <c r="QRQ13" s="67"/>
      <c r="QRR13" s="284"/>
      <c r="QRS13" s="285"/>
      <c r="QRT13" s="285"/>
      <c r="QRU13" s="286"/>
      <c r="QRV13" s="287"/>
      <c r="QRW13" s="67"/>
      <c r="QRX13" s="284"/>
      <c r="QRY13" s="285"/>
      <c r="QRZ13" s="285"/>
      <c r="QSA13" s="286"/>
      <c r="QSB13" s="287"/>
      <c r="QSC13" s="67"/>
      <c r="QSD13" s="284"/>
      <c r="QSE13" s="285"/>
      <c r="QSF13" s="285"/>
      <c r="QSG13" s="286"/>
      <c r="QSH13" s="287"/>
      <c r="QSI13" s="67"/>
      <c r="QSJ13" s="284"/>
      <c r="QSK13" s="285"/>
      <c r="QSL13" s="285"/>
      <c r="QSM13" s="286"/>
      <c r="QSN13" s="287"/>
      <c r="QSO13" s="67"/>
      <c r="QSP13" s="284"/>
      <c r="QSQ13" s="285"/>
      <c r="QSR13" s="285"/>
      <c r="QSS13" s="286"/>
      <c r="QST13" s="287"/>
      <c r="QSU13" s="67"/>
      <c r="QSV13" s="284"/>
      <c r="QSW13" s="285"/>
      <c r="QSX13" s="285"/>
      <c r="QSY13" s="286"/>
      <c r="QSZ13" s="287"/>
      <c r="QTA13" s="67"/>
      <c r="QTB13" s="284"/>
      <c r="QTC13" s="285"/>
      <c r="QTD13" s="285"/>
      <c r="QTE13" s="286"/>
      <c r="QTF13" s="287"/>
      <c r="QTG13" s="67"/>
      <c r="QTH13" s="284"/>
      <c r="QTI13" s="285"/>
      <c r="QTJ13" s="285"/>
      <c r="QTK13" s="286"/>
      <c r="QTL13" s="287"/>
      <c r="QTM13" s="67"/>
      <c r="QTN13" s="284"/>
      <c r="QTO13" s="285"/>
      <c r="QTP13" s="285"/>
      <c r="QTQ13" s="286"/>
      <c r="QTR13" s="287"/>
      <c r="QTS13" s="67"/>
      <c r="QTT13" s="284"/>
      <c r="QTU13" s="285"/>
      <c r="QTV13" s="285"/>
      <c r="QTW13" s="286"/>
      <c r="QTX13" s="287"/>
      <c r="QTY13" s="67"/>
      <c r="QTZ13" s="284"/>
      <c r="QUA13" s="285"/>
      <c r="QUB13" s="285"/>
      <c r="QUC13" s="286"/>
      <c r="QUD13" s="287"/>
      <c r="QUE13" s="67"/>
      <c r="QUF13" s="284"/>
      <c r="QUG13" s="285"/>
      <c r="QUH13" s="285"/>
      <c r="QUI13" s="286"/>
      <c r="QUJ13" s="287"/>
      <c r="QUK13" s="67"/>
      <c r="QUL13" s="284"/>
      <c r="QUM13" s="285"/>
      <c r="QUN13" s="285"/>
      <c r="QUO13" s="286"/>
      <c r="QUP13" s="287"/>
      <c r="QUQ13" s="67"/>
      <c r="QUR13" s="284"/>
      <c r="QUS13" s="285"/>
      <c r="QUT13" s="285"/>
      <c r="QUU13" s="286"/>
      <c r="QUV13" s="287"/>
      <c r="QUW13" s="67"/>
      <c r="QUX13" s="284"/>
      <c r="QUY13" s="285"/>
      <c r="QUZ13" s="285"/>
      <c r="QVA13" s="286"/>
      <c r="QVB13" s="287"/>
      <c r="QVC13" s="67"/>
      <c r="QVD13" s="284"/>
      <c r="QVE13" s="285"/>
      <c r="QVF13" s="285"/>
      <c r="QVG13" s="286"/>
      <c r="QVH13" s="287"/>
      <c r="QVI13" s="67"/>
      <c r="QVJ13" s="284"/>
      <c r="QVK13" s="285"/>
      <c r="QVL13" s="285"/>
      <c r="QVM13" s="286"/>
      <c r="QVN13" s="287"/>
      <c r="QVO13" s="67"/>
      <c r="QVP13" s="284"/>
      <c r="QVQ13" s="285"/>
      <c r="QVR13" s="285"/>
      <c r="QVS13" s="286"/>
      <c r="QVT13" s="287"/>
      <c r="QVU13" s="67"/>
      <c r="QVV13" s="284"/>
      <c r="QVW13" s="285"/>
      <c r="QVX13" s="285"/>
      <c r="QVY13" s="286"/>
      <c r="QVZ13" s="287"/>
      <c r="QWA13" s="67"/>
      <c r="QWB13" s="284"/>
      <c r="QWC13" s="285"/>
      <c r="QWD13" s="285"/>
      <c r="QWE13" s="286"/>
      <c r="QWF13" s="287"/>
      <c r="QWG13" s="67"/>
      <c r="QWH13" s="284"/>
      <c r="QWI13" s="285"/>
      <c r="QWJ13" s="285"/>
      <c r="QWK13" s="286"/>
      <c r="QWL13" s="287"/>
      <c r="QWM13" s="67"/>
      <c r="QWN13" s="284"/>
      <c r="QWO13" s="285"/>
      <c r="QWP13" s="285"/>
      <c r="QWQ13" s="286"/>
      <c r="QWR13" s="287"/>
      <c r="QWS13" s="67"/>
      <c r="QWT13" s="284"/>
      <c r="QWU13" s="285"/>
      <c r="QWV13" s="285"/>
      <c r="QWW13" s="286"/>
      <c r="QWX13" s="287"/>
      <c r="QWY13" s="67"/>
      <c r="QWZ13" s="284"/>
      <c r="QXA13" s="285"/>
      <c r="QXB13" s="285"/>
      <c r="QXC13" s="286"/>
      <c r="QXD13" s="287"/>
      <c r="QXE13" s="67"/>
      <c r="QXF13" s="284"/>
      <c r="QXG13" s="285"/>
      <c r="QXH13" s="285"/>
      <c r="QXI13" s="286"/>
      <c r="QXJ13" s="287"/>
      <c r="QXK13" s="67"/>
      <c r="QXL13" s="284"/>
      <c r="QXM13" s="285"/>
      <c r="QXN13" s="285"/>
      <c r="QXO13" s="286"/>
      <c r="QXP13" s="287"/>
      <c r="QXQ13" s="67"/>
      <c r="QXR13" s="284"/>
      <c r="QXS13" s="285"/>
      <c r="QXT13" s="285"/>
      <c r="QXU13" s="286"/>
      <c r="QXV13" s="287"/>
      <c r="QXW13" s="67"/>
      <c r="QXX13" s="284"/>
      <c r="QXY13" s="285"/>
      <c r="QXZ13" s="285"/>
      <c r="QYA13" s="286"/>
      <c r="QYB13" s="287"/>
      <c r="QYC13" s="67"/>
      <c r="QYD13" s="284"/>
      <c r="QYE13" s="285"/>
      <c r="QYF13" s="285"/>
      <c r="QYG13" s="286"/>
      <c r="QYH13" s="287"/>
      <c r="QYI13" s="67"/>
      <c r="QYJ13" s="284"/>
      <c r="QYK13" s="285"/>
      <c r="QYL13" s="285"/>
      <c r="QYM13" s="286"/>
      <c r="QYN13" s="287"/>
      <c r="QYO13" s="67"/>
      <c r="QYP13" s="284"/>
      <c r="QYQ13" s="285"/>
      <c r="QYR13" s="285"/>
      <c r="QYS13" s="286"/>
      <c r="QYT13" s="287"/>
      <c r="QYU13" s="67"/>
      <c r="QYV13" s="284"/>
      <c r="QYW13" s="285"/>
      <c r="QYX13" s="285"/>
      <c r="QYY13" s="286"/>
      <c r="QYZ13" s="287"/>
      <c r="QZA13" s="67"/>
      <c r="QZB13" s="284"/>
      <c r="QZC13" s="285"/>
      <c r="QZD13" s="285"/>
      <c r="QZE13" s="286"/>
      <c r="QZF13" s="287"/>
      <c r="QZG13" s="67"/>
      <c r="QZH13" s="284"/>
      <c r="QZI13" s="285"/>
      <c r="QZJ13" s="285"/>
      <c r="QZK13" s="286"/>
      <c r="QZL13" s="287"/>
      <c r="QZM13" s="67"/>
      <c r="QZN13" s="284"/>
      <c r="QZO13" s="285"/>
      <c r="QZP13" s="285"/>
      <c r="QZQ13" s="286"/>
      <c r="QZR13" s="287"/>
      <c r="QZS13" s="67"/>
      <c r="QZT13" s="284"/>
      <c r="QZU13" s="285"/>
      <c r="QZV13" s="285"/>
      <c r="QZW13" s="286"/>
      <c r="QZX13" s="287"/>
      <c r="QZY13" s="67"/>
      <c r="QZZ13" s="284"/>
      <c r="RAA13" s="285"/>
      <c r="RAB13" s="285"/>
      <c r="RAC13" s="286"/>
      <c r="RAD13" s="287"/>
      <c r="RAE13" s="67"/>
      <c r="RAF13" s="284"/>
      <c r="RAG13" s="285"/>
      <c r="RAH13" s="285"/>
      <c r="RAI13" s="286"/>
      <c r="RAJ13" s="287"/>
      <c r="RAK13" s="67"/>
      <c r="RAL13" s="284"/>
      <c r="RAM13" s="285"/>
      <c r="RAN13" s="285"/>
      <c r="RAO13" s="286"/>
      <c r="RAP13" s="287"/>
      <c r="RAQ13" s="67"/>
      <c r="RAR13" s="284"/>
      <c r="RAS13" s="285"/>
      <c r="RAT13" s="285"/>
      <c r="RAU13" s="286"/>
      <c r="RAV13" s="287"/>
      <c r="RAW13" s="67"/>
      <c r="RAX13" s="284"/>
      <c r="RAY13" s="285"/>
      <c r="RAZ13" s="285"/>
      <c r="RBA13" s="286"/>
      <c r="RBB13" s="287"/>
      <c r="RBC13" s="67"/>
      <c r="RBD13" s="284"/>
      <c r="RBE13" s="285"/>
      <c r="RBF13" s="285"/>
      <c r="RBG13" s="286"/>
      <c r="RBH13" s="287"/>
      <c r="RBI13" s="67"/>
      <c r="RBJ13" s="284"/>
      <c r="RBK13" s="285"/>
      <c r="RBL13" s="285"/>
      <c r="RBM13" s="286"/>
      <c r="RBN13" s="287"/>
      <c r="RBO13" s="67"/>
      <c r="RBP13" s="284"/>
      <c r="RBQ13" s="285"/>
      <c r="RBR13" s="285"/>
      <c r="RBS13" s="286"/>
      <c r="RBT13" s="287"/>
      <c r="RBU13" s="67"/>
      <c r="RBV13" s="284"/>
      <c r="RBW13" s="285"/>
      <c r="RBX13" s="285"/>
      <c r="RBY13" s="286"/>
      <c r="RBZ13" s="287"/>
      <c r="RCA13" s="67"/>
      <c r="RCB13" s="284"/>
      <c r="RCC13" s="285"/>
      <c r="RCD13" s="285"/>
      <c r="RCE13" s="286"/>
      <c r="RCF13" s="287"/>
      <c r="RCG13" s="67"/>
      <c r="RCH13" s="284"/>
      <c r="RCI13" s="285"/>
      <c r="RCJ13" s="285"/>
      <c r="RCK13" s="286"/>
      <c r="RCL13" s="287"/>
      <c r="RCM13" s="67"/>
      <c r="RCN13" s="284"/>
      <c r="RCO13" s="285"/>
      <c r="RCP13" s="285"/>
      <c r="RCQ13" s="286"/>
      <c r="RCR13" s="287"/>
      <c r="RCS13" s="67"/>
      <c r="RCT13" s="284"/>
      <c r="RCU13" s="285"/>
      <c r="RCV13" s="285"/>
      <c r="RCW13" s="286"/>
      <c r="RCX13" s="287"/>
      <c r="RCY13" s="67"/>
      <c r="RCZ13" s="284"/>
      <c r="RDA13" s="285"/>
      <c r="RDB13" s="285"/>
      <c r="RDC13" s="286"/>
      <c r="RDD13" s="287"/>
      <c r="RDE13" s="67"/>
      <c r="RDF13" s="284"/>
      <c r="RDG13" s="285"/>
      <c r="RDH13" s="285"/>
      <c r="RDI13" s="286"/>
      <c r="RDJ13" s="287"/>
      <c r="RDK13" s="67"/>
      <c r="RDL13" s="284"/>
      <c r="RDM13" s="285"/>
      <c r="RDN13" s="285"/>
      <c r="RDO13" s="286"/>
      <c r="RDP13" s="287"/>
      <c r="RDQ13" s="67"/>
      <c r="RDR13" s="284"/>
      <c r="RDS13" s="285"/>
      <c r="RDT13" s="285"/>
      <c r="RDU13" s="286"/>
      <c r="RDV13" s="287"/>
      <c r="RDW13" s="67"/>
      <c r="RDX13" s="284"/>
      <c r="RDY13" s="285"/>
      <c r="RDZ13" s="285"/>
      <c r="REA13" s="286"/>
      <c r="REB13" s="287"/>
      <c r="REC13" s="67"/>
      <c r="RED13" s="284"/>
      <c r="REE13" s="285"/>
      <c r="REF13" s="285"/>
      <c r="REG13" s="286"/>
      <c r="REH13" s="287"/>
      <c r="REI13" s="67"/>
      <c r="REJ13" s="284"/>
      <c r="REK13" s="285"/>
      <c r="REL13" s="285"/>
      <c r="REM13" s="286"/>
      <c r="REN13" s="287"/>
      <c r="REO13" s="67"/>
      <c r="REP13" s="284"/>
      <c r="REQ13" s="285"/>
      <c r="RER13" s="285"/>
      <c r="RES13" s="286"/>
      <c r="RET13" s="287"/>
      <c r="REU13" s="67"/>
      <c r="REV13" s="284"/>
      <c r="REW13" s="285"/>
      <c r="REX13" s="285"/>
      <c r="REY13" s="286"/>
      <c r="REZ13" s="287"/>
      <c r="RFA13" s="67"/>
      <c r="RFB13" s="284"/>
      <c r="RFC13" s="285"/>
      <c r="RFD13" s="285"/>
      <c r="RFE13" s="286"/>
      <c r="RFF13" s="287"/>
      <c r="RFG13" s="67"/>
      <c r="RFH13" s="284"/>
      <c r="RFI13" s="285"/>
      <c r="RFJ13" s="285"/>
      <c r="RFK13" s="286"/>
      <c r="RFL13" s="287"/>
      <c r="RFM13" s="67"/>
      <c r="RFN13" s="284"/>
      <c r="RFO13" s="285"/>
      <c r="RFP13" s="285"/>
      <c r="RFQ13" s="286"/>
      <c r="RFR13" s="287"/>
      <c r="RFS13" s="67"/>
      <c r="RFT13" s="284"/>
      <c r="RFU13" s="285"/>
      <c r="RFV13" s="285"/>
      <c r="RFW13" s="286"/>
      <c r="RFX13" s="287"/>
      <c r="RFY13" s="67"/>
      <c r="RFZ13" s="284"/>
      <c r="RGA13" s="285"/>
      <c r="RGB13" s="285"/>
      <c r="RGC13" s="286"/>
      <c r="RGD13" s="287"/>
      <c r="RGE13" s="67"/>
      <c r="RGF13" s="284"/>
      <c r="RGG13" s="285"/>
      <c r="RGH13" s="285"/>
      <c r="RGI13" s="286"/>
      <c r="RGJ13" s="287"/>
      <c r="RGK13" s="67"/>
      <c r="RGL13" s="284"/>
      <c r="RGM13" s="285"/>
      <c r="RGN13" s="285"/>
      <c r="RGO13" s="286"/>
      <c r="RGP13" s="287"/>
      <c r="RGQ13" s="67"/>
      <c r="RGR13" s="284"/>
      <c r="RGS13" s="285"/>
      <c r="RGT13" s="285"/>
      <c r="RGU13" s="286"/>
      <c r="RGV13" s="287"/>
      <c r="RGW13" s="67"/>
      <c r="RGX13" s="284"/>
      <c r="RGY13" s="285"/>
      <c r="RGZ13" s="285"/>
      <c r="RHA13" s="286"/>
      <c r="RHB13" s="287"/>
      <c r="RHC13" s="67"/>
      <c r="RHD13" s="284"/>
      <c r="RHE13" s="285"/>
      <c r="RHF13" s="285"/>
      <c r="RHG13" s="286"/>
      <c r="RHH13" s="287"/>
      <c r="RHI13" s="67"/>
      <c r="RHJ13" s="284"/>
      <c r="RHK13" s="285"/>
      <c r="RHL13" s="285"/>
      <c r="RHM13" s="286"/>
      <c r="RHN13" s="287"/>
      <c r="RHO13" s="67"/>
      <c r="RHP13" s="284"/>
      <c r="RHQ13" s="285"/>
      <c r="RHR13" s="285"/>
      <c r="RHS13" s="286"/>
      <c r="RHT13" s="287"/>
      <c r="RHU13" s="67"/>
      <c r="RHV13" s="284"/>
      <c r="RHW13" s="285"/>
      <c r="RHX13" s="285"/>
      <c r="RHY13" s="286"/>
      <c r="RHZ13" s="287"/>
      <c r="RIA13" s="67"/>
      <c r="RIB13" s="284"/>
      <c r="RIC13" s="285"/>
      <c r="RID13" s="285"/>
      <c r="RIE13" s="286"/>
      <c r="RIF13" s="287"/>
      <c r="RIG13" s="67"/>
      <c r="RIH13" s="284"/>
      <c r="RII13" s="285"/>
      <c r="RIJ13" s="285"/>
      <c r="RIK13" s="286"/>
      <c r="RIL13" s="287"/>
      <c r="RIM13" s="67"/>
      <c r="RIN13" s="284"/>
      <c r="RIO13" s="285"/>
      <c r="RIP13" s="285"/>
      <c r="RIQ13" s="286"/>
      <c r="RIR13" s="287"/>
      <c r="RIS13" s="67"/>
      <c r="RIT13" s="284"/>
      <c r="RIU13" s="285"/>
      <c r="RIV13" s="285"/>
      <c r="RIW13" s="286"/>
      <c r="RIX13" s="287"/>
      <c r="RIY13" s="67"/>
      <c r="RIZ13" s="284"/>
      <c r="RJA13" s="285"/>
      <c r="RJB13" s="285"/>
      <c r="RJC13" s="286"/>
      <c r="RJD13" s="287"/>
      <c r="RJE13" s="67"/>
      <c r="RJF13" s="284"/>
      <c r="RJG13" s="285"/>
      <c r="RJH13" s="285"/>
      <c r="RJI13" s="286"/>
      <c r="RJJ13" s="287"/>
      <c r="RJK13" s="67"/>
      <c r="RJL13" s="284"/>
      <c r="RJM13" s="285"/>
      <c r="RJN13" s="285"/>
      <c r="RJO13" s="286"/>
      <c r="RJP13" s="287"/>
      <c r="RJQ13" s="67"/>
      <c r="RJR13" s="284"/>
      <c r="RJS13" s="285"/>
      <c r="RJT13" s="285"/>
      <c r="RJU13" s="286"/>
      <c r="RJV13" s="287"/>
      <c r="RJW13" s="67"/>
      <c r="RJX13" s="284"/>
      <c r="RJY13" s="285"/>
      <c r="RJZ13" s="285"/>
      <c r="RKA13" s="286"/>
      <c r="RKB13" s="287"/>
      <c r="RKC13" s="67"/>
      <c r="RKD13" s="284"/>
      <c r="RKE13" s="285"/>
      <c r="RKF13" s="285"/>
      <c r="RKG13" s="286"/>
      <c r="RKH13" s="287"/>
      <c r="RKI13" s="67"/>
      <c r="RKJ13" s="284"/>
      <c r="RKK13" s="285"/>
      <c r="RKL13" s="285"/>
      <c r="RKM13" s="286"/>
      <c r="RKN13" s="287"/>
      <c r="RKO13" s="67"/>
      <c r="RKP13" s="284"/>
      <c r="RKQ13" s="285"/>
      <c r="RKR13" s="285"/>
      <c r="RKS13" s="286"/>
      <c r="RKT13" s="287"/>
      <c r="RKU13" s="67"/>
      <c r="RKV13" s="284"/>
      <c r="RKW13" s="285"/>
      <c r="RKX13" s="285"/>
      <c r="RKY13" s="286"/>
      <c r="RKZ13" s="287"/>
      <c r="RLA13" s="67"/>
      <c r="RLB13" s="284"/>
      <c r="RLC13" s="285"/>
      <c r="RLD13" s="285"/>
      <c r="RLE13" s="286"/>
      <c r="RLF13" s="287"/>
      <c r="RLG13" s="67"/>
      <c r="RLH13" s="284"/>
      <c r="RLI13" s="285"/>
      <c r="RLJ13" s="285"/>
      <c r="RLK13" s="286"/>
      <c r="RLL13" s="287"/>
      <c r="RLM13" s="67"/>
      <c r="RLN13" s="284"/>
      <c r="RLO13" s="285"/>
      <c r="RLP13" s="285"/>
      <c r="RLQ13" s="286"/>
      <c r="RLR13" s="287"/>
      <c r="RLS13" s="67"/>
      <c r="RLT13" s="284"/>
      <c r="RLU13" s="285"/>
      <c r="RLV13" s="285"/>
      <c r="RLW13" s="286"/>
      <c r="RLX13" s="287"/>
      <c r="RLY13" s="67"/>
      <c r="RLZ13" s="284"/>
      <c r="RMA13" s="285"/>
      <c r="RMB13" s="285"/>
      <c r="RMC13" s="286"/>
      <c r="RMD13" s="287"/>
      <c r="RME13" s="67"/>
      <c r="RMF13" s="284"/>
      <c r="RMG13" s="285"/>
      <c r="RMH13" s="285"/>
      <c r="RMI13" s="286"/>
      <c r="RMJ13" s="287"/>
      <c r="RMK13" s="67"/>
      <c r="RML13" s="284"/>
      <c r="RMM13" s="285"/>
      <c r="RMN13" s="285"/>
      <c r="RMO13" s="286"/>
      <c r="RMP13" s="287"/>
      <c r="RMQ13" s="67"/>
      <c r="RMR13" s="284"/>
      <c r="RMS13" s="285"/>
      <c r="RMT13" s="285"/>
      <c r="RMU13" s="286"/>
      <c r="RMV13" s="287"/>
      <c r="RMW13" s="67"/>
      <c r="RMX13" s="284"/>
      <c r="RMY13" s="285"/>
      <c r="RMZ13" s="285"/>
      <c r="RNA13" s="286"/>
      <c r="RNB13" s="287"/>
      <c r="RNC13" s="67"/>
      <c r="RND13" s="284"/>
      <c r="RNE13" s="285"/>
      <c r="RNF13" s="285"/>
      <c r="RNG13" s="286"/>
      <c r="RNH13" s="287"/>
      <c r="RNI13" s="67"/>
      <c r="RNJ13" s="284"/>
      <c r="RNK13" s="285"/>
      <c r="RNL13" s="285"/>
      <c r="RNM13" s="286"/>
      <c r="RNN13" s="287"/>
      <c r="RNO13" s="67"/>
      <c r="RNP13" s="284"/>
      <c r="RNQ13" s="285"/>
      <c r="RNR13" s="285"/>
      <c r="RNS13" s="286"/>
      <c r="RNT13" s="287"/>
      <c r="RNU13" s="67"/>
      <c r="RNV13" s="284"/>
      <c r="RNW13" s="285"/>
      <c r="RNX13" s="285"/>
      <c r="RNY13" s="286"/>
      <c r="RNZ13" s="287"/>
      <c r="ROA13" s="67"/>
      <c r="ROB13" s="284"/>
      <c r="ROC13" s="285"/>
      <c r="ROD13" s="285"/>
      <c r="ROE13" s="286"/>
      <c r="ROF13" s="287"/>
      <c r="ROG13" s="67"/>
      <c r="ROH13" s="284"/>
      <c r="ROI13" s="285"/>
      <c r="ROJ13" s="285"/>
      <c r="ROK13" s="286"/>
      <c r="ROL13" s="287"/>
      <c r="ROM13" s="67"/>
      <c r="RON13" s="284"/>
      <c r="ROO13" s="285"/>
      <c r="ROP13" s="285"/>
      <c r="ROQ13" s="286"/>
      <c r="ROR13" s="287"/>
      <c r="ROS13" s="67"/>
      <c r="ROT13" s="284"/>
      <c r="ROU13" s="285"/>
      <c r="ROV13" s="285"/>
      <c r="ROW13" s="286"/>
      <c r="ROX13" s="287"/>
      <c r="ROY13" s="67"/>
      <c r="ROZ13" s="284"/>
      <c r="RPA13" s="285"/>
      <c r="RPB13" s="285"/>
      <c r="RPC13" s="286"/>
      <c r="RPD13" s="287"/>
      <c r="RPE13" s="67"/>
      <c r="RPF13" s="284"/>
      <c r="RPG13" s="285"/>
      <c r="RPH13" s="285"/>
      <c r="RPI13" s="286"/>
      <c r="RPJ13" s="287"/>
      <c r="RPK13" s="67"/>
      <c r="RPL13" s="284"/>
      <c r="RPM13" s="285"/>
      <c r="RPN13" s="285"/>
      <c r="RPO13" s="286"/>
      <c r="RPP13" s="287"/>
      <c r="RPQ13" s="67"/>
      <c r="RPR13" s="284"/>
      <c r="RPS13" s="285"/>
      <c r="RPT13" s="285"/>
      <c r="RPU13" s="286"/>
      <c r="RPV13" s="287"/>
      <c r="RPW13" s="67"/>
      <c r="RPX13" s="284"/>
      <c r="RPY13" s="285"/>
      <c r="RPZ13" s="285"/>
      <c r="RQA13" s="286"/>
      <c r="RQB13" s="287"/>
      <c r="RQC13" s="67"/>
      <c r="RQD13" s="284"/>
      <c r="RQE13" s="285"/>
      <c r="RQF13" s="285"/>
      <c r="RQG13" s="286"/>
      <c r="RQH13" s="287"/>
      <c r="RQI13" s="67"/>
      <c r="RQJ13" s="284"/>
      <c r="RQK13" s="285"/>
      <c r="RQL13" s="285"/>
      <c r="RQM13" s="286"/>
      <c r="RQN13" s="287"/>
      <c r="RQO13" s="67"/>
      <c r="RQP13" s="284"/>
      <c r="RQQ13" s="285"/>
      <c r="RQR13" s="285"/>
      <c r="RQS13" s="286"/>
      <c r="RQT13" s="287"/>
      <c r="RQU13" s="67"/>
      <c r="RQV13" s="284"/>
      <c r="RQW13" s="285"/>
      <c r="RQX13" s="285"/>
      <c r="RQY13" s="286"/>
      <c r="RQZ13" s="287"/>
      <c r="RRA13" s="67"/>
      <c r="RRB13" s="284"/>
      <c r="RRC13" s="285"/>
      <c r="RRD13" s="285"/>
      <c r="RRE13" s="286"/>
      <c r="RRF13" s="287"/>
      <c r="RRG13" s="67"/>
      <c r="RRH13" s="284"/>
      <c r="RRI13" s="285"/>
      <c r="RRJ13" s="285"/>
      <c r="RRK13" s="286"/>
      <c r="RRL13" s="287"/>
      <c r="RRM13" s="67"/>
      <c r="RRN13" s="284"/>
      <c r="RRO13" s="285"/>
      <c r="RRP13" s="285"/>
      <c r="RRQ13" s="286"/>
      <c r="RRR13" s="287"/>
      <c r="RRS13" s="67"/>
      <c r="RRT13" s="284"/>
      <c r="RRU13" s="285"/>
      <c r="RRV13" s="285"/>
      <c r="RRW13" s="286"/>
      <c r="RRX13" s="287"/>
      <c r="RRY13" s="67"/>
      <c r="RRZ13" s="284"/>
      <c r="RSA13" s="285"/>
      <c r="RSB13" s="285"/>
      <c r="RSC13" s="286"/>
      <c r="RSD13" s="287"/>
      <c r="RSE13" s="67"/>
      <c r="RSF13" s="284"/>
      <c r="RSG13" s="285"/>
      <c r="RSH13" s="285"/>
      <c r="RSI13" s="286"/>
      <c r="RSJ13" s="287"/>
      <c r="RSK13" s="67"/>
      <c r="RSL13" s="284"/>
      <c r="RSM13" s="285"/>
      <c r="RSN13" s="285"/>
      <c r="RSO13" s="286"/>
      <c r="RSP13" s="287"/>
      <c r="RSQ13" s="67"/>
      <c r="RSR13" s="284"/>
      <c r="RSS13" s="285"/>
      <c r="RST13" s="285"/>
      <c r="RSU13" s="286"/>
      <c r="RSV13" s="287"/>
      <c r="RSW13" s="67"/>
      <c r="RSX13" s="284"/>
      <c r="RSY13" s="285"/>
      <c r="RSZ13" s="285"/>
      <c r="RTA13" s="286"/>
      <c r="RTB13" s="287"/>
      <c r="RTC13" s="67"/>
      <c r="RTD13" s="284"/>
      <c r="RTE13" s="285"/>
      <c r="RTF13" s="285"/>
      <c r="RTG13" s="286"/>
      <c r="RTH13" s="287"/>
      <c r="RTI13" s="67"/>
      <c r="RTJ13" s="284"/>
      <c r="RTK13" s="285"/>
      <c r="RTL13" s="285"/>
      <c r="RTM13" s="286"/>
      <c r="RTN13" s="287"/>
      <c r="RTO13" s="67"/>
      <c r="RTP13" s="284"/>
      <c r="RTQ13" s="285"/>
      <c r="RTR13" s="285"/>
      <c r="RTS13" s="286"/>
      <c r="RTT13" s="287"/>
      <c r="RTU13" s="67"/>
      <c r="RTV13" s="284"/>
      <c r="RTW13" s="285"/>
      <c r="RTX13" s="285"/>
      <c r="RTY13" s="286"/>
      <c r="RTZ13" s="287"/>
      <c r="RUA13" s="67"/>
      <c r="RUB13" s="284"/>
      <c r="RUC13" s="285"/>
      <c r="RUD13" s="285"/>
      <c r="RUE13" s="286"/>
      <c r="RUF13" s="287"/>
      <c r="RUG13" s="67"/>
      <c r="RUH13" s="284"/>
      <c r="RUI13" s="285"/>
      <c r="RUJ13" s="285"/>
      <c r="RUK13" s="286"/>
      <c r="RUL13" s="287"/>
      <c r="RUM13" s="67"/>
      <c r="RUN13" s="284"/>
      <c r="RUO13" s="285"/>
      <c r="RUP13" s="285"/>
      <c r="RUQ13" s="286"/>
      <c r="RUR13" s="287"/>
      <c r="RUS13" s="67"/>
      <c r="RUT13" s="284"/>
      <c r="RUU13" s="285"/>
      <c r="RUV13" s="285"/>
      <c r="RUW13" s="286"/>
      <c r="RUX13" s="287"/>
      <c r="RUY13" s="67"/>
      <c r="RUZ13" s="284"/>
      <c r="RVA13" s="285"/>
      <c r="RVB13" s="285"/>
      <c r="RVC13" s="286"/>
      <c r="RVD13" s="287"/>
      <c r="RVE13" s="67"/>
      <c r="RVF13" s="284"/>
      <c r="RVG13" s="285"/>
      <c r="RVH13" s="285"/>
      <c r="RVI13" s="286"/>
      <c r="RVJ13" s="287"/>
      <c r="RVK13" s="67"/>
      <c r="RVL13" s="284"/>
      <c r="RVM13" s="285"/>
      <c r="RVN13" s="285"/>
      <c r="RVO13" s="286"/>
      <c r="RVP13" s="287"/>
      <c r="RVQ13" s="67"/>
      <c r="RVR13" s="284"/>
      <c r="RVS13" s="285"/>
      <c r="RVT13" s="285"/>
      <c r="RVU13" s="286"/>
      <c r="RVV13" s="287"/>
      <c r="RVW13" s="67"/>
      <c r="RVX13" s="284"/>
      <c r="RVY13" s="285"/>
      <c r="RVZ13" s="285"/>
      <c r="RWA13" s="286"/>
      <c r="RWB13" s="287"/>
      <c r="RWC13" s="67"/>
      <c r="RWD13" s="284"/>
      <c r="RWE13" s="285"/>
      <c r="RWF13" s="285"/>
      <c r="RWG13" s="286"/>
      <c r="RWH13" s="287"/>
      <c r="RWI13" s="67"/>
      <c r="RWJ13" s="284"/>
      <c r="RWK13" s="285"/>
      <c r="RWL13" s="285"/>
      <c r="RWM13" s="286"/>
      <c r="RWN13" s="287"/>
      <c r="RWO13" s="67"/>
      <c r="RWP13" s="284"/>
      <c r="RWQ13" s="285"/>
      <c r="RWR13" s="285"/>
      <c r="RWS13" s="286"/>
      <c r="RWT13" s="287"/>
      <c r="RWU13" s="67"/>
      <c r="RWV13" s="284"/>
      <c r="RWW13" s="285"/>
      <c r="RWX13" s="285"/>
      <c r="RWY13" s="286"/>
      <c r="RWZ13" s="287"/>
      <c r="RXA13" s="67"/>
      <c r="RXB13" s="284"/>
      <c r="RXC13" s="285"/>
      <c r="RXD13" s="285"/>
      <c r="RXE13" s="286"/>
      <c r="RXF13" s="287"/>
      <c r="RXG13" s="67"/>
      <c r="RXH13" s="284"/>
      <c r="RXI13" s="285"/>
      <c r="RXJ13" s="285"/>
      <c r="RXK13" s="286"/>
      <c r="RXL13" s="287"/>
      <c r="RXM13" s="67"/>
      <c r="RXN13" s="284"/>
      <c r="RXO13" s="285"/>
      <c r="RXP13" s="285"/>
      <c r="RXQ13" s="286"/>
      <c r="RXR13" s="287"/>
      <c r="RXS13" s="67"/>
      <c r="RXT13" s="284"/>
      <c r="RXU13" s="285"/>
      <c r="RXV13" s="285"/>
      <c r="RXW13" s="286"/>
      <c r="RXX13" s="287"/>
      <c r="RXY13" s="67"/>
      <c r="RXZ13" s="284"/>
      <c r="RYA13" s="285"/>
      <c r="RYB13" s="285"/>
      <c r="RYC13" s="286"/>
      <c r="RYD13" s="287"/>
      <c r="RYE13" s="67"/>
      <c r="RYF13" s="284"/>
      <c r="RYG13" s="285"/>
      <c r="RYH13" s="285"/>
      <c r="RYI13" s="286"/>
      <c r="RYJ13" s="287"/>
      <c r="RYK13" s="67"/>
      <c r="RYL13" s="284"/>
      <c r="RYM13" s="285"/>
      <c r="RYN13" s="285"/>
      <c r="RYO13" s="286"/>
      <c r="RYP13" s="287"/>
      <c r="RYQ13" s="67"/>
      <c r="RYR13" s="284"/>
      <c r="RYS13" s="285"/>
      <c r="RYT13" s="285"/>
      <c r="RYU13" s="286"/>
      <c r="RYV13" s="287"/>
      <c r="RYW13" s="67"/>
      <c r="RYX13" s="284"/>
      <c r="RYY13" s="285"/>
      <c r="RYZ13" s="285"/>
      <c r="RZA13" s="286"/>
      <c r="RZB13" s="287"/>
      <c r="RZC13" s="67"/>
      <c r="RZD13" s="284"/>
      <c r="RZE13" s="285"/>
      <c r="RZF13" s="285"/>
      <c r="RZG13" s="286"/>
      <c r="RZH13" s="287"/>
      <c r="RZI13" s="67"/>
      <c r="RZJ13" s="284"/>
      <c r="RZK13" s="285"/>
      <c r="RZL13" s="285"/>
      <c r="RZM13" s="286"/>
      <c r="RZN13" s="287"/>
      <c r="RZO13" s="67"/>
      <c r="RZP13" s="284"/>
      <c r="RZQ13" s="285"/>
      <c r="RZR13" s="285"/>
      <c r="RZS13" s="286"/>
      <c r="RZT13" s="287"/>
      <c r="RZU13" s="67"/>
      <c r="RZV13" s="284"/>
      <c r="RZW13" s="285"/>
      <c r="RZX13" s="285"/>
      <c r="RZY13" s="286"/>
      <c r="RZZ13" s="287"/>
      <c r="SAA13" s="67"/>
      <c r="SAB13" s="284"/>
      <c r="SAC13" s="285"/>
      <c r="SAD13" s="285"/>
      <c r="SAE13" s="286"/>
      <c r="SAF13" s="287"/>
      <c r="SAG13" s="67"/>
      <c r="SAH13" s="284"/>
      <c r="SAI13" s="285"/>
      <c r="SAJ13" s="285"/>
      <c r="SAK13" s="286"/>
      <c r="SAL13" s="287"/>
      <c r="SAM13" s="67"/>
      <c r="SAN13" s="284"/>
      <c r="SAO13" s="285"/>
      <c r="SAP13" s="285"/>
      <c r="SAQ13" s="286"/>
      <c r="SAR13" s="287"/>
      <c r="SAS13" s="67"/>
      <c r="SAT13" s="284"/>
      <c r="SAU13" s="285"/>
      <c r="SAV13" s="285"/>
      <c r="SAW13" s="286"/>
      <c r="SAX13" s="287"/>
      <c r="SAY13" s="67"/>
      <c r="SAZ13" s="284"/>
      <c r="SBA13" s="285"/>
      <c r="SBB13" s="285"/>
      <c r="SBC13" s="286"/>
      <c r="SBD13" s="287"/>
      <c r="SBE13" s="67"/>
      <c r="SBF13" s="284"/>
      <c r="SBG13" s="285"/>
      <c r="SBH13" s="285"/>
      <c r="SBI13" s="286"/>
      <c r="SBJ13" s="287"/>
      <c r="SBK13" s="67"/>
      <c r="SBL13" s="284"/>
      <c r="SBM13" s="285"/>
      <c r="SBN13" s="285"/>
      <c r="SBO13" s="286"/>
      <c r="SBP13" s="287"/>
      <c r="SBQ13" s="67"/>
      <c r="SBR13" s="284"/>
      <c r="SBS13" s="285"/>
      <c r="SBT13" s="285"/>
      <c r="SBU13" s="286"/>
      <c r="SBV13" s="287"/>
      <c r="SBW13" s="67"/>
      <c r="SBX13" s="284"/>
      <c r="SBY13" s="285"/>
      <c r="SBZ13" s="285"/>
      <c r="SCA13" s="286"/>
      <c r="SCB13" s="287"/>
      <c r="SCC13" s="67"/>
      <c r="SCD13" s="284"/>
      <c r="SCE13" s="285"/>
      <c r="SCF13" s="285"/>
      <c r="SCG13" s="286"/>
      <c r="SCH13" s="287"/>
      <c r="SCI13" s="67"/>
      <c r="SCJ13" s="284"/>
      <c r="SCK13" s="285"/>
      <c r="SCL13" s="285"/>
      <c r="SCM13" s="286"/>
      <c r="SCN13" s="287"/>
      <c r="SCO13" s="67"/>
      <c r="SCP13" s="284"/>
      <c r="SCQ13" s="285"/>
      <c r="SCR13" s="285"/>
      <c r="SCS13" s="286"/>
      <c r="SCT13" s="287"/>
      <c r="SCU13" s="67"/>
      <c r="SCV13" s="284"/>
      <c r="SCW13" s="285"/>
      <c r="SCX13" s="285"/>
      <c r="SCY13" s="286"/>
      <c r="SCZ13" s="287"/>
      <c r="SDA13" s="67"/>
      <c r="SDB13" s="284"/>
      <c r="SDC13" s="285"/>
      <c r="SDD13" s="285"/>
      <c r="SDE13" s="286"/>
      <c r="SDF13" s="287"/>
      <c r="SDG13" s="67"/>
      <c r="SDH13" s="284"/>
      <c r="SDI13" s="285"/>
      <c r="SDJ13" s="285"/>
      <c r="SDK13" s="286"/>
      <c r="SDL13" s="287"/>
      <c r="SDM13" s="67"/>
      <c r="SDN13" s="284"/>
      <c r="SDO13" s="285"/>
      <c r="SDP13" s="285"/>
      <c r="SDQ13" s="286"/>
      <c r="SDR13" s="287"/>
      <c r="SDS13" s="67"/>
      <c r="SDT13" s="284"/>
      <c r="SDU13" s="285"/>
      <c r="SDV13" s="285"/>
      <c r="SDW13" s="286"/>
      <c r="SDX13" s="287"/>
      <c r="SDY13" s="67"/>
      <c r="SDZ13" s="284"/>
      <c r="SEA13" s="285"/>
      <c r="SEB13" s="285"/>
      <c r="SEC13" s="286"/>
      <c r="SED13" s="287"/>
      <c r="SEE13" s="67"/>
      <c r="SEF13" s="284"/>
      <c r="SEG13" s="285"/>
      <c r="SEH13" s="285"/>
      <c r="SEI13" s="286"/>
      <c r="SEJ13" s="287"/>
      <c r="SEK13" s="67"/>
      <c r="SEL13" s="284"/>
      <c r="SEM13" s="285"/>
      <c r="SEN13" s="285"/>
      <c r="SEO13" s="286"/>
      <c r="SEP13" s="287"/>
      <c r="SEQ13" s="67"/>
      <c r="SER13" s="284"/>
      <c r="SES13" s="285"/>
      <c r="SET13" s="285"/>
      <c r="SEU13" s="286"/>
      <c r="SEV13" s="287"/>
      <c r="SEW13" s="67"/>
      <c r="SEX13" s="284"/>
      <c r="SEY13" s="285"/>
      <c r="SEZ13" s="285"/>
      <c r="SFA13" s="286"/>
      <c r="SFB13" s="287"/>
      <c r="SFC13" s="67"/>
      <c r="SFD13" s="284"/>
      <c r="SFE13" s="285"/>
      <c r="SFF13" s="285"/>
      <c r="SFG13" s="286"/>
      <c r="SFH13" s="287"/>
      <c r="SFI13" s="67"/>
      <c r="SFJ13" s="284"/>
      <c r="SFK13" s="285"/>
      <c r="SFL13" s="285"/>
      <c r="SFM13" s="286"/>
      <c r="SFN13" s="287"/>
      <c r="SFO13" s="67"/>
      <c r="SFP13" s="284"/>
      <c r="SFQ13" s="285"/>
      <c r="SFR13" s="285"/>
      <c r="SFS13" s="286"/>
      <c r="SFT13" s="287"/>
      <c r="SFU13" s="67"/>
      <c r="SFV13" s="284"/>
      <c r="SFW13" s="285"/>
      <c r="SFX13" s="285"/>
      <c r="SFY13" s="286"/>
      <c r="SFZ13" s="287"/>
      <c r="SGA13" s="67"/>
      <c r="SGB13" s="284"/>
      <c r="SGC13" s="285"/>
      <c r="SGD13" s="285"/>
      <c r="SGE13" s="286"/>
      <c r="SGF13" s="287"/>
      <c r="SGG13" s="67"/>
      <c r="SGH13" s="284"/>
      <c r="SGI13" s="285"/>
      <c r="SGJ13" s="285"/>
      <c r="SGK13" s="286"/>
      <c r="SGL13" s="287"/>
      <c r="SGM13" s="67"/>
      <c r="SGN13" s="284"/>
      <c r="SGO13" s="285"/>
      <c r="SGP13" s="285"/>
      <c r="SGQ13" s="286"/>
      <c r="SGR13" s="287"/>
      <c r="SGS13" s="67"/>
      <c r="SGT13" s="284"/>
      <c r="SGU13" s="285"/>
      <c r="SGV13" s="285"/>
      <c r="SGW13" s="286"/>
      <c r="SGX13" s="287"/>
      <c r="SGY13" s="67"/>
      <c r="SGZ13" s="284"/>
      <c r="SHA13" s="285"/>
      <c r="SHB13" s="285"/>
      <c r="SHC13" s="286"/>
      <c r="SHD13" s="287"/>
      <c r="SHE13" s="67"/>
      <c r="SHF13" s="284"/>
      <c r="SHG13" s="285"/>
      <c r="SHH13" s="285"/>
      <c r="SHI13" s="286"/>
      <c r="SHJ13" s="287"/>
      <c r="SHK13" s="67"/>
      <c r="SHL13" s="284"/>
      <c r="SHM13" s="285"/>
      <c r="SHN13" s="285"/>
      <c r="SHO13" s="286"/>
      <c r="SHP13" s="287"/>
      <c r="SHQ13" s="67"/>
      <c r="SHR13" s="284"/>
      <c r="SHS13" s="285"/>
      <c r="SHT13" s="285"/>
      <c r="SHU13" s="286"/>
      <c r="SHV13" s="287"/>
      <c r="SHW13" s="67"/>
      <c r="SHX13" s="284"/>
      <c r="SHY13" s="285"/>
      <c r="SHZ13" s="285"/>
      <c r="SIA13" s="286"/>
      <c r="SIB13" s="287"/>
      <c r="SIC13" s="67"/>
      <c r="SID13" s="284"/>
      <c r="SIE13" s="285"/>
      <c r="SIF13" s="285"/>
      <c r="SIG13" s="286"/>
      <c r="SIH13" s="287"/>
      <c r="SII13" s="67"/>
      <c r="SIJ13" s="284"/>
      <c r="SIK13" s="285"/>
      <c r="SIL13" s="285"/>
      <c r="SIM13" s="286"/>
      <c r="SIN13" s="287"/>
      <c r="SIO13" s="67"/>
      <c r="SIP13" s="284"/>
      <c r="SIQ13" s="285"/>
      <c r="SIR13" s="285"/>
      <c r="SIS13" s="286"/>
      <c r="SIT13" s="287"/>
      <c r="SIU13" s="67"/>
      <c r="SIV13" s="284"/>
      <c r="SIW13" s="285"/>
      <c r="SIX13" s="285"/>
      <c r="SIY13" s="286"/>
      <c r="SIZ13" s="287"/>
      <c r="SJA13" s="67"/>
      <c r="SJB13" s="284"/>
      <c r="SJC13" s="285"/>
      <c r="SJD13" s="285"/>
      <c r="SJE13" s="286"/>
      <c r="SJF13" s="287"/>
      <c r="SJG13" s="67"/>
      <c r="SJH13" s="284"/>
      <c r="SJI13" s="285"/>
      <c r="SJJ13" s="285"/>
      <c r="SJK13" s="286"/>
      <c r="SJL13" s="287"/>
      <c r="SJM13" s="67"/>
      <c r="SJN13" s="284"/>
      <c r="SJO13" s="285"/>
      <c r="SJP13" s="285"/>
      <c r="SJQ13" s="286"/>
      <c r="SJR13" s="287"/>
      <c r="SJS13" s="67"/>
      <c r="SJT13" s="284"/>
      <c r="SJU13" s="285"/>
      <c r="SJV13" s="285"/>
      <c r="SJW13" s="286"/>
      <c r="SJX13" s="287"/>
      <c r="SJY13" s="67"/>
      <c r="SJZ13" s="284"/>
      <c r="SKA13" s="285"/>
      <c r="SKB13" s="285"/>
      <c r="SKC13" s="286"/>
      <c r="SKD13" s="287"/>
      <c r="SKE13" s="67"/>
      <c r="SKF13" s="284"/>
      <c r="SKG13" s="285"/>
      <c r="SKH13" s="285"/>
      <c r="SKI13" s="286"/>
      <c r="SKJ13" s="287"/>
      <c r="SKK13" s="67"/>
      <c r="SKL13" s="284"/>
      <c r="SKM13" s="285"/>
      <c r="SKN13" s="285"/>
      <c r="SKO13" s="286"/>
      <c r="SKP13" s="287"/>
      <c r="SKQ13" s="67"/>
      <c r="SKR13" s="284"/>
      <c r="SKS13" s="285"/>
      <c r="SKT13" s="285"/>
      <c r="SKU13" s="286"/>
      <c r="SKV13" s="287"/>
      <c r="SKW13" s="67"/>
      <c r="SKX13" s="284"/>
      <c r="SKY13" s="285"/>
      <c r="SKZ13" s="285"/>
      <c r="SLA13" s="286"/>
      <c r="SLB13" s="287"/>
      <c r="SLC13" s="67"/>
      <c r="SLD13" s="284"/>
      <c r="SLE13" s="285"/>
      <c r="SLF13" s="285"/>
      <c r="SLG13" s="286"/>
      <c r="SLH13" s="287"/>
      <c r="SLI13" s="67"/>
      <c r="SLJ13" s="284"/>
      <c r="SLK13" s="285"/>
      <c r="SLL13" s="285"/>
      <c r="SLM13" s="286"/>
      <c r="SLN13" s="287"/>
      <c r="SLO13" s="67"/>
      <c r="SLP13" s="284"/>
      <c r="SLQ13" s="285"/>
      <c r="SLR13" s="285"/>
      <c r="SLS13" s="286"/>
      <c r="SLT13" s="287"/>
      <c r="SLU13" s="67"/>
      <c r="SLV13" s="284"/>
      <c r="SLW13" s="285"/>
      <c r="SLX13" s="285"/>
      <c r="SLY13" s="286"/>
      <c r="SLZ13" s="287"/>
      <c r="SMA13" s="67"/>
      <c r="SMB13" s="284"/>
      <c r="SMC13" s="285"/>
      <c r="SMD13" s="285"/>
      <c r="SME13" s="286"/>
      <c r="SMF13" s="287"/>
      <c r="SMG13" s="67"/>
      <c r="SMH13" s="284"/>
      <c r="SMI13" s="285"/>
      <c r="SMJ13" s="285"/>
      <c r="SMK13" s="286"/>
      <c r="SML13" s="287"/>
      <c r="SMM13" s="67"/>
      <c r="SMN13" s="284"/>
      <c r="SMO13" s="285"/>
      <c r="SMP13" s="285"/>
      <c r="SMQ13" s="286"/>
      <c r="SMR13" s="287"/>
      <c r="SMS13" s="67"/>
      <c r="SMT13" s="284"/>
      <c r="SMU13" s="285"/>
      <c r="SMV13" s="285"/>
      <c r="SMW13" s="286"/>
      <c r="SMX13" s="287"/>
      <c r="SMY13" s="67"/>
      <c r="SMZ13" s="284"/>
      <c r="SNA13" s="285"/>
      <c r="SNB13" s="285"/>
      <c r="SNC13" s="286"/>
      <c r="SND13" s="287"/>
      <c r="SNE13" s="67"/>
      <c r="SNF13" s="284"/>
      <c r="SNG13" s="285"/>
      <c r="SNH13" s="285"/>
      <c r="SNI13" s="286"/>
      <c r="SNJ13" s="287"/>
      <c r="SNK13" s="67"/>
      <c r="SNL13" s="284"/>
      <c r="SNM13" s="285"/>
      <c r="SNN13" s="285"/>
      <c r="SNO13" s="286"/>
      <c r="SNP13" s="287"/>
      <c r="SNQ13" s="67"/>
      <c r="SNR13" s="284"/>
      <c r="SNS13" s="285"/>
      <c r="SNT13" s="285"/>
      <c r="SNU13" s="286"/>
      <c r="SNV13" s="287"/>
      <c r="SNW13" s="67"/>
      <c r="SNX13" s="284"/>
      <c r="SNY13" s="285"/>
      <c r="SNZ13" s="285"/>
      <c r="SOA13" s="286"/>
      <c r="SOB13" s="287"/>
      <c r="SOC13" s="67"/>
      <c r="SOD13" s="284"/>
      <c r="SOE13" s="285"/>
      <c r="SOF13" s="285"/>
      <c r="SOG13" s="286"/>
      <c r="SOH13" s="287"/>
      <c r="SOI13" s="67"/>
      <c r="SOJ13" s="284"/>
      <c r="SOK13" s="285"/>
      <c r="SOL13" s="285"/>
      <c r="SOM13" s="286"/>
      <c r="SON13" s="287"/>
      <c r="SOO13" s="67"/>
      <c r="SOP13" s="284"/>
      <c r="SOQ13" s="285"/>
      <c r="SOR13" s="285"/>
      <c r="SOS13" s="286"/>
      <c r="SOT13" s="287"/>
      <c r="SOU13" s="67"/>
      <c r="SOV13" s="284"/>
      <c r="SOW13" s="285"/>
      <c r="SOX13" s="285"/>
      <c r="SOY13" s="286"/>
      <c r="SOZ13" s="287"/>
      <c r="SPA13" s="67"/>
      <c r="SPB13" s="284"/>
      <c r="SPC13" s="285"/>
      <c r="SPD13" s="285"/>
      <c r="SPE13" s="286"/>
      <c r="SPF13" s="287"/>
      <c r="SPG13" s="67"/>
      <c r="SPH13" s="284"/>
      <c r="SPI13" s="285"/>
      <c r="SPJ13" s="285"/>
      <c r="SPK13" s="286"/>
      <c r="SPL13" s="287"/>
      <c r="SPM13" s="67"/>
      <c r="SPN13" s="284"/>
      <c r="SPO13" s="285"/>
      <c r="SPP13" s="285"/>
      <c r="SPQ13" s="286"/>
      <c r="SPR13" s="287"/>
      <c r="SPS13" s="67"/>
      <c r="SPT13" s="284"/>
      <c r="SPU13" s="285"/>
      <c r="SPV13" s="285"/>
      <c r="SPW13" s="286"/>
      <c r="SPX13" s="287"/>
      <c r="SPY13" s="67"/>
      <c r="SPZ13" s="284"/>
      <c r="SQA13" s="285"/>
      <c r="SQB13" s="285"/>
      <c r="SQC13" s="286"/>
      <c r="SQD13" s="287"/>
      <c r="SQE13" s="67"/>
      <c r="SQF13" s="284"/>
      <c r="SQG13" s="285"/>
      <c r="SQH13" s="285"/>
      <c r="SQI13" s="286"/>
      <c r="SQJ13" s="287"/>
      <c r="SQK13" s="67"/>
      <c r="SQL13" s="284"/>
      <c r="SQM13" s="285"/>
      <c r="SQN13" s="285"/>
      <c r="SQO13" s="286"/>
      <c r="SQP13" s="287"/>
      <c r="SQQ13" s="67"/>
      <c r="SQR13" s="284"/>
      <c r="SQS13" s="285"/>
      <c r="SQT13" s="285"/>
      <c r="SQU13" s="286"/>
      <c r="SQV13" s="287"/>
      <c r="SQW13" s="67"/>
      <c r="SQX13" s="284"/>
      <c r="SQY13" s="285"/>
      <c r="SQZ13" s="285"/>
      <c r="SRA13" s="286"/>
      <c r="SRB13" s="287"/>
      <c r="SRC13" s="67"/>
      <c r="SRD13" s="284"/>
      <c r="SRE13" s="285"/>
      <c r="SRF13" s="285"/>
      <c r="SRG13" s="286"/>
      <c r="SRH13" s="287"/>
      <c r="SRI13" s="67"/>
      <c r="SRJ13" s="284"/>
      <c r="SRK13" s="285"/>
      <c r="SRL13" s="285"/>
      <c r="SRM13" s="286"/>
      <c r="SRN13" s="287"/>
      <c r="SRO13" s="67"/>
      <c r="SRP13" s="284"/>
      <c r="SRQ13" s="285"/>
      <c r="SRR13" s="285"/>
      <c r="SRS13" s="286"/>
      <c r="SRT13" s="287"/>
      <c r="SRU13" s="67"/>
      <c r="SRV13" s="284"/>
      <c r="SRW13" s="285"/>
      <c r="SRX13" s="285"/>
      <c r="SRY13" s="286"/>
      <c r="SRZ13" s="287"/>
      <c r="SSA13" s="67"/>
      <c r="SSB13" s="284"/>
      <c r="SSC13" s="285"/>
      <c r="SSD13" s="285"/>
      <c r="SSE13" s="286"/>
      <c r="SSF13" s="287"/>
      <c r="SSG13" s="67"/>
      <c r="SSH13" s="284"/>
      <c r="SSI13" s="285"/>
      <c r="SSJ13" s="285"/>
      <c r="SSK13" s="286"/>
      <c r="SSL13" s="287"/>
      <c r="SSM13" s="67"/>
      <c r="SSN13" s="284"/>
      <c r="SSO13" s="285"/>
      <c r="SSP13" s="285"/>
      <c r="SSQ13" s="286"/>
      <c r="SSR13" s="287"/>
      <c r="SSS13" s="67"/>
      <c r="SST13" s="284"/>
      <c r="SSU13" s="285"/>
      <c r="SSV13" s="285"/>
      <c r="SSW13" s="286"/>
      <c r="SSX13" s="287"/>
      <c r="SSY13" s="67"/>
      <c r="SSZ13" s="284"/>
      <c r="STA13" s="285"/>
      <c r="STB13" s="285"/>
      <c r="STC13" s="286"/>
      <c r="STD13" s="287"/>
      <c r="STE13" s="67"/>
      <c r="STF13" s="284"/>
      <c r="STG13" s="285"/>
      <c r="STH13" s="285"/>
      <c r="STI13" s="286"/>
      <c r="STJ13" s="287"/>
      <c r="STK13" s="67"/>
      <c r="STL13" s="284"/>
      <c r="STM13" s="285"/>
      <c r="STN13" s="285"/>
      <c r="STO13" s="286"/>
      <c r="STP13" s="287"/>
      <c r="STQ13" s="67"/>
      <c r="STR13" s="284"/>
      <c r="STS13" s="285"/>
      <c r="STT13" s="285"/>
      <c r="STU13" s="286"/>
      <c r="STV13" s="287"/>
      <c r="STW13" s="67"/>
      <c r="STX13" s="284"/>
      <c r="STY13" s="285"/>
      <c r="STZ13" s="285"/>
      <c r="SUA13" s="286"/>
      <c r="SUB13" s="287"/>
      <c r="SUC13" s="67"/>
      <c r="SUD13" s="284"/>
      <c r="SUE13" s="285"/>
      <c r="SUF13" s="285"/>
      <c r="SUG13" s="286"/>
      <c r="SUH13" s="287"/>
      <c r="SUI13" s="67"/>
      <c r="SUJ13" s="284"/>
      <c r="SUK13" s="285"/>
      <c r="SUL13" s="285"/>
      <c r="SUM13" s="286"/>
      <c r="SUN13" s="287"/>
      <c r="SUO13" s="67"/>
      <c r="SUP13" s="284"/>
      <c r="SUQ13" s="285"/>
      <c r="SUR13" s="285"/>
      <c r="SUS13" s="286"/>
      <c r="SUT13" s="287"/>
      <c r="SUU13" s="67"/>
      <c r="SUV13" s="284"/>
      <c r="SUW13" s="285"/>
      <c r="SUX13" s="285"/>
      <c r="SUY13" s="286"/>
      <c r="SUZ13" s="287"/>
      <c r="SVA13" s="67"/>
      <c r="SVB13" s="284"/>
      <c r="SVC13" s="285"/>
      <c r="SVD13" s="285"/>
      <c r="SVE13" s="286"/>
      <c r="SVF13" s="287"/>
      <c r="SVG13" s="67"/>
      <c r="SVH13" s="284"/>
      <c r="SVI13" s="285"/>
      <c r="SVJ13" s="285"/>
      <c r="SVK13" s="286"/>
      <c r="SVL13" s="287"/>
      <c r="SVM13" s="67"/>
      <c r="SVN13" s="284"/>
      <c r="SVO13" s="285"/>
      <c r="SVP13" s="285"/>
      <c r="SVQ13" s="286"/>
      <c r="SVR13" s="287"/>
      <c r="SVS13" s="67"/>
      <c r="SVT13" s="284"/>
      <c r="SVU13" s="285"/>
      <c r="SVV13" s="285"/>
      <c r="SVW13" s="286"/>
      <c r="SVX13" s="287"/>
      <c r="SVY13" s="67"/>
      <c r="SVZ13" s="284"/>
      <c r="SWA13" s="285"/>
      <c r="SWB13" s="285"/>
      <c r="SWC13" s="286"/>
      <c r="SWD13" s="287"/>
      <c r="SWE13" s="67"/>
      <c r="SWF13" s="284"/>
      <c r="SWG13" s="285"/>
      <c r="SWH13" s="285"/>
      <c r="SWI13" s="286"/>
      <c r="SWJ13" s="287"/>
      <c r="SWK13" s="67"/>
      <c r="SWL13" s="284"/>
      <c r="SWM13" s="285"/>
      <c r="SWN13" s="285"/>
      <c r="SWO13" s="286"/>
      <c r="SWP13" s="287"/>
      <c r="SWQ13" s="67"/>
      <c r="SWR13" s="284"/>
      <c r="SWS13" s="285"/>
      <c r="SWT13" s="285"/>
      <c r="SWU13" s="286"/>
      <c r="SWV13" s="287"/>
      <c r="SWW13" s="67"/>
      <c r="SWX13" s="284"/>
      <c r="SWY13" s="285"/>
      <c r="SWZ13" s="285"/>
      <c r="SXA13" s="286"/>
      <c r="SXB13" s="287"/>
      <c r="SXC13" s="67"/>
      <c r="SXD13" s="284"/>
      <c r="SXE13" s="285"/>
      <c r="SXF13" s="285"/>
      <c r="SXG13" s="286"/>
      <c r="SXH13" s="287"/>
      <c r="SXI13" s="67"/>
      <c r="SXJ13" s="284"/>
      <c r="SXK13" s="285"/>
      <c r="SXL13" s="285"/>
      <c r="SXM13" s="286"/>
      <c r="SXN13" s="287"/>
      <c r="SXO13" s="67"/>
      <c r="SXP13" s="284"/>
      <c r="SXQ13" s="285"/>
      <c r="SXR13" s="285"/>
      <c r="SXS13" s="286"/>
      <c r="SXT13" s="287"/>
      <c r="SXU13" s="67"/>
      <c r="SXV13" s="284"/>
      <c r="SXW13" s="285"/>
      <c r="SXX13" s="285"/>
      <c r="SXY13" s="286"/>
      <c r="SXZ13" s="287"/>
      <c r="SYA13" s="67"/>
      <c r="SYB13" s="284"/>
      <c r="SYC13" s="285"/>
      <c r="SYD13" s="285"/>
      <c r="SYE13" s="286"/>
      <c r="SYF13" s="287"/>
      <c r="SYG13" s="67"/>
      <c r="SYH13" s="284"/>
      <c r="SYI13" s="285"/>
      <c r="SYJ13" s="285"/>
      <c r="SYK13" s="286"/>
      <c r="SYL13" s="287"/>
      <c r="SYM13" s="67"/>
      <c r="SYN13" s="284"/>
      <c r="SYO13" s="285"/>
      <c r="SYP13" s="285"/>
      <c r="SYQ13" s="286"/>
      <c r="SYR13" s="287"/>
      <c r="SYS13" s="67"/>
      <c r="SYT13" s="284"/>
      <c r="SYU13" s="285"/>
      <c r="SYV13" s="285"/>
      <c r="SYW13" s="286"/>
      <c r="SYX13" s="287"/>
      <c r="SYY13" s="67"/>
      <c r="SYZ13" s="284"/>
      <c r="SZA13" s="285"/>
      <c r="SZB13" s="285"/>
      <c r="SZC13" s="286"/>
      <c r="SZD13" s="287"/>
      <c r="SZE13" s="67"/>
      <c r="SZF13" s="284"/>
      <c r="SZG13" s="285"/>
      <c r="SZH13" s="285"/>
      <c r="SZI13" s="286"/>
      <c r="SZJ13" s="287"/>
      <c r="SZK13" s="67"/>
      <c r="SZL13" s="284"/>
      <c r="SZM13" s="285"/>
      <c r="SZN13" s="285"/>
      <c r="SZO13" s="286"/>
      <c r="SZP13" s="287"/>
      <c r="SZQ13" s="67"/>
      <c r="SZR13" s="284"/>
      <c r="SZS13" s="285"/>
      <c r="SZT13" s="285"/>
      <c r="SZU13" s="286"/>
      <c r="SZV13" s="287"/>
      <c r="SZW13" s="67"/>
      <c r="SZX13" s="284"/>
      <c r="SZY13" s="285"/>
      <c r="SZZ13" s="285"/>
      <c r="TAA13" s="286"/>
      <c r="TAB13" s="287"/>
      <c r="TAC13" s="67"/>
      <c r="TAD13" s="284"/>
      <c r="TAE13" s="285"/>
      <c r="TAF13" s="285"/>
      <c r="TAG13" s="286"/>
      <c r="TAH13" s="287"/>
      <c r="TAI13" s="67"/>
      <c r="TAJ13" s="284"/>
      <c r="TAK13" s="285"/>
      <c r="TAL13" s="285"/>
      <c r="TAM13" s="286"/>
      <c r="TAN13" s="287"/>
      <c r="TAO13" s="67"/>
      <c r="TAP13" s="284"/>
      <c r="TAQ13" s="285"/>
      <c r="TAR13" s="285"/>
      <c r="TAS13" s="286"/>
      <c r="TAT13" s="287"/>
      <c r="TAU13" s="67"/>
      <c r="TAV13" s="284"/>
      <c r="TAW13" s="285"/>
      <c r="TAX13" s="285"/>
      <c r="TAY13" s="286"/>
      <c r="TAZ13" s="287"/>
      <c r="TBA13" s="67"/>
      <c r="TBB13" s="284"/>
      <c r="TBC13" s="285"/>
      <c r="TBD13" s="285"/>
      <c r="TBE13" s="286"/>
      <c r="TBF13" s="287"/>
      <c r="TBG13" s="67"/>
      <c r="TBH13" s="284"/>
      <c r="TBI13" s="285"/>
      <c r="TBJ13" s="285"/>
      <c r="TBK13" s="286"/>
      <c r="TBL13" s="287"/>
      <c r="TBM13" s="67"/>
      <c r="TBN13" s="284"/>
      <c r="TBO13" s="285"/>
      <c r="TBP13" s="285"/>
      <c r="TBQ13" s="286"/>
      <c r="TBR13" s="287"/>
      <c r="TBS13" s="67"/>
      <c r="TBT13" s="284"/>
      <c r="TBU13" s="285"/>
      <c r="TBV13" s="285"/>
      <c r="TBW13" s="286"/>
      <c r="TBX13" s="287"/>
      <c r="TBY13" s="67"/>
      <c r="TBZ13" s="284"/>
      <c r="TCA13" s="285"/>
      <c r="TCB13" s="285"/>
      <c r="TCC13" s="286"/>
      <c r="TCD13" s="287"/>
      <c r="TCE13" s="67"/>
      <c r="TCF13" s="284"/>
      <c r="TCG13" s="285"/>
      <c r="TCH13" s="285"/>
      <c r="TCI13" s="286"/>
      <c r="TCJ13" s="287"/>
      <c r="TCK13" s="67"/>
      <c r="TCL13" s="284"/>
      <c r="TCM13" s="285"/>
      <c r="TCN13" s="285"/>
      <c r="TCO13" s="286"/>
      <c r="TCP13" s="287"/>
      <c r="TCQ13" s="67"/>
      <c r="TCR13" s="284"/>
      <c r="TCS13" s="285"/>
      <c r="TCT13" s="285"/>
      <c r="TCU13" s="286"/>
      <c r="TCV13" s="287"/>
      <c r="TCW13" s="67"/>
      <c r="TCX13" s="284"/>
      <c r="TCY13" s="285"/>
      <c r="TCZ13" s="285"/>
      <c r="TDA13" s="286"/>
      <c r="TDB13" s="287"/>
      <c r="TDC13" s="67"/>
      <c r="TDD13" s="284"/>
      <c r="TDE13" s="285"/>
      <c r="TDF13" s="285"/>
      <c r="TDG13" s="286"/>
      <c r="TDH13" s="287"/>
      <c r="TDI13" s="67"/>
      <c r="TDJ13" s="284"/>
      <c r="TDK13" s="285"/>
      <c r="TDL13" s="285"/>
      <c r="TDM13" s="286"/>
      <c r="TDN13" s="287"/>
      <c r="TDO13" s="67"/>
      <c r="TDP13" s="284"/>
      <c r="TDQ13" s="285"/>
      <c r="TDR13" s="285"/>
      <c r="TDS13" s="286"/>
      <c r="TDT13" s="287"/>
      <c r="TDU13" s="67"/>
      <c r="TDV13" s="284"/>
      <c r="TDW13" s="285"/>
      <c r="TDX13" s="285"/>
      <c r="TDY13" s="286"/>
      <c r="TDZ13" s="287"/>
      <c r="TEA13" s="67"/>
      <c r="TEB13" s="284"/>
      <c r="TEC13" s="285"/>
      <c r="TED13" s="285"/>
      <c r="TEE13" s="286"/>
      <c r="TEF13" s="287"/>
      <c r="TEG13" s="67"/>
      <c r="TEH13" s="284"/>
      <c r="TEI13" s="285"/>
      <c r="TEJ13" s="285"/>
      <c r="TEK13" s="286"/>
      <c r="TEL13" s="287"/>
      <c r="TEM13" s="67"/>
      <c r="TEN13" s="284"/>
      <c r="TEO13" s="285"/>
      <c r="TEP13" s="285"/>
      <c r="TEQ13" s="286"/>
      <c r="TER13" s="287"/>
      <c r="TES13" s="67"/>
      <c r="TET13" s="284"/>
      <c r="TEU13" s="285"/>
      <c r="TEV13" s="285"/>
      <c r="TEW13" s="286"/>
      <c r="TEX13" s="287"/>
      <c r="TEY13" s="67"/>
      <c r="TEZ13" s="284"/>
      <c r="TFA13" s="285"/>
      <c r="TFB13" s="285"/>
      <c r="TFC13" s="286"/>
      <c r="TFD13" s="287"/>
      <c r="TFE13" s="67"/>
      <c r="TFF13" s="284"/>
      <c r="TFG13" s="285"/>
      <c r="TFH13" s="285"/>
      <c r="TFI13" s="286"/>
      <c r="TFJ13" s="287"/>
      <c r="TFK13" s="67"/>
      <c r="TFL13" s="284"/>
      <c r="TFM13" s="285"/>
      <c r="TFN13" s="285"/>
      <c r="TFO13" s="286"/>
      <c r="TFP13" s="287"/>
      <c r="TFQ13" s="67"/>
      <c r="TFR13" s="284"/>
      <c r="TFS13" s="285"/>
      <c r="TFT13" s="285"/>
      <c r="TFU13" s="286"/>
      <c r="TFV13" s="287"/>
      <c r="TFW13" s="67"/>
      <c r="TFX13" s="284"/>
      <c r="TFY13" s="285"/>
      <c r="TFZ13" s="285"/>
      <c r="TGA13" s="286"/>
      <c r="TGB13" s="287"/>
      <c r="TGC13" s="67"/>
      <c r="TGD13" s="284"/>
      <c r="TGE13" s="285"/>
      <c r="TGF13" s="285"/>
      <c r="TGG13" s="286"/>
      <c r="TGH13" s="287"/>
      <c r="TGI13" s="67"/>
      <c r="TGJ13" s="284"/>
      <c r="TGK13" s="285"/>
      <c r="TGL13" s="285"/>
      <c r="TGM13" s="286"/>
      <c r="TGN13" s="287"/>
      <c r="TGO13" s="67"/>
      <c r="TGP13" s="284"/>
      <c r="TGQ13" s="285"/>
      <c r="TGR13" s="285"/>
      <c r="TGS13" s="286"/>
      <c r="TGT13" s="287"/>
      <c r="TGU13" s="67"/>
      <c r="TGV13" s="284"/>
      <c r="TGW13" s="285"/>
      <c r="TGX13" s="285"/>
      <c r="TGY13" s="286"/>
      <c r="TGZ13" s="287"/>
      <c r="THA13" s="67"/>
      <c r="THB13" s="284"/>
      <c r="THC13" s="285"/>
      <c r="THD13" s="285"/>
      <c r="THE13" s="286"/>
      <c r="THF13" s="287"/>
      <c r="THG13" s="67"/>
      <c r="THH13" s="284"/>
      <c r="THI13" s="285"/>
      <c r="THJ13" s="285"/>
      <c r="THK13" s="286"/>
      <c r="THL13" s="287"/>
      <c r="THM13" s="67"/>
      <c r="THN13" s="284"/>
      <c r="THO13" s="285"/>
      <c r="THP13" s="285"/>
      <c r="THQ13" s="286"/>
      <c r="THR13" s="287"/>
      <c r="THS13" s="67"/>
      <c r="THT13" s="284"/>
      <c r="THU13" s="285"/>
      <c r="THV13" s="285"/>
      <c r="THW13" s="286"/>
      <c r="THX13" s="287"/>
      <c r="THY13" s="67"/>
      <c r="THZ13" s="284"/>
      <c r="TIA13" s="285"/>
      <c r="TIB13" s="285"/>
      <c r="TIC13" s="286"/>
      <c r="TID13" s="287"/>
      <c r="TIE13" s="67"/>
      <c r="TIF13" s="284"/>
      <c r="TIG13" s="285"/>
      <c r="TIH13" s="285"/>
      <c r="TII13" s="286"/>
      <c r="TIJ13" s="287"/>
      <c r="TIK13" s="67"/>
      <c r="TIL13" s="284"/>
      <c r="TIM13" s="285"/>
      <c r="TIN13" s="285"/>
      <c r="TIO13" s="286"/>
      <c r="TIP13" s="287"/>
      <c r="TIQ13" s="67"/>
      <c r="TIR13" s="284"/>
      <c r="TIS13" s="285"/>
      <c r="TIT13" s="285"/>
      <c r="TIU13" s="286"/>
      <c r="TIV13" s="287"/>
      <c r="TIW13" s="67"/>
      <c r="TIX13" s="284"/>
      <c r="TIY13" s="285"/>
      <c r="TIZ13" s="285"/>
      <c r="TJA13" s="286"/>
      <c r="TJB13" s="287"/>
      <c r="TJC13" s="67"/>
      <c r="TJD13" s="284"/>
      <c r="TJE13" s="285"/>
      <c r="TJF13" s="285"/>
      <c r="TJG13" s="286"/>
      <c r="TJH13" s="287"/>
      <c r="TJI13" s="67"/>
      <c r="TJJ13" s="284"/>
      <c r="TJK13" s="285"/>
      <c r="TJL13" s="285"/>
      <c r="TJM13" s="286"/>
      <c r="TJN13" s="287"/>
      <c r="TJO13" s="67"/>
      <c r="TJP13" s="284"/>
      <c r="TJQ13" s="285"/>
      <c r="TJR13" s="285"/>
      <c r="TJS13" s="286"/>
      <c r="TJT13" s="287"/>
      <c r="TJU13" s="67"/>
      <c r="TJV13" s="284"/>
      <c r="TJW13" s="285"/>
      <c r="TJX13" s="285"/>
      <c r="TJY13" s="286"/>
      <c r="TJZ13" s="287"/>
      <c r="TKA13" s="67"/>
      <c r="TKB13" s="284"/>
      <c r="TKC13" s="285"/>
      <c r="TKD13" s="285"/>
      <c r="TKE13" s="286"/>
      <c r="TKF13" s="287"/>
      <c r="TKG13" s="67"/>
      <c r="TKH13" s="284"/>
      <c r="TKI13" s="285"/>
      <c r="TKJ13" s="285"/>
      <c r="TKK13" s="286"/>
      <c r="TKL13" s="287"/>
      <c r="TKM13" s="67"/>
      <c r="TKN13" s="284"/>
      <c r="TKO13" s="285"/>
      <c r="TKP13" s="285"/>
      <c r="TKQ13" s="286"/>
      <c r="TKR13" s="287"/>
      <c r="TKS13" s="67"/>
      <c r="TKT13" s="284"/>
      <c r="TKU13" s="285"/>
      <c r="TKV13" s="285"/>
      <c r="TKW13" s="286"/>
      <c r="TKX13" s="287"/>
      <c r="TKY13" s="67"/>
      <c r="TKZ13" s="284"/>
      <c r="TLA13" s="285"/>
      <c r="TLB13" s="285"/>
      <c r="TLC13" s="286"/>
      <c r="TLD13" s="287"/>
      <c r="TLE13" s="67"/>
      <c r="TLF13" s="284"/>
      <c r="TLG13" s="285"/>
      <c r="TLH13" s="285"/>
      <c r="TLI13" s="286"/>
      <c r="TLJ13" s="287"/>
      <c r="TLK13" s="67"/>
      <c r="TLL13" s="284"/>
      <c r="TLM13" s="285"/>
      <c r="TLN13" s="285"/>
      <c r="TLO13" s="286"/>
      <c r="TLP13" s="287"/>
      <c r="TLQ13" s="67"/>
      <c r="TLR13" s="284"/>
      <c r="TLS13" s="285"/>
      <c r="TLT13" s="285"/>
      <c r="TLU13" s="286"/>
      <c r="TLV13" s="287"/>
      <c r="TLW13" s="67"/>
      <c r="TLX13" s="284"/>
      <c r="TLY13" s="285"/>
      <c r="TLZ13" s="285"/>
      <c r="TMA13" s="286"/>
      <c r="TMB13" s="287"/>
      <c r="TMC13" s="67"/>
      <c r="TMD13" s="284"/>
      <c r="TME13" s="285"/>
      <c r="TMF13" s="285"/>
      <c r="TMG13" s="286"/>
      <c r="TMH13" s="287"/>
      <c r="TMI13" s="67"/>
      <c r="TMJ13" s="284"/>
      <c r="TMK13" s="285"/>
      <c r="TML13" s="285"/>
      <c r="TMM13" s="286"/>
      <c r="TMN13" s="287"/>
      <c r="TMO13" s="67"/>
      <c r="TMP13" s="284"/>
      <c r="TMQ13" s="285"/>
      <c r="TMR13" s="285"/>
      <c r="TMS13" s="286"/>
      <c r="TMT13" s="287"/>
      <c r="TMU13" s="67"/>
      <c r="TMV13" s="284"/>
      <c r="TMW13" s="285"/>
      <c r="TMX13" s="285"/>
      <c r="TMY13" s="286"/>
      <c r="TMZ13" s="287"/>
      <c r="TNA13" s="67"/>
      <c r="TNB13" s="284"/>
      <c r="TNC13" s="285"/>
      <c r="TND13" s="285"/>
      <c r="TNE13" s="286"/>
      <c r="TNF13" s="287"/>
      <c r="TNG13" s="67"/>
      <c r="TNH13" s="284"/>
      <c r="TNI13" s="285"/>
      <c r="TNJ13" s="285"/>
      <c r="TNK13" s="286"/>
      <c r="TNL13" s="287"/>
      <c r="TNM13" s="67"/>
      <c r="TNN13" s="284"/>
      <c r="TNO13" s="285"/>
      <c r="TNP13" s="285"/>
      <c r="TNQ13" s="286"/>
      <c r="TNR13" s="287"/>
      <c r="TNS13" s="67"/>
      <c r="TNT13" s="284"/>
      <c r="TNU13" s="285"/>
      <c r="TNV13" s="285"/>
      <c r="TNW13" s="286"/>
      <c r="TNX13" s="287"/>
      <c r="TNY13" s="67"/>
      <c r="TNZ13" s="284"/>
      <c r="TOA13" s="285"/>
      <c r="TOB13" s="285"/>
      <c r="TOC13" s="286"/>
      <c r="TOD13" s="287"/>
      <c r="TOE13" s="67"/>
      <c r="TOF13" s="284"/>
      <c r="TOG13" s="285"/>
      <c r="TOH13" s="285"/>
      <c r="TOI13" s="286"/>
      <c r="TOJ13" s="287"/>
      <c r="TOK13" s="67"/>
      <c r="TOL13" s="284"/>
      <c r="TOM13" s="285"/>
      <c r="TON13" s="285"/>
      <c r="TOO13" s="286"/>
      <c r="TOP13" s="287"/>
      <c r="TOQ13" s="67"/>
      <c r="TOR13" s="284"/>
      <c r="TOS13" s="285"/>
      <c r="TOT13" s="285"/>
      <c r="TOU13" s="286"/>
      <c r="TOV13" s="287"/>
      <c r="TOW13" s="67"/>
      <c r="TOX13" s="284"/>
      <c r="TOY13" s="285"/>
      <c r="TOZ13" s="285"/>
      <c r="TPA13" s="286"/>
      <c r="TPB13" s="287"/>
      <c r="TPC13" s="67"/>
      <c r="TPD13" s="284"/>
      <c r="TPE13" s="285"/>
      <c r="TPF13" s="285"/>
      <c r="TPG13" s="286"/>
      <c r="TPH13" s="287"/>
      <c r="TPI13" s="67"/>
      <c r="TPJ13" s="284"/>
      <c r="TPK13" s="285"/>
      <c r="TPL13" s="285"/>
      <c r="TPM13" s="286"/>
      <c r="TPN13" s="287"/>
      <c r="TPO13" s="67"/>
      <c r="TPP13" s="284"/>
      <c r="TPQ13" s="285"/>
      <c r="TPR13" s="285"/>
      <c r="TPS13" s="286"/>
      <c r="TPT13" s="287"/>
      <c r="TPU13" s="67"/>
      <c r="TPV13" s="284"/>
      <c r="TPW13" s="285"/>
      <c r="TPX13" s="285"/>
      <c r="TPY13" s="286"/>
      <c r="TPZ13" s="287"/>
      <c r="TQA13" s="67"/>
      <c r="TQB13" s="284"/>
      <c r="TQC13" s="285"/>
      <c r="TQD13" s="285"/>
      <c r="TQE13" s="286"/>
      <c r="TQF13" s="287"/>
      <c r="TQG13" s="67"/>
      <c r="TQH13" s="284"/>
      <c r="TQI13" s="285"/>
      <c r="TQJ13" s="285"/>
      <c r="TQK13" s="286"/>
      <c r="TQL13" s="287"/>
      <c r="TQM13" s="67"/>
      <c r="TQN13" s="284"/>
      <c r="TQO13" s="285"/>
      <c r="TQP13" s="285"/>
      <c r="TQQ13" s="286"/>
      <c r="TQR13" s="287"/>
      <c r="TQS13" s="67"/>
      <c r="TQT13" s="284"/>
      <c r="TQU13" s="285"/>
      <c r="TQV13" s="285"/>
      <c r="TQW13" s="286"/>
      <c r="TQX13" s="287"/>
      <c r="TQY13" s="67"/>
      <c r="TQZ13" s="284"/>
      <c r="TRA13" s="285"/>
      <c r="TRB13" s="285"/>
      <c r="TRC13" s="286"/>
      <c r="TRD13" s="287"/>
      <c r="TRE13" s="67"/>
      <c r="TRF13" s="284"/>
      <c r="TRG13" s="285"/>
      <c r="TRH13" s="285"/>
      <c r="TRI13" s="286"/>
      <c r="TRJ13" s="287"/>
      <c r="TRK13" s="67"/>
      <c r="TRL13" s="284"/>
      <c r="TRM13" s="285"/>
      <c r="TRN13" s="285"/>
      <c r="TRO13" s="286"/>
      <c r="TRP13" s="287"/>
      <c r="TRQ13" s="67"/>
      <c r="TRR13" s="284"/>
      <c r="TRS13" s="285"/>
      <c r="TRT13" s="285"/>
      <c r="TRU13" s="286"/>
      <c r="TRV13" s="287"/>
      <c r="TRW13" s="67"/>
      <c r="TRX13" s="284"/>
      <c r="TRY13" s="285"/>
      <c r="TRZ13" s="285"/>
      <c r="TSA13" s="286"/>
      <c r="TSB13" s="287"/>
      <c r="TSC13" s="67"/>
      <c r="TSD13" s="284"/>
      <c r="TSE13" s="285"/>
      <c r="TSF13" s="285"/>
      <c r="TSG13" s="286"/>
      <c r="TSH13" s="287"/>
      <c r="TSI13" s="67"/>
      <c r="TSJ13" s="284"/>
      <c r="TSK13" s="285"/>
      <c r="TSL13" s="285"/>
      <c r="TSM13" s="286"/>
      <c r="TSN13" s="287"/>
      <c r="TSO13" s="67"/>
      <c r="TSP13" s="284"/>
      <c r="TSQ13" s="285"/>
      <c r="TSR13" s="285"/>
      <c r="TSS13" s="286"/>
      <c r="TST13" s="287"/>
      <c r="TSU13" s="67"/>
      <c r="TSV13" s="284"/>
      <c r="TSW13" s="285"/>
      <c r="TSX13" s="285"/>
      <c r="TSY13" s="286"/>
      <c r="TSZ13" s="287"/>
      <c r="TTA13" s="67"/>
      <c r="TTB13" s="284"/>
      <c r="TTC13" s="285"/>
      <c r="TTD13" s="285"/>
      <c r="TTE13" s="286"/>
      <c r="TTF13" s="287"/>
      <c r="TTG13" s="67"/>
      <c r="TTH13" s="284"/>
      <c r="TTI13" s="285"/>
      <c r="TTJ13" s="285"/>
      <c r="TTK13" s="286"/>
      <c r="TTL13" s="287"/>
      <c r="TTM13" s="67"/>
      <c r="TTN13" s="284"/>
      <c r="TTO13" s="285"/>
      <c r="TTP13" s="285"/>
      <c r="TTQ13" s="286"/>
      <c r="TTR13" s="287"/>
      <c r="TTS13" s="67"/>
      <c r="TTT13" s="284"/>
      <c r="TTU13" s="285"/>
      <c r="TTV13" s="285"/>
      <c r="TTW13" s="286"/>
      <c r="TTX13" s="287"/>
      <c r="TTY13" s="67"/>
      <c r="TTZ13" s="284"/>
      <c r="TUA13" s="285"/>
      <c r="TUB13" s="285"/>
      <c r="TUC13" s="286"/>
      <c r="TUD13" s="287"/>
      <c r="TUE13" s="67"/>
      <c r="TUF13" s="284"/>
      <c r="TUG13" s="285"/>
      <c r="TUH13" s="285"/>
      <c r="TUI13" s="286"/>
      <c r="TUJ13" s="287"/>
      <c r="TUK13" s="67"/>
      <c r="TUL13" s="284"/>
      <c r="TUM13" s="285"/>
      <c r="TUN13" s="285"/>
      <c r="TUO13" s="286"/>
      <c r="TUP13" s="287"/>
      <c r="TUQ13" s="67"/>
      <c r="TUR13" s="284"/>
      <c r="TUS13" s="285"/>
      <c r="TUT13" s="285"/>
      <c r="TUU13" s="286"/>
      <c r="TUV13" s="287"/>
      <c r="TUW13" s="67"/>
      <c r="TUX13" s="284"/>
      <c r="TUY13" s="285"/>
      <c r="TUZ13" s="285"/>
      <c r="TVA13" s="286"/>
      <c r="TVB13" s="287"/>
      <c r="TVC13" s="67"/>
      <c r="TVD13" s="284"/>
      <c r="TVE13" s="285"/>
      <c r="TVF13" s="285"/>
      <c r="TVG13" s="286"/>
      <c r="TVH13" s="287"/>
      <c r="TVI13" s="67"/>
      <c r="TVJ13" s="284"/>
      <c r="TVK13" s="285"/>
      <c r="TVL13" s="285"/>
      <c r="TVM13" s="286"/>
      <c r="TVN13" s="287"/>
      <c r="TVO13" s="67"/>
      <c r="TVP13" s="284"/>
      <c r="TVQ13" s="285"/>
      <c r="TVR13" s="285"/>
      <c r="TVS13" s="286"/>
      <c r="TVT13" s="287"/>
      <c r="TVU13" s="67"/>
      <c r="TVV13" s="284"/>
      <c r="TVW13" s="285"/>
      <c r="TVX13" s="285"/>
      <c r="TVY13" s="286"/>
      <c r="TVZ13" s="287"/>
      <c r="TWA13" s="67"/>
      <c r="TWB13" s="284"/>
      <c r="TWC13" s="285"/>
      <c r="TWD13" s="285"/>
      <c r="TWE13" s="286"/>
      <c r="TWF13" s="287"/>
      <c r="TWG13" s="67"/>
      <c r="TWH13" s="284"/>
      <c r="TWI13" s="285"/>
      <c r="TWJ13" s="285"/>
      <c r="TWK13" s="286"/>
      <c r="TWL13" s="287"/>
      <c r="TWM13" s="67"/>
      <c r="TWN13" s="284"/>
      <c r="TWO13" s="285"/>
      <c r="TWP13" s="285"/>
      <c r="TWQ13" s="286"/>
      <c r="TWR13" s="287"/>
      <c r="TWS13" s="67"/>
      <c r="TWT13" s="284"/>
      <c r="TWU13" s="285"/>
      <c r="TWV13" s="285"/>
      <c r="TWW13" s="286"/>
      <c r="TWX13" s="287"/>
      <c r="TWY13" s="67"/>
      <c r="TWZ13" s="284"/>
      <c r="TXA13" s="285"/>
      <c r="TXB13" s="285"/>
      <c r="TXC13" s="286"/>
      <c r="TXD13" s="287"/>
      <c r="TXE13" s="67"/>
      <c r="TXF13" s="284"/>
      <c r="TXG13" s="285"/>
      <c r="TXH13" s="285"/>
      <c r="TXI13" s="286"/>
      <c r="TXJ13" s="287"/>
      <c r="TXK13" s="67"/>
      <c r="TXL13" s="284"/>
      <c r="TXM13" s="285"/>
      <c r="TXN13" s="285"/>
      <c r="TXO13" s="286"/>
      <c r="TXP13" s="287"/>
      <c r="TXQ13" s="67"/>
      <c r="TXR13" s="284"/>
      <c r="TXS13" s="285"/>
      <c r="TXT13" s="285"/>
      <c r="TXU13" s="286"/>
      <c r="TXV13" s="287"/>
      <c r="TXW13" s="67"/>
      <c r="TXX13" s="284"/>
      <c r="TXY13" s="285"/>
      <c r="TXZ13" s="285"/>
      <c r="TYA13" s="286"/>
      <c r="TYB13" s="287"/>
      <c r="TYC13" s="67"/>
      <c r="TYD13" s="284"/>
      <c r="TYE13" s="285"/>
      <c r="TYF13" s="285"/>
      <c r="TYG13" s="286"/>
      <c r="TYH13" s="287"/>
      <c r="TYI13" s="67"/>
      <c r="TYJ13" s="284"/>
      <c r="TYK13" s="285"/>
      <c r="TYL13" s="285"/>
      <c r="TYM13" s="286"/>
      <c r="TYN13" s="287"/>
      <c r="TYO13" s="67"/>
      <c r="TYP13" s="284"/>
      <c r="TYQ13" s="285"/>
      <c r="TYR13" s="285"/>
      <c r="TYS13" s="286"/>
      <c r="TYT13" s="287"/>
      <c r="TYU13" s="67"/>
      <c r="TYV13" s="284"/>
      <c r="TYW13" s="285"/>
      <c r="TYX13" s="285"/>
      <c r="TYY13" s="286"/>
      <c r="TYZ13" s="287"/>
      <c r="TZA13" s="67"/>
      <c r="TZB13" s="284"/>
      <c r="TZC13" s="285"/>
      <c r="TZD13" s="285"/>
      <c r="TZE13" s="286"/>
      <c r="TZF13" s="287"/>
      <c r="TZG13" s="67"/>
      <c r="TZH13" s="284"/>
      <c r="TZI13" s="285"/>
      <c r="TZJ13" s="285"/>
      <c r="TZK13" s="286"/>
      <c r="TZL13" s="287"/>
      <c r="TZM13" s="67"/>
      <c r="TZN13" s="284"/>
      <c r="TZO13" s="285"/>
      <c r="TZP13" s="285"/>
      <c r="TZQ13" s="286"/>
      <c r="TZR13" s="287"/>
      <c r="TZS13" s="67"/>
      <c r="TZT13" s="284"/>
      <c r="TZU13" s="285"/>
      <c r="TZV13" s="285"/>
      <c r="TZW13" s="286"/>
      <c r="TZX13" s="287"/>
      <c r="TZY13" s="67"/>
      <c r="TZZ13" s="284"/>
      <c r="UAA13" s="285"/>
      <c r="UAB13" s="285"/>
      <c r="UAC13" s="286"/>
      <c r="UAD13" s="287"/>
      <c r="UAE13" s="67"/>
      <c r="UAF13" s="284"/>
      <c r="UAG13" s="285"/>
      <c r="UAH13" s="285"/>
      <c r="UAI13" s="286"/>
      <c r="UAJ13" s="287"/>
      <c r="UAK13" s="67"/>
      <c r="UAL13" s="284"/>
      <c r="UAM13" s="285"/>
      <c r="UAN13" s="285"/>
      <c r="UAO13" s="286"/>
      <c r="UAP13" s="287"/>
      <c r="UAQ13" s="67"/>
      <c r="UAR13" s="284"/>
      <c r="UAS13" s="285"/>
      <c r="UAT13" s="285"/>
      <c r="UAU13" s="286"/>
      <c r="UAV13" s="287"/>
      <c r="UAW13" s="67"/>
      <c r="UAX13" s="284"/>
      <c r="UAY13" s="285"/>
      <c r="UAZ13" s="285"/>
      <c r="UBA13" s="286"/>
      <c r="UBB13" s="287"/>
      <c r="UBC13" s="67"/>
      <c r="UBD13" s="284"/>
      <c r="UBE13" s="285"/>
      <c r="UBF13" s="285"/>
      <c r="UBG13" s="286"/>
      <c r="UBH13" s="287"/>
      <c r="UBI13" s="67"/>
      <c r="UBJ13" s="284"/>
      <c r="UBK13" s="285"/>
      <c r="UBL13" s="285"/>
      <c r="UBM13" s="286"/>
      <c r="UBN13" s="287"/>
      <c r="UBO13" s="67"/>
      <c r="UBP13" s="284"/>
      <c r="UBQ13" s="285"/>
      <c r="UBR13" s="285"/>
      <c r="UBS13" s="286"/>
      <c r="UBT13" s="287"/>
      <c r="UBU13" s="67"/>
      <c r="UBV13" s="284"/>
      <c r="UBW13" s="285"/>
      <c r="UBX13" s="285"/>
      <c r="UBY13" s="286"/>
      <c r="UBZ13" s="287"/>
      <c r="UCA13" s="67"/>
      <c r="UCB13" s="284"/>
      <c r="UCC13" s="285"/>
      <c r="UCD13" s="285"/>
      <c r="UCE13" s="286"/>
      <c r="UCF13" s="287"/>
      <c r="UCG13" s="67"/>
      <c r="UCH13" s="284"/>
      <c r="UCI13" s="285"/>
      <c r="UCJ13" s="285"/>
      <c r="UCK13" s="286"/>
      <c r="UCL13" s="287"/>
      <c r="UCM13" s="67"/>
      <c r="UCN13" s="284"/>
      <c r="UCO13" s="285"/>
      <c r="UCP13" s="285"/>
      <c r="UCQ13" s="286"/>
      <c r="UCR13" s="287"/>
      <c r="UCS13" s="67"/>
      <c r="UCT13" s="284"/>
      <c r="UCU13" s="285"/>
      <c r="UCV13" s="285"/>
      <c r="UCW13" s="286"/>
      <c r="UCX13" s="287"/>
      <c r="UCY13" s="67"/>
      <c r="UCZ13" s="284"/>
      <c r="UDA13" s="285"/>
      <c r="UDB13" s="285"/>
      <c r="UDC13" s="286"/>
      <c r="UDD13" s="287"/>
      <c r="UDE13" s="67"/>
      <c r="UDF13" s="284"/>
      <c r="UDG13" s="285"/>
      <c r="UDH13" s="285"/>
      <c r="UDI13" s="286"/>
      <c r="UDJ13" s="287"/>
      <c r="UDK13" s="67"/>
      <c r="UDL13" s="284"/>
      <c r="UDM13" s="285"/>
      <c r="UDN13" s="285"/>
      <c r="UDO13" s="286"/>
      <c r="UDP13" s="287"/>
      <c r="UDQ13" s="67"/>
      <c r="UDR13" s="284"/>
      <c r="UDS13" s="285"/>
      <c r="UDT13" s="285"/>
      <c r="UDU13" s="286"/>
      <c r="UDV13" s="287"/>
      <c r="UDW13" s="67"/>
      <c r="UDX13" s="284"/>
      <c r="UDY13" s="285"/>
      <c r="UDZ13" s="285"/>
      <c r="UEA13" s="286"/>
      <c r="UEB13" s="287"/>
      <c r="UEC13" s="67"/>
      <c r="UED13" s="284"/>
      <c r="UEE13" s="285"/>
      <c r="UEF13" s="285"/>
      <c r="UEG13" s="286"/>
      <c r="UEH13" s="287"/>
      <c r="UEI13" s="67"/>
      <c r="UEJ13" s="284"/>
      <c r="UEK13" s="285"/>
      <c r="UEL13" s="285"/>
      <c r="UEM13" s="286"/>
      <c r="UEN13" s="287"/>
      <c r="UEO13" s="67"/>
      <c r="UEP13" s="284"/>
      <c r="UEQ13" s="285"/>
      <c r="UER13" s="285"/>
      <c r="UES13" s="286"/>
      <c r="UET13" s="287"/>
      <c r="UEU13" s="67"/>
      <c r="UEV13" s="284"/>
      <c r="UEW13" s="285"/>
      <c r="UEX13" s="285"/>
      <c r="UEY13" s="286"/>
      <c r="UEZ13" s="287"/>
      <c r="UFA13" s="67"/>
      <c r="UFB13" s="284"/>
      <c r="UFC13" s="285"/>
      <c r="UFD13" s="285"/>
      <c r="UFE13" s="286"/>
      <c r="UFF13" s="287"/>
      <c r="UFG13" s="67"/>
      <c r="UFH13" s="284"/>
      <c r="UFI13" s="285"/>
      <c r="UFJ13" s="285"/>
      <c r="UFK13" s="286"/>
      <c r="UFL13" s="287"/>
      <c r="UFM13" s="67"/>
      <c r="UFN13" s="284"/>
      <c r="UFO13" s="285"/>
      <c r="UFP13" s="285"/>
      <c r="UFQ13" s="286"/>
      <c r="UFR13" s="287"/>
      <c r="UFS13" s="67"/>
      <c r="UFT13" s="284"/>
      <c r="UFU13" s="285"/>
      <c r="UFV13" s="285"/>
      <c r="UFW13" s="286"/>
      <c r="UFX13" s="287"/>
      <c r="UFY13" s="67"/>
      <c r="UFZ13" s="284"/>
      <c r="UGA13" s="285"/>
      <c r="UGB13" s="285"/>
      <c r="UGC13" s="286"/>
      <c r="UGD13" s="287"/>
      <c r="UGE13" s="67"/>
      <c r="UGF13" s="284"/>
      <c r="UGG13" s="285"/>
      <c r="UGH13" s="285"/>
      <c r="UGI13" s="286"/>
      <c r="UGJ13" s="287"/>
      <c r="UGK13" s="67"/>
      <c r="UGL13" s="284"/>
      <c r="UGM13" s="285"/>
      <c r="UGN13" s="285"/>
      <c r="UGO13" s="286"/>
      <c r="UGP13" s="287"/>
      <c r="UGQ13" s="67"/>
      <c r="UGR13" s="284"/>
      <c r="UGS13" s="285"/>
      <c r="UGT13" s="285"/>
      <c r="UGU13" s="286"/>
      <c r="UGV13" s="287"/>
      <c r="UGW13" s="67"/>
      <c r="UGX13" s="284"/>
      <c r="UGY13" s="285"/>
      <c r="UGZ13" s="285"/>
      <c r="UHA13" s="286"/>
      <c r="UHB13" s="287"/>
      <c r="UHC13" s="67"/>
      <c r="UHD13" s="284"/>
      <c r="UHE13" s="285"/>
      <c r="UHF13" s="285"/>
      <c r="UHG13" s="286"/>
      <c r="UHH13" s="287"/>
      <c r="UHI13" s="67"/>
      <c r="UHJ13" s="284"/>
      <c r="UHK13" s="285"/>
      <c r="UHL13" s="285"/>
      <c r="UHM13" s="286"/>
      <c r="UHN13" s="287"/>
      <c r="UHO13" s="67"/>
      <c r="UHP13" s="284"/>
      <c r="UHQ13" s="285"/>
      <c r="UHR13" s="285"/>
      <c r="UHS13" s="286"/>
      <c r="UHT13" s="287"/>
      <c r="UHU13" s="67"/>
      <c r="UHV13" s="284"/>
      <c r="UHW13" s="285"/>
      <c r="UHX13" s="285"/>
      <c r="UHY13" s="286"/>
      <c r="UHZ13" s="287"/>
      <c r="UIA13" s="67"/>
      <c r="UIB13" s="284"/>
      <c r="UIC13" s="285"/>
      <c r="UID13" s="285"/>
      <c r="UIE13" s="286"/>
      <c r="UIF13" s="287"/>
      <c r="UIG13" s="67"/>
      <c r="UIH13" s="284"/>
      <c r="UII13" s="285"/>
      <c r="UIJ13" s="285"/>
      <c r="UIK13" s="286"/>
      <c r="UIL13" s="287"/>
      <c r="UIM13" s="67"/>
      <c r="UIN13" s="284"/>
      <c r="UIO13" s="285"/>
      <c r="UIP13" s="285"/>
      <c r="UIQ13" s="286"/>
      <c r="UIR13" s="287"/>
      <c r="UIS13" s="67"/>
      <c r="UIT13" s="284"/>
      <c r="UIU13" s="285"/>
      <c r="UIV13" s="285"/>
      <c r="UIW13" s="286"/>
      <c r="UIX13" s="287"/>
      <c r="UIY13" s="67"/>
      <c r="UIZ13" s="284"/>
      <c r="UJA13" s="285"/>
      <c r="UJB13" s="285"/>
      <c r="UJC13" s="286"/>
      <c r="UJD13" s="287"/>
      <c r="UJE13" s="67"/>
      <c r="UJF13" s="284"/>
      <c r="UJG13" s="285"/>
      <c r="UJH13" s="285"/>
      <c r="UJI13" s="286"/>
      <c r="UJJ13" s="287"/>
      <c r="UJK13" s="67"/>
      <c r="UJL13" s="284"/>
      <c r="UJM13" s="285"/>
      <c r="UJN13" s="285"/>
      <c r="UJO13" s="286"/>
      <c r="UJP13" s="287"/>
      <c r="UJQ13" s="67"/>
      <c r="UJR13" s="284"/>
      <c r="UJS13" s="285"/>
      <c r="UJT13" s="285"/>
      <c r="UJU13" s="286"/>
      <c r="UJV13" s="287"/>
      <c r="UJW13" s="67"/>
      <c r="UJX13" s="284"/>
      <c r="UJY13" s="285"/>
      <c r="UJZ13" s="285"/>
      <c r="UKA13" s="286"/>
      <c r="UKB13" s="287"/>
      <c r="UKC13" s="67"/>
      <c r="UKD13" s="284"/>
      <c r="UKE13" s="285"/>
      <c r="UKF13" s="285"/>
      <c r="UKG13" s="286"/>
      <c r="UKH13" s="287"/>
      <c r="UKI13" s="67"/>
      <c r="UKJ13" s="284"/>
      <c r="UKK13" s="285"/>
      <c r="UKL13" s="285"/>
      <c r="UKM13" s="286"/>
      <c r="UKN13" s="287"/>
      <c r="UKO13" s="67"/>
      <c r="UKP13" s="284"/>
      <c r="UKQ13" s="285"/>
      <c r="UKR13" s="285"/>
      <c r="UKS13" s="286"/>
      <c r="UKT13" s="287"/>
      <c r="UKU13" s="67"/>
      <c r="UKV13" s="284"/>
      <c r="UKW13" s="285"/>
      <c r="UKX13" s="285"/>
      <c r="UKY13" s="286"/>
      <c r="UKZ13" s="287"/>
      <c r="ULA13" s="67"/>
      <c r="ULB13" s="284"/>
      <c r="ULC13" s="285"/>
      <c r="ULD13" s="285"/>
      <c r="ULE13" s="286"/>
      <c r="ULF13" s="287"/>
      <c r="ULG13" s="67"/>
      <c r="ULH13" s="284"/>
      <c r="ULI13" s="285"/>
      <c r="ULJ13" s="285"/>
      <c r="ULK13" s="286"/>
      <c r="ULL13" s="287"/>
      <c r="ULM13" s="67"/>
      <c r="ULN13" s="284"/>
      <c r="ULO13" s="285"/>
      <c r="ULP13" s="285"/>
      <c r="ULQ13" s="286"/>
      <c r="ULR13" s="287"/>
      <c r="ULS13" s="67"/>
      <c r="ULT13" s="284"/>
      <c r="ULU13" s="285"/>
      <c r="ULV13" s="285"/>
      <c r="ULW13" s="286"/>
      <c r="ULX13" s="287"/>
      <c r="ULY13" s="67"/>
      <c r="ULZ13" s="284"/>
      <c r="UMA13" s="285"/>
      <c r="UMB13" s="285"/>
      <c r="UMC13" s="286"/>
      <c r="UMD13" s="287"/>
      <c r="UME13" s="67"/>
      <c r="UMF13" s="284"/>
      <c r="UMG13" s="285"/>
      <c r="UMH13" s="285"/>
      <c r="UMI13" s="286"/>
      <c r="UMJ13" s="287"/>
      <c r="UMK13" s="67"/>
      <c r="UML13" s="284"/>
      <c r="UMM13" s="285"/>
      <c r="UMN13" s="285"/>
      <c r="UMO13" s="286"/>
      <c r="UMP13" s="287"/>
      <c r="UMQ13" s="67"/>
      <c r="UMR13" s="284"/>
      <c r="UMS13" s="285"/>
      <c r="UMT13" s="285"/>
      <c r="UMU13" s="286"/>
      <c r="UMV13" s="287"/>
      <c r="UMW13" s="67"/>
      <c r="UMX13" s="284"/>
      <c r="UMY13" s="285"/>
      <c r="UMZ13" s="285"/>
      <c r="UNA13" s="286"/>
      <c r="UNB13" s="287"/>
      <c r="UNC13" s="67"/>
      <c r="UND13" s="284"/>
      <c r="UNE13" s="285"/>
      <c r="UNF13" s="285"/>
      <c r="UNG13" s="286"/>
      <c r="UNH13" s="287"/>
      <c r="UNI13" s="67"/>
      <c r="UNJ13" s="284"/>
      <c r="UNK13" s="285"/>
      <c r="UNL13" s="285"/>
      <c r="UNM13" s="286"/>
      <c r="UNN13" s="287"/>
      <c r="UNO13" s="67"/>
      <c r="UNP13" s="284"/>
      <c r="UNQ13" s="285"/>
      <c r="UNR13" s="285"/>
      <c r="UNS13" s="286"/>
      <c r="UNT13" s="287"/>
      <c r="UNU13" s="67"/>
      <c r="UNV13" s="284"/>
      <c r="UNW13" s="285"/>
      <c r="UNX13" s="285"/>
      <c r="UNY13" s="286"/>
      <c r="UNZ13" s="287"/>
      <c r="UOA13" s="67"/>
      <c r="UOB13" s="284"/>
      <c r="UOC13" s="285"/>
      <c r="UOD13" s="285"/>
      <c r="UOE13" s="286"/>
      <c r="UOF13" s="287"/>
      <c r="UOG13" s="67"/>
      <c r="UOH13" s="284"/>
      <c r="UOI13" s="285"/>
      <c r="UOJ13" s="285"/>
      <c r="UOK13" s="286"/>
      <c r="UOL13" s="287"/>
      <c r="UOM13" s="67"/>
      <c r="UON13" s="284"/>
      <c r="UOO13" s="285"/>
      <c r="UOP13" s="285"/>
      <c r="UOQ13" s="286"/>
      <c r="UOR13" s="287"/>
      <c r="UOS13" s="67"/>
      <c r="UOT13" s="284"/>
      <c r="UOU13" s="285"/>
      <c r="UOV13" s="285"/>
      <c r="UOW13" s="286"/>
      <c r="UOX13" s="287"/>
      <c r="UOY13" s="67"/>
      <c r="UOZ13" s="284"/>
      <c r="UPA13" s="285"/>
      <c r="UPB13" s="285"/>
      <c r="UPC13" s="286"/>
      <c r="UPD13" s="287"/>
      <c r="UPE13" s="67"/>
      <c r="UPF13" s="284"/>
      <c r="UPG13" s="285"/>
      <c r="UPH13" s="285"/>
      <c r="UPI13" s="286"/>
      <c r="UPJ13" s="287"/>
      <c r="UPK13" s="67"/>
      <c r="UPL13" s="284"/>
      <c r="UPM13" s="285"/>
      <c r="UPN13" s="285"/>
      <c r="UPO13" s="286"/>
      <c r="UPP13" s="287"/>
      <c r="UPQ13" s="67"/>
      <c r="UPR13" s="284"/>
      <c r="UPS13" s="285"/>
      <c r="UPT13" s="285"/>
      <c r="UPU13" s="286"/>
      <c r="UPV13" s="287"/>
      <c r="UPW13" s="67"/>
      <c r="UPX13" s="284"/>
      <c r="UPY13" s="285"/>
      <c r="UPZ13" s="285"/>
      <c r="UQA13" s="286"/>
      <c r="UQB13" s="287"/>
      <c r="UQC13" s="67"/>
      <c r="UQD13" s="284"/>
      <c r="UQE13" s="285"/>
      <c r="UQF13" s="285"/>
      <c r="UQG13" s="286"/>
      <c r="UQH13" s="287"/>
      <c r="UQI13" s="67"/>
      <c r="UQJ13" s="284"/>
      <c r="UQK13" s="285"/>
      <c r="UQL13" s="285"/>
      <c r="UQM13" s="286"/>
      <c r="UQN13" s="287"/>
      <c r="UQO13" s="67"/>
      <c r="UQP13" s="284"/>
      <c r="UQQ13" s="285"/>
      <c r="UQR13" s="285"/>
      <c r="UQS13" s="286"/>
      <c r="UQT13" s="287"/>
      <c r="UQU13" s="67"/>
      <c r="UQV13" s="284"/>
      <c r="UQW13" s="285"/>
      <c r="UQX13" s="285"/>
      <c r="UQY13" s="286"/>
      <c r="UQZ13" s="287"/>
      <c r="URA13" s="67"/>
      <c r="URB13" s="284"/>
      <c r="URC13" s="285"/>
      <c r="URD13" s="285"/>
      <c r="URE13" s="286"/>
      <c r="URF13" s="287"/>
      <c r="URG13" s="67"/>
      <c r="URH13" s="284"/>
      <c r="URI13" s="285"/>
      <c r="URJ13" s="285"/>
      <c r="URK13" s="286"/>
      <c r="URL13" s="287"/>
      <c r="URM13" s="67"/>
      <c r="URN13" s="284"/>
      <c r="URO13" s="285"/>
      <c r="URP13" s="285"/>
      <c r="URQ13" s="286"/>
      <c r="URR13" s="287"/>
      <c r="URS13" s="67"/>
      <c r="URT13" s="284"/>
      <c r="URU13" s="285"/>
      <c r="URV13" s="285"/>
      <c r="URW13" s="286"/>
      <c r="URX13" s="287"/>
      <c r="URY13" s="67"/>
      <c r="URZ13" s="284"/>
      <c r="USA13" s="285"/>
      <c r="USB13" s="285"/>
      <c r="USC13" s="286"/>
      <c r="USD13" s="287"/>
      <c r="USE13" s="67"/>
      <c r="USF13" s="284"/>
      <c r="USG13" s="285"/>
      <c r="USH13" s="285"/>
      <c r="USI13" s="286"/>
      <c r="USJ13" s="287"/>
      <c r="USK13" s="67"/>
      <c r="USL13" s="284"/>
      <c r="USM13" s="285"/>
      <c r="USN13" s="285"/>
      <c r="USO13" s="286"/>
      <c r="USP13" s="287"/>
      <c r="USQ13" s="67"/>
      <c r="USR13" s="284"/>
      <c r="USS13" s="285"/>
      <c r="UST13" s="285"/>
      <c r="USU13" s="286"/>
      <c r="USV13" s="287"/>
      <c r="USW13" s="67"/>
      <c r="USX13" s="284"/>
      <c r="USY13" s="285"/>
      <c r="USZ13" s="285"/>
      <c r="UTA13" s="286"/>
      <c r="UTB13" s="287"/>
      <c r="UTC13" s="67"/>
      <c r="UTD13" s="284"/>
      <c r="UTE13" s="285"/>
      <c r="UTF13" s="285"/>
      <c r="UTG13" s="286"/>
      <c r="UTH13" s="287"/>
      <c r="UTI13" s="67"/>
      <c r="UTJ13" s="284"/>
      <c r="UTK13" s="285"/>
      <c r="UTL13" s="285"/>
      <c r="UTM13" s="286"/>
      <c r="UTN13" s="287"/>
      <c r="UTO13" s="67"/>
      <c r="UTP13" s="284"/>
      <c r="UTQ13" s="285"/>
      <c r="UTR13" s="285"/>
      <c r="UTS13" s="286"/>
      <c r="UTT13" s="287"/>
      <c r="UTU13" s="67"/>
      <c r="UTV13" s="284"/>
      <c r="UTW13" s="285"/>
      <c r="UTX13" s="285"/>
      <c r="UTY13" s="286"/>
      <c r="UTZ13" s="287"/>
      <c r="UUA13" s="67"/>
      <c r="UUB13" s="284"/>
      <c r="UUC13" s="285"/>
      <c r="UUD13" s="285"/>
      <c r="UUE13" s="286"/>
      <c r="UUF13" s="287"/>
      <c r="UUG13" s="67"/>
      <c r="UUH13" s="284"/>
      <c r="UUI13" s="285"/>
      <c r="UUJ13" s="285"/>
      <c r="UUK13" s="286"/>
      <c r="UUL13" s="287"/>
      <c r="UUM13" s="67"/>
      <c r="UUN13" s="284"/>
      <c r="UUO13" s="285"/>
      <c r="UUP13" s="285"/>
      <c r="UUQ13" s="286"/>
      <c r="UUR13" s="287"/>
      <c r="UUS13" s="67"/>
      <c r="UUT13" s="284"/>
      <c r="UUU13" s="285"/>
      <c r="UUV13" s="285"/>
      <c r="UUW13" s="286"/>
      <c r="UUX13" s="287"/>
      <c r="UUY13" s="67"/>
      <c r="UUZ13" s="284"/>
      <c r="UVA13" s="285"/>
      <c r="UVB13" s="285"/>
      <c r="UVC13" s="286"/>
      <c r="UVD13" s="287"/>
      <c r="UVE13" s="67"/>
      <c r="UVF13" s="284"/>
      <c r="UVG13" s="285"/>
      <c r="UVH13" s="285"/>
      <c r="UVI13" s="286"/>
      <c r="UVJ13" s="287"/>
      <c r="UVK13" s="67"/>
      <c r="UVL13" s="284"/>
      <c r="UVM13" s="285"/>
      <c r="UVN13" s="285"/>
      <c r="UVO13" s="286"/>
      <c r="UVP13" s="287"/>
      <c r="UVQ13" s="67"/>
      <c r="UVR13" s="284"/>
      <c r="UVS13" s="285"/>
      <c r="UVT13" s="285"/>
      <c r="UVU13" s="286"/>
      <c r="UVV13" s="287"/>
      <c r="UVW13" s="67"/>
      <c r="UVX13" s="284"/>
      <c r="UVY13" s="285"/>
      <c r="UVZ13" s="285"/>
      <c r="UWA13" s="286"/>
      <c r="UWB13" s="287"/>
      <c r="UWC13" s="67"/>
      <c r="UWD13" s="284"/>
      <c r="UWE13" s="285"/>
      <c r="UWF13" s="285"/>
      <c r="UWG13" s="286"/>
      <c r="UWH13" s="287"/>
      <c r="UWI13" s="67"/>
      <c r="UWJ13" s="284"/>
      <c r="UWK13" s="285"/>
      <c r="UWL13" s="285"/>
      <c r="UWM13" s="286"/>
      <c r="UWN13" s="287"/>
      <c r="UWO13" s="67"/>
      <c r="UWP13" s="284"/>
      <c r="UWQ13" s="285"/>
      <c r="UWR13" s="285"/>
      <c r="UWS13" s="286"/>
      <c r="UWT13" s="287"/>
      <c r="UWU13" s="67"/>
      <c r="UWV13" s="284"/>
      <c r="UWW13" s="285"/>
      <c r="UWX13" s="285"/>
      <c r="UWY13" s="286"/>
      <c r="UWZ13" s="287"/>
      <c r="UXA13" s="67"/>
      <c r="UXB13" s="284"/>
      <c r="UXC13" s="285"/>
      <c r="UXD13" s="285"/>
      <c r="UXE13" s="286"/>
      <c r="UXF13" s="287"/>
      <c r="UXG13" s="67"/>
      <c r="UXH13" s="284"/>
      <c r="UXI13" s="285"/>
      <c r="UXJ13" s="285"/>
      <c r="UXK13" s="286"/>
      <c r="UXL13" s="287"/>
      <c r="UXM13" s="67"/>
      <c r="UXN13" s="284"/>
      <c r="UXO13" s="285"/>
      <c r="UXP13" s="285"/>
      <c r="UXQ13" s="286"/>
      <c r="UXR13" s="287"/>
      <c r="UXS13" s="67"/>
      <c r="UXT13" s="284"/>
      <c r="UXU13" s="285"/>
      <c r="UXV13" s="285"/>
      <c r="UXW13" s="286"/>
      <c r="UXX13" s="287"/>
      <c r="UXY13" s="67"/>
      <c r="UXZ13" s="284"/>
      <c r="UYA13" s="285"/>
      <c r="UYB13" s="285"/>
      <c r="UYC13" s="286"/>
      <c r="UYD13" s="287"/>
      <c r="UYE13" s="67"/>
      <c r="UYF13" s="284"/>
      <c r="UYG13" s="285"/>
      <c r="UYH13" s="285"/>
      <c r="UYI13" s="286"/>
      <c r="UYJ13" s="287"/>
      <c r="UYK13" s="67"/>
      <c r="UYL13" s="284"/>
      <c r="UYM13" s="285"/>
      <c r="UYN13" s="285"/>
      <c r="UYO13" s="286"/>
      <c r="UYP13" s="287"/>
      <c r="UYQ13" s="67"/>
      <c r="UYR13" s="284"/>
      <c r="UYS13" s="285"/>
      <c r="UYT13" s="285"/>
      <c r="UYU13" s="286"/>
      <c r="UYV13" s="287"/>
      <c r="UYW13" s="67"/>
      <c r="UYX13" s="284"/>
      <c r="UYY13" s="285"/>
      <c r="UYZ13" s="285"/>
      <c r="UZA13" s="286"/>
      <c r="UZB13" s="287"/>
      <c r="UZC13" s="67"/>
      <c r="UZD13" s="284"/>
      <c r="UZE13" s="285"/>
      <c r="UZF13" s="285"/>
      <c r="UZG13" s="286"/>
      <c r="UZH13" s="287"/>
      <c r="UZI13" s="67"/>
      <c r="UZJ13" s="284"/>
      <c r="UZK13" s="285"/>
      <c r="UZL13" s="285"/>
      <c r="UZM13" s="286"/>
      <c r="UZN13" s="287"/>
      <c r="UZO13" s="67"/>
      <c r="UZP13" s="284"/>
      <c r="UZQ13" s="285"/>
      <c r="UZR13" s="285"/>
      <c r="UZS13" s="286"/>
      <c r="UZT13" s="287"/>
      <c r="UZU13" s="67"/>
      <c r="UZV13" s="284"/>
      <c r="UZW13" s="285"/>
      <c r="UZX13" s="285"/>
      <c r="UZY13" s="286"/>
      <c r="UZZ13" s="287"/>
      <c r="VAA13" s="67"/>
      <c r="VAB13" s="284"/>
      <c r="VAC13" s="285"/>
      <c r="VAD13" s="285"/>
      <c r="VAE13" s="286"/>
      <c r="VAF13" s="287"/>
      <c r="VAG13" s="67"/>
      <c r="VAH13" s="284"/>
      <c r="VAI13" s="285"/>
      <c r="VAJ13" s="285"/>
      <c r="VAK13" s="286"/>
      <c r="VAL13" s="287"/>
      <c r="VAM13" s="67"/>
      <c r="VAN13" s="284"/>
      <c r="VAO13" s="285"/>
      <c r="VAP13" s="285"/>
      <c r="VAQ13" s="286"/>
      <c r="VAR13" s="287"/>
      <c r="VAS13" s="67"/>
      <c r="VAT13" s="284"/>
      <c r="VAU13" s="285"/>
      <c r="VAV13" s="285"/>
      <c r="VAW13" s="286"/>
      <c r="VAX13" s="287"/>
      <c r="VAY13" s="67"/>
      <c r="VAZ13" s="284"/>
      <c r="VBA13" s="285"/>
      <c r="VBB13" s="285"/>
      <c r="VBC13" s="286"/>
      <c r="VBD13" s="287"/>
      <c r="VBE13" s="67"/>
      <c r="VBF13" s="284"/>
      <c r="VBG13" s="285"/>
      <c r="VBH13" s="285"/>
      <c r="VBI13" s="286"/>
      <c r="VBJ13" s="287"/>
      <c r="VBK13" s="67"/>
      <c r="VBL13" s="284"/>
      <c r="VBM13" s="285"/>
      <c r="VBN13" s="285"/>
      <c r="VBO13" s="286"/>
      <c r="VBP13" s="287"/>
      <c r="VBQ13" s="67"/>
      <c r="VBR13" s="284"/>
      <c r="VBS13" s="285"/>
      <c r="VBT13" s="285"/>
      <c r="VBU13" s="286"/>
      <c r="VBV13" s="287"/>
      <c r="VBW13" s="67"/>
      <c r="VBX13" s="284"/>
      <c r="VBY13" s="285"/>
      <c r="VBZ13" s="285"/>
      <c r="VCA13" s="286"/>
      <c r="VCB13" s="287"/>
      <c r="VCC13" s="67"/>
      <c r="VCD13" s="284"/>
      <c r="VCE13" s="285"/>
      <c r="VCF13" s="285"/>
      <c r="VCG13" s="286"/>
      <c r="VCH13" s="287"/>
      <c r="VCI13" s="67"/>
      <c r="VCJ13" s="284"/>
      <c r="VCK13" s="285"/>
      <c r="VCL13" s="285"/>
      <c r="VCM13" s="286"/>
      <c r="VCN13" s="287"/>
      <c r="VCO13" s="67"/>
      <c r="VCP13" s="284"/>
      <c r="VCQ13" s="285"/>
      <c r="VCR13" s="285"/>
      <c r="VCS13" s="286"/>
      <c r="VCT13" s="287"/>
      <c r="VCU13" s="67"/>
      <c r="VCV13" s="284"/>
      <c r="VCW13" s="285"/>
      <c r="VCX13" s="285"/>
      <c r="VCY13" s="286"/>
      <c r="VCZ13" s="287"/>
      <c r="VDA13" s="67"/>
      <c r="VDB13" s="284"/>
      <c r="VDC13" s="285"/>
      <c r="VDD13" s="285"/>
      <c r="VDE13" s="286"/>
      <c r="VDF13" s="287"/>
      <c r="VDG13" s="67"/>
      <c r="VDH13" s="284"/>
      <c r="VDI13" s="285"/>
      <c r="VDJ13" s="285"/>
      <c r="VDK13" s="286"/>
      <c r="VDL13" s="287"/>
      <c r="VDM13" s="67"/>
      <c r="VDN13" s="284"/>
      <c r="VDO13" s="285"/>
      <c r="VDP13" s="285"/>
      <c r="VDQ13" s="286"/>
      <c r="VDR13" s="287"/>
      <c r="VDS13" s="67"/>
      <c r="VDT13" s="284"/>
      <c r="VDU13" s="285"/>
      <c r="VDV13" s="285"/>
      <c r="VDW13" s="286"/>
      <c r="VDX13" s="287"/>
      <c r="VDY13" s="67"/>
      <c r="VDZ13" s="284"/>
      <c r="VEA13" s="285"/>
      <c r="VEB13" s="285"/>
      <c r="VEC13" s="286"/>
      <c r="VED13" s="287"/>
      <c r="VEE13" s="67"/>
      <c r="VEF13" s="284"/>
      <c r="VEG13" s="285"/>
      <c r="VEH13" s="285"/>
      <c r="VEI13" s="286"/>
      <c r="VEJ13" s="287"/>
      <c r="VEK13" s="67"/>
      <c r="VEL13" s="284"/>
      <c r="VEM13" s="285"/>
      <c r="VEN13" s="285"/>
      <c r="VEO13" s="286"/>
      <c r="VEP13" s="287"/>
      <c r="VEQ13" s="67"/>
      <c r="VER13" s="284"/>
      <c r="VES13" s="285"/>
      <c r="VET13" s="285"/>
      <c r="VEU13" s="286"/>
      <c r="VEV13" s="287"/>
      <c r="VEW13" s="67"/>
      <c r="VEX13" s="284"/>
      <c r="VEY13" s="285"/>
      <c r="VEZ13" s="285"/>
      <c r="VFA13" s="286"/>
      <c r="VFB13" s="287"/>
      <c r="VFC13" s="67"/>
      <c r="VFD13" s="284"/>
      <c r="VFE13" s="285"/>
      <c r="VFF13" s="285"/>
      <c r="VFG13" s="286"/>
      <c r="VFH13" s="287"/>
      <c r="VFI13" s="67"/>
      <c r="VFJ13" s="284"/>
      <c r="VFK13" s="285"/>
      <c r="VFL13" s="285"/>
      <c r="VFM13" s="286"/>
      <c r="VFN13" s="287"/>
      <c r="VFO13" s="67"/>
      <c r="VFP13" s="284"/>
      <c r="VFQ13" s="285"/>
      <c r="VFR13" s="285"/>
      <c r="VFS13" s="286"/>
      <c r="VFT13" s="287"/>
      <c r="VFU13" s="67"/>
      <c r="VFV13" s="284"/>
      <c r="VFW13" s="285"/>
      <c r="VFX13" s="285"/>
      <c r="VFY13" s="286"/>
      <c r="VFZ13" s="287"/>
      <c r="VGA13" s="67"/>
      <c r="VGB13" s="284"/>
      <c r="VGC13" s="285"/>
      <c r="VGD13" s="285"/>
      <c r="VGE13" s="286"/>
      <c r="VGF13" s="287"/>
      <c r="VGG13" s="67"/>
      <c r="VGH13" s="284"/>
      <c r="VGI13" s="285"/>
      <c r="VGJ13" s="285"/>
      <c r="VGK13" s="286"/>
      <c r="VGL13" s="287"/>
      <c r="VGM13" s="67"/>
      <c r="VGN13" s="284"/>
      <c r="VGO13" s="285"/>
      <c r="VGP13" s="285"/>
      <c r="VGQ13" s="286"/>
      <c r="VGR13" s="287"/>
      <c r="VGS13" s="67"/>
      <c r="VGT13" s="284"/>
      <c r="VGU13" s="285"/>
      <c r="VGV13" s="285"/>
      <c r="VGW13" s="286"/>
      <c r="VGX13" s="287"/>
      <c r="VGY13" s="67"/>
      <c r="VGZ13" s="284"/>
      <c r="VHA13" s="285"/>
      <c r="VHB13" s="285"/>
      <c r="VHC13" s="286"/>
      <c r="VHD13" s="287"/>
      <c r="VHE13" s="67"/>
      <c r="VHF13" s="284"/>
      <c r="VHG13" s="285"/>
      <c r="VHH13" s="285"/>
      <c r="VHI13" s="286"/>
      <c r="VHJ13" s="287"/>
      <c r="VHK13" s="67"/>
      <c r="VHL13" s="284"/>
      <c r="VHM13" s="285"/>
      <c r="VHN13" s="285"/>
      <c r="VHO13" s="286"/>
      <c r="VHP13" s="287"/>
      <c r="VHQ13" s="67"/>
      <c r="VHR13" s="284"/>
      <c r="VHS13" s="285"/>
      <c r="VHT13" s="285"/>
      <c r="VHU13" s="286"/>
      <c r="VHV13" s="287"/>
      <c r="VHW13" s="67"/>
      <c r="VHX13" s="284"/>
      <c r="VHY13" s="285"/>
      <c r="VHZ13" s="285"/>
      <c r="VIA13" s="286"/>
      <c r="VIB13" s="287"/>
      <c r="VIC13" s="67"/>
      <c r="VID13" s="284"/>
      <c r="VIE13" s="285"/>
      <c r="VIF13" s="285"/>
      <c r="VIG13" s="286"/>
      <c r="VIH13" s="287"/>
      <c r="VII13" s="67"/>
      <c r="VIJ13" s="284"/>
      <c r="VIK13" s="285"/>
      <c r="VIL13" s="285"/>
      <c r="VIM13" s="286"/>
      <c r="VIN13" s="287"/>
      <c r="VIO13" s="67"/>
      <c r="VIP13" s="284"/>
      <c r="VIQ13" s="285"/>
      <c r="VIR13" s="285"/>
      <c r="VIS13" s="286"/>
      <c r="VIT13" s="287"/>
      <c r="VIU13" s="67"/>
      <c r="VIV13" s="284"/>
      <c r="VIW13" s="285"/>
      <c r="VIX13" s="285"/>
      <c r="VIY13" s="286"/>
      <c r="VIZ13" s="287"/>
      <c r="VJA13" s="67"/>
      <c r="VJB13" s="284"/>
      <c r="VJC13" s="285"/>
      <c r="VJD13" s="285"/>
      <c r="VJE13" s="286"/>
      <c r="VJF13" s="287"/>
      <c r="VJG13" s="67"/>
      <c r="VJH13" s="284"/>
      <c r="VJI13" s="285"/>
      <c r="VJJ13" s="285"/>
      <c r="VJK13" s="286"/>
      <c r="VJL13" s="287"/>
      <c r="VJM13" s="67"/>
      <c r="VJN13" s="284"/>
      <c r="VJO13" s="285"/>
      <c r="VJP13" s="285"/>
      <c r="VJQ13" s="286"/>
      <c r="VJR13" s="287"/>
      <c r="VJS13" s="67"/>
      <c r="VJT13" s="284"/>
      <c r="VJU13" s="285"/>
      <c r="VJV13" s="285"/>
      <c r="VJW13" s="286"/>
      <c r="VJX13" s="287"/>
      <c r="VJY13" s="67"/>
      <c r="VJZ13" s="284"/>
      <c r="VKA13" s="285"/>
      <c r="VKB13" s="285"/>
      <c r="VKC13" s="286"/>
      <c r="VKD13" s="287"/>
      <c r="VKE13" s="67"/>
      <c r="VKF13" s="284"/>
      <c r="VKG13" s="285"/>
      <c r="VKH13" s="285"/>
      <c r="VKI13" s="286"/>
      <c r="VKJ13" s="287"/>
      <c r="VKK13" s="67"/>
      <c r="VKL13" s="284"/>
      <c r="VKM13" s="285"/>
      <c r="VKN13" s="285"/>
      <c r="VKO13" s="286"/>
      <c r="VKP13" s="287"/>
      <c r="VKQ13" s="67"/>
      <c r="VKR13" s="284"/>
      <c r="VKS13" s="285"/>
      <c r="VKT13" s="285"/>
      <c r="VKU13" s="286"/>
      <c r="VKV13" s="287"/>
      <c r="VKW13" s="67"/>
      <c r="VKX13" s="284"/>
      <c r="VKY13" s="285"/>
      <c r="VKZ13" s="285"/>
      <c r="VLA13" s="286"/>
      <c r="VLB13" s="287"/>
      <c r="VLC13" s="67"/>
      <c r="VLD13" s="284"/>
      <c r="VLE13" s="285"/>
      <c r="VLF13" s="285"/>
      <c r="VLG13" s="286"/>
      <c r="VLH13" s="287"/>
      <c r="VLI13" s="67"/>
      <c r="VLJ13" s="284"/>
      <c r="VLK13" s="285"/>
      <c r="VLL13" s="285"/>
      <c r="VLM13" s="286"/>
      <c r="VLN13" s="287"/>
      <c r="VLO13" s="67"/>
      <c r="VLP13" s="284"/>
      <c r="VLQ13" s="285"/>
      <c r="VLR13" s="285"/>
      <c r="VLS13" s="286"/>
      <c r="VLT13" s="287"/>
      <c r="VLU13" s="67"/>
      <c r="VLV13" s="284"/>
      <c r="VLW13" s="285"/>
      <c r="VLX13" s="285"/>
      <c r="VLY13" s="286"/>
      <c r="VLZ13" s="287"/>
      <c r="VMA13" s="67"/>
      <c r="VMB13" s="284"/>
      <c r="VMC13" s="285"/>
      <c r="VMD13" s="285"/>
      <c r="VME13" s="286"/>
      <c r="VMF13" s="287"/>
      <c r="VMG13" s="67"/>
      <c r="VMH13" s="284"/>
      <c r="VMI13" s="285"/>
      <c r="VMJ13" s="285"/>
      <c r="VMK13" s="286"/>
      <c r="VML13" s="287"/>
      <c r="VMM13" s="67"/>
      <c r="VMN13" s="284"/>
      <c r="VMO13" s="285"/>
      <c r="VMP13" s="285"/>
      <c r="VMQ13" s="286"/>
      <c r="VMR13" s="287"/>
      <c r="VMS13" s="67"/>
      <c r="VMT13" s="284"/>
      <c r="VMU13" s="285"/>
      <c r="VMV13" s="285"/>
      <c r="VMW13" s="286"/>
      <c r="VMX13" s="287"/>
      <c r="VMY13" s="67"/>
      <c r="VMZ13" s="284"/>
      <c r="VNA13" s="285"/>
      <c r="VNB13" s="285"/>
      <c r="VNC13" s="286"/>
      <c r="VND13" s="287"/>
      <c r="VNE13" s="67"/>
      <c r="VNF13" s="284"/>
      <c r="VNG13" s="285"/>
      <c r="VNH13" s="285"/>
      <c r="VNI13" s="286"/>
      <c r="VNJ13" s="287"/>
      <c r="VNK13" s="67"/>
      <c r="VNL13" s="284"/>
      <c r="VNM13" s="285"/>
      <c r="VNN13" s="285"/>
      <c r="VNO13" s="286"/>
      <c r="VNP13" s="287"/>
      <c r="VNQ13" s="67"/>
      <c r="VNR13" s="284"/>
      <c r="VNS13" s="285"/>
      <c r="VNT13" s="285"/>
      <c r="VNU13" s="286"/>
      <c r="VNV13" s="287"/>
      <c r="VNW13" s="67"/>
      <c r="VNX13" s="284"/>
      <c r="VNY13" s="285"/>
      <c r="VNZ13" s="285"/>
      <c r="VOA13" s="286"/>
      <c r="VOB13" s="287"/>
      <c r="VOC13" s="67"/>
      <c r="VOD13" s="284"/>
      <c r="VOE13" s="285"/>
      <c r="VOF13" s="285"/>
      <c r="VOG13" s="286"/>
      <c r="VOH13" s="287"/>
      <c r="VOI13" s="67"/>
      <c r="VOJ13" s="284"/>
      <c r="VOK13" s="285"/>
      <c r="VOL13" s="285"/>
      <c r="VOM13" s="286"/>
      <c r="VON13" s="287"/>
      <c r="VOO13" s="67"/>
      <c r="VOP13" s="284"/>
      <c r="VOQ13" s="285"/>
      <c r="VOR13" s="285"/>
      <c r="VOS13" s="286"/>
      <c r="VOT13" s="287"/>
      <c r="VOU13" s="67"/>
      <c r="VOV13" s="284"/>
      <c r="VOW13" s="285"/>
      <c r="VOX13" s="285"/>
      <c r="VOY13" s="286"/>
      <c r="VOZ13" s="287"/>
      <c r="VPA13" s="67"/>
      <c r="VPB13" s="284"/>
      <c r="VPC13" s="285"/>
      <c r="VPD13" s="285"/>
      <c r="VPE13" s="286"/>
      <c r="VPF13" s="287"/>
      <c r="VPG13" s="67"/>
      <c r="VPH13" s="284"/>
      <c r="VPI13" s="285"/>
      <c r="VPJ13" s="285"/>
      <c r="VPK13" s="286"/>
      <c r="VPL13" s="287"/>
      <c r="VPM13" s="67"/>
      <c r="VPN13" s="284"/>
      <c r="VPO13" s="285"/>
      <c r="VPP13" s="285"/>
      <c r="VPQ13" s="286"/>
      <c r="VPR13" s="287"/>
      <c r="VPS13" s="67"/>
      <c r="VPT13" s="284"/>
      <c r="VPU13" s="285"/>
      <c r="VPV13" s="285"/>
      <c r="VPW13" s="286"/>
      <c r="VPX13" s="287"/>
      <c r="VPY13" s="67"/>
      <c r="VPZ13" s="284"/>
      <c r="VQA13" s="285"/>
      <c r="VQB13" s="285"/>
      <c r="VQC13" s="286"/>
      <c r="VQD13" s="287"/>
      <c r="VQE13" s="67"/>
      <c r="VQF13" s="284"/>
      <c r="VQG13" s="285"/>
      <c r="VQH13" s="285"/>
      <c r="VQI13" s="286"/>
      <c r="VQJ13" s="287"/>
      <c r="VQK13" s="67"/>
      <c r="VQL13" s="284"/>
      <c r="VQM13" s="285"/>
      <c r="VQN13" s="285"/>
      <c r="VQO13" s="286"/>
      <c r="VQP13" s="287"/>
      <c r="VQQ13" s="67"/>
      <c r="VQR13" s="284"/>
      <c r="VQS13" s="285"/>
      <c r="VQT13" s="285"/>
      <c r="VQU13" s="286"/>
      <c r="VQV13" s="287"/>
      <c r="VQW13" s="67"/>
      <c r="VQX13" s="284"/>
      <c r="VQY13" s="285"/>
      <c r="VQZ13" s="285"/>
      <c r="VRA13" s="286"/>
      <c r="VRB13" s="287"/>
      <c r="VRC13" s="67"/>
      <c r="VRD13" s="284"/>
      <c r="VRE13" s="285"/>
      <c r="VRF13" s="285"/>
      <c r="VRG13" s="286"/>
      <c r="VRH13" s="287"/>
      <c r="VRI13" s="67"/>
      <c r="VRJ13" s="284"/>
      <c r="VRK13" s="285"/>
      <c r="VRL13" s="285"/>
      <c r="VRM13" s="286"/>
      <c r="VRN13" s="287"/>
      <c r="VRO13" s="67"/>
      <c r="VRP13" s="284"/>
      <c r="VRQ13" s="285"/>
      <c r="VRR13" s="285"/>
      <c r="VRS13" s="286"/>
      <c r="VRT13" s="287"/>
      <c r="VRU13" s="67"/>
      <c r="VRV13" s="284"/>
      <c r="VRW13" s="285"/>
      <c r="VRX13" s="285"/>
      <c r="VRY13" s="286"/>
      <c r="VRZ13" s="287"/>
      <c r="VSA13" s="67"/>
      <c r="VSB13" s="284"/>
      <c r="VSC13" s="285"/>
      <c r="VSD13" s="285"/>
      <c r="VSE13" s="286"/>
      <c r="VSF13" s="287"/>
      <c r="VSG13" s="67"/>
      <c r="VSH13" s="284"/>
      <c r="VSI13" s="285"/>
      <c r="VSJ13" s="285"/>
      <c r="VSK13" s="286"/>
      <c r="VSL13" s="287"/>
      <c r="VSM13" s="67"/>
      <c r="VSN13" s="284"/>
      <c r="VSO13" s="285"/>
      <c r="VSP13" s="285"/>
      <c r="VSQ13" s="286"/>
      <c r="VSR13" s="287"/>
      <c r="VSS13" s="67"/>
      <c r="VST13" s="284"/>
      <c r="VSU13" s="285"/>
      <c r="VSV13" s="285"/>
      <c r="VSW13" s="286"/>
      <c r="VSX13" s="287"/>
      <c r="VSY13" s="67"/>
      <c r="VSZ13" s="284"/>
      <c r="VTA13" s="285"/>
      <c r="VTB13" s="285"/>
      <c r="VTC13" s="286"/>
      <c r="VTD13" s="287"/>
      <c r="VTE13" s="67"/>
      <c r="VTF13" s="284"/>
      <c r="VTG13" s="285"/>
      <c r="VTH13" s="285"/>
      <c r="VTI13" s="286"/>
      <c r="VTJ13" s="287"/>
      <c r="VTK13" s="67"/>
      <c r="VTL13" s="284"/>
      <c r="VTM13" s="285"/>
      <c r="VTN13" s="285"/>
      <c r="VTO13" s="286"/>
      <c r="VTP13" s="287"/>
      <c r="VTQ13" s="67"/>
      <c r="VTR13" s="284"/>
      <c r="VTS13" s="285"/>
      <c r="VTT13" s="285"/>
      <c r="VTU13" s="286"/>
      <c r="VTV13" s="287"/>
      <c r="VTW13" s="67"/>
      <c r="VTX13" s="284"/>
      <c r="VTY13" s="285"/>
      <c r="VTZ13" s="285"/>
      <c r="VUA13" s="286"/>
      <c r="VUB13" s="287"/>
      <c r="VUC13" s="67"/>
      <c r="VUD13" s="284"/>
      <c r="VUE13" s="285"/>
      <c r="VUF13" s="285"/>
      <c r="VUG13" s="286"/>
      <c r="VUH13" s="287"/>
      <c r="VUI13" s="67"/>
      <c r="VUJ13" s="284"/>
      <c r="VUK13" s="285"/>
      <c r="VUL13" s="285"/>
      <c r="VUM13" s="286"/>
      <c r="VUN13" s="287"/>
      <c r="VUO13" s="67"/>
      <c r="VUP13" s="284"/>
      <c r="VUQ13" s="285"/>
      <c r="VUR13" s="285"/>
      <c r="VUS13" s="286"/>
      <c r="VUT13" s="287"/>
      <c r="VUU13" s="67"/>
      <c r="VUV13" s="284"/>
      <c r="VUW13" s="285"/>
      <c r="VUX13" s="285"/>
      <c r="VUY13" s="286"/>
      <c r="VUZ13" s="287"/>
      <c r="VVA13" s="67"/>
      <c r="VVB13" s="284"/>
      <c r="VVC13" s="285"/>
      <c r="VVD13" s="285"/>
      <c r="VVE13" s="286"/>
      <c r="VVF13" s="287"/>
      <c r="VVG13" s="67"/>
      <c r="VVH13" s="284"/>
      <c r="VVI13" s="285"/>
      <c r="VVJ13" s="285"/>
      <c r="VVK13" s="286"/>
      <c r="VVL13" s="287"/>
      <c r="VVM13" s="67"/>
      <c r="VVN13" s="284"/>
      <c r="VVO13" s="285"/>
      <c r="VVP13" s="285"/>
      <c r="VVQ13" s="286"/>
      <c r="VVR13" s="287"/>
      <c r="VVS13" s="67"/>
      <c r="VVT13" s="284"/>
      <c r="VVU13" s="285"/>
      <c r="VVV13" s="285"/>
      <c r="VVW13" s="286"/>
      <c r="VVX13" s="287"/>
      <c r="VVY13" s="67"/>
      <c r="VVZ13" s="284"/>
      <c r="VWA13" s="285"/>
      <c r="VWB13" s="285"/>
      <c r="VWC13" s="286"/>
      <c r="VWD13" s="287"/>
      <c r="VWE13" s="67"/>
      <c r="VWF13" s="284"/>
      <c r="VWG13" s="285"/>
      <c r="VWH13" s="285"/>
      <c r="VWI13" s="286"/>
      <c r="VWJ13" s="287"/>
      <c r="VWK13" s="67"/>
      <c r="VWL13" s="284"/>
      <c r="VWM13" s="285"/>
      <c r="VWN13" s="285"/>
      <c r="VWO13" s="286"/>
      <c r="VWP13" s="287"/>
      <c r="VWQ13" s="67"/>
      <c r="VWR13" s="284"/>
      <c r="VWS13" s="285"/>
      <c r="VWT13" s="285"/>
      <c r="VWU13" s="286"/>
      <c r="VWV13" s="287"/>
      <c r="VWW13" s="67"/>
      <c r="VWX13" s="284"/>
      <c r="VWY13" s="285"/>
      <c r="VWZ13" s="285"/>
      <c r="VXA13" s="286"/>
      <c r="VXB13" s="287"/>
      <c r="VXC13" s="67"/>
      <c r="VXD13" s="284"/>
      <c r="VXE13" s="285"/>
      <c r="VXF13" s="285"/>
      <c r="VXG13" s="286"/>
      <c r="VXH13" s="287"/>
      <c r="VXI13" s="67"/>
      <c r="VXJ13" s="284"/>
      <c r="VXK13" s="285"/>
      <c r="VXL13" s="285"/>
      <c r="VXM13" s="286"/>
      <c r="VXN13" s="287"/>
      <c r="VXO13" s="67"/>
      <c r="VXP13" s="284"/>
      <c r="VXQ13" s="285"/>
      <c r="VXR13" s="285"/>
      <c r="VXS13" s="286"/>
      <c r="VXT13" s="287"/>
      <c r="VXU13" s="67"/>
      <c r="VXV13" s="284"/>
      <c r="VXW13" s="285"/>
      <c r="VXX13" s="285"/>
      <c r="VXY13" s="286"/>
      <c r="VXZ13" s="287"/>
      <c r="VYA13" s="67"/>
      <c r="VYB13" s="284"/>
      <c r="VYC13" s="285"/>
      <c r="VYD13" s="285"/>
      <c r="VYE13" s="286"/>
      <c r="VYF13" s="287"/>
      <c r="VYG13" s="67"/>
      <c r="VYH13" s="284"/>
      <c r="VYI13" s="285"/>
      <c r="VYJ13" s="285"/>
      <c r="VYK13" s="286"/>
      <c r="VYL13" s="287"/>
      <c r="VYM13" s="67"/>
      <c r="VYN13" s="284"/>
      <c r="VYO13" s="285"/>
      <c r="VYP13" s="285"/>
      <c r="VYQ13" s="286"/>
      <c r="VYR13" s="287"/>
      <c r="VYS13" s="67"/>
      <c r="VYT13" s="284"/>
      <c r="VYU13" s="285"/>
      <c r="VYV13" s="285"/>
      <c r="VYW13" s="286"/>
      <c r="VYX13" s="287"/>
      <c r="VYY13" s="67"/>
      <c r="VYZ13" s="284"/>
      <c r="VZA13" s="285"/>
      <c r="VZB13" s="285"/>
      <c r="VZC13" s="286"/>
      <c r="VZD13" s="287"/>
      <c r="VZE13" s="67"/>
      <c r="VZF13" s="284"/>
      <c r="VZG13" s="285"/>
      <c r="VZH13" s="285"/>
      <c r="VZI13" s="286"/>
      <c r="VZJ13" s="287"/>
      <c r="VZK13" s="67"/>
      <c r="VZL13" s="284"/>
      <c r="VZM13" s="285"/>
      <c r="VZN13" s="285"/>
      <c r="VZO13" s="286"/>
      <c r="VZP13" s="287"/>
      <c r="VZQ13" s="67"/>
      <c r="VZR13" s="284"/>
      <c r="VZS13" s="285"/>
      <c r="VZT13" s="285"/>
      <c r="VZU13" s="286"/>
      <c r="VZV13" s="287"/>
      <c r="VZW13" s="67"/>
      <c r="VZX13" s="284"/>
      <c r="VZY13" s="285"/>
      <c r="VZZ13" s="285"/>
      <c r="WAA13" s="286"/>
      <c r="WAB13" s="287"/>
      <c r="WAC13" s="67"/>
      <c r="WAD13" s="284"/>
      <c r="WAE13" s="285"/>
      <c r="WAF13" s="285"/>
      <c r="WAG13" s="286"/>
      <c r="WAH13" s="287"/>
      <c r="WAI13" s="67"/>
      <c r="WAJ13" s="284"/>
      <c r="WAK13" s="285"/>
      <c r="WAL13" s="285"/>
      <c r="WAM13" s="286"/>
      <c r="WAN13" s="287"/>
      <c r="WAO13" s="67"/>
      <c r="WAP13" s="284"/>
      <c r="WAQ13" s="285"/>
      <c r="WAR13" s="285"/>
      <c r="WAS13" s="286"/>
      <c r="WAT13" s="287"/>
      <c r="WAU13" s="67"/>
      <c r="WAV13" s="284"/>
      <c r="WAW13" s="285"/>
      <c r="WAX13" s="285"/>
      <c r="WAY13" s="286"/>
      <c r="WAZ13" s="287"/>
      <c r="WBA13" s="67"/>
      <c r="WBB13" s="284"/>
      <c r="WBC13" s="285"/>
      <c r="WBD13" s="285"/>
      <c r="WBE13" s="286"/>
      <c r="WBF13" s="287"/>
      <c r="WBG13" s="67"/>
      <c r="WBH13" s="284"/>
      <c r="WBI13" s="285"/>
      <c r="WBJ13" s="285"/>
      <c r="WBK13" s="286"/>
      <c r="WBL13" s="287"/>
      <c r="WBM13" s="67"/>
      <c r="WBN13" s="284"/>
      <c r="WBO13" s="285"/>
      <c r="WBP13" s="285"/>
      <c r="WBQ13" s="286"/>
      <c r="WBR13" s="287"/>
      <c r="WBS13" s="67"/>
      <c r="WBT13" s="284"/>
      <c r="WBU13" s="285"/>
      <c r="WBV13" s="285"/>
      <c r="WBW13" s="286"/>
      <c r="WBX13" s="287"/>
      <c r="WBY13" s="67"/>
      <c r="WBZ13" s="284"/>
      <c r="WCA13" s="285"/>
      <c r="WCB13" s="285"/>
      <c r="WCC13" s="286"/>
      <c r="WCD13" s="287"/>
      <c r="WCE13" s="67"/>
      <c r="WCF13" s="284"/>
      <c r="WCG13" s="285"/>
      <c r="WCH13" s="285"/>
      <c r="WCI13" s="286"/>
      <c r="WCJ13" s="287"/>
      <c r="WCK13" s="67"/>
      <c r="WCL13" s="284"/>
      <c r="WCM13" s="285"/>
      <c r="WCN13" s="285"/>
      <c r="WCO13" s="286"/>
      <c r="WCP13" s="287"/>
      <c r="WCQ13" s="67"/>
      <c r="WCR13" s="284"/>
      <c r="WCS13" s="285"/>
      <c r="WCT13" s="285"/>
      <c r="WCU13" s="286"/>
      <c r="WCV13" s="287"/>
      <c r="WCW13" s="67"/>
      <c r="WCX13" s="284"/>
      <c r="WCY13" s="285"/>
      <c r="WCZ13" s="285"/>
      <c r="WDA13" s="286"/>
      <c r="WDB13" s="287"/>
      <c r="WDC13" s="67"/>
      <c r="WDD13" s="284"/>
      <c r="WDE13" s="285"/>
      <c r="WDF13" s="285"/>
      <c r="WDG13" s="286"/>
      <c r="WDH13" s="287"/>
      <c r="WDI13" s="67"/>
      <c r="WDJ13" s="284"/>
      <c r="WDK13" s="285"/>
      <c r="WDL13" s="285"/>
      <c r="WDM13" s="286"/>
      <c r="WDN13" s="287"/>
      <c r="WDO13" s="67"/>
      <c r="WDP13" s="284"/>
      <c r="WDQ13" s="285"/>
      <c r="WDR13" s="285"/>
      <c r="WDS13" s="286"/>
      <c r="WDT13" s="287"/>
      <c r="WDU13" s="67"/>
      <c r="WDV13" s="284"/>
      <c r="WDW13" s="285"/>
      <c r="WDX13" s="285"/>
      <c r="WDY13" s="286"/>
      <c r="WDZ13" s="287"/>
      <c r="WEA13" s="67"/>
      <c r="WEB13" s="284"/>
      <c r="WEC13" s="285"/>
      <c r="WED13" s="285"/>
      <c r="WEE13" s="286"/>
      <c r="WEF13" s="287"/>
      <c r="WEG13" s="67"/>
      <c r="WEH13" s="284"/>
      <c r="WEI13" s="285"/>
      <c r="WEJ13" s="285"/>
      <c r="WEK13" s="286"/>
      <c r="WEL13" s="287"/>
      <c r="WEM13" s="67"/>
      <c r="WEN13" s="284"/>
      <c r="WEO13" s="285"/>
      <c r="WEP13" s="285"/>
      <c r="WEQ13" s="286"/>
      <c r="WER13" s="287"/>
      <c r="WES13" s="67"/>
      <c r="WET13" s="284"/>
      <c r="WEU13" s="285"/>
      <c r="WEV13" s="285"/>
      <c r="WEW13" s="286"/>
      <c r="WEX13" s="287"/>
      <c r="WEY13" s="67"/>
      <c r="WEZ13" s="284"/>
      <c r="WFA13" s="285"/>
      <c r="WFB13" s="285"/>
      <c r="WFC13" s="286"/>
      <c r="WFD13" s="287"/>
      <c r="WFE13" s="67"/>
      <c r="WFF13" s="284"/>
      <c r="WFG13" s="285"/>
      <c r="WFH13" s="285"/>
      <c r="WFI13" s="286"/>
      <c r="WFJ13" s="287"/>
      <c r="WFK13" s="67"/>
      <c r="WFL13" s="284"/>
      <c r="WFM13" s="285"/>
      <c r="WFN13" s="285"/>
      <c r="WFO13" s="286"/>
      <c r="WFP13" s="287"/>
      <c r="WFQ13" s="67"/>
      <c r="WFR13" s="284"/>
      <c r="WFS13" s="285"/>
      <c r="WFT13" s="285"/>
      <c r="WFU13" s="286"/>
      <c r="WFV13" s="287"/>
      <c r="WFW13" s="67"/>
      <c r="WFX13" s="284"/>
      <c r="WFY13" s="285"/>
      <c r="WFZ13" s="285"/>
      <c r="WGA13" s="286"/>
      <c r="WGB13" s="287"/>
      <c r="WGC13" s="67"/>
      <c r="WGD13" s="284"/>
      <c r="WGE13" s="285"/>
      <c r="WGF13" s="285"/>
      <c r="WGG13" s="286"/>
      <c r="WGH13" s="287"/>
      <c r="WGI13" s="67"/>
      <c r="WGJ13" s="284"/>
      <c r="WGK13" s="285"/>
      <c r="WGL13" s="285"/>
      <c r="WGM13" s="286"/>
      <c r="WGN13" s="287"/>
      <c r="WGO13" s="67"/>
      <c r="WGP13" s="284"/>
      <c r="WGQ13" s="285"/>
      <c r="WGR13" s="285"/>
      <c r="WGS13" s="286"/>
      <c r="WGT13" s="287"/>
      <c r="WGU13" s="67"/>
      <c r="WGV13" s="284"/>
      <c r="WGW13" s="285"/>
      <c r="WGX13" s="285"/>
      <c r="WGY13" s="286"/>
      <c r="WGZ13" s="287"/>
      <c r="WHA13" s="67"/>
      <c r="WHB13" s="284"/>
      <c r="WHC13" s="285"/>
      <c r="WHD13" s="285"/>
      <c r="WHE13" s="286"/>
      <c r="WHF13" s="287"/>
      <c r="WHG13" s="67"/>
      <c r="WHH13" s="284"/>
      <c r="WHI13" s="285"/>
      <c r="WHJ13" s="285"/>
      <c r="WHK13" s="286"/>
      <c r="WHL13" s="287"/>
      <c r="WHM13" s="67"/>
      <c r="WHN13" s="284"/>
      <c r="WHO13" s="285"/>
      <c r="WHP13" s="285"/>
      <c r="WHQ13" s="286"/>
      <c r="WHR13" s="287"/>
      <c r="WHS13" s="67"/>
      <c r="WHT13" s="284"/>
      <c r="WHU13" s="285"/>
      <c r="WHV13" s="285"/>
      <c r="WHW13" s="286"/>
      <c r="WHX13" s="287"/>
      <c r="WHY13" s="67"/>
      <c r="WHZ13" s="284"/>
      <c r="WIA13" s="285"/>
      <c r="WIB13" s="285"/>
      <c r="WIC13" s="286"/>
      <c r="WID13" s="287"/>
      <c r="WIE13" s="67"/>
      <c r="WIF13" s="284"/>
      <c r="WIG13" s="285"/>
      <c r="WIH13" s="285"/>
      <c r="WII13" s="286"/>
      <c r="WIJ13" s="287"/>
      <c r="WIK13" s="67"/>
      <c r="WIL13" s="284"/>
      <c r="WIM13" s="285"/>
      <c r="WIN13" s="285"/>
      <c r="WIO13" s="286"/>
      <c r="WIP13" s="287"/>
      <c r="WIQ13" s="67"/>
      <c r="WIR13" s="284"/>
      <c r="WIS13" s="285"/>
      <c r="WIT13" s="285"/>
      <c r="WIU13" s="286"/>
      <c r="WIV13" s="287"/>
      <c r="WIW13" s="67"/>
      <c r="WIX13" s="284"/>
      <c r="WIY13" s="285"/>
      <c r="WIZ13" s="285"/>
      <c r="WJA13" s="286"/>
      <c r="WJB13" s="287"/>
      <c r="WJC13" s="67"/>
      <c r="WJD13" s="284"/>
      <c r="WJE13" s="285"/>
      <c r="WJF13" s="285"/>
      <c r="WJG13" s="286"/>
      <c r="WJH13" s="287"/>
      <c r="WJI13" s="67"/>
      <c r="WJJ13" s="284"/>
      <c r="WJK13" s="285"/>
      <c r="WJL13" s="285"/>
      <c r="WJM13" s="286"/>
      <c r="WJN13" s="287"/>
      <c r="WJO13" s="67"/>
      <c r="WJP13" s="284"/>
      <c r="WJQ13" s="285"/>
      <c r="WJR13" s="285"/>
      <c r="WJS13" s="286"/>
      <c r="WJT13" s="287"/>
      <c r="WJU13" s="67"/>
      <c r="WJV13" s="284"/>
      <c r="WJW13" s="285"/>
      <c r="WJX13" s="285"/>
      <c r="WJY13" s="286"/>
      <c r="WJZ13" s="287"/>
      <c r="WKA13" s="67"/>
      <c r="WKB13" s="284"/>
      <c r="WKC13" s="285"/>
      <c r="WKD13" s="285"/>
      <c r="WKE13" s="286"/>
      <c r="WKF13" s="287"/>
      <c r="WKG13" s="67"/>
      <c r="WKH13" s="284"/>
      <c r="WKI13" s="285"/>
      <c r="WKJ13" s="285"/>
      <c r="WKK13" s="286"/>
      <c r="WKL13" s="287"/>
      <c r="WKM13" s="67"/>
      <c r="WKN13" s="284"/>
      <c r="WKO13" s="285"/>
      <c r="WKP13" s="285"/>
      <c r="WKQ13" s="286"/>
      <c r="WKR13" s="287"/>
      <c r="WKS13" s="67"/>
      <c r="WKT13" s="284"/>
      <c r="WKU13" s="285"/>
      <c r="WKV13" s="285"/>
      <c r="WKW13" s="286"/>
      <c r="WKX13" s="287"/>
      <c r="WKY13" s="67"/>
      <c r="WKZ13" s="284"/>
      <c r="WLA13" s="285"/>
      <c r="WLB13" s="285"/>
      <c r="WLC13" s="286"/>
      <c r="WLD13" s="287"/>
      <c r="WLE13" s="67"/>
      <c r="WLF13" s="284"/>
      <c r="WLG13" s="285"/>
      <c r="WLH13" s="285"/>
      <c r="WLI13" s="286"/>
      <c r="WLJ13" s="287"/>
      <c r="WLK13" s="67"/>
      <c r="WLL13" s="284"/>
      <c r="WLM13" s="285"/>
      <c r="WLN13" s="285"/>
      <c r="WLO13" s="286"/>
      <c r="WLP13" s="287"/>
      <c r="WLQ13" s="67"/>
      <c r="WLR13" s="284"/>
      <c r="WLS13" s="285"/>
      <c r="WLT13" s="285"/>
      <c r="WLU13" s="286"/>
      <c r="WLV13" s="287"/>
      <c r="WLW13" s="67"/>
      <c r="WLX13" s="284"/>
      <c r="WLY13" s="285"/>
      <c r="WLZ13" s="285"/>
      <c r="WMA13" s="286"/>
      <c r="WMB13" s="287"/>
      <c r="WMC13" s="67"/>
      <c r="WMD13" s="284"/>
      <c r="WME13" s="285"/>
      <c r="WMF13" s="285"/>
      <c r="WMG13" s="286"/>
      <c r="WMH13" s="287"/>
      <c r="WMI13" s="67"/>
      <c r="WMJ13" s="284"/>
      <c r="WMK13" s="285"/>
      <c r="WML13" s="285"/>
      <c r="WMM13" s="286"/>
      <c r="WMN13" s="287"/>
      <c r="WMO13" s="67"/>
      <c r="WMP13" s="284"/>
      <c r="WMQ13" s="285"/>
      <c r="WMR13" s="285"/>
      <c r="WMS13" s="286"/>
      <c r="WMT13" s="287"/>
      <c r="WMU13" s="67"/>
      <c r="WMV13" s="284"/>
      <c r="WMW13" s="285"/>
      <c r="WMX13" s="285"/>
      <c r="WMY13" s="286"/>
      <c r="WMZ13" s="287"/>
      <c r="WNA13" s="67"/>
      <c r="WNB13" s="284"/>
      <c r="WNC13" s="285"/>
      <c r="WND13" s="285"/>
      <c r="WNE13" s="286"/>
      <c r="WNF13" s="287"/>
      <c r="WNG13" s="67"/>
      <c r="WNH13" s="284"/>
      <c r="WNI13" s="285"/>
      <c r="WNJ13" s="285"/>
      <c r="WNK13" s="286"/>
      <c r="WNL13" s="287"/>
      <c r="WNM13" s="67"/>
      <c r="WNN13" s="284"/>
      <c r="WNO13" s="285"/>
      <c r="WNP13" s="285"/>
      <c r="WNQ13" s="286"/>
      <c r="WNR13" s="287"/>
      <c r="WNS13" s="67"/>
      <c r="WNT13" s="284"/>
      <c r="WNU13" s="285"/>
      <c r="WNV13" s="285"/>
      <c r="WNW13" s="286"/>
      <c r="WNX13" s="287"/>
      <c r="WNY13" s="67"/>
      <c r="WNZ13" s="284"/>
      <c r="WOA13" s="285"/>
      <c r="WOB13" s="285"/>
      <c r="WOC13" s="286"/>
      <c r="WOD13" s="287"/>
      <c r="WOE13" s="67"/>
      <c r="WOF13" s="284"/>
      <c r="WOG13" s="285"/>
      <c r="WOH13" s="285"/>
      <c r="WOI13" s="286"/>
      <c r="WOJ13" s="287"/>
      <c r="WOK13" s="67"/>
      <c r="WOL13" s="284"/>
      <c r="WOM13" s="285"/>
      <c r="WON13" s="285"/>
      <c r="WOO13" s="286"/>
      <c r="WOP13" s="287"/>
      <c r="WOQ13" s="67"/>
      <c r="WOR13" s="284"/>
      <c r="WOS13" s="285"/>
      <c r="WOT13" s="285"/>
      <c r="WOU13" s="286"/>
      <c r="WOV13" s="287"/>
      <c r="WOW13" s="67"/>
      <c r="WOX13" s="284"/>
      <c r="WOY13" s="285"/>
      <c r="WOZ13" s="285"/>
      <c r="WPA13" s="286"/>
      <c r="WPB13" s="287"/>
      <c r="WPC13" s="67"/>
      <c r="WPD13" s="284"/>
      <c r="WPE13" s="285"/>
      <c r="WPF13" s="285"/>
      <c r="WPG13" s="286"/>
      <c r="WPH13" s="287"/>
      <c r="WPI13" s="67"/>
      <c r="WPJ13" s="284"/>
      <c r="WPK13" s="285"/>
      <c r="WPL13" s="285"/>
      <c r="WPM13" s="286"/>
      <c r="WPN13" s="287"/>
      <c r="WPO13" s="67"/>
      <c r="WPP13" s="284"/>
      <c r="WPQ13" s="285"/>
      <c r="WPR13" s="285"/>
      <c r="WPS13" s="286"/>
      <c r="WPT13" s="287"/>
      <c r="WPU13" s="67"/>
      <c r="WPV13" s="284"/>
      <c r="WPW13" s="285"/>
      <c r="WPX13" s="285"/>
      <c r="WPY13" s="286"/>
      <c r="WPZ13" s="287"/>
      <c r="WQA13" s="67"/>
      <c r="WQB13" s="284"/>
      <c r="WQC13" s="285"/>
      <c r="WQD13" s="285"/>
      <c r="WQE13" s="286"/>
      <c r="WQF13" s="287"/>
      <c r="WQG13" s="67"/>
      <c r="WQH13" s="284"/>
      <c r="WQI13" s="285"/>
      <c r="WQJ13" s="285"/>
      <c r="WQK13" s="286"/>
      <c r="WQL13" s="287"/>
      <c r="WQM13" s="67"/>
      <c r="WQN13" s="284"/>
      <c r="WQO13" s="285"/>
      <c r="WQP13" s="285"/>
      <c r="WQQ13" s="286"/>
      <c r="WQR13" s="287"/>
      <c r="WQS13" s="67"/>
      <c r="WQT13" s="284"/>
      <c r="WQU13" s="285"/>
      <c r="WQV13" s="285"/>
      <c r="WQW13" s="286"/>
      <c r="WQX13" s="287"/>
      <c r="WQY13" s="67"/>
      <c r="WQZ13" s="284"/>
      <c r="WRA13" s="285"/>
      <c r="WRB13" s="285"/>
      <c r="WRC13" s="286"/>
      <c r="WRD13" s="287"/>
      <c r="WRE13" s="67"/>
      <c r="WRF13" s="284"/>
      <c r="WRG13" s="285"/>
      <c r="WRH13" s="285"/>
      <c r="WRI13" s="286"/>
      <c r="WRJ13" s="287"/>
      <c r="WRK13" s="67"/>
      <c r="WRL13" s="284"/>
      <c r="WRM13" s="285"/>
      <c r="WRN13" s="285"/>
      <c r="WRO13" s="286"/>
      <c r="WRP13" s="287"/>
      <c r="WRQ13" s="67"/>
      <c r="WRR13" s="284"/>
      <c r="WRS13" s="285"/>
      <c r="WRT13" s="285"/>
      <c r="WRU13" s="286"/>
      <c r="WRV13" s="287"/>
      <c r="WRW13" s="67"/>
      <c r="WRX13" s="284"/>
      <c r="WRY13" s="285"/>
      <c r="WRZ13" s="285"/>
      <c r="WSA13" s="286"/>
      <c r="WSB13" s="287"/>
      <c r="WSC13" s="67"/>
      <c r="WSD13" s="284"/>
      <c r="WSE13" s="285"/>
      <c r="WSF13" s="285"/>
      <c r="WSG13" s="286"/>
      <c r="WSH13" s="287"/>
      <c r="WSI13" s="67"/>
      <c r="WSJ13" s="284"/>
      <c r="WSK13" s="285"/>
      <c r="WSL13" s="285"/>
      <c r="WSM13" s="286"/>
      <c r="WSN13" s="287"/>
      <c r="WSO13" s="67"/>
      <c r="WSP13" s="284"/>
      <c r="WSQ13" s="285"/>
      <c r="WSR13" s="285"/>
      <c r="WSS13" s="286"/>
      <c r="WST13" s="287"/>
      <c r="WSU13" s="67"/>
      <c r="WSV13" s="284"/>
      <c r="WSW13" s="285"/>
      <c r="WSX13" s="285"/>
      <c r="WSY13" s="286"/>
      <c r="WSZ13" s="287"/>
      <c r="WTA13" s="67"/>
      <c r="WTB13" s="284"/>
      <c r="WTC13" s="285"/>
      <c r="WTD13" s="285"/>
      <c r="WTE13" s="286"/>
      <c r="WTF13" s="287"/>
      <c r="WTG13" s="67"/>
      <c r="WTH13" s="284"/>
      <c r="WTI13" s="285"/>
      <c r="WTJ13" s="285"/>
      <c r="WTK13" s="286"/>
      <c r="WTL13" s="287"/>
      <c r="WTM13" s="67"/>
      <c r="WTN13" s="284"/>
      <c r="WTO13" s="285"/>
      <c r="WTP13" s="285"/>
      <c r="WTQ13" s="286"/>
      <c r="WTR13" s="287"/>
      <c r="WTS13" s="67"/>
      <c r="WTT13" s="284"/>
      <c r="WTU13" s="285"/>
      <c r="WTV13" s="285"/>
      <c r="WTW13" s="286"/>
      <c r="WTX13" s="287"/>
      <c r="WTY13" s="67"/>
      <c r="WTZ13" s="284"/>
      <c r="WUA13" s="285"/>
      <c r="WUB13" s="285"/>
      <c r="WUC13" s="286"/>
      <c r="WUD13" s="287"/>
      <c r="WUE13" s="67"/>
      <c r="WUF13" s="284"/>
      <c r="WUG13" s="285"/>
      <c r="WUH13" s="285"/>
      <c r="WUI13" s="286"/>
      <c r="WUJ13" s="287"/>
      <c r="WUK13" s="67"/>
      <c r="WUL13" s="284"/>
      <c r="WUM13" s="285"/>
      <c r="WUN13" s="285"/>
      <c r="WUO13" s="286"/>
      <c r="WUP13" s="287"/>
      <c r="WUQ13" s="67"/>
      <c r="WUR13" s="284"/>
      <c r="WUS13" s="285"/>
      <c r="WUT13" s="285"/>
      <c r="WUU13" s="286"/>
      <c r="WUV13" s="287"/>
      <c r="WUW13" s="67"/>
      <c r="WUX13" s="284"/>
      <c r="WUY13" s="285"/>
      <c r="WUZ13" s="285"/>
      <c r="WVA13" s="286"/>
      <c r="WVB13" s="287"/>
      <c r="WVC13" s="67"/>
      <c r="WVD13" s="284"/>
      <c r="WVE13" s="285"/>
      <c r="WVF13" s="285"/>
      <c r="WVG13" s="286"/>
      <c r="WVH13" s="287"/>
      <c r="WVI13" s="67"/>
      <c r="WVJ13" s="284"/>
      <c r="WVK13" s="285"/>
      <c r="WVL13" s="285"/>
      <c r="WVM13" s="286"/>
      <c r="WVN13" s="287"/>
      <c r="WVO13" s="67"/>
      <c r="WVP13" s="284"/>
      <c r="WVQ13" s="285"/>
      <c r="WVR13" s="285"/>
      <c r="WVS13" s="286"/>
      <c r="WVT13" s="287"/>
      <c r="WVU13" s="67"/>
      <c r="WVV13" s="284"/>
      <c r="WVW13" s="285"/>
      <c r="WVX13" s="285"/>
      <c r="WVY13" s="286"/>
      <c r="WVZ13" s="287"/>
      <c r="WWA13" s="67"/>
      <c r="WWB13" s="284"/>
      <c r="WWC13" s="285"/>
      <c r="WWD13" s="285"/>
      <c r="WWE13" s="286"/>
      <c r="WWF13" s="287"/>
      <c r="WWG13" s="67"/>
      <c r="WWH13" s="284"/>
      <c r="WWI13" s="285"/>
      <c r="WWJ13" s="285"/>
      <c r="WWK13" s="286"/>
      <c r="WWL13" s="287"/>
      <c r="WWM13" s="67"/>
      <c r="WWN13" s="284"/>
      <c r="WWO13" s="285"/>
      <c r="WWP13" s="285"/>
      <c r="WWQ13" s="286"/>
      <c r="WWR13" s="287"/>
      <c r="WWS13" s="67"/>
      <c r="WWT13" s="284"/>
      <c r="WWU13" s="285"/>
      <c r="WWV13" s="285"/>
      <c r="WWW13" s="286"/>
      <c r="WWX13" s="287"/>
      <c r="WWY13" s="67"/>
      <c r="WWZ13" s="284"/>
      <c r="WXA13" s="285"/>
      <c r="WXB13" s="285"/>
      <c r="WXC13" s="286"/>
      <c r="WXD13" s="287"/>
      <c r="WXE13" s="67"/>
      <c r="WXF13" s="284"/>
      <c r="WXG13" s="285"/>
      <c r="WXH13" s="285"/>
      <c r="WXI13" s="286"/>
      <c r="WXJ13" s="287"/>
      <c r="WXK13" s="67"/>
      <c r="WXL13" s="284"/>
      <c r="WXM13" s="285"/>
      <c r="WXN13" s="285"/>
      <c r="WXO13" s="286"/>
      <c r="WXP13" s="287"/>
      <c r="WXQ13" s="67"/>
      <c r="WXR13" s="284"/>
      <c r="WXS13" s="285"/>
      <c r="WXT13" s="285"/>
      <c r="WXU13" s="286"/>
      <c r="WXV13" s="287"/>
      <c r="WXW13" s="67"/>
      <c r="WXX13" s="284"/>
      <c r="WXY13" s="285"/>
      <c r="WXZ13" s="285"/>
      <c r="WYA13" s="286"/>
      <c r="WYB13" s="287"/>
      <c r="WYC13" s="67"/>
      <c r="WYD13" s="284"/>
      <c r="WYE13" s="285"/>
      <c r="WYF13" s="285"/>
      <c r="WYG13" s="286"/>
      <c r="WYH13" s="287"/>
      <c r="WYI13" s="67"/>
      <c r="WYJ13" s="284"/>
      <c r="WYK13" s="285"/>
      <c r="WYL13" s="285"/>
      <c r="WYM13" s="286"/>
      <c r="WYN13" s="287"/>
      <c r="WYO13" s="67"/>
      <c r="WYP13" s="284"/>
      <c r="WYQ13" s="285"/>
      <c r="WYR13" s="285"/>
      <c r="WYS13" s="286"/>
      <c r="WYT13" s="287"/>
      <c r="WYU13" s="67"/>
      <c r="WYV13" s="284"/>
      <c r="WYW13" s="285"/>
      <c r="WYX13" s="285"/>
      <c r="WYY13" s="286"/>
      <c r="WYZ13" s="287"/>
      <c r="WZA13" s="67"/>
      <c r="WZB13" s="284"/>
      <c r="WZC13" s="285"/>
      <c r="WZD13" s="285"/>
      <c r="WZE13" s="286"/>
      <c r="WZF13" s="287"/>
      <c r="WZG13" s="67"/>
      <c r="WZH13" s="284"/>
      <c r="WZI13" s="285"/>
      <c r="WZJ13" s="285"/>
      <c r="WZK13" s="286"/>
      <c r="WZL13" s="287"/>
      <c r="WZM13" s="67"/>
      <c r="WZN13" s="284"/>
      <c r="WZO13" s="285"/>
      <c r="WZP13" s="285"/>
      <c r="WZQ13" s="286"/>
      <c r="WZR13" s="287"/>
      <c r="WZS13" s="67"/>
      <c r="WZT13" s="284"/>
      <c r="WZU13" s="285"/>
      <c r="WZV13" s="285"/>
      <c r="WZW13" s="286"/>
      <c r="WZX13" s="287"/>
      <c r="WZY13" s="67"/>
      <c r="WZZ13" s="284"/>
      <c r="XAA13" s="285"/>
      <c r="XAB13" s="285"/>
      <c r="XAC13" s="286"/>
      <c r="XAD13" s="287"/>
      <c r="XAE13" s="67"/>
      <c r="XAF13" s="284"/>
      <c r="XAG13" s="285"/>
      <c r="XAH13" s="285"/>
      <c r="XAI13" s="286"/>
      <c r="XAJ13" s="287"/>
      <c r="XAK13" s="67"/>
      <c r="XAL13" s="284"/>
      <c r="XAM13" s="285"/>
      <c r="XAN13" s="285"/>
      <c r="XAO13" s="286"/>
      <c r="XAP13" s="287"/>
      <c r="XAQ13" s="67"/>
      <c r="XAR13" s="284"/>
      <c r="XAS13" s="285"/>
      <c r="XAT13" s="285"/>
      <c r="XAU13" s="286"/>
      <c r="XAV13" s="287"/>
      <c r="XAW13" s="67"/>
      <c r="XAX13" s="284"/>
      <c r="XAY13" s="285"/>
      <c r="XAZ13" s="285"/>
      <c r="XBA13" s="286"/>
      <c r="XBB13" s="287"/>
      <c r="XBC13" s="67"/>
      <c r="XBD13" s="284"/>
      <c r="XBE13" s="285"/>
      <c r="XBF13" s="285"/>
      <c r="XBG13" s="286"/>
      <c r="XBH13" s="287"/>
      <c r="XBI13" s="67"/>
      <c r="XBJ13" s="284"/>
      <c r="XBK13" s="285"/>
      <c r="XBL13" s="285"/>
      <c r="XBM13" s="286"/>
      <c r="XBN13" s="287"/>
      <c r="XBO13" s="67"/>
      <c r="XBP13" s="284"/>
      <c r="XBQ13" s="285"/>
      <c r="XBR13" s="285"/>
      <c r="XBS13" s="286"/>
      <c r="XBT13" s="287"/>
      <c r="XBU13" s="67"/>
      <c r="XBV13" s="284"/>
      <c r="XBW13" s="285"/>
      <c r="XBX13" s="285"/>
      <c r="XBY13" s="286"/>
      <c r="XBZ13" s="287"/>
      <c r="XCA13" s="67"/>
      <c r="XCB13" s="284"/>
      <c r="XCC13" s="285"/>
      <c r="XCD13" s="285"/>
      <c r="XCE13" s="286"/>
      <c r="XCF13" s="287"/>
      <c r="XCG13" s="67"/>
      <c r="XCH13" s="284"/>
      <c r="XCI13" s="285"/>
      <c r="XCJ13" s="285"/>
      <c r="XCK13" s="286"/>
      <c r="XCL13" s="287"/>
      <c r="XCM13" s="67"/>
      <c r="XCN13" s="284"/>
      <c r="XCO13" s="285"/>
      <c r="XCP13" s="285"/>
      <c r="XCQ13" s="286"/>
      <c r="XCR13" s="287"/>
      <c r="XCS13" s="67"/>
      <c r="XCT13" s="284"/>
      <c r="XCU13" s="285"/>
      <c r="XCV13" s="285"/>
      <c r="XCW13" s="286"/>
      <c r="XCX13" s="287"/>
      <c r="XCY13" s="67"/>
      <c r="XCZ13" s="284"/>
      <c r="XDA13" s="285"/>
      <c r="XDB13" s="285"/>
      <c r="XDC13" s="286"/>
      <c r="XDD13" s="287"/>
      <c r="XDE13" s="67"/>
      <c r="XDF13" s="284"/>
      <c r="XDG13" s="285"/>
      <c r="XDH13" s="285"/>
      <c r="XDI13" s="286"/>
      <c r="XDJ13" s="287"/>
      <c r="XDK13" s="67"/>
      <c r="XDL13" s="284"/>
      <c r="XDM13" s="285"/>
      <c r="XDN13" s="285"/>
      <c r="XDO13" s="286"/>
      <c r="XDP13" s="287"/>
      <c r="XDQ13" s="67"/>
      <c r="XDR13" s="284"/>
      <c r="XDS13" s="285"/>
      <c r="XDT13" s="285"/>
      <c r="XDU13" s="286"/>
      <c r="XDV13" s="287"/>
      <c r="XDW13" s="67"/>
      <c r="XDX13" s="284"/>
      <c r="XDY13" s="285"/>
      <c r="XDZ13" s="285"/>
      <c r="XEA13" s="286"/>
      <c r="XEB13" s="287"/>
      <c r="XEC13" s="67"/>
      <c r="XED13" s="284"/>
      <c r="XEE13" s="285"/>
      <c r="XEF13" s="285"/>
      <c r="XEG13" s="286"/>
      <c r="XEH13" s="287"/>
      <c r="XEI13" s="67"/>
      <c r="XEJ13" s="284"/>
      <c r="XEK13" s="285"/>
      <c r="XEL13" s="285"/>
      <c r="XEM13" s="286"/>
      <c r="XEN13" s="287"/>
      <c r="XEO13" s="67"/>
      <c r="XEP13" s="284"/>
      <c r="XEQ13" s="285"/>
      <c r="XER13" s="285"/>
      <c r="XES13" s="286"/>
      <c r="XET13" s="287"/>
      <c r="XEU13" s="67"/>
      <c r="XEV13" s="284"/>
      <c r="XEW13" s="285"/>
      <c r="XEX13" s="285"/>
      <c r="XEY13" s="286"/>
      <c r="XEZ13" s="287"/>
      <c r="XFA13" s="67"/>
      <c r="XFB13" s="284"/>
      <c r="XFC13" s="285"/>
      <c r="XFD13" s="285"/>
    </row>
    <row r="14" spans="1:16384" s="57" customFormat="1" ht="15.05">
      <c r="A14" s="67"/>
      <c r="B14" s="284"/>
      <c r="C14" s="285"/>
      <c r="D14" s="285"/>
      <c r="E14" s="286"/>
      <c r="F14" s="287"/>
      <c r="G14" s="67"/>
      <c r="H14" s="284"/>
      <c r="I14" s="285"/>
      <c r="J14" s="285"/>
      <c r="K14" s="286"/>
      <c r="L14" s="287"/>
      <c r="M14" s="67"/>
      <c r="N14" s="284"/>
      <c r="O14" s="285"/>
      <c r="P14" s="285"/>
      <c r="Q14" s="286"/>
      <c r="R14" s="287"/>
      <c r="S14" s="67"/>
      <c r="T14" s="284"/>
      <c r="U14" s="285"/>
      <c r="V14" s="285"/>
      <c r="W14" s="286"/>
      <c r="X14" s="287"/>
      <c r="Y14" s="67"/>
      <c r="Z14" s="284"/>
      <c r="AA14" s="285"/>
      <c r="AB14" s="285"/>
      <c r="AC14" s="286"/>
      <c r="AD14" s="287"/>
      <c r="AE14" s="67"/>
      <c r="AF14" s="284"/>
      <c r="AG14" s="285"/>
      <c r="AH14" s="285"/>
      <c r="AI14" s="286"/>
      <c r="AJ14" s="287"/>
      <c r="AK14" s="67"/>
      <c r="AL14" s="284"/>
      <c r="AM14" s="285"/>
      <c r="AN14" s="285"/>
      <c r="AO14" s="286"/>
      <c r="AP14" s="287"/>
      <c r="AQ14" s="67"/>
      <c r="AR14" s="284"/>
      <c r="AS14" s="285"/>
      <c r="AT14" s="285"/>
      <c r="AU14" s="286"/>
      <c r="AV14" s="287"/>
      <c r="AW14" s="67"/>
      <c r="AX14" s="284"/>
      <c r="AY14" s="285"/>
      <c r="AZ14" s="285"/>
      <c r="BA14" s="286"/>
      <c r="BB14" s="287"/>
      <c r="BC14" s="67"/>
      <c r="BD14" s="284"/>
      <c r="BE14" s="285"/>
      <c r="BF14" s="285"/>
      <c r="BG14" s="286"/>
      <c r="BH14" s="287"/>
      <c r="BI14" s="67"/>
      <c r="BJ14" s="284"/>
      <c r="BK14" s="285"/>
      <c r="BL14" s="285"/>
      <c r="BM14" s="286"/>
      <c r="BN14" s="287"/>
      <c r="BO14" s="67"/>
      <c r="BP14" s="284"/>
      <c r="BQ14" s="285"/>
      <c r="BR14" s="285"/>
      <c r="BS14" s="286"/>
      <c r="BT14" s="287"/>
      <c r="BU14" s="67"/>
      <c r="BV14" s="284"/>
      <c r="BW14" s="285"/>
      <c r="BX14" s="285"/>
      <c r="BY14" s="286"/>
      <c r="BZ14" s="287"/>
      <c r="CA14" s="67"/>
      <c r="CB14" s="284"/>
      <c r="CC14" s="285"/>
      <c r="CD14" s="285"/>
      <c r="CE14" s="286"/>
      <c r="CF14" s="287"/>
      <c r="CG14" s="67"/>
      <c r="CH14" s="284"/>
      <c r="CI14" s="285"/>
      <c r="CJ14" s="285"/>
      <c r="CK14" s="286"/>
      <c r="CL14" s="287"/>
      <c r="CM14" s="67"/>
      <c r="CN14" s="284"/>
      <c r="CO14" s="285"/>
      <c r="CP14" s="285"/>
      <c r="CQ14" s="286"/>
      <c r="CR14" s="287"/>
      <c r="CS14" s="67"/>
      <c r="CT14" s="284"/>
      <c r="CU14" s="285"/>
      <c r="CV14" s="285"/>
      <c r="CW14" s="286"/>
      <c r="CX14" s="287"/>
      <c r="CY14" s="67"/>
      <c r="CZ14" s="284"/>
      <c r="DA14" s="285"/>
      <c r="DB14" s="285"/>
      <c r="DC14" s="286"/>
      <c r="DD14" s="287"/>
      <c r="DE14" s="67"/>
      <c r="DF14" s="284"/>
      <c r="DG14" s="285"/>
      <c r="DH14" s="285"/>
      <c r="DI14" s="286"/>
      <c r="DJ14" s="287"/>
      <c r="DK14" s="67"/>
      <c r="DL14" s="284"/>
      <c r="DM14" s="285"/>
      <c r="DN14" s="285"/>
      <c r="DO14" s="286"/>
      <c r="DP14" s="287"/>
      <c r="DQ14" s="67"/>
      <c r="DR14" s="284"/>
      <c r="DS14" s="285"/>
      <c r="DT14" s="285"/>
      <c r="DU14" s="286"/>
      <c r="DV14" s="287"/>
      <c r="DW14" s="67"/>
      <c r="DX14" s="284"/>
      <c r="DY14" s="285"/>
      <c r="DZ14" s="285"/>
      <c r="EA14" s="286"/>
      <c r="EB14" s="287"/>
      <c r="EC14" s="67"/>
      <c r="ED14" s="284"/>
      <c r="EE14" s="285"/>
      <c r="EF14" s="285"/>
      <c r="EG14" s="286"/>
      <c r="EH14" s="287"/>
      <c r="EI14" s="67"/>
      <c r="EJ14" s="284"/>
      <c r="EK14" s="285"/>
      <c r="EL14" s="285"/>
      <c r="EM14" s="286"/>
      <c r="EN14" s="287"/>
      <c r="EO14" s="67"/>
      <c r="EP14" s="284"/>
      <c r="EQ14" s="285"/>
      <c r="ER14" s="285"/>
      <c r="ES14" s="286"/>
      <c r="ET14" s="287"/>
      <c r="EU14" s="67"/>
      <c r="EV14" s="284"/>
      <c r="EW14" s="285"/>
      <c r="EX14" s="285"/>
      <c r="EY14" s="286"/>
      <c r="EZ14" s="287"/>
      <c r="FA14" s="67"/>
      <c r="FB14" s="284"/>
      <c r="FC14" s="285"/>
      <c r="FD14" s="285"/>
      <c r="FE14" s="286"/>
      <c r="FF14" s="287"/>
      <c r="FG14" s="67"/>
      <c r="FH14" s="284"/>
      <c r="FI14" s="285"/>
      <c r="FJ14" s="285"/>
      <c r="FK14" s="286"/>
      <c r="FL14" s="287"/>
      <c r="FM14" s="67"/>
      <c r="FN14" s="284"/>
      <c r="FO14" s="285"/>
      <c r="FP14" s="285"/>
      <c r="FQ14" s="286"/>
      <c r="FR14" s="287"/>
      <c r="FS14" s="67"/>
      <c r="FT14" s="284"/>
      <c r="FU14" s="285"/>
      <c r="FV14" s="285"/>
      <c r="FW14" s="286"/>
      <c r="FX14" s="287"/>
      <c r="FY14" s="67"/>
      <c r="FZ14" s="284"/>
      <c r="GA14" s="285"/>
      <c r="GB14" s="285"/>
      <c r="GC14" s="286"/>
      <c r="GD14" s="287"/>
      <c r="GE14" s="67"/>
      <c r="GF14" s="284"/>
      <c r="GG14" s="285"/>
      <c r="GH14" s="285"/>
      <c r="GI14" s="286"/>
      <c r="GJ14" s="287"/>
      <c r="GK14" s="67"/>
      <c r="GL14" s="284"/>
      <c r="GM14" s="285"/>
      <c r="GN14" s="285"/>
      <c r="GO14" s="286"/>
      <c r="GP14" s="287"/>
      <c r="GQ14" s="67"/>
      <c r="GR14" s="284"/>
      <c r="GS14" s="285"/>
      <c r="GT14" s="285"/>
      <c r="GU14" s="286"/>
      <c r="GV14" s="287"/>
      <c r="GW14" s="67"/>
      <c r="GX14" s="284"/>
      <c r="GY14" s="285"/>
      <c r="GZ14" s="285"/>
      <c r="HA14" s="286"/>
      <c r="HB14" s="287"/>
      <c r="HC14" s="67"/>
      <c r="HD14" s="284"/>
      <c r="HE14" s="285"/>
      <c r="HF14" s="285"/>
      <c r="HG14" s="286"/>
      <c r="HH14" s="287"/>
      <c r="HI14" s="67"/>
      <c r="HJ14" s="284"/>
      <c r="HK14" s="285"/>
      <c r="HL14" s="285"/>
      <c r="HM14" s="286"/>
      <c r="HN14" s="287"/>
      <c r="HO14" s="67"/>
      <c r="HP14" s="284"/>
      <c r="HQ14" s="285"/>
      <c r="HR14" s="285"/>
      <c r="HS14" s="286"/>
      <c r="HT14" s="287"/>
      <c r="HU14" s="67"/>
      <c r="HV14" s="284"/>
      <c r="HW14" s="285"/>
      <c r="HX14" s="285"/>
      <c r="HY14" s="286"/>
      <c r="HZ14" s="287"/>
      <c r="IA14" s="67"/>
      <c r="IB14" s="284"/>
      <c r="IC14" s="285"/>
      <c r="ID14" s="285"/>
      <c r="IE14" s="286"/>
      <c r="IF14" s="287"/>
      <c r="IG14" s="67"/>
      <c r="IH14" s="284"/>
      <c r="II14" s="285"/>
      <c r="IJ14" s="285"/>
      <c r="IK14" s="286"/>
      <c r="IL14" s="287"/>
      <c r="IM14" s="67"/>
      <c r="IN14" s="284"/>
      <c r="IO14" s="285"/>
      <c r="IP14" s="285"/>
      <c r="IQ14" s="286"/>
      <c r="IR14" s="287"/>
      <c r="IS14" s="67"/>
      <c r="IT14" s="284"/>
      <c r="IU14" s="285"/>
      <c r="IV14" s="285"/>
      <c r="IW14" s="286"/>
      <c r="IX14" s="287"/>
      <c r="IY14" s="67"/>
      <c r="IZ14" s="284"/>
      <c r="JA14" s="285"/>
      <c r="JB14" s="285"/>
      <c r="JC14" s="286"/>
      <c r="JD14" s="287"/>
      <c r="JE14" s="67"/>
      <c r="JF14" s="284"/>
      <c r="JG14" s="285"/>
      <c r="JH14" s="285"/>
      <c r="JI14" s="286"/>
      <c r="JJ14" s="287"/>
      <c r="JK14" s="67"/>
      <c r="JL14" s="284"/>
      <c r="JM14" s="285"/>
      <c r="JN14" s="285"/>
      <c r="JO14" s="286"/>
      <c r="JP14" s="287"/>
      <c r="JQ14" s="67"/>
      <c r="JR14" s="284"/>
      <c r="JS14" s="285"/>
      <c r="JT14" s="285"/>
      <c r="JU14" s="286"/>
      <c r="JV14" s="287"/>
      <c r="JW14" s="67"/>
      <c r="JX14" s="284"/>
      <c r="JY14" s="285"/>
      <c r="JZ14" s="285"/>
      <c r="KA14" s="286"/>
      <c r="KB14" s="287"/>
      <c r="KC14" s="67"/>
      <c r="KD14" s="284"/>
      <c r="KE14" s="285"/>
      <c r="KF14" s="285"/>
      <c r="KG14" s="286"/>
      <c r="KH14" s="287"/>
      <c r="KI14" s="67"/>
      <c r="KJ14" s="284"/>
      <c r="KK14" s="285"/>
      <c r="KL14" s="285"/>
      <c r="KM14" s="286"/>
      <c r="KN14" s="287"/>
      <c r="KO14" s="67"/>
      <c r="KP14" s="284"/>
      <c r="KQ14" s="285"/>
      <c r="KR14" s="285"/>
      <c r="KS14" s="286"/>
      <c r="KT14" s="287"/>
      <c r="KU14" s="67"/>
      <c r="KV14" s="284"/>
      <c r="KW14" s="285"/>
      <c r="KX14" s="285"/>
      <c r="KY14" s="286"/>
      <c r="KZ14" s="287"/>
      <c r="LA14" s="67"/>
      <c r="LB14" s="284"/>
      <c r="LC14" s="285"/>
      <c r="LD14" s="285"/>
      <c r="LE14" s="286"/>
      <c r="LF14" s="287"/>
      <c r="LG14" s="67"/>
      <c r="LH14" s="284"/>
      <c r="LI14" s="285"/>
      <c r="LJ14" s="285"/>
      <c r="LK14" s="286"/>
      <c r="LL14" s="287"/>
      <c r="LM14" s="67"/>
      <c r="LN14" s="284"/>
      <c r="LO14" s="285"/>
      <c r="LP14" s="285"/>
      <c r="LQ14" s="286"/>
      <c r="LR14" s="287"/>
      <c r="LS14" s="67"/>
      <c r="LT14" s="284"/>
      <c r="LU14" s="285"/>
      <c r="LV14" s="285"/>
      <c r="LW14" s="286"/>
      <c r="LX14" s="287"/>
      <c r="LY14" s="67"/>
      <c r="LZ14" s="284"/>
      <c r="MA14" s="285"/>
      <c r="MB14" s="285"/>
      <c r="MC14" s="286"/>
      <c r="MD14" s="287"/>
      <c r="ME14" s="67"/>
      <c r="MF14" s="284"/>
      <c r="MG14" s="285"/>
      <c r="MH14" s="285"/>
      <c r="MI14" s="286"/>
      <c r="MJ14" s="287"/>
      <c r="MK14" s="67"/>
      <c r="ML14" s="284"/>
      <c r="MM14" s="285"/>
      <c r="MN14" s="285"/>
      <c r="MO14" s="286"/>
      <c r="MP14" s="287"/>
      <c r="MQ14" s="67"/>
      <c r="MR14" s="284"/>
      <c r="MS14" s="285"/>
      <c r="MT14" s="285"/>
      <c r="MU14" s="286"/>
      <c r="MV14" s="287"/>
      <c r="MW14" s="67"/>
      <c r="MX14" s="284"/>
      <c r="MY14" s="285"/>
      <c r="MZ14" s="285"/>
      <c r="NA14" s="286"/>
      <c r="NB14" s="287"/>
      <c r="NC14" s="67"/>
      <c r="ND14" s="284"/>
      <c r="NE14" s="285"/>
      <c r="NF14" s="285"/>
      <c r="NG14" s="286"/>
      <c r="NH14" s="287"/>
      <c r="NI14" s="67"/>
      <c r="NJ14" s="284"/>
      <c r="NK14" s="285"/>
      <c r="NL14" s="285"/>
      <c r="NM14" s="286"/>
      <c r="NN14" s="287"/>
      <c r="NO14" s="67"/>
      <c r="NP14" s="284"/>
      <c r="NQ14" s="285"/>
      <c r="NR14" s="285"/>
      <c r="NS14" s="286"/>
      <c r="NT14" s="287"/>
      <c r="NU14" s="67"/>
      <c r="NV14" s="284"/>
      <c r="NW14" s="285"/>
      <c r="NX14" s="285"/>
      <c r="NY14" s="286"/>
      <c r="NZ14" s="287"/>
      <c r="OA14" s="67"/>
      <c r="OB14" s="284"/>
      <c r="OC14" s="285"/>
      <c r="OD14" s="285"/>
      <c r="OE14" s="286"/>
      <c r="OF14" s="287"/>
      <c r="OG14" s="67"/>
      <c r="OH14" s="284"/>
      <c r="OI14" s="285"/>
      <c r="OJ14" s="285"/>
      <c r="OK14" s="286"/>
      <c r="OL14" s="287"/>
      <c r="OM14" s="67"/>
      <c r="ON14" s="284"/>
      <c r="OO14" s="285"/>
      <c r="OP14" s="285"/>
      <c r="OQ14" s="286"/>
      <c r="OR14" s="287"/>
      <c r="OS14" s="67"/>
      <c r="OT14" s="284"/>
      <c r="OU14" s="285"/>
      <c r="OV14" s="285"/>
      <c r="OW14" s="286"/>
      <c r="OX14" s="287"/>
      <c r="OY14" s="67"/>
      <c r="OZ14" s="284"/>
      <c r="PA14" s="285"/>
      <c r="PB14" s="285"/>
      <c r="PC14" s="286"/>
      <c r="PD14" s="287"/>
      <c r="PE14" s="67"/>
      <c r="PF14" s="284"/>
      <c r="PG14" s="285"/>
      <c r="PH14" s="285"/>
      <c r="PI14" s="286"/>
      <c r="PJ14" s="287"/>
      <c r="PK14" s="67"/>
      <c r="PL14" s="284"/>
      <c r="PM14" s="285"/>
      <c r="PN14" s="285"/>
      <c r="PO14" s="286"/>
      <c r="PP14" s="287"/>
      <c r="PQ14" s="67"/>
      <c r="PR14" s="284"/>
      <c r="PS14" s="285"/>
      <c r="PT14" s="285"/>
      <c r="PU14" s="286"/>
      <c r="PV14" s="287"/>
      <c r="PW14" s="67"/>
      <c r="PX14" s="284"/>
      <c r="PY14" s="285"/>
      <c r="PZ14" s="285"/>
      <c r="QA14" s="286"/>
      <c r="QB14" s="287"/>
      <c r="QC14" s="67"/>
      <c r="QD14" s="284"/>
      <c r="QE14" s="285"/>
      <c r="QF14" s="285"/>
      <c r="QG14" s="286"/>
      <c r="QH14" s="287"/>
      <c r="QI14" s="67"/>
      <c r="QJ14" s="284"/>
      <c r="QK14" s="285"/>
      <c r="QL14" s="285"/>
      <c r="QM14" s="286"/>
      <c r="QN14" s="287"/>
      <c r="QO14" s="67"/>
      <c r="QP14" s="284"/>
      <c r="QQ14" s="285"/>
      <c r="QR14" s="285"/>
      <c r="QS14" s="286"/>
      <c r="QT14" s="287"/>
      <c r="QU14" s="67"/>
      <c r="QV14" s="284"/>
      <c r="QW14" s="285"/>
      <c r="QX14" s="285"/>
      <c r="QY14" s="286"/>
      <c r="QZ14" s="287"/>
      <c r="RA14" s="67"/>
      <c r="RB14" s="284"/>
      <c r="RC14" s="285"/>
      <c r="RD14" s="285"/>
      <c r="RE14" s="286"/>
      <c r="RF14" s="287"/>
      <c r="RG14" s="67"/>
      <c r="RH14" s="284"/>
      <c r="RI14" s="285"/>
      <c r="RJ14" s="285"/>
      <c r="RK14" s="286"/>
      <c r="RL14" s="287"/>
      <c r="RM14" s="67"/>
      <c r="RN14" s="284"/>
      <c r="RO14" s="285"/>
      <c r="RP14" s="285"/>
      <c r="RQ14" s="286"/>
      <c r="RR14" s="287"/>
      <c r="RS14" s="67"/>
      <c r="RT14" s="284"/>
      <c r="RU14" s="285"/>
      <c r="RV14" s="285"/>
      <c r="RW14" s="286"/>
      <c r="RX14" s="287"/>
      <c r="RY14" s="67"/>
      <c r="RZ14" s="284"/>
      <c r="SA14" s="285"/>
      <c r="SB14" s="285"/>
      <c r="SC14" s="286"/>
      <c r="SD14" s="287"/>
      <c r="SE14" s="67"/>
      <c r="SF14" s="284"/>
      <c r="SG14" s="285"/>
      <c r="SH14" s="285"/>
      <c r="SI14" s="286"/>
      <c r="SJ14" s="287"/>
      <c r="SK14" s="67"/>
      <c r="SL14" s="284"/>
      <c r="SM14" s="285"/>
      <c r="SN14" s="285"/>
      <c r="SO14" s="286"/>
      <c r="SP14" s="287"/>
      <c r="SQ14" s="67"/>
      <c r="SR14" s="284"/>
      <c r="SS14" s="285"/>
      <c r="ST14" s="285"/>
      <c r="SU14" s="286"/>
      <c r="SV14" s="287"/>
      <c r="SW14" s="67"/>
      <c r="SX14" s="284"/>
      <c r="SY14" s="285"/>
      <c r="SZ14" s="285"/>
      <c r="TA14" s="286"/>
      <c r="TB14" s="287"/>
      <c r="TC14" s="67"/>
      <c r="TD14" s="284"/>
      <c r="TE14" s="285"/>
      <c r="TF14" s="285"/>
      <c r="TG14" s="286"/>
      <c r="TH14" s="287"/>
      <c r="TI14" s="67"/>
      <c r="TJ14" s="284"/>
      <c r="TK14" s="285"/>
      <c r="TL14" s="285"/>
      <c r="TM14" s="286"/>
      <c r="TN14" s="287"/>
      <c r="TO14" s="67"/>
      <c r="TP14" s="284"/>
      <c r="TQ14" s="285"/>
      <c r="TR14" s="285"/>
      <c r="TS14" s="286"/>
      <c r="TT14" s="287"/>
      <c r="TU14" s="67"/>
      <c r="TV14" s="284"/>
      <c r="TW14" s="285"/>
      <c r="TX14" s="285"/>
      <c r="TY14" s="286"/>
      <c r="TZ14" s="287"/>
      <c r="UA14" s="67"/>
      <c r="UB14" s="284"/>
      <c r="UC14" s="285"/>
      <c r="UD14" s="285"/>
      <c r="UE14" s="286"/>
      <c r="UF14" s="287"/>
      <c r="UG14" s="67"/>
      <c r="UH14" s="284"/>
      <c r="UI14" s="285"/>
      <c r="UJ14" s="285"/>
      <c r="UK14" s="286"/>
      <c r="UL14" s="287"/>
      <c r="UM14" s="67"/>
      <c r="UN14" s="284"/>
      <c r="UO14" s="285"/>
      <c r="UP14" s="285"/>
      <c r="UQ14" s="286"/>
      <c r="UR14" s="287"/>
      <c r="US14" s="67"/>
      <c r="UT14" s="284"/>
      <c r="UU14" s="285"/>
      <c r="UV14" s="285"/>
      <c r="UW14" s="286"/>
      <c r="UX14" s="287"/>
      <c r="UY14" s="67"/>
      <c r="UZ14" s="284"/>
      <c r="VA14" s="285"/>
      <c r="VB14" s="285"/>
      <c r="VC14" s="286"/>
      <c r="VD14" s="287"/>
      <c r="VE14" s="67"/>
      <c r="VF14" s="284"/>
      <c r="VG14" s="285"/>
      <c r="VH14" s="285"/>
      <c r="VI14" s="286"/>
      <c r="VJ14" s="287"/>
      <c r="VK14" s="67"/>
      <c r="VL14" s="284"/>
      <c r="VM14" s="285"/>
      <c r="VN14" s="285"/>
      <c r="VO14" s="286"/>
      <c r="VP14" s="287"/>
      <c r="VQ14" s="67"/>
      <c r="VR14" s="284"/>
      <c r="VS14" s="285"/>
      <c r="VT14" s="285"/>
      <c r="VU14" s="286"/>
      <c r="VV14" s="287"/>
      <c r="VW14" s="67"/>
      <c r="VX14" s="284"/>
      <c r="VY14" s="285"/>
      <c r="VZ14" s="285"/>
      <c r="WA14" s="286"/>
      <c r="WB14" s="287"/>
      <c r="WC14" s="67"/>
      <c r="WD14" s="284"/>
      <c r="WE14" s="285"/>
      <c r="WF14" s="285"/>
      <c r="WG14" s="286"/>
      <c r="WH14" s="287"/>
      <c r="WI14" s="67"/>
      <c r="WJ14" s="284"/>
      <c r="WK14" s="285"/>
      <c r="WL14" s="285"/>
      <c r="WM14" s="286"/>
      <c r="WN14" s="287"/>
      <c r="WO14" s="67"/>
      <c r="WP14" s="284"/>
      <c r="WQ14" s="285"/>
      <c r="WR14" s="285"/>
      <c r="WS14" s="286"/>
      <c r="WT14" s="287"/>
      <c r="WU14" s="67"/>
      <c r="WV14" s="284"/>
      <c r="WW14" s="285"/>
      <c r="WX14" s="285"/>
      <c r="WY14" s="286"/>
      <c r="WZ14" s="287"/>
      <c r="XA14" s="67"/>
      <c r="XB14" s="284"/>
      <c r="XC14" s="285"/>
      <c r="XD14" s="285"/>
      <c r="XE14" s="286"/>
      <c r="XF14" s="287"/>
      <c r="XG14" s="67"/>
      <c r="XH14" s="284"/>
      <c r="XI14" s="285"/>
      <c r="XJ14" s="285"/>
      <c r="XK14" s="286"/>
      <c r="XL14" s="287"/>
      <c r="XM14" s="67"/>
      <c r="XN14" s="284"/>
      <c r="XO14" s="285"/>
      <c r="XP14" s="285"/>
      <c r="XQ14" s="286"/>
      <c r="XR14" s="287"/>
      <c r="XS14" s="67"/>
      <c r="XT14" s="284"/>
      <c r="XU14" s="285"/>
      <c r="XV14" s="285"/>
      <c r="XW14" s="286"/>
      <c r="XX14" s="287"/>
      <c r="XY14" s="67"/>
      <c r="XZ14" s="284"/>
      <c r="YA14" s="285"/>
      <c r="YB14" s="285"/>
      <c r="YC14" s="286"/>
      <c r="YD14" s="287"/>
      <c r="YE14" s="67"/>
      <c r="YF14" s="284"/>
      <c r="YG14" s="285"/>
      <c r="YH14" s="285"/>
      <c r="YI14" s="286"/>
      <c r="YJ14" s="287"/>
      <c r="YK14" s="67"/>
      <c r="YL14" s="284"/>
      <c r="YM14" s="285"/>
      <c r="YN14" s="285"/>
      <c r="YO14" s="286"/>
      <c r="YP14" s="287"/>
      <c r="YQ14" s="67"/>
      <c r="YR14" s="284"/>
      <c r="YS14" s="285"/>
      <c r="YT14" s="285"/>
      <c r="YU14" s="286"/>
      <c r="YV14" s="287"/>
      <c r="YW14" s="67"/>
      <c r="YX14" s="284"/>
      <c r="YY14" s="285"/>
      <c r="YZ14" s="285"/>
      <c r="ZA14" s="286"/>
      <c r="ZB14" s="287"/>
      <c r="ZC14" s="67"/>
      <c r="ZD14" s="284"/>
      <c r="ZE14" s="285"/>
      <c r="ZF14" s="285"/>
      <c r="ZG14" s="286"/>
      <c r="ZH14" s="287"/>
      <c r="ZI14" s="67"/>
      <c r="ZJ14" s="284"/>
      <c r="ZK14" s="285"/>
      <c r="ZL14" s="285"/>
      <c r="ZM14" s="286"/>
      <c r="ZN14" s="287"/>
      <c r="ZO14" s="67"/>
      <c r="ZP14" s="284"/>
      <c r="ZQ14" s="285"/>
      <c r="ZR14" s="285"/>
      <c r="ZS14" s="286"/>
      <c r="ZT14" s="287"/>
      <c r="ZU14" s="67"/>
      <c r="ZV14" s="284"/>
      <c r="ZW14" s="285"/>
      <c r="ZX14" s="285"/>
      <c r="ZY14" s="286"/>
      <c r="ZZ14" s="287"/>
      <c r="AAA14" s="67"/>
      <c r="AAB14" s="284"/>
      <c r="AAC14" s="285"/>
      <c r="AAD14" s="285"/>
      <c r="AAE14" s="286"/>
      <c r="AAF14" s="287"/>
      <c r="AAG14" s="67"/>
      <c r="AAH14" s="284"/>
      <c r="AAI14" s="285"/>
      <c r="AAJ14" s="285"/>
      <c r="AAK14" s="286"/>
      <c r="AAL14" s="287"/>
      <c r="AAM14" s="67"/>
      <c r="AAN14" s="284"/>
      <c r="AAO14" s="285"/>
      <c r="AAP14" s="285"/>
      <c r="AAQ14" s="286"/>
      <c r="AAR14" s="287"/>
      <c r="AAS14" s="67"/>
      <c r="AAT14" s="284"/>
      <c r="AAU14" s="285"/>
      <c r="AAV14" s="285"/>
      <c r="AAW14" s="286"/>
      <c r="AAX14" s="287"/>
      <c r="AAY14" s="67"/>
      <c r="AAZ14" s="284"/>
      <c r="ABA14" s="285"/>
      <c r="ABB14" s="285"/>
      <c r="ABC14" s="286"/>
      <c r="ABD14" s="287"/>
      <c r="ABE14" s="67"/>
      <c r="ABF14" s="284"/>
      <c r="ABG14" s="285"/>
      <c r="ABH14" s="285"/>
      <c r="ABI14" s="286"/>
      <c r="ABJ14" s="287"/>
      <c r="ABK14" s="67"/>
      <c r="ABL14" s="284"/>
      <c r="ABM14" s="285"/>
      <c r="ABN14" s="285"/>
      <c r="ABO14" s="286"/>
      <c r="ABP14" s="287"/>
      <c r="ABQ14" s="67"/>
      <c r="ABR14" s="284"/>
      <c r="ABS14" s="285"/>
      <c r="ABT14" s="285"/>
      <c r="ABU14" s="286"/>
      <c r="ABV14" s="287"/>
      <c r="ABW14" s="67"/>
      <c r="ABX14" s="284"/>
      <c r="ABY14" s="285"/>
      <c r="ABZ14" s="285"/>
      <c r="ACA14" s="286"/>
      <c r="ACB14" s="287"/>
      <c r="ACC14" s="67"/>
      <c r="ACD14" s="284"/>
      <c r="ACE14" s="285"/>
      <c r="ACF14" s="285"/>
      <c r="ACG14" s="286"/>
      <c r="ACH14" s="287"/>
      <c r="ACI14" s="67"/>
      <c r="ACJ14" s="284"/>
      <c r="ACK14" s="285"/>
      <c r="ACL14" s="285"/>
      <c r="ACM14" s="286"/>
      <c r="ACN14" s="287"/>
      <c r="ACO14" s="67"/>
      <c r="ACP14" s="284"/>
      <c r="ACQ14" s="285"/>
      <c r="ACR14" s="285"/>
      <c r="ACS14" s="286"/>
      <c r="ACT14" s="287"/>
      <c r="ACU14" s="67"/>
      <c r="ACV14" s="284"/>
      <c r="ACW14" s="285"/>
      <c r="ACX14" s="285"/>
      <c r="ACY14" s="286"/>
      <c r="ACZ14" s="287"/>
      <c r="ADA14" s="67"/>
      <c r="ADB14" s="284"/>
      <c r="ADC14" s="285"/>
      <c r="ADD14" s="285"/>
      <c r="ADE14" s="286"/>
      <c r="ADF14" s="287"/>
      <c r="ADG14" s="67"/>
      <c r="ADH14" s="284"/>
      <c r="ADI14" s="285"/>
      <c r="ADJ14" s="285"/>
      <c r="ADK14" s="286"/>
      <c r="ADL14" s="287"/>
      <c r="ADM14" s="67"/>
      <c r="ADN14" s="284"/>
      <c r="ADO14" s="285"/>
      <c r="ADP14" s="285"/>
      <c r="ADQ14" s="286"/>
      <c r="ADR14" s="287"/>
      <c r="ADS14" s="67"/>
      <c r="ADT14" s="284"/>
      <c r="ADU14" s="285"/>
      <c r="ADV14" s="285"/>
      <c r="ADW14" s="286"/>
      <c r="ADX14" s="287"/>
      <c r="ADY14" s="67"/>
      <c r="ADZ14" s="284"/>
      <c r="AEA14" s="285"/>
      <c r="AEB14" s="285"/>
      <c r="AEC14" s="286"/>
      <c r="AED14" s="287"/>
      <c r="AEE14" s="67"/>
      <c r="AEF14" s="284"/>
      <c r="AEG14" s="285"/>
      <c r="AEH14" s="285"/>
      <c r="AEI14" s="286"/>
      <c r="AEJ14" s="287"/>
      <c r="AEK14" s="67"/>
      <c r="AEL14" s="284"/>
      <c r="AEM14" s="285"/>
      <c r="AEN14" s="285"/>
      <c r="AEO14" s="286"/>
      <c r="AEP14" s="287"/>
      <c r="AEQ14" s="67"/>
      <c r="AER14" s="284"/>
      <c r="AES14" s="285"/>
      <c r="AET14" s="285"/>
      <c r="AEU14" s="286"/>
      <c r="AEV14" s="287"/>
      <c r="AEW14" s="67"/>
      <c r="AEX14" s="284"/>
      <c r="AEY14" s="285"/>
      <c r="AEZ14" s="285"/>
      <c r="AFA14" s="286"/>
      <c r="AFB14" s="287"/>
      <c r="AFC14" s="67"/>
      <c r="AFD14" s="284"/>
      <c r="AFE14" s="285"/>
      <c r="AFF14" s="285"/>
      <c r="AFG14" s="286"/>
      <c r="AFH14" s="287"/>
      <c r="AFI14" s="67"/>
      <c r="AFJ14" s="284"/>
      <c r="AFK14" s="285"/>
      <c r="AFL14" s="285"/>
      <c r="AFM14" s="286"/>
      <c r="AFN14" s="287"/>
      <c r="AFO14" s="67"/>
      <c r="AFP14" s="284"/>
      <c r="AFQ14" s="285"/>
      <c r="AFR14" s="285"/>
      <c r="AFS14" s="286"/>
      <c r="AFT14" s="287"/>
      <c r="AFU14" s="67"/>
      <c r="AFV14" s="284"/>
      <c r="AFW14" s="285"/>
      <c r="AFX14" s="285"/>
      <c r="AFY14" s="286"/>
      <c r="AFZ14" s="287"/>
      <c r="AGA14" s="67"/>
      <c r="AGB14" s="284"/>
      <c r="AGC14" s="285"/>
      <c r="AGD14" s="285"/>
      <c r="AGE14" s="286"/>
      <c r="AGF14" s="287"/>
      <c r="AGG14" s="67"/>
      <c r="AGH14" s="284"/>
      <c r="AGI14" s="285"/>
      <c r="AGJ14" s="285"/>
      <c r="AGK14" s="286"/>
      <c r="AGL14" s="287"/>
      <c r="AGM14" s="67"/>
      <c r="AGN14" s="284"/>
      <c r="AGO14" s="285"/>
      <c r="AGP14" s="285"/>
      <c r="AGQ14" s="286"/>
      <c r="AGR14" s="287"/>
      <c r="AGS14" s="67"/>
      <c r="AGT14" s="284"/>
      <c r="AGU14" s="285"/>
      <c r="AGV14" s="285"/>
      <c r="AGW14" s="286"/>
      <c r="AGX14" s="287"/>
      <c r="AGY14" s="67"/>
      <c r="AGZ14" s="284"/>
      <c r="AHA14" s="285"/>
      <c r="AHB14" s="285"/>
      <c r="AHC14" s="286"/>
      <c r="AHD14" s="287"/>
      <c r="AHE14" s="67"/>
      <c r="AHF14" s="284"/>
      <c r="AHG14" s="285"/>
      <c r="AHH14" s="285"/>
      <c r="AHI14" s="286"/>
      <c r="AHJ14" s="287"/>
      <c r="AHK14" s="67"/>
      <c r="AHL14" s="284"/>
      <c r="AHM14" s="285"/>
      <c r="AHN14" s="285"/>
      <c r="AHO14" s="286"/>
      <c r="AHP14" s="287"/>
      <c r="AHQ14" s="67"/>
      <c r="AHR14" s="284"/>
      <c r="AHS14" s="285"/>
      <c r="AHT14" s="285"/>
      <c r="AHU14" s="286"/>
      <c r="AHV14" s="287"/>
      <c r="AHW14" s="67"/>
      <c r="AHX14" s="284"/>
      <c r="AHY14" s="285"/>
      <c r="AHZ14" s="285"/>
      <c r="AIA14" s="286"/>
      <c r="AIB14" s="287"/>
      <c r="AIC14" s="67"/>
      <c r="AID14" s="284"/>
      <c r="AIE14" s="285"/>
      <c r="AIF14" s="285"/>
      <c r="AIG14" s="286"/>
      <c r="AIH14" s="287"/>
      <c r="AII14" s="67"/>
      <c r="AIJ14" s="284"/>
      <c r="AIK14" s="285"/>
      <c r="AIL14" s="285"/>
      <c r="AIM14" s="286"/>
      <c r="AIN14" s="287"/>
      <c r="AIO14" s="67"/>
      <c r="AIP14" s="284"/>
      <c r="AIQ14" s="285"/>
      <c r="AIR14" s="285"/>
      <c r="AIS14" s="286"/>
      <c r="AIT14" s="287"/>
      <c r="AIU14" s="67"/>
      <c r="AIV14" s="284"/>
      <c r="AIW14" s="285"/>
      <c r="AIX14" s="285"/>
      <c r="AIY14" s="286"/>
      <c r="AIZ14" s="287"/>
      <c r="AJA14" s="67"/>
      <c r="AJB14" s="284"/>
      <c r="AJC14" s="285"/>
      <c r="AJD14" s="285"/>
      <c r="AJE14" s="286"/>
      <c r="AJF14" s="287"/>
      <c r="AJG14" s="67"/>
      <c r="AJH14" s="284"/>
      <c r="AJI14" s="285"/>
      <c r="AJJ14" s="285"/>
      <c r="AJK14" s="286"/>
      <c r="AJL14" s="287"/>
      <c r="AJM14" s="67"/>
      <c r="AJN14" s="284"/>
      <c r="AJO14" s="285"/>
      <c r="AJP14" s="285"/>
      <c r="AJQ14" s="286"/>
      <c r="AJR14" s="287"/>
      <c r="AJS14" s="67"/>
      <c r="AJT14" s="284"/>
      <c r="AJU14" s="285"/>
      <c r="AJV14" s="285"/>
      <c r="AJW14" s="286"/>
      <c r="AJX14" s="287"/>
      <c r="AJY14" s="67"/>
      <c r="AJZ14" s="284"/>
      <c r="AKA14" s="285"/>
      <c r="AKB14" s="285"/>
      <c r="AKC14" s="286"/>
      <c r="AKD14" s="287"/>
      <c r="AKE14" s="67"/>
      <c r="AKF14" s="284"/>
      <c r="AKG14" s="285"/>
      <c r="AKH14" s="285"/>
      <c r="AKI14" s="286"/>
      <c r="AKJ14" s="287"/>
      <c r="AKK14" s="67"/>
      <c r="AKL14" s="284"/>
      <c r="AKM14" s="285"/>
      <c r="AKN14" s="285"/>
      <c r="AKO14" s="286"/>
      <c r="AKP14" s="287"/>
      <c r="AKQ14" s="67"/>
      <c r="AKR14" s="284"/>
      <c r="AKS14" s="285"/>
      <c r="AKT14" s="285"/>
      <c r="AKU14" s="286"/>
      <c r="AKV14" s="287"/>
      <c r="AKW14" s="67"/>
      <c r="AKX14" s="284"/>
      <c r="AKY14" s="285"/>
      <c r="AKZ14" s="285"/>
      <c r="ALA14" s="286"/>
      <c r="ALB14" s="287"/>
      <c r="ALC14" s="67"/>
      <c r="ALD14" s="284"/>
      <c r="ALE14" s="285"/>
      <c r="ALF14" s="285"/>
      <c r="ALG14" s="286"/>
      <c r="ALH14" s="287"/>
      <c r="ALI14" s="67"/>
      <c r="ALJ14" s="284"/>
      <c r="ALK14" s="285"/>
      <c r="ALL14" s="285"/>
      <c r="ALM14" s="286"/>
      <c r="ALN14" s="287"/>
      <c r="ALO14" s="67"/>
      <c r="ALP14" s="284"/>
      <c r="ALQ14" s="285"/>
      <c r="ALR14" s="285"/>
      <c r="ALS14" s="286"/>
      <c r="ALT14" s="287"/>
      <c r="ALU14" s="67"/>
      <c r="ALV14" s="284"/>
      <c r="ALW14" s="285"/>
      <c r="ALX14" s="285"/>
      <c r="ALY14" s="286"/>
      <c r="ALZ14" s="287"/>
      <c r="AMA14" s="67"/>
      <c r="AMB14" s="284"/>
      <c r="AMC14" s="285"/>
      <c r="AMD14" s="285"/>
      <c r="AME14" s="286"/>
      <c r="AMF14" s="287"/>
      <c r="AMG14" s="67"/>
      <c r="AMH14" s="284"/>
      <c r="AMI14" s="285"/>
      <c r="AMJ14" s="285"/>
      <c r="AMK14" s="286"/>
      <c r="AML14" s="287"/>
      <c r="AMM14" s="67"/>
      <c r="AMN14" s="284"/>
      <c r="AMO14" s="285"/>
      <c r="AMP14" s="285"/>
      <c r="AMQ14" s="286"/>
      <c r="AMR14" s="287"/>
      <c r="AMS14" s="67"/>
      <c r="AMT14" s="284"/>
      <c r="AMU14" s="285"/>
      <c r="AMV14" s="285"/>
      <c r="AMW14" s="286"/>
      <c r="AMX14" s="287"/>
      <c r="AMY14" s="67"/>
      <c r="AMZ14" s="284"/>
      <c r="ANA14" s="285"/>
      <c r="ANB14" s="285"/>
      <c r="ANC14" s="286"/>
      <c r="AND14" s="287"/>
      <c r="ANE14" s="67"/>
      <c r="ANF14" s="284"/>
      <c r="ANG14" s="285"/>
      <c r="ANH14" s="285"/>
      <c r="ANI14" s="286"/>
      <c r="ANJ14" s="287"/>
      <c r="ANK14" s="67"/>
      <c r="ANL14" s="284"/>
      <c r="ANM14" s="285"/>
      <c r="ANN14" s="285"/>
      <c r="ANO14" s="286"/>
      <c r="ANP14" s="287"/>
      <c r="ANQ14" s="67"/>
      <c r="ANR14" s="284"/>
      <c r="ANS14" s="285"/>
      <c r="ANT14" s="285"/>
      <c r="ANU14" s="286"/>
      <c r="ANV14" s="287"/>
      <c r="ANW14" s="67"/>
      <c r="ANX14" s="284"/>
      <c r="ANY14" s="285"/>
      <c r="ANZ14" s="285"/>
      <c r="AOA14" s="286"/>
      <c r="AOB14" s="287"/>
      <c r="AOC14" s="67"/>
      <c r="AOD14" s="284"/>
      <c r="AOE14" s="285"/>
      <c r="AOF14" s="285"/>
      <c r="AOG14" s="286"/>
      <c r="AOH14" s="287"/>
      <c r="AOI14" s="67"/>
      <c r="AOJ14" s="284"/>
      <c r="AOK14" s="285"/>
      <c r="AOL14" s="285"/>
      <c r="AOM14" s="286"/>
      <c r="AON14" s="287"/>
      <c r="AOO14" s="67"/>
      <c r="AOP14" s="284"/>
      <c r="AOQ14" s="285"/>
      <c r="AOR14" s="285"/>
      <c r="AOS14" s="286"/>
      <c r="AOT14" s="287"/>
      <c r="AOU14" s="67"/>
      <c r="AOV14" s="284"/>
      <c r="AOW14" s="285"/>
      <c r="AOX14" s="285"/>
      <c r="AOY14" s="286"/>
      <c r="AOZ14" s="287"/>
      <c r="APA14" s="67"/>
      <c r="APB14" s="284"/>
      <c r="APC14" s="285"/>
      <c r="APD14" s="285"/>
      <c r="APE14" s="286"/>
      <c r="APF14" s="287"/>
      <c r="APG14" s="67"/>
      <c r="APH14" s="284"/>
      <c r="API14" s="285"/>
      <c r="APJ14" s="285"/>
      <c r="APK14" s="286"/>
      <c r="APL14" s="287"/>
      <c r="APM14" s="67"/>
      <c r="APN14" s="284"/>
      <c r="APO14" s="285"/>
      <c r="APP14" s="285"/>
      <c r="APQ14" s="286"/>
      <c r="APR14" s="287"/>
      <c r="APS14" s="67"/>
      <c r="APT14" s="284"/>
      <c r="APU14" s="285"/>
      <c r="APV14" s="285"/>
      <c r="APW14" s="286"/>
      <c r="APX14" s="287"/>
      <c r="APY14" s="67"/>
      <c r="APZ14" s="284"/>
      <c r="AQA14" s="285"/>
      <c r="AQB14" s="285"/>
      <c r="AQC14" s="286"/>
      <c r="AQD14" s="287"/>
      <c r="AQE14" s="67"/>
      <c r="AQF14" s="284"/>
      <c r="AQG14" s="285"/>
      <c r="AQH14" s="285"/>
      <c r="AQI14" s="286"/>
      <c r="AQJ14" s="287"/>
      <c r="AQK14" s="67"/>
      <c r="AQL14" s="284"/>
      <c r="AQM14" s="285"/>
      <c r="AQN14" s="285"/>
      <c r="AQO14" s="286"/>
      <c r="AQP14" s="287"/>
      <c r="AQQ14" s="67"/>
      <c r="AQR14" s="284"/>
      <c r="AQS14" s="285"/>
      <c r="AQT14" s="285"/>
      <c r="AQU14" s="286"/>
      <c r="AQV14" s="287"/>
      <c r="AQW14" s="67"/>
      <c r="AQX14" s="284"/>
      <c r="AQY14" s="285"/>
      <c r="AQZ14" s="285"/>
      <c r="ARA14" s="286"/>
      <c r="ARB14" s="287"/>
      <c r="ARC14" s="67"/>
      <c r="ARD14" s="284"/>
      <c r="ARE14" s="285"/>
      <c r="ARF14" s="285"/>
      <c r="ARG14" s="286"/>
      <c r="ARH14" s="287"/>
      <c r="ARI14" s="67"/>
      <c r="ARJ14" s="284"/>
      <c r="ARK14" s="285"/>
      <c r="ARL14" s="285"/>
      <c r="ARM14" s="286"/>
      <c r="ARN14" s="287"/>
      <c r="ARO14" s="67"/>
      <c r="ARP14" s="284"/>
      <c r="ARQ14" s="285"/>
      <c r="ARR14" s="285"/>
      <c r="ARS14" s="286"/>
      <c r="ART14" s="287"/>
      <c r="ARU14" s="67"/>
      <c r="ARV14" s="284"/>
      <c r="ARW14" s="285"/>
      <c r="ARX14" s="285"/>
      <c r="ARY14" s="286"/>
      <c r="ARZ14" s="287"/>
      <c r="ASA14" s="67"/>
      <c r="ASB14" s="284"/>
      <c r="ASC14" s="285"/>
      <c r="ASD14" s="285"/>
      <c r="ASE14" s="286"/>
      <c r="ASF14" s="287"/>
      <c r="ASG14" s="67"/>
      <c r="ASH14" s="284"/>
      <c r="ASI14" s="285"/>
      <c r="ASJ14" s="285"/>
      <c r="ASK14" s="286"/>
      <c r="ASL14" s="287"/>
      <c r="ASM14" s="67"/>
      <c r="ASN14" s="284"/>
      <c r="ASO14" s="285"/>
      <c r="ASP14" s="285"/>
      <c r="ASQ14" s="286"/>
      <c r="ASR14" s="287"/>
      <c r="ASS14" s="67"/>
      <c r="AST14" s="284"/>
      <c r="ASU14" s="285"/>
      <c r="ASV14" s="285"/>
      <c r="ASW14" s="286"/>
      <c r="ASX14" s="287"/>
      <c r="ASY14" s="67"/>
      <c r="ASZ14" s="284"/>
      <c r="ATA14" s="285"/>
      <c r="ATB14" s="285"/>
      <c r="ATC14" s="286"/>
      <c r="ATD14" s="287"/>
      <c r="ATE14" s="67"/>
      <c r="ATF14" s="284"/>
      <c r="ATG14" s="285"/>
      <c r="ATH14" s="285"/>
      <c r="ATI14" s="286"/>
      <c r="ATJ14" s="287"/>
      <c r="ATK14" s="67"/>
      <c r="ATL14" s="284"/>
      <c r="ATM14" s="285"/>
      <c r="ATN14" s="285"/>
      <c r="ATO14" s="286"/>
      <c r="ATP14" s="287"/>
      <c r="ATQ14" s="67"/>
      <c r="ATR14" s="284"/>
      <c r="ATS14" s="285"/>
      <c r="ATT14" s="285"/>
      <c r="ATU14" s="286"/>
      <c r="ATV14" s="287"/>
      <c r="ATW14" s="67"/>
      <c r="ATX14" s="284"/>
      <c r="ATY14" s="285"/>
      <c r="ATZ14" s="285"/>
      <c r="AUA14" s="286"/>
      <c r="AUB14" s="287"/>
      <c r="AUC14" s="67"/>
      <c r="AUD14" s="284"/>
      <c r="AUE14" s="285"/>
      <c r="AUF14" s="285"/>
      <c r="AUG14" s="286"/>
      <c r="AUH14" s="287"/>
      <c r="AUI14" s="67"/>
      <c r="AUJ14" s="284"/>
      <c r="AUK14" s="285"/>
      <c r="AUL14" s="285"/>
      <c r="AUM14" s="286"/>
      <c r="AUN14" s="287"/>
      <c r="AUO14" s="67"/>
      <c r="AUP14" s="284"/>
      <c r="AUQ14" s="285"/>
      <c r="AUR14" s="285"/>
      <c r="AUS14" s="286"/>
      <c r="AUT14" s="287"/>
      <c r="AUU14" s="67"/>
      <c r="AUV14" s="284"/>
      <c r="AUW14" s="285"/>
      <c r="AUX14" s="285"/>
      <c r="AUY14" s="286"/>
      <c r="AUZ14" s="287"/>
      <c r="AVA14" s="67"/>
      <c r="AVB14" s="284"/>
      <c r="AVC14" s="285"/>
      <c r="AVD14" s="285"/>
      <c r="AVE14" s="286"/>
      <c r="AVF14" s="287"/>
      <c r="AVG14" s="67"/>
      <c r="AVH14" s="284"/>
      <c r="AVI14" s="285"/>
      <c r="AVJ14" s="285"/>
      <c r="AVK14" s="286"/>
      <c r="AVL14" s="287"/>
      <c r="AVM14" s="67"/>
      <c r="AVN14" s="284"/>
      <c r="AVO14" s="285"/>
      <c r="AVP14" s="285"/>
      <c r="AVQ14" s="286"/>
      <c r="AVR14" s="287"/>
      <c r="AVS14" s="67"/>
      <c r="AVT14" s="284"/>
      <c r="AVU14" s="285"/>
      <c r="AVV14" s="285"/>
      <c r="AVW14" s="286"/>
      <c r="AVX14" s="287"/>
      <c r="AVY14" s="67"/>
      <c r="AVZ14" s="284"/>
      <c r="AWA14" s="285"/>
      <c r="AWB14" s="285"/>
      <c r="AWC14" s="286"/>
      <c r="AWD14" s="287"/>
      <c r="AWE14" s="67"/>
      <c r="AWF14" s="284"/>
      <c r="AWG14" s="285"/>
      <c r="AWH14" s="285"/>
      <c r="AWI14" s="286"/>
      <c r="AWJ14" s="287"/>
      <c r="AWK14" s="67"/>
      <c r="AWL14" s="284"/>
      <c r="AWM14" s="285"/>
      <c r="AWN14" s="285"/>
      <c r="AWO14" s="286"/>
      <c r="AWP14" s="287"/>
      <c r="AWQ14" s="67"/>
      <c r="AWR14" s="284"/>
      <c r="AWS14" s="285"/>
      <c r="AWT14" s="285"/>
      <c r="AWU14" s="286"/>
      <c r="AWV14" s="287"/>
      <c r="AWW14" s="67"/>
      <c r="AWX14" s="284"/>
      <c r="AWY14" s="285"/>
      <c r="AWZ14" s="285"/>
      <c r="AXA14" s="286"/>
      <c r="AXB14" s="287"/>
      <c r="AXC14" s="67"/>
      <c r="AXD14" s="284"/>
      <c r="AXE14" s="285"/>
      <c r="AXF14" s="285"/>
      <c r="AXG14" s="286"/>
      <c r="AXH14" s="287"/>
      <c r="AXI14" s="67"/>
      <c r="AXJ14" s="284"/>
      <c r="AXK14" s="285"/>
      <c r="AXL14" s="285"/>
      <c r="AXM14" s="286"/>
      <c r="AXN14" s="287"/>
      <c r="AXO14" s="67"/>
      <c r="AXP14" s="284"/>
      <c r="AXQ14" s="285"/>
      <c r="AXR14" s="285"/>
      <c r="AXS14" s="286"/>
      <c r="AXT14" s="287"/>
      <c r="AXU14" s="67"/>
      <c r="AXV14" s="284"/>
      <c r="AXW14" s="285"/>
      <c r="AXX14" s="285"/>
      <c r="AXY14" s="286"/>
      <c r="AXZ14" s="287"/>
      <c r="AYA14" s="67"/>
      <c r="AYB14" s="284"/>
      <c r="AYC14" s="285"/>
      <c r="AYD14" s="285"/>
      <c r="AYE14" s="286"/>
      <c r="AYF14" s="287"/>
      <c r="AYG14" s="67"/>
      <c r="AYH14" s="284"/>
      <c r="AYI14" s="285"/>
      <c r="AYJ14" s="285"/>
      <c r="AYK14" s="286"/>
      <c r="AYL14" s="287"/>
      <c r="AYM14" s="67"/>
      <c r="AYN14" s="284"/>
      <c r="AYO14" s="285"/>
      <c r="AYP14" s="285"/>
      <c r="AYQ14" s="286"/>
      <c r="AYR14" s="287"/>
      <c r="AYS14" s="67"/>
      <c r="AYT14" s="284"/>
      <c r="AYU14" s="285"/>
      <c r="AYV14" s="285"/>
      <c r="AYW14" s="286"/>
      <c r="AYX14" s="287"/>
      <c r="AYY14" s="67"/>
      <c r="AYZ14" s="284"/>
      <c r="AZA14" s="285"/>
      <c r="AZB14" s="285"/>
      <c r="AZC14" s="286"/>
      <c r="AZD14" s="287"/>
      <c r="AZE14" s="67"/>
      <c r="AZF14" s="284"/>
      <c r="AZG14" s="285"/>
      <c r="AZH14" s="285"/>
      <c r="AZI14" s="286"/>
      <c r="AZJ14" s="287"/>
      <c r="AZK14" s="67"/>
      <c r="AZL14" s="284"/>
      <c r="AZM14" s="285"/>
      <c r="AZN14" s="285"/>
      <c r="AZO14" s="286"/>
      <c r="AZP14" s="287"/>
      <c r="AZQ14" s="67"/>
      <c r="AZR14" s="284"/>
      <c r="AZS14" s="285"/>
      <c r="AZT14" s="285"/>
      <c r="AZU14" s="286"/>
      <c r="AZV14" s="287"/>
      <c r="AZW14" s="67"/>
      <c r="AZX14" s="284"/>
      <c r="AZY14" s="285"/>
      <c r="AZZ14" s="285"/>
      <c r="BAA14" s="286"/>
      <c r="BAB14" s="287"/>
      <c r="BAC14" s="67"/>
      <c r="BAD14" s="284"/>
      <c r="BAE14" s="285"/>
      <c r="BAF14" s="285"/>
      <c r="BAG14" s="286"/>
      <c r="BAH14" s="287"/>
      <c r="BAI14" s="67"/>
      <c r="BAJ14" s="284"/>
      <c r="BAK14" s="285"/>
      <c r="BAL14" s="285"/>
      <c r="BAM14" s="286"/>
      <c r="BAN14" s="287"/>
      <c r="BAO14" s="67"/>
      <c r="BAP14" s="284"/>
      <c r="BAQ14" s="285"/>
      <c r="BAR14" s="285"/>
      <c r="BAS14" s="286"/>
      <c r="BAT14" s="287"/>
      <c r="BAU14" s="67"/>
      <c r="BAV14" s="284"/>
      <c r="BAW14" s="285"/>
      <c r="BAX14" s="285"/>
      <c r="BAY14" s="286"/>
      <c r="BAZ14" s="287"/>
      <c r="BBA14" s="67"/>
      <c r="BBB14" s="284"/>
      <c r="BBC14" s="285"/>
      <c r="BBD14" s="285"/>
      <c r="BBE14" s="286"/>
      <c r="BBF14" s="287"/>
      <c r="BBG14" s="67"/>
      <c r="BBH14" s="284"/>
      <c r="BBI14" s="285"/>
      <c r="BBJ14" s="285"/>
      <c r="BBK14" s="286"/>
      <c r="BBL14" s="287"/>
      <c r="BBM14" s="67"/>
      <c r="BBN14" s="284"/>
      <c r="BBO14" s="285"/>
      <c r="BBP14" s="285"/>
      <c r="BBQ14" s="286"/>
      <c r="BBR14" s="287"/>
      <c r="BBS14" s="67"/>
      <c r="BBT14" s="284"/>
      <c r="BBU14" s="285"/>
      <c r="BBV14" s="285"/>
      <c r="BBW14" s="286"/>
      <c r="BBX14" s="287"/>
      <c r="BBY14" s="67"/>
      <c r="BBZ14" s="284"/>
      <c r="BCA14" s="285"/>
      <c r="BCB14" s="285"/>
      <c r="BCC14" s="286"/>
      <c r="BCD14" s="287"/>
      <c r="BCE14" s="67"/>
      <c r="BCF14" s="284"/>
      <c r="BCG14" s="285"/>
      <c r="BCH14" s="285"/>
      <c r="BCI14" s="286"/>
      <c r="BCJ14" s="287"/>
      <c r="BCK14" s="67"/>
      <c r="BCL14" s="284"/>
      <c r="BCM14" s="285"/>
      <c r="BCN14" s="285"/>
      <c r="BCO14" s="286"/>
      <c r="BCP14" s="287"/>
      <c r="BCQ14" s="67"/>
      <c r="BCR14" s="284"/>
      <c r="BCS14" s="285"/>
      <c r="BCT14" s="285"/>
      <c r="BCU14" s="286"/>
      <c r="BCV14" s="287"/>
      <c r="BCW14" s="67"/>
      <c r="BCX14" s="284"/>
      <c r="BCY14" s="285"/>
      <c r="BCZ14" s="285"/>
      <c r="BDA14" s="286"/>
      <c r="BDB14" s="287"/>
      <c r="BDC14" s="67"/>
      <c r="BDD14" s="284"/>
      <c r="BDE14" s="285"/>
      <c r="BDF14" s="285"/>
      <c r="BDG14" s="286"/>
      <c r="BDH14" s="287"/>
      <c r="BDI14" s="67"/>
      <c r="BDJ14" s="284"/>
      <c r="BDK14" s="285"/>
      <c r="BDL14" s="285"/>
      <c r="BDM14" s="286"/>
      <c r="BDN14" s="287"/>
      <c r="BDO14" s="67"/>
      <c r="BDP14" s="284"/>
      <c r="BDQ14" s="285"/>
      <c r="BDR14" s="285"/>
      <c r="BDS14" s="286"/>
      <c r="BDT14" s="287"/>
      <c r="BDU14" s="67"/>
      <c r="BDV14" s="284"/>
      <c r="BDW14" s="285"/>
      <c r="BDX14" s="285"/>
      <c r="BDY14" s="286"/>
      <c r="BDZ14" s="287"/>
      <c r="BEA14" s="67"/>
      <c r="BEB14" s="284"/>
      <c r="BEC14" s="285"/>
      <c r="BED14" s="285"/>
      <c r="BEE14" s="286"/>
      <c r="BEF14" s="287"/>
      <c r="BEG14" s="67"/>
      <c r="BEH14" s="284"/>
      <c r="BEI14" s="285"/>
      <c r="BEJ14" s="285"/>
      <c r="BEK14" s="286"/>
      <c r="BEL14" s="287"/>
      <c r="BEM14" s="67"/>
      <c r="BEN14" s="284"/>
      <c r="BEO14" s="285"/>
      <c r="BEP14" s="285"/>
      <c r="BEQ14" s="286"/>
      <c r="BER14" s="287"/>
      <c r="BES14" s="67"/>
      <c r="BET14" s="284"/>
      <c r="BEU14" s="285"/>
      <c r="BEV14" s="285"/>
      <c r="BEW14" s="286"/>
      <c r="BEX14" s="287"/>
      <c r="BEY14" s="67"/>
      <c r="BEZ14" s="284"/>
      <c r="BFA14" s="285"/>
      <c r="BFB14" s="285"/>
      <c r="BFC14" s="286"/>
      <c r="BFD14" s="287"/>
      <c r="BFE14" s="67"/>
      <c r="BFF14" s="284"/>
      <c r="BFG14" s="285"/>
      <c r="BFH14" s="285"/>
      <c r="BFI14" s="286"/>
      <c r="BFJ14" s="287"/>
      <c r="BFK14" s="67"/>
      <c r="BFL14" s="284"/>
      <c r="BFM14" s="285"/>
      <c r="BFN14" s="285"/>
      <c r="BFO14" s="286"/>
      <c r="BFP14" s="287"/>
      <c r="BFQ14" s="67"/>
      <c r="BFR14" s="284"/>
      <c r="BFS14" s="285"/>
      <c r="BFT14" s="285"/>
      <c r="BFU14" s="286"/>
      <c r="BFV14" s="287"/>
      <c r="BFW14" s="67"/>
      <c r="BFX14" s="284"/>
      <c r="BFY14" s="285"/>
      <c r="BFZ14" s="285"/>
      <c r="BGA14" s="286"/>
      <c r="BGB14" s="287"/>
      <c r="BGC14" s="67"/>
      <c r="BGD14" s="284"/>
      <c r="BGE14" s="285"/>
      <c r="BGF14" s="285"/>
      <c r="BGG14" s="286"/>
      <c r="BGH14" s="287"/>
      <c r="BGI14" s="67"/>
      <c r="BGJ14" s="284"/>
      <c r="BGK14" s="285"/>
      <c r="BGL14" s="285"/>
      <c r="BGM14" s="286"/>
      <c r="BGN14" s="287"/>
      <c r="BGO14" s="67"/>
      <c r="BGP14" s="284"/>
      <c r="BGQ14" s="285"/>
      <c r="BGR14" s="285"/>
      <c r="BGS14" s="286"/>
      <c r="BGT14" s="287"/>
      <c r="BGU14" s="67"/>
      <c r="BGV14" s="284"/>
      <c r="BGW14" s="285"/>
      <c r="BGX14" s="285"/>
      <c r="BGY14" s="286"/>
      <c r="BGZ14" s="287"/>
      <c r="BHA14" s="67"/>
      <c r="BHB14" s="284"/>
      <c r="BHC14" s="285"/>
      <c r="BHD14" s="285"/>
      <c r="BHE14" s="286"/>
      <c r="BHF14" s="287"/>
      <c r="BHG14" s="67"/>
      <c r="BHH14" s="284"/>
      <c r="BHI14" s="285"/>
      <c r="BHJ14" s="285"/>
      <c r="BHK14" s="286"/>
      <c r="BHL14" s="287"/>
      <c r="BHM14" s="67"/>
      <c r="BHN14" s="284"/>
      <c r="BHO14" s="285"/>
      <c r="BHP14" s="285"/>
      <c r="BHQ14" s="286"/>
      <c r="BHR14" s="287"/>
      <c r="BHS14" s="67"/>
      <c r="BHT14" s="284"/>
      <c r="BHU14" s="285"/>
      <c r="BHV14" s="285"/>
      <c r="BHW14" s="286"/>
      <c r="BHX14" s="287"/>
      <c r="BHY14" s="67"/>
      <c r="BHZ14" s="284"/>
      <c r="BIA14" s="285"/>
      <c r="BIB14" s="285"/>
      <c r="BIC14" s="286"/>
      <c r="BID14" s="287"/>
      <c r="BIE14" s="67"/>
      <c r="BIF14" s="284"/>
      <c r="BIG14" s="285"/>
      <c r="BIH14" s="285"/>
      <c r="BII14" s="286"/>
      <c r="BIJ14" s="287"/>
      <c r="BIK14" s="67"/>
      <c r="BIL14" s="284"/>
      <c r="BIM14" s="285"/>
      <c r="BIN14" s="285"/>
      <c r="BIO14" s="286"/>
      <c r="BIP14" s="287"/>
      <c r="BIQ14" s="67"/>
      <c r="BIR14" s="284"/>
      <c r="BIS14" s="285"/>
      <c r="BIT14" s="285"/>
      <c r="BIU14" s="286"/>
      <c r="BIV14" s="287"/>
      <c r="BIW14" s="67"/>
      <c r="BIX14" s="284"/>
      <c r="BIY14" s="285"/>
      <c r="BIZ14" s="285"/>
      <c r="BJA14" s="286"/>
      <c r="BJB14" s="287"/>
      <c r="BJC14" s="67"/>
      <c r="BJD14" s="284"/>
      <c r="BJE14" s="285"/>
      <c r="BJF14" s="285"/>
      <c r="BJG14" s="286"/>
      <c r="BJH14" s="287"/>
      <c r="BJI14" s="67"/>
      <c r="BJJ14" s="284"/>
      <c r="BJK14" s="285"/>
      <c r="BJL14" s="285"/>
      <c r="BJM14" s="286"/>
      <c r="BJN14" s="287"/>
      <c r="BJO14" s="67"/>
      <c r="BJP14" s="284"/>
      <c r="BJQ14" s="285"/>
      <c r="BJR14" s="285"/>
      <c r="BJS14" s="286"/>
      <c r="BJT14" s="287"/>
      <c r="BJU14" s="67"/>
      <c r="BJV14" s="284"/>
      <c r="BJW14" s="285"/>
      <c r="BJX14" s="285"/>
      <c r="BJY14" s="286"/>
      <c r="BJZ14" s="287"/>
      <c r="BKA14" s="67"/>
      <c r="BKB14" s="284"/>
      <c r="BKC14" s="285"/>
      <c r="BKD14" s="285"/>
      <c r="BKE14" s="286"/>
      <c r="BKF14" s="287"/>
      <c r="BKG14" s="67"/>
      <c r="BKH14" s="284"/>
      <c r="BKI14" s="285"/>
      <c r="BKJ14" s="285"/>
      <c r="BKK14" s="286"/>
      <c r="BKL14" s="287"/>
      <c r="BKM14" s="67"/>
      <c r="BKN14" s="284"/>
      <c r="BKO14" s="285"/>
      <c r="BKP14" s="285"/>
      <c r="BKQ14" s="286"/>
      <c r="BKR14" s="287"/>
      <c r="BKS14" s="67"/>
      <c r="BKT14" s="284"/>
      <c r="BKU14" s="285"/>
      <c r="BKV14" s="285"/>
      <c r="BKW14" s="286"/>
      <c r="BKX14" s="287"/>
      <c r="BKY14" s="67"/>
      <c r="BKZ14" s="284"/>
      <c r="BLA14" s="285"/>
      <c r="BLB14" s="285"/>
      <c r="BLC14" s="286"/>
      <c r="BLD14" s="287"/>
      <c r="BLE14" s="67"/>
      <c r="BLF14" s="284"/>
      <c r="BLG14" s="285"/>
      <c r="BLH14" s="285"/>
      <c r="BLI14" s="286"/>
      <c r="BLJ14" s="287"/>
      <c r="BLK14" s="67"/>
      <c r="BLL14" s="284"/>
      <c r="BLM14" s="285"/>
      <c r="BLN14" s="285"/>
      <c r="BLO14" s="286"/>
      <c r="BLP14" s="287"/>
      <c r="BLQ14" s="67"/>
      <c r="BLR14" s="284"/>
      <c r="BLS14" s="285"/>
      <c r="BLT14" s="285"/>
      <c r="BLU14" s="286"/>
      <c r="BLV14" s="287"/>
      <c r="BLW14" s="67"/>
      <c r="BLX14" s="284"/>
      <c r="BLY14" s="285"/>
      <c r="BLZ14" s="285"/>
      <c r="BMA14" s="286"/>
      <c r="BMB14" s="287"/>
      <c r="BMC14" s="67"/>
      <c r="BMD14" s="284"/>
      <c r="BME14" s="285"/>
      <c r="BMF14" s="285"/>
      <c r="BMG14" s="286"/>
      <c r="BMH14" s="287"/>
      <c r="BMI14" s="67"/>
      <c r="BMJ14" s="284"/>
      <c r="BMK14" s="285"/>
      <c r="BML14" s="285"/>
      <c r="BMM14" s="286"/>
      <c r="BMN14" s="287"/>
      <c r="BMO14" s="67"/>
      <c r="BMP14" s="284"/>
      <c r="BMQ14" s="285"/>
      <c r="BMR14" s="285"/>
      <c r="BMS14" s="286"/>
      <c r="BMT14" s="287"/>
      <c r="BMU14" s="67"/>
      <c r="BMV14" s="284"/>
      <c r="BMW14" s="285"/>
      <c r="BMX14" s="285"/>
      <c r="BMY14" s="286"/>
      <c r="BMZ14" s="287"/>
      <c r="BNA14" s="67"/>
      <c r="BNB14" s="284"/>
      <c r="BNC14" s="285"/>
      <c r="BND14" s="285"/>
      <c r="BNE14" s="286"/>
      <c r="BNF14" s="287"/>
      <c r="BNG14" s="67"/>
      <c r="BNH14" s="284"/>
      <c r="BNI14" s="285"/>
      <c r="BNJ14" s="285"/>
      <c r="BNK14" s="286"/>
      <c r="BNL14" s="287"/>
      <c r="BNM14" s="67"/>
      <c r="BNN14" s="284"/>
      <c r="BNO14" s="285"/>
      <c r="BNP14" s="285"/>
      <c r="BNQ14" s="286"/>
      <c r="BNR14" s="287"/>
      <c r="BNS14" s="67"/>
      <c r="BNT14" s="284"/>
      <c r="BNU14" s="285"/>
      <c r="BNV14" s="285"/>
      <c r="BNW14" s="286"/>
      <c r="BNX14" s="287"/>
      <c r="BNY14" s="67"/>
      <c r="BNZ14" s="284"/>
      <c r="BOA14" s="285"/>
      <c r="BOB14" s="285"/>
      <c r="BOC14" s="286"/>
      <c r="BOD14" s="287"/>
      <c r="BOE14" s="67"/>
      <c r="BOF14" s="284"/>
      <c r="BOG14" s="285"/>
      <c r="BOH14" s="285"/>
      <c r="BOI14" s="286"/>
      <c r="BOJ14" s="287"/>
      <c r="BOK14" s="67"/>
      <c r="BOL14" s="284"/>
      <c r="BOM14" s="285"/>
      <c r="BON14" s="285"/>
      <c r="BOO14" s="286"/>
      <c r="BOP14" s="287"/>
      <c r="BOQ14" s="67"/>
      <c r="BOR14" s="284"/>
      <c r="BOS14" s="285"/>
      <c r="BOT14" s="285"/>
      <c r="BOU14" s="286"/>
      <c r="BOV14" s="287"/>
      <c r="BOW14" s="67"/>
      <c r="BOX14" s="284"/>
      <c r="BOY14" s="285"/>
      <c r="BOZ14" s="285"/>
      <c r="BPA14" s="286"/>
      <c r="BPB14" s="287"/>
      <c r="BPC14" s="67"/>
      <c r="BPD14" s="284"/>
      <c r="BPE14" s="285"/>
      <c r="BPF14" s="285"/>
      <c r="BPG14" s="286"/>
      <c r="BPH14" s="287"/>
      <c r="BPI14" s="67"/>
      <c r="BPJ14" s="284"/>
      <c r="BPK14" s="285"/>
      <c r="BPL14" s="285"/>
      <c r="BPM14" s="286"/>
      <c r="BPN14" s="287"/>
      <c r="BPO14" s="67"/>
      <c r="BPP14" s="284"/>
      <c r="BPQ14" s="285"/>
      <c r="BPR14" s="285"/>
      <c r="BPS14" s="286"/>
      <c r="BPT14" s="287"/>
      <c r="BPU14" s="67"/>
      <c r="BPV14" s="284"/>
      <c r="BPW14" s="285"/>
      <c r="BPX14" s="285"/>
      <c r="BPY14" s="286"/>
      <c r="BPZ14" s="287"/>
      <c r="BQA14" s="67"/>
      <c r="BQB14" s="284"/>
      <c r="BQC14" s="285"/>
      <c r="BQD14" s="285"/>
      <c r="BQE14" s="286"/>
      <c r="BQF14" s="287"/>
      <c r="BQG14" s="67"/>
      <c r="BQH14" s="284"/>
      <c r="BQI14" s="285"/>
      <c r="BQJ14" s="285"/>
      <c r="BQK14" s="286"/>
      <c r="BQL14" s="287"/>
      <c r="BQM14" s="67"/>
      <c r="BQN14" s="284"/>
      <c r="BQO14" s="285"/>
      <c r="BQP14" s="285"/>
      <c r="BQQ14" s="286"/>
      <c r="BQR14" s="287"/>
      <c r="BQS14" s="67"/>
      <c r="BQT14" s="284"/>
      <c r="BQU14" s="285"/>
      <c r="BQV14" s="285"/>
      <c r="BQW14" s="286"/>
      <c r="BQX14" s="287"/>
      <c r="BQY14" s="67"/>
      <c r="BQZ14" s="284"/>
      <c r="BRA14" s="285"/>
      <c r="BRB14" s="285"/>
      <c r="BRC14" s="286"/>
      <c r="BRD14" s="287"/>
      <c r="BRE14" s="67"/>
      <c r="BRF14" s="284"/>
      <c r="BRG14" s="285"/>
      <c r="BRH14" s="285"/>
      <c r="BRI14" s="286"/>
      <c r="BRJ14" s="287"/>
      <c r="BRK14" s="67"/>
      <c r="BRL14" s="284"/>
      <c r="BRM14" s="285"/>
      <c r="BRN14" s="285"/>
      <c r="BRO14" s="286"/>
      <c r="BRP14" s="287"/>
      <c r="BRQ14" s="67"/>
      <c r="BRR14" s="284"/>
      <c r="BRS14" s="285"/>
      <c r="BRT14" s="285"/>
      <c r="BRU14" s="286"/>
      <c r="BRV14" s="287"/>
      <c r="BRW14" s="67"/>
      <c r="BRX14" s="284"/>
      <c r="BRY14" s="285"/>
      <c r="BRZ14" s="285"/>
      <c r="BSA14" s="286"/>
      <c r="BSB14" s="287"/>
      <c r="BSC14" s="67"/>
      <c r="BSD14" s="284"/>
      <c r="BSE14" s="285"/>
      <c r="BSF14" s="285"/>
      <c r="BSG14" s="286"/>
      <c r="BSH14" s="287"/>
      <c r="BSI14" s="67"/>
      <c r="BSJ14" s="284"/>
      <c r="BSK14" s="285"/>
      <c r="BSL14" s="285"/>
      <c r="BSM14" s="286"/>
      <c r="BSN14" s="287"/>
      <c r="BSO14" s="67"/>
      <c r="BSP14" s="284"/>
      <c r="BSQ14" s="285"/>
      <c r="BSR14" s="285"/>
      <c r="BSS14" s="286"/>
      <c r="BST14" s="287"/>
      <c r="BSU14" s="67"/>
      <c r="BSV14" s="284"/>
      <c r="BSW14" s="285"/>
      <c r="BSX14" s="285"/>
      <c r="BSY14" s="286"/>
      <c r="BSZ14" s="287"/>
      <c r="BTA14" s="67"/>
      <c r="BTB14" s="284"/>
      <c r="BTC14" s="285"/>
      <c r="BTD14" s="285"/>
      <c r="BTE14" s="286"/>
      <c r="BTF14" s="287"/>
      <c r="BTG14" s="67"/>
      <c r="BTH14" s="284"/>
      <c r="BTI14" s="285"/>
      <c r="BTJ14" s="285"/>
      <c r="BTK14" s="286"/>
      <c r="BTL14" s="287"/>
      <c r="BTM14" s="67"/>
      <c r="BTN14" s="284"/>
      <c r="BTO14" s="285"/>
      <c r="BTP14" s="285"/>
      <c r="BTQ14" s="286"/>
      <c r="BTR14" s="287"/>
      <c r="BTS14" s="67"/>
      <c r="BTT14" s="284"/>
      <c r="BTU14" s="285"/>
      <c r="BTV14" s="285"/>
      <c r="BTW14" s="286"/>
      <c r="BTX14" s="287"/>
      <c r="BTY14" s="67"/>
      <c r="BTZ14" s="284"/>
      <c r="BUA14" s="285"/>
      <c r="BUB14" s="285"/>
      <c r="BUC14" s="286"/>
      <c r="BUD14" s="287"/>
      <c r="BUE14" s="67"/>
      <c r="BUF14" s="284"/>
      <c r="BUG14" s="285"/>
      <c r="BUH14" s="285"/>
      <c r="BUI14" s="286"/>
      <c r="BUJ14" s="287"/>
      <c r="BUK14" s="67"/>
      <c r="BUL14" s="284"/>
      <c r="BUM14" s="285"/>
      <c r="BUN14" s="285"/>
      <c r="BUO14" s="286"/>
      <c r="BUP14" s="287"/>
      <c r="BUQ14" s="67"/>
      <c r="BUR14" s="284"/>
      <c r="BUS14" s="285"/>
      <c r="BUT14" s="285"/>
      <c r="BUU14" s="286"/>
      <c r="BUV14" s="287"/>
      <c r="BUW14" s="67"/>
      <c r="BUX14" s="284"/>
      <c r="BUY14" s="285"/>
      <c r="BUZ14" s="285"/>
      <c r="BVA14" s="286"/>
      <c r="BVB14" s="287"/>
      <c r="BVC14" s="67"/>
      <c r="BVD14" s="284"/>
      <c r="BVE14" s="285"/>
      <c r="BVF14" s="285"/>
      <c r="BVG14" s="286"/>
      <c r="BVH14" s="287"/>
      <c r="BVI14" s="67"/>
      <c r="BVJ14" s="284"/>
      <c r="BVK14" s="285"/>
      <c r="BVL14" s="285"/>
      <c r="BVM14" s="286"/>
      <c r="BVN14" s="287"/>
      <c r="BVO14" s="67"/>
      <c r="BVP14" s="284"/>
      <c r="BVQ14" s="285"/>
      <c r="BVR14" s="285"/>
      <c r="BVS14" s="286"/>
      <c r="BVT14" s="287"/>
      <c r="BVU14" s="67"/>
      <c r="BVV14" s="284"/>
      <c r="BVW14" s="285"/>
      <c r="BVX14" s="285"/>
      <c r="BVY14" s="286"/>
      <c r="BVZ14" s="287"/>
      <c r="BWA14" s="67"/>
      <c r="BWB14" s="284"/>
      <c r="BWC14" s="285"/>
      <c r="BWD14" s="285"/>
      <c r="BWE14" s="286"/>
      <c r="BWF14" s="287"/>
      <c r="BWG14" s="67"/>
      <c r="BWH14" s="284"/>
      <c r="BWI14" s="285"/>
      <c r="BWJ14" s="285"/>
      <c r="BWK14" s="286"/>
      <c r="BWL14" s="287"/>
      <c r="BWM14" s="67"/>
      <c r="BWN14" s="284"/>
      <c r="BWO14" s="285"/>
      <c r="BWP14" s="285"/>
      <c r="BWQ14" s="286"/>
      <c r="BWR14" s="287"/>
      <c r="BWS14" s="67"/>
      <c r="BWT14" s="284"/>
      <c r="BWU14" s="285"/>
      <c r="BWV14" s="285"/>
      <c r="BWW14" s="286"/>
      <c r="BWX14" s="287"/>
      <c r="BWY14" s="67"/>
      <c r="BWZ14" s="284"/>
      <c r="BXA14" s="285"/>
      <c r="BXB14" s="285"/>
      <c r="BXC14" s="286"/>
      <c r="BXD14" s="287"/>
      <c r="BXE14" s="67"/>
      <c r="BXF14" s="284"/>
      <c r="BXG14" s="285"/>
      <c r="BXH14" s="285"/>
      <c r="BXI14" s="286"/>
      <c r="BXJ14" s="287"/>
      <c r="BXK14" s="67"/>
      <c r="BXL14" s="284"/>
      <c r="BXM14" s="285"/>
      <c r="BXN14" s="285"/>
      <c r="BXO14" s="286"/>
      <c r="BXP14" s="287"/>
      <c r="BXQ14" s="67"/>
      <c r="BXR14" s="284"/>
      <c r="BXS14" s="285"/>
      <c r="BXT14" s="285"/>
      <c r="BXU14" s="286"/>
      <c r="BXV14" s="287"/>
      <c r="BXW14" s="67"/>
      <c r="BXX14" s="284"/>
      <c r="BXY14" s="285"/>
      <c r="BXZ14" s="285"/>
      <c r="BYA14" s="286"/>
      <c r="BYB14" s="287"/>
      <c r="BYC14" s="67"/>
      <c r="BYD14" s="284"/>
      <c r="BYE14" s="285"/>
      <c r="BYF14" s="285"/>
      <c r="BYG14" s="286"/>
      <c r="BYH14" s="287"/>
      <c r="BYI14" s="67"/>
      <c r="BYJ14" s="284"/>
      <c r="BYK14" s="285"/>
      <c r="BYL14" s="285"/>
      <c r="BYM14" s="286"/>
      <c r="BYN14" s="287"/>
      <c r="BYO14" s="67"/>
      <c r="BYP14" s="284"/>
      <c r="BYQ14" s="285"/>
      <c r="BYR14" s="285"/>
      <c r="BYS14" s="286"/>
      <c r="BYT14" s="287"/>
      <c r="BYU14" s="67"/>
      <c r="BYV14" s="284"/>
      <c r="BYW14" s="285"/>
      <c r="BYX14" s="285"/>
      <c r="BYY14" s="286"/>
      <c r="BYZ14" s="287"/>
      <c r="BZA14" s="67"/>
      <c r="BZB14" s="284"/>
      <c r="BZC14" s="285"/>
      <c r="BZD14" s="285"/>
      <c r="BZE14" s="286"/>
      <c r="BZF14" s="287"/>
      <c r="BZG14" s="67"/>
      <c r="BZH14" s="284"/>
      <c r="BZI14" s="285"/>
      <c r="BZJ14" s="285"/>
      <c r="BZK14" s="286"/>
      <c r="BZL14" s="287"/>
      <c r="BZM14" s="67"/>
      <c r="BZN14" s="284"/>
      <c r="BZO14" s="285"/>
      <c r="BZP14" s="285"/>
      <c r="BZQ14" s="286"/>
      <c r="BZR14" s="287"/>
      <c r="BZS14" s="67"/>
      <c r="BZT14" s="284"/>
      <c r="BZU14" s="285"/>
      <c r="BZV14" s="285"/>
      <c r="BZW14" s="286"/>
      <c r="BZX14" s="287"/>
      <c r="BZY14" s="67"/>
      <c r="BZZ14" s="284"/>
      <c r="CAA14" s="285"/>
      <c r="CAB14" s="285"/>
      <c r="CAC14" s="286"/>
      <c r="CAD14" s="287"/>
      <c r="CAE14" s="67"/>
      <c r="CAF14" s="284"/>
      <c r="CAG14" s="285"/>
      <c r="CAH14" s="285"/>
      <c r="CAI14" s="286"/>
      <c r="CAJ14" s="287"/>
      <c r="CAK14" s="67"/>
      <c r="CAL14" s="284"/>
      <c r="CAM14" s="285"/>
      <c r="CAN14" s="285"/>
      <c r="CAO14" s="286"/>
      <c r="CAP14" s="287"/>
      <c r="CAQ14" s="67"/>
      <c r="CAR14" s="284"/>
      <c r="CAS14" s="285"/>
      <c r="CAT14" s="285"/>
      <c r="CAU14" s="286"/>
      <c r="CAV14" s="287"/>
      <c r="CAW14" s="67"/>
      <c r="CAX14" s="284"/>
      <c r="CAY14" s="285"/>
      <c r="CAZ14" s="285"/>
      <c r="CBA14" s="286"/>
      <c r="CBB14" s="287"/>
      <c r="CBC14" s="67"/>
      <c r="CBD14" s="284"/>
      <c r="CBE14" s="285"/>
      <c r="CBF14" s="285"/>
      <c r="CBG14" s="286"/>
      <c r="CBH14" s="287"/>
      <c r="CBI14" s="67"/>
      <c r="CBJ14" s="284"/>
      <c r="CBK14" s="285"/>
      <c r="CBL14" s="285"/>
      <c r="CBM14" s="286"/>
      <c r="CBN14" s="287"/>
      <c r="CBO14" s="67"/>
      <c r="CBP14" s="284"/>
      <c r="CBQ14" s="285"/>
      <c r="CBR14" s="285"/>
      <c r="CBS14" s="286"/>
      <c r="CBT14" s="287"/>
      <c r="CBU14" s="67"/>
      <c r="CBV14" s="284"/>
      <c r="CBW14" s="285"/>
      <c r="CBX14" s="285"/>
      <c r="CBY14" s="286"/>
      <c r="CBZ14" s="287"/>
      <c r="CCA14" s="67"/>
      <c r="CCB14" s="284"/>
      <c r="CCC14" s="285"/>
      <c r="CCD14" s="285"/>
      <c r="CCE14" s="286"/>
      <c r="CCF14" s="287"/>
      <c r="CCG14" s="67"/>
      <c r="CCH14" s="284"/>
      <c r="CCI14" s="285"/>
      <c r="CCJ14" s="285"/>
      <c r="CCK14" s="286"/>
      <c r="CCL14" s="287"/>
      <c r="CCM14" s="67"/>
      <c r="CCN14" s="284"/>
      <c r="CCO14" s="285"/>
      <c r="CCP14" s="285"/>
      <c r="CCQ14" s="286"/>
      <c r="CCR14" s="287"/>
      <c r="CCS14" s="67"/>
      <c r="CCT14" s="284"/>
      <c r="CCU14" s="285"/>
      <c r="CCV14" s="285"/>
      <c r="CCW14" s="286"/>
      <c r="CCX14" s="287"/>
      <c r="CCY14" s="67"/>
      <c r="CCZ14" s="284"/>
      <c r="CDA14" s="285"/>
      <c r="CDB14" s="285"/>
      <c r="CDC14" s="286"/>
      <c r="CDD14" s="287"/>
      <c r="CDE14" s="67"/>
      <c r="CDF14" s="284"/>
      <c r="CDG14" s="285"/>
      <c r="CDH14" s="285"/>
      <c r="CDI14" s="286"/>
      <c r="CDJ14" s="287"/>
      <c r="CDK14" s="67"/>
      <c r="CDL14" s="284"/>
      <c r="CDM14" s="285"/>
      <c r="CDN14" s="285"/>
      <c r="CDO14" s="286"/>
      <c r="CDP14" s="287"/>
      <c r="CDQ14" s="67"/>
      <c r="CDR14" s="284"/>
      <c r="CDS14" s="285"/>
      <c r="CDT14" s="285"/>
      <c r="CDU14" s="286"/>
      <c r="CDV14" s="287"/>
      <c r="CDW14" s="67"/>
      <c r="CDX14" s="284"/>
      <c r="CDY14" s="285"/>
      <c r="CDZ14" s="285"/>
      <c r="CEA14" s="286"/>
      <c r="CEB14" s="287"/>
      <c r="CEC14" s="67"/>
      <c r="CED14" s="284"/>
      <c r="CEE14" s="285"/>
      <c r="CEF14" s="285"/>
      <c r="CEG14" s="286"/>
      <c r="CEH14" s="287"/>
      <c r="CEI14" s="67"/>
      <c r="CEJ14" s="284"/>
      <c r="CEK14" s="285"/>
      <c r="CEL14" s="285"/>
      <c r="CEM14" s="286"/>
      <c r="CEN14" s="287"/>
      <c r="CEO14" s="67"/>
      <c r="CEP14" s="284"/>
      <c r="CEQ14" s="285"/>
      <c r="CER14" s="285"/>
      <c r="CES14" s="286"/>
      <c r="CET14" s="287"/>
      <c r="CEU14" s="67"/>
      <c r="CEV14" s="284"/>
      <c r="CEW14" s="285"/>
      <c r="CEX14" s="285"/>
      <c r="CEY14" s="286"/>
      <c r="CEZ14" s="287"/>
      <c r="CFA14" s="67"/>
      <c r="CFB14" s="284"/>
      <c r="CFC14" s="285"/>
      <c r="CFD14" s="285"/>
      <c r="CFE14" s="286"/>
      <c r="CFF14" s="287"/>
      <c r="CFG14" s="67"/>
      <c r="CFH14" s="284"/>
      <c r="CFI14" s="285"/>
      <c r="CFJ14" s="285"/>
      <c r="CFK14" s="286"/>
      <c r="CFL14" s="287"/>
      <c r="CFM14" s="67"/>
      <c r="CFN14" s="284"/>
      <c r="CFO14" s="285"/>
      <c r="CFP14" s="285"/>
      <c r="CFQ14" s="286"/>
      <c r="CFR14" s="287"/>
      <c r="CFS14" s="67"/>
      <c r="CFT14" s="284"/>
      <c r="CFU14" s="285"/>
      <c r="CFV14" s="285"/>
      <c r="CFW14" s="286"/>
      <c r="CFX14" s="287"/>
      <c r="CFY14" s="67"/>
      <c r="CFZ14" s="284"/>
      <c r="CGA14" s="285"/>
      <c r="CGB14" s="285"/>
      <c r="CGC14" s="286"/>
      <c r="CGD14" s="287"/>
      <c r="CGE14" s="67"/>
      <c r="CGF14" s="284"/>
      <c r="CGG14" s="285"/>
      <c r="CGH14" s="285"/>
      <c r="CGI14" s="286"/>
      <c r="CGJ14" s="287"/>
      <c r="CGK14" s="67"/>
      <c r="CGL14" s="284"/>
      <c r="CGM14" s="285"/>
      <c r="CGN14" s="285"/>
      <c r="CGO14" s="286"/>
      <c r="CGP14" s="287"/>
      <c r="CGQ14" s="67"/>
      <c r="CGR14" s="284"/>
      <c r="CGS14" s="285"/>
      <c r="CGT14" s="285"/>
      <c r="CGU14" s="286"/>
      <c r="CGV14" s="287"/>
      <c r="CGW14" s="67"/>
      <c r="CGX14" s="284"/>
      <c r="CGY14" s="285"/>
      <c r="CGZ14" s="285"/>
      <c r="CHA14" s="286"/>
      <c r="CHB14" s="287"/>
      <c r="CHC14" s="67"/>
      <c r="CHD14" s="284"/>
      <c r="CHE14" s="285"/>
      <c r="CHF14" s="285"/>
      <c r="CHG14" s="286"/>
      <c r="CHH14" s="287"/>
      <c r="CHI14" s="67"/>
      <c r="CHJ14" s="284"/>
      <c r="CHK14" s="285"/>
      <c r="CHL14" s="285"/>
      <c r="CHM14" s="286"/>
      <c r="CHN14" s="287"/>
      <c r="CHO14" s="67"/>
      <c r="CHP14" s="284"/>
      <c r="CHQ14" s="285"/>
      <c r="CHR14" s="285"/>
      <c r="CHS14" s="286"/>
      <c r="CHT14" s="287"/>
      <c r="CHU14" s="67"/>
      <c r="CHV14" s="284"/>
      <c r="CHW14" s="285"/>
      <c r="CHX14" s="285"/>
      <c r="CHY14" s="286"/>
      <c r="CHZ14" s="287"/>
      <c r="CIA14" s="67"/>
      <c r="CIB14" s="284"/>
      <c r="CIC14" s="285"/>
      <c r="CID14" s="285"/>
      <c r="CIE14" s="286"/>
      <c r="CIF14" s="287"/>
      <c r="CIG14" s="67"/>
      <c r="CIH14" s="284"/>
      <c r="CII14" s="285"/>
      <c r="CIJ14" s="285"/>
      <c r="CIK14" s="286"/>
      <c r="CIL14" s="287"/>
      <c r="CIM14" s="67"/>
      <c r="CIN14" s="284"/>
      <c r="CIO14" s="285"/>
      <c r="CIP14" s="285"/>
      <c r="CIQ14" s="286"/>
      <c r="CIR14" s="287"/>
      <c r="CIS14" s="67"/>
      <c r="CIT14" s="284"/>
      <c r="CIU14" s="285"/>
      <c r="CIV14" s="285"/>
      <c r="CIW14" s="286"/>
      <c r="CIX14" s="287"/>
      <c r="CIY14" s="67"/>
      <c r="CIZ14" s="284"/>
      <c r="CJA14" s="285"/>
      <c r="CJB14" s="285"/>
      <c r="CJC14" s="286"/>
      <c r="CJD14" s="287"/>
      <c r="CJE14" s="67"/>
      <c r="CJF14" s="284"/>
      <c r="CJG14" s="285"/>
      <c r="CJH14" s="285"/>
      <c r="CJI14" s="286"/>
      <c r="CJJ14" s="287"/>
      <c r="CJK14" s="67"/>
      <c r="CJL14" s="284"/>
      <c r="CJM14" s="285"/>
      <c r="CJN14" s="285"/>
      <c r="CJO14" s="286"/>
      <c r="CJP14" s="287"/>
      <c r="CJQ14" s="67"/>
      <c r="CJR14" s="284"/>
      <c r="CJS14" s="285"/>
      <c r="CJT14" s="285"/>
      <c r="CJU14" s="286"/>
      <c r="CJV14" s="287"/>
      <c r="CJW14" s="67"/>
      <c r="CJX14" s="284"/>
      <c r="CJY14" s="285"/>
      <c r="CJZ14" s="285"/>
      <c r="CKA14" s="286"/>
      <c r="CKB14" s="287"/>
      <c r="CKC14" s="67"/>
      <c r="CKD14" s="284"/>
      <c r="CKE14" s="285"/>
      <c r="CKF14" s="285"/>
      <c r="CKG14" s="286"/>
      <c r="CKH14" s="287"/>
      <c r="CKI14" s="67"/>
      <c r="CKJ14" s="284"/>
      <c r="CKK14" s="285"/>
      <c r="CKL14" s="285"/>
      <c r="CKM14" s="286"/>
      <c r="CKN14" s="287"/>
      <c r="CKO14" s="67"/>
      <c r="CKP14" s="284"/>
      <c r="CKQ14" s="285"/>
      <c r="CKR14" s="285"/>
      <c r="CKS14" s="286"/>
      <c r="CKT14" s="287"/>
      <c r="CKU14" s="67"/>
      <c r="CKV14" s="284"/>
      <c r="CKW14" s="285"/>
      <c r="CKX14" s="285"/>
      <c r="CKY14" s="286"/>
      <c r="CKZ14" s="287"/>
      <c r="CLA14" s="67"/>
      <c r="CLB14" s="284"/>
      <c r="CLC14" s="285"/>
      <c r="CLD14" s="285"/>
      <c r="CLE14" s="286"/>
      <c r="CLF14" s="287"/>
      <c r="CLG14" s="67"/>
      <c r="CLH14" s="284"/>
      <c r="CLI14" s="285"/>
      <c r="CLJ14" s="285"/>
      <c r="CLK14" s="286"/>
      <c r="CLL14" s="287"/>
      <c r="CLM14" s="67"/>
      <c r="CLN14" s="284"/>
      <c r="CLO14" s="285"/>
      <c r="CLP14" s="285"/>
      <c r="CLQ14" s="286"/>
      <c r="CLR14" s="287"/>
      <c r="CLS14" s="67"/>
      <c r="CLT14" s="284"/>
      <c r="CLU14" s="285"/>
      <c r="CLV14" s="285"/>
      <c r="CLW14" s="286"/>
      <c r="CLX14" s="287"/>
      <c r="CLY14" s="67"/>
      <c r="CLZ14" s="284"/>
      <c r="CMA14" s="285"/>
      <c r="CMB14" s="285"/>
      <c r="CMC14" s="286"/>
      <c r="CMD14" s="287"/>
      <c r="CME14" s="67"/>
      <c r="CMF14" s="284"/>
      <c r="CMG14" s="285"/>
      <c r="CMH14" s="285"/>
      <c r="CMI14" s="286"/>
      <c r="CMJ14" s="287"/>
      <c r="CMK14" s="67"/>
      <c r="CML14" s="284"/>
      <c r="CMM14" s="285"/>
      <c r="CMN14" s="285"/>
      <c r="CMO14" s="286"/>
      <c r="CMP14" s="287"/>
      <c r="CMQ14" s="67"/>
      <c r="CMR14" s="284"/>
      <c r="CMS14" s="285"/>
      <c r="CMT14" s="285"/>
      <c r="CMU14" s="286"/>
      <c r="CMV14" s="287"/>
      <c r="CMW14" s="67"/>
      <c r="CMX14" s="284"/>
      <c r="CMY14" s="285"/>
      <c r="CMZ14" s="285"/>
      <c r="CNA14" s="286"/>
      <c r="CNB14" s="287"/>
      <c r="CNC14" s="67"/>
      <c r="CND14" s="284"/>
      <c r="CNE14" s="285"/>
      <c r="CNF14" s="285"/>
      <c r="CNG14" s="286"/>
      <c r="CNH14" s="287"/>
      <c r="CNI14" s="67"/>
      <c r="CNJ14" s="284"/>
      <c r="CNK14" s="285"/>
      <c r="CNL14" s="285"/>
      <c r="CNM14" s="286"/>
      <c r="CNN14" s="287"/>
      <c r="CNO14" s="67"/>
      <c r="CNP14" s="284"/>
      <c r="CNQ14" s="285"/>
      <c r="CNR14" s="285"/>
      <c r="CNS14" s="286"/>
      <c r="CNT14" s="287"/>
      <c r="CNU14" s="67"/>
      <c r="CNV14" s="284"/>
      <c r="CNW14" s="285"/>
      <c r="CNX14" s="285"/>
      <c r="CNY14" s="286"/>
      <c r="CNZ14" s="287"/>
      <c r="COA14" s="67"/>
      <c r="COB14" s="284"/>
      <c r="COC14" s="285"/>
      <c r="COD14" s="285"/>
      <c r="COE14" s="286"/>
      <c r="COF14" s="287"/>
      <c r="COG14" s="67"/>
      <c r="COH14" s="284"/>
      <c r="COI14" s="285"/>
      <c r="COJ14" s="285"/>
      <c r="COK14" s="286"/>
      <c r="COL14" s="287"/>
      <c r="COM14" s="67"/>
      <c r="CON14" s="284"/>
      <c r="COO14" s="285"/>
      <c r="COP14" s="285"/>
      <c r="COQ14" s="286"/>
      <c r="COR14" s="287"/>
      <c r="COS14" s="67"/>
      <c r="COT14" s="284"/>
      <c r="COU14" s="285"/>
      <c r="COV14" s="285"/>
      <c r="COW14" s="286"/>
      <c r="COX14" s="287"/>
      <c r="COY14" s="67"/>
      <c r="COZ14" s="284"/>
      <c r="CPA14" s="285"/>
      <c r="CPB14" s="285"/>
      <c r="CPC14" s="286"/>
      <c r="CPD14" s="287"/>
      <c r="CPE14" s="67"/>
      <c r="CPF14" s="284"/>
      <c r="CPG14" s="285"/>
      <c r="CPH14" s="285"/>
      <c r="CPI14" s="286"/>
      <c r="CPJ14" s="287"/>
      <c r="CPK14" s="67"/>
      <c r="CPL14" s="284"/>
      <c r="CPM14" s="285"/>
      <c r="CPN14" s="285"/>
      <c r="CPO14" s="286"/>
      <c r="CPP14" s="287"/>
      <c r="CPQ14" s="67"/>
      <c r="CPR14" s="284"/>
      <c r="CPS14" s="285"/>
      <c r="CPT14" s="285"/>
      <c r="CPU14" s="286"/>
      <c r="CPV14" s="287"/>
      <c r="CPW14" s="67"/>
      <c r="CPX14" s="284"/>
      <c r="CPY14" s="285"/>
      <c r="CPZ14" s="285"/>
      <c r="CQA14" s="286"/>
      <c r="CQB14" s="287"/>
      <c r="CQC14" s="67"/>
      <c r="CQD14" s="284"/>
      <c r="CQE14" s="285"/>
      <c r="CQF14" s="285"/>
      <c r="CQG14" s="286"/>
      <c r="CQH14" s="287"/>
      <c r="CQI14" s="67"/>
      <c r="CQJ14" s="284"/>
      <c r="CQK14" s="285"/>
      <c r="CQL14" s="285"/>
      <c r="CQM14" s="286"/>
      <c r="CQN14" s="287"/>
      <c r="CQO14" s="67"/>
      <c r="CQP14" s="284"/>
      <c r="CQQ14" s="285"/>
      <c r="CQR14" s="285"/>
      <c r="CQS14" s="286"/>
      <c r="CQT14" s="287"/>
      <c r="CQU14" s="67"/>
      <c r="CQV14" s="284"/>
      <c r="CQW14" s="285"/>
      <c r="CQX14" s="285"/>
      <c r="CQY14" s="286"/>
      <c r="CQZ14" s="287"/>
      <c r="CRA14" s="67"/>
      <c r="CRB14" s="284"/>
      <c r="CRC14" s="285"/>
      <c r="CRD14" s="285"/>
      <c r="CRE14" s="286"/>
      <c r="CRF14" s="287"/>
      <c r="CRG14" s="67"/>
      <c r="CRH14" s="284"/>
      <c r="CRI14" s="285"/>
      <c r="CRJ14" s="285"/>
      <c r="CRK14" s="286"/>
      <c r="CRL14" s="287"/>
      <c r="CRM14" s="67"/>
      <c r="CRN14" s="284"/>
      <c r="CRO14" s="285"/>
      <c r="CRP14" s="285"/>
      <c r="CRQ14" s="286"/>
      <c r="CRR14" s="287"/>
      <c r="CRS14" s="67"/>
      <c r="CRT14" s="284"/>
      <c r="CRU14" s="285"/>
      <c r="CRV14" s="285"/>
      <c r="CRW14" s="286"/>
      <c r="CRX14" s="287"/>
      <c r="CRY14" s="67"/>
      <c r="CRZ14" s="284"/>
      <c r="CSA14" s="285"/>
      <c r="CSB14" s="285"/>
      <c r="CSC14" s="286"/>
      <c r="CSD14" s="287"/>
      <c r="CSE14" s="67"/>
      <c r="CSF14" s="284"/>
      <c r="CSG14" s="285"/>
      <c r="CSH14" s="285"/>
      <c r="CSI14" s="286"/>
      <c r="CSJ14" s="287"/>
      <c r="CSK14" s="67"/>
      <c r="CSL14" s="284"/>
      <c r="CSM14" s="285"/>
      <c r="CSN14" s="285"/>
      <c r="CSO14" s="286"/>
      <c r="CSP14" s="287"/>
      <c r="CSQ14" s="67"/>
      <c r="CSR14" s="284"/>
      <c r="CSS14" s="285"/>
      <c r="CST14" s="285"/>
      <c r="CSU14" s="286"/>
      <c r="CSV14" s="287"/>
      <c r="CSW14" s="67"/>
      <c r="CSX14" s="284"/>
      <c r="CSY14" s="285"/>
      <c r="CSZ14" s="285"/>
      <c r="CTA14" s="286"/>
      <c r="CTB14" s="287"/>
      <c r="CTC14" s="67"/>
      <c r="CTD14" s="284"/>
      <c r="CTE14" s="285"/>
      <c r="CTF14" s="285"/>
      <c r="CTG14" s="286"/>
      <c r="CTH14" s="287"/>
      <c r="CTI14" s="67"/>
      <c r="CTJ14" s="284"/>
      <c r="CTK14" s="285"/>
      <c r="CTL14" s="285"/>
      <c r="CTM14" s="286"/>
      <c r="CTN14" s="287"/>
      <c r="CTO14" s="67"/>
      <c r="CTP14" s="284"/>
      <c r="CTQ14" s="285"/>
      <c r="CTR14" s="285"/>
      <c r="CTS14" s="286"/>
      <c r="CTT14" s="287"/>
      <c r="CTU14" s="67"/>
      <c r="CTV14" s="284"/>
      <c r="CTW14" s="285"/>
      <c r="CTX14" s="285"/>
      <c r="CTY14" s="286"/>
      <c r="CTZ14" s="287"/>
      <c r="CUA14" s="67"/>
      <c r="CUB14" s="284"/>
      <c r="CUC14" s="285"/>
      <c r="CUD14" s="285"/>
      <c r="CUE14" s="286"/>
      <c r="CUF14" s="287"/>
      <c r="CUG14" s="67"/>
      <c r="CUH14" s="284"/>
      <c r="CUI14" s="285"/>
      <c r="CUJ14" s="285"/>
      <c r="CUK14" s="286"/>
      <c r="CUL14" s="287"/>
      <c r="CUM14" s="67"/>
      <c r="CUN14" s="284"/>
      <c r="CUO14" s="285"/>
      <c r="CUP14" s="285"/>
      <c r="CUQ14" s="286"/>
      <c r="CUR14" s="287"/>
      <c r="CUS14" s="67"/>
      <c r="CUT14" s="284"/>
      <c r="CUU14" s="285"/>
      <c r="CUV14" s="285"/>
      <c r="CUW14" s="286"/>
      <c r="CUX14" s="287"/>
      <c r="CUY14" s="67"/>
      <c r="CUZ14" s="284"/>
      <c r="CVA14" s="285"/>
      <c r="CVB14" s="285"/>
      <c r="CVC14" s="286"/>
      <c r="CVD14" s="287"/>
      <c r="CVE14" s="67"/>
      <c r="CVF14" s="284"/>
      <c r="CVG14" s="285"/>
      <c r="CVH14" s="285"/>
      <c r="CVI14" s="286"/>
      <c r="CVJ14" s="287"/>
      <c r="CVK14" s="67"/>
      <c r="CVL14" s="284"/>
      <c r="CVM14" s="285"/>
      <c r="CVN14" s="285"/>
      <c r="CVO14" s="286"/>
      <c r="CVP14" s="287"/>
      <c r="CVQ14" s="67"/>
      <c r="CVR14" s="284"/>
      <c r="CVS14" s="285"/>
      <c r="CVT14" s="285"/>
      <c r="CVU14" s="286"/>
      <c r="CVV14" s="287"/>
      <c r="CVW14" s="67"/>
      <c r="CVX14" s="284"/>
      <c r="CVY14" s="285"/>
      <c r="CVZ14" s="285"/>
      <c r="CWA14" s="286"/>
      <c r="CWB14" s="287"/>
      <c r="CWC14" s="67"/>
      <c r="CWD14" s="284"/>
      <c r="CWE14" s="285"/>
      <c r="CWF14" s="285"/>
      <c r="CWG14" s="286"/>
      <c r="CWH14" s="287"/>
      <c r="CWI14" s="67"/>
      <c r="CWJ14" s="284"/>
      <c r="CWK14" s="285"/>
      <c r="CWL14" s="285"/>
      <c r="CWM14" s="286"/>
      <c r="CWN14" s="287"/>
      <c r="CWO14" s="67"/>
      <c r="CWP14" s="284"/>
      <c r="CWQ14" s="285"/>
      <c r="CWR14" s="285"/>
      <c r="CWS14" s="286"/>
      <c r="CWT14" s="287"/>
      <c r="CWU14" s="67"/>
      <c r="CWV14" s="284"/>
      <c r="CWW14" s="285"/>
      <c r="CWX14" s="285"/>
      <c r="CWY14" s="286"/>
      <c r="CWZ14" s="287"/>
      <c r="CXA14" s="67"/>
      <c r="CXB14" s="284"/>
      <c r="CXC14" s="285"/>
      <c r="CXD14" s="285"/>
      <c r="CXE14" s="286"/>
      <c r="CXF14" s="287"/>
      <c r="CXG14" s="67"/>
      <c r="CXH14" s="284"/>
      <c r="CXI14" s="285"/>
      <c r="CXJ14" s="285"/>
      <c r="CXK14" s="286"/>
      <c r="CXL14" s="287"/>
      <c r="CXM14" s="67"/>
      <c r="CXN14" s="284"/>
      <c r="CXO14" s="285"/>
      <c r="CXP14" s="285"/>
      <c r="CXQ14" s="286"/>
      <c r="CXR14" s="287"/>
      <c r="CXS14" s="67"/>
      <c r="CXT14" s="284"/>
      <c r="CXU14" s="285"/>
      <c r="CXV14" s="285"/>
      <c r="CXW14" s="286"/>
      <c r="CXX14" s="287"/>
      <c r="CXY14" s="67"/>
      <c r="CXZ14" s="284"/>
      <c r="CYA14" s="285"/>
      <c r="CYB14" s="285"/>
      <c r="CYC14" s="286"/>
      <c r="CYD14" s="287"/>
      <c r="CYE14" s="67"/>
      <c r="CYF14" s="284"/>
      <c r="CYG14" s="285"/>
      <c r="CYH14" s="285"/>
      <c r="CYI14" s="286"/>
      <c r="CYJ14" s="287"/>
      <c r="CYK14" s="67"/>
      <c r="CYL14" s="284"/>
      <c r="CYM14" s="285"/>
      <c r="CYN14" s="285"/>
      <c r="CYO14" s="286"/>
      <c r="CYP14" s="287"/>
      <c r="CYQ14" s="67"/>
      <c r="CYR14" s="284"/>
      <c r="CYS14" s="285"/>
      <c r="CYT14" s="285"/>
      <c r="CYU14" s="286"/>
      <c r="CYV14" s="287"/>
      <c r="CYW14" s="67"/>
      <c r="CYX14" s="284"/>
      <c r="CYY14" s="285"/>
      <c r="CYZ14" s="285"/>
      <c r="CZA14" s="286"/>
      <c r="CZB14" s="287"/>
      <c r="CZC14" s="67"/>
      <c r="CZD14" s="284"/>
      <c r="CZE14" s="285"/>
      <c r="CZF14" s="285"/>
      <c r="CZG14" s="286"/>
      <c r="CZH14" s="287"/>
      <c r="CZI14" s="67"/>
      <c r="CZJ14" s="284"/>
      <c r="CZK14" s="285"/>
      <c r="CZL14" s="285"/>
      <c r="CZM14" s="286"/>
      <c r="CZN14" s="287"/>
      <c r="CZO14" s="67"/>
      <c r="CZP14" s="284"/>
      <c r="CZQ14" s="285"/>
      <c r="CZR14" s="285"/>
      <c r="CZS14" s="286"/>
      <c r="CZT14" s="287"/>
      <c r="CZU14" s="67"/>
      <c r="CZV14" s="284"/>
      <c r="CZW14" s="285"/>
      <c r="CZX14" s="285"/>
      <c r="CZY14" s="286"/>
      <c r="CZZ14" s="287"/>
      <c r="DAA14" s="67"/>
      <c r="DAB14" s="284"/>
      <c r="DAC14" s="285"/>
      <c r="DAD14" s="285"/>
      <c r="DAE14" s="286"/>
      <c r="DAF14" s="287"/>
      <c r="DAG14" s="67"/>
      <c r="DAH14" s="284"/>
      <c r="DAI14" s="285"/>
      <c r="DAJ14" s="285"/>
      <c r="DAK14" s="286"/>
      <c r="DAL14" s="287"/>
      <c r="DAM14" s="67"/>
      <c r="DAN14" s="284"/>
      <c r="DAO14" s="285"/>
      <c r="DAP14" s="285"/>
      <c r="DAQ14" s="286"/>
      <c r="DAR14" s="287"/>
      <c r="DAS14" s="67"/>
      <c r="DAT14" s="284"/>
      <c r="DAU14" s="285"/>
      <c r="DAV14" s="285"/>
      <c r="DAW14" s="286"/>
      <c r="DAX14" s="287"/>
      <c r="DAY14" s="67"/>
      <c r="DAZ14" s="284"/>
      <c r="DBA14" s="285"/>
      <c r="DBB14" s="285"/>
      <c r="DBC14" s="286"/>
      <c r="DBD14" s="287"/>
      <c r="DBE14" s="67"/>
      <c r="DBF14" s="284"/>
      <c r="DBG14" s="285"/>
      <c r="DBH14" s="285"/>
      <c r="DBI14" s="286"/>
      <c r="DBJ14" s="287"/>
      <c r="DBK14" s="67"/>
      <c r="DBL14" s="284"/>
      <c r="DBM14" s="285"/>
      <c r="DBN14" s="285"/>
      <c r="DBO14" s="286"/>
      <c r="DBP14" s="287"/>
      <c r="DBQ14" s="67"/>
      <c r="DBR14" s="284"/>
      <c r="DBS14" s="285"/>
      <c r="DBT14" s="285"/>
      <c r="DBU14" s="286"/>
      <c r="DBV14" s="287"/>
      <c r="DBW14" s="67"/>
      <c r="DBX14" s="284"/>
      <c r="DBY14" s="285"/>
      <c r="DBZ14" s="285"/>
      <c r="DCA14" s="286"/>
      <c r="DCB14" s="287"/>
      <c r="DCC14" s="67"/>
      <c r="DCD14" s="284"/>
      <c r="DCE14" s="285"/>
      <c r="DCF14" s="285"/>
      <c r="DCG14" s="286"/>
      <c r="DCH14" s="287"/>
      <c r="DCI14" s="67"/>
      <c r="DCJ14" s="284"/>
      <c r="DCK14" s="285"/>
      <c r="DCL14" s="285"/>
      <c r="DCM14" s="286"/>
      <c r="DCN14" s="287"/>
      <c r="DCO14" s="67"/>
      <c r="DCP14" s="284"/>
      <c r="DCQ14" s="285"/>
      <c r="DCR14" s="285"/>
      <c r="DCS14" s="286"/>
      <c r="DCT14" s="287"/>
      <c r="DCU14" s="67"/>
      <c r="DCV14" s="284"/>
      <c r="DCW14" s="285"/>
      <c r="DCX14" s="285"/>
      <c r="DCY14" s="286"/>
      <c r="DCZ14" s="287"/>
      <c r="DDA14" s="67"/>
      <c r="DDB14" s="284"/>
      <c r="DDC14" s="285"/>
      <c r="DDD14" s="285"/>
      <c r="DDE14" s="286"/>
      <c r="DDF14" s="287"/>
      <c r="DDG14" s="67"/>
      <c r="DDH14" s="284"/>
      <c r="DDI14" s="285"/>
      <c r="DDJ14" s="285"/>
      <c r="DDK14" s="286"/>
      <c r="DDL14" s="287"/>
      <c r="DDM14" s="67"/>
      <c r="DDN14" s="284"/>
      <c r="DDO14" s="285"/>
      <c r="DDP14" s="285"/>
      <c r="DDQ14" s="286"/>
      <c r="DDR14" s="287"/>
      <c r="DDS14" s="67"/>
      <c r="DDT14" s="284"/>
      <c r="DDU14" s="285"/>
      <c r="DDV14" s="285"/>
      <c r="DDW14" s="286"/>
      <c r="DDX14" s="287"/>
      <c r="DDY14" s="67"/>
      <c r="DDZ14" s="284"/>
      <c r="DEA14" s="285"/>
      <c r="DEB14" s="285"/>
      <c r="DEC14" s="286"/>
      <c r="DED14" s="287"/>
      <c r="DEE14" s="67"/>
      <c r="DEF14" s="284"/>
      <c r="DEG14" s="285"/>
      <c r="DEH14" s="285"/>
      <c r="DEI14" s="286"/>
      <c r="DEJ14" s="287"/>
      <c r="DEK14" s="67"/>
      <c r="DEL14" s="284"/>
      <c r="DEM14" s="285"/>
      <c r="DEN14" s="285"/>
      <c r="DEO14" s="286"/>
      <c r="DEP14" s="287"/>
      <c r="DEQ14" s="67"/>
      <c r="DER14" s="284"/>
      <c r="DES14" s="285"/>
      <c r="DET14" s="285"/>
      <c r="DEU14" s="286"/>
      <c r="DEV14" s="287"/>
      <c r="DEW14" s="67"/>
      <c r="DEX14" s="284"/>
      <c r="DEY14" s="285"/>
      <c r="DEZ14" s="285"/>
      <c r="DFA14" s="286"/>
      <c r="DFB14" s="287"/>
      <c r="DFC14" s="67"/>
      <c r="DFD14" s="284"/>
      <c r="DFE14" s="285"/>
      <c r="DFF14" s="285"/>
      <c r="DFG14" s="286"/>
      <c r="DFH14" s="287"/>
      <c r="DFI14" s="67"/>
      <c r="DFJ14" s="284"/>
      <c r="DFK14" s="285"/>
      <c r="DFL14" s="285"/>
      <c r="DFM14" s="286"/>
      <c r="DFN14" s="287"/>
      <c r="DFO14" s="67"/>
      <c r="DFP14" s="284"/>
      <c r="DFQ14" s="285"/>
      <c r="DFR14" s="285"/>
      <c r="DFS14" s="286"/>
      <c r="DFT14" s="287"/>
      <c r="DFU14" s="67"/>
      <c r="DFV14" s="284"/>
      <c r="DFW14" s="285"/>
      <c r="DFX14" s="285"/>
      <c r="DFY14" s="286"/>
      <c r="DFZ14" s="287"/>
      <c r="DGA14" s="67"/>
      <c r="DGB14" s="284"/>
      <c r="DGC14" s="285"/>
      <c r="DGD14" s="285"/>
      <c r="DGE14" s="286"/>
      <c r="DGF14" s="287"/>
      <c r="DGG14" s="67"/>
      <c r="DGH14" s="284"/>
      <c r="DGI14" s="285"/>
      <c r="DGJ14" s="285"/>
      <c r="DGK14" s="286"/>
      <c r="DGL14" s="287"/>
      <c r="DGM14" s="67"/>
      <c r="DGN14" s="284"/>
      <c r="DGO14" s="285"/>
      <c r="DGP14" s="285"/>
      <c r="DGQ14" s="286"/>
      <c r="DGR14" s="287"/>
      <c r="DGS14" s="67"/>
      <c r="DGT14" s="284"/>
      <c r="DGU14" s="285"/>
      <c r="DGV14" s="285"/>
      <c r="DGW14" s="286"/>
      <c r="DGX14" s="287"/>
      <c r="DGY14" s="67"/>
      <c r="DGZ14" s="284"/>
      <c r="DHA14" s="285"/>
      <c r="DHB14" s="285"/>
      <c r="DHC14" s="286"/>
      <c r="DHD14" s="287"/>
      <c r="DHE14" s="67"/>
      <c r="DHF14" s="284"/>
      <c r="DHG14" s="285"/>
      <c r="DHH14" s="285"/>
      <c r="DHI14" s="286"/>
      <c r="DHJ14" s="287"/>
      <c r="DHK14" s="67"/>
      <c r="DHL14" s="284"/>
      <c r="DHM14" s="285"/>
      <c r="DHN14" s="285"/>
      <c r="DHO14" s="286"/>
      <c r="DHP14" s="287"/>
      <c r="DHQ14" s="67"/>
      <c r="DHR14" s="284"/>
      <c r="DHS14" s="285"/>
      <c r="DHT14" s="285"/>
      <c r="DHU14" s="286"/>
      <c r="DHV14" s="287"/>
      <c r="DHW14" s="67"/>
      <c r="DHX14" s="284"/>
      <c r="DHY14" s="285"/>
      <c r="DHZ14" s="285"/>
      <c r="DIA14" s="286"/>
      <c r="DIB14" s="287"/>
      <c r="DIC14" s="67"/>
      <c r="DID14" s="284"/>
      <c r="DIE14" s="285"/>
      <c r="DIF14" s="285"/>
      <c r="DIG14" s="286"/>
      <c r="DIH14" s="287"/>
      <c r="DII14" s="67"/>
      <c r="DIJ14" s="284"/>
      <c r="DIK14" s="285"/>
      <c r="DIL14" s="285"/>
      <c r="DIM14" s="286"/>
      <c r="DIN14" s="287"/>
      <c r="DIO14" s="67"/>
      <c r="DIP14" s="284"/>
      <c r="DIQ14" s="285"/>
      <c r="DIR14" s="285"/>
      <c r="DIS14" s="286"/>
      <c r="DIT14" s="287"/>
      <c r="DIU14" s="67"/>
      <c r="DIV14" s="284"/>
      <c r="DIW14" s="285"/>
      <c r="DIX14" s="285"/>
      <c r="DIY14" s="286"/>
      <c r="DIZ14" s="287"/>
      <c r="DJA14" s="67"/>
      <c r="DJB14" s="284"/>
      <c r="DJC14" s="285"/>
      <c r="DJD14" s="285"/>
      <c r="DJE14" s="286"/>
      <c r="DJF14" s="287"/>
      <c r="DJG14" s="67"/>
      <c r="DJH14" s="284"/>
      <c r="DJI14" s="285"/>
      <c r="DJJ14" s="285"/>
      <c r="DJK14" s="286"/>
      <c r="DJL14" s="287"/>
      <c r="DJM14" s="67"/>
      <c r="DJN14" s="284"/>
      <c r="DJO14" s="285"/>
      <c r="DJP14" s="285"/>
      <c r="DJQ14" s="286"/>
      <c r="DJR14" s="287"/>
      <c r="DJS14" s="67"/>
      <c r="DJT14" s="284"/>
      <c r="DJU14" s="285"/>
      <c r="DJV14" s="285"/>
      <c r="DJW14" s="286"/>
      <c r="DJX14" s="287"/>
      <c r="DJY14" s="67"/>
      <c r="DJZ14" s="284"/>
      <c r="DKA14" s="285"/>
      <c r="DKB14" s="285"/>
      <c r="DKC14" s="286"/>
      <c r="DKD14" s="287"/>
      <c r="DKE14" s="67"/>
      <c r="DKF14" s="284"/>
      <c r="DKG14" s="285"/>
      <c r="DKH14" s="285"/>
      <c r="DKI14" s="286"/>
      <c r="DKJ14" s="287"/>
      <c r="DKK14" s="67"/>
      <c r="DKL14" s="284"/>
      <c r="DKM14" s="285"/>
      <c r="DKN14" s="285"/>
      <c r="DKO14" s="286"/>
      <c r="DKP14" s="287"/>
      <c r="DKQ14" s="67"/>
      <c r="DKR14" s="284"/>
      <c r="DKS14" s="285"/>
      <c r="DKT14" s="285"/>
      <c r="DKU14" s="286"/>
      <c r="DKV14" s="287"/>
      <c r="DKW14" s="67"/>
      <c r="DKX14" s="284"/>
      <c r="DKY14" s="285"/>
      <c r="DKZ14" s="285"/>
      <c r="DLA14" s="286"/>
      <c r="DLB14" s="287"/>
      <c r="DLC14" s="67"/>
      <c r="DLD14" s="284"/>
      <c r="DLE14" s="285"/>
      <c r="DLF14" s="285"/>
      <c r="DLG14" s="286"/>
      <c r="DLH14" s="287"/>
      <c r="DLI14" s="67"/>
      <c r="DLJ14" s="284"/>
      <c r="DLK14" s="285"/>
      <c r="DLL14" s="285"/>
      <c r="DLM14" s="286"/>
      <c r="DLN14" s="287"/>
      <c r="DLO14" s="67"/>
      <c r="DLP14" s="284"/>
      <c r="DLQ14" s="285"/>
      <c r="DLR14" s="285"/>
      <c r="DLS14" s="286"/>
      <c r="DLT14" s="287"/>
      <c r="DLU14" s="67"/>
      <c r="DLV14" s="284"/>
      <c r="DLW14" s="285"/>
      <c r="DLX14" s="285"/>
      <c r="DLY14" s="286"/>
      <c r="DLZ14" s="287"/>
      <c r="DMA14" s="67"/>
      <c r="DMB14" s="284"/>
      <c r="DMC14" s="285"/>
      <c r="DMD14" s="285"/>
      <c r="DME14" s="286"/>
      <c r="DMF14" s="287"/>
      <c r="DMG14" s="67"/>
      <c r="DMH14" s="284"/>
      <c r="DMI14" s="285"/>
      <c r="DMJ14" s="285"/>
      <c r="DMK14" s="286"/>
      <c r="DML14" s="287"/>
      <c r="DMM14" s="67"/>
      <c r="DMN14" s="284"/>
      <c r="DMO14" s="285"/>
      <c r="DMP14" s="285"/>
      <c r="DMQ14" s="286"/>
      <c r="DMR14" s="287"/>
      <c r="DMS14" s="67"/>
      <c r="DMT14" s="284"/>
      <c r="DMU14" s="285"/>
      <c r="DMV14" s="285"/>
      <c r="DMW14" s="286"/>
      <c r="DMX14" s="287"/>
      <c r="DMY14" s="67"/>
      <c r="DMZ14" s="284"/>
      <c r="DNA14" s="285"/>
      <c r="DNB14" s="285"/>
      <c r="DNC14" s="286"/>
      <c r="DND14" s="287"/>
      <c r="DNE14" s="67"/>
      <c r="DNF14" s="284"/>
      <c r="DNG14" s="285"/>
      <c r="DNH14" s="285"/>
      <c r="DNI14" s="286"/>
      <c r="DNJ14" s="287"/>
      <c r="DNK14" s="67"/>
      <c r="DNL14" s="284"/>
      <c r="DNM14" s="285"/>
      <c r="DNN14" s="285"/>
      <c r="DNO14" s="286"/>
      <c r="DNP14" s="287"/>
      <c r="DNQ14" s="67"/>
      <c r="DNR14" s="284"/>
      <c r="DNS14" s="285"/>
      <c r="DNT14" s="285"/>
      <c r="DNU14" s="286"/>
      <c r="DNV14" s="287"/>
      <c r="DNW14" s="67"/>
      <c r="DNX14" s="284"/>
      <c r="DNY14" s="285"/>
      <c r="DNZ14" s="285"/>
      <c r="DOA14" s="286"/>
      <c r="DOB14" s="287"/>
      <c r="DOC14" s="67"/>
      <c r="DOD14" s="284"/>
      <c r="DOE14" s="285"/>
      <c r="DOF14" s="285"/>
      <c r="DOG14" s="286"/>
      <c r="DOH14" s="287"/>
      <c r="DOI14" s="67"/>
      <c r="DOJ14" s="284"/>
      <c r="DOK14" s="285"/>
      <c r="DOL14" s="285"/>
      <c r="DOM14" s="286"/>
      <c r="DON14" s="287"/>
      <c r="DOO14" s="67"/>
      <c r="DOP14" s="284"/>
      <c r="DOQ14" s="285"/>
      <c r="DOR14" s="285"/>
      <c r="DOS14" s="286"/>
      <c r="DOT14" s="287"/>
      <c r="DOU14" s="67"/>
      <c r="DOV14" s="284"/>
      <c r="DOW14" s="285"/>
      <c r="DOX14" s="285"/>
      <c r="DOY14" s="286"/>
      <c r="DOZ14" s="287"/>
      <c r="DPA14" s="67"/>
      <c r="DPB14" s="284"/>
      <c r="DPC14" s="285"/>
      <c r="DPD14" s="285"/>
      <c r="DPE14" s="286"/>
      <c r="DPF14" s="287"/>
      <c r="DPG14" s="67"/>
      <c r="DPH14" s="284"/>
      <c r="DPI14" s="285"/>
      <c r="DPJ14" s="285"/>
      <c r="DPK14" s="286"/>
      <c r="DPL14" s="287"/>
      <c r="DPM14" s="67"/>
      <c r="DPN14" s="284"/>
      <c r="DPO14" s="285"/>
      <c r="DPP14" s="285"/>
      <c r="DPQ14" s="286"/>
      <c r="DPR14" s="287"/>
      <c r="DPS14" s="67"/>
      <c r="DPT14" s="284"/>
      <c r="DPU14" s="285"/>
      <c r="DPV14" s="285"/>
      <c r="DPW14" s="286"/>
      <c r="DPX14" s="287"/>
      <c r="DPY14" s="67"/>
      <c r="DPZ14" s="284"/>
      <c r="DQA14" s="285"/>
      <c r="DQB14" s="285"/>
      <c r="DQC14" s="286"/>
      <c r="DQD14" s="287"/>
      <c r="DQE14" s="67"/>
      <c r="DQF14" s="284"/>
      <c r="DQG14" s="285"/>
      <c r="DQH14" s="285"/>
      <c r="DQI14" s="286"/>
      <c r="DQJ14" s="287"/>
      <c r="DQK14" s="67"/>
      <c r="DQL14" s="284"/>
      <c r="DQM14" s="285"/>
      <c r="DQN14" s="285"/>
      <c r="DQO14" s="286"/>
      <c r="DQP14" s="287"/>
      <c r="DQQ14" s="67"/>
      <c r="DQR14" s="284"/>
      <c r="DQS14" s="285"/>
      <c r="DQT14" s="285"/>
      <c r="DQU14" s="286"/>
      <c r="DQV14" s="287"/>
      <c r="DQW14" s="67"/>
      <c r="DQX14" s="284"/>
      <c r="DQY14" s="285"/>
      <c r="DQZ14" s="285"/>
      <c r="DRA14" s="286"/>
      <c r="DRB14" s="287"/>
      <c r="DRC14" s="67"/>
      <c r="DRD14" s="284"/>
      <c r="DRE14" s="285"/>
      <c r="DRF14" s="285"/>
      <c r="DRG14" s="286"/>
      <c r="DRH14" s="287"/>
      <c r="DRI14" s="67"/>
      <c r="DRJ14" s="284"/>
      <c r="DRK14" s="285"/>
      <c r="DRL14" s="285"/>
      <c r="DRM14" s="286"/>
      <c r="DRN14" s="287"/>
      <c r="DRO14" s="67"/>
      <c r="DRP14" s="284"/>
      <c r="DRQ14" s="285"/>
      <c r="DRR14" s="285"/>
      <c r="DRS14" s="286"/>
      <c r="DRT14" s="287"/>
      <c r="DRU14" s="67"/>
      <c r="DRV14" s="284"/>
      <c r="DRW14" s="285"/>
      <c r="DRX14" s="285"/>
      <c r="DRY14" s="286"/>
      <c r="DRZ14" s="287"/>
      <c r="DSA14" s="67"/>
      <c r="DSB14" s="284"/>
      <c r="DSC14" s="285"/>
      <c r="DSD14" s="285"/>
      <c r="DSE14" s="286"/>
      <c r="DSF14" s="287"/>
      <c r="DSG14" s="67"/>
      <c r="DSH14" s="284"/>
      <c r="DSI14" s="285"/>
      <c r="DSJ14" s="285"/>
      <c r="DSK14" s="286"/>
      <c r="DSL14" s="287"/>
      <c r="DSM14" s="67"/>
      <c r="DSN14" s="284"/>
      <c r="DSO14" s="285"/>
      <c r="DSP14" s="285"/>
      <c r="DSQ14" s="286"/>
      <c r="DSR14" s="287"/>
      <c r="DSS14" s="67"/>
      <c r="DST14" s="284"/>
      <c r="DSU14" s="285"/>
      <c r="DSV14" s="285"/>
      <c r="DSW14" s="286"/>
      <c r="DSX14" s="287"/>
      <c r="DSY14" s="67"/>
      <c r="DSZ14" s="284"/>
      <c r="DTA14" s="285"/>
      <c r="DTB14" s="285"/>
      <c r="DTC14" s="286"/>
      <c r="DTD14" s="287"/>
      <c r="DTE14" s="67"/>
      <c r="DTF14" s="284"/>
      <c r="DTG14" s="285"/>
      <c r="DTH14" s="285"/>
      <c r="DTI14" s="286"/>
      <c r="DTJ14" s="287"/>
      <c r="DTK14" s="67"/>
      <c r="DTL14" s="284"/>
      <c r="DTM14" s="285"/>
      <c r="DTN14" s="285"/>
      <c r="DTO14" s="286"/>
      <c r="DTP14" s="287"/>
      <c r="DTQ14" s="67"/>
      <c r="DTR14" s="284"/>
      <c r="DTS14" s="285"/>
      <c r="DTT14" s="285"/>
      <c r="DTU14" s="286"/>
      <c r="DTV14" s="287"/>
      <c r="DTW14" s="67"/>
      <c r="DTX14" s="284"/>
      <c r="DTY14" s="285"/>
      <c r="DTZ14" s="285"/>
      <c r="DUA14" s="286"/>
      <c r="DUB14" s="287"/>
      <c r="DUC14" s="67"/>
      <c r="DUD14" s="284"/>
      <c r="DUE14" s="285"/>
      <c r="DUF14" s="285"/>
      <c r="DUG14" s="286"/>
      <c r="DUH14" s="287"/>
      <c r="DUI14" s="67"/>
      <c r="DUJ14" s="284"/>
      <c r="DUK14" s="285"/>
      <c r="DUL14" s="285"/>
      <c r="DUM14" s="286"/>
      <c r="DUN14" s="287"/>
      <c r="DUO14" s="67"/>
      <c r="DUP14" s="284"/>
      <c r="DUQ14" s="285"/>
      <c r="DUR14" s="285"/>
      <c r="DUS14" s="286"/>
      <c r="DUT14" s="287"/>
      <c r="DUU14" s="67"/>
      <c r="DUV14" s="284"/>
      <c r="DUW14" s="285"/>
      <c r="DUX14" s="285"/>
      <c r="DUY14" s="286"/>
      <c r="DUZ14" s="287"/>
      <c r="DVA14" s="67"/>
      <c r="DVB14" s="284"/>
      <c r="DVC14" s="285"/>
      <c r="DVD14" s="285"/>
      <c r="DVE14" s="286"/>
      <c r="DVF14" s="287"/>
      <c r="DVG14" s="67"/>
      <c r="DVH14" s="284"/>
      <c r="DVI14" s="285"/>
      <c r="DVJ14" s="285"/>
      <c r="DVK14" s="286"/>
      <c r="DVL14" s="287"/>
      <c r="DVM14" s="67"/>
      <c r="DVN14" s="284"/>
      <c r="DVO14" s="285"/>
      <c r="DVP14" s="285"/>
      <c r="DVQ14" s="286"/>
      <c r="DVR14" s="287"/>
      <c r="DVS14" s="67"/>
      <c r="DVT14" s="284"/>
      <c r="DVU14" s="285"/>
      <c r="DVV14" s="285"/>
      <c r="DVW14" s="286"/>
      <c r="DVX14" s="287"/>
      <c r="DVY14" s="67"/>
      <c r="DVZ14" s="284"/>
      <c r="DWA14" s="285"/>
      <c r="DWB14" s="285"/>
      <c r="DWC14" s="286"/>
      <c r="DWD14" s="287"/>
      <c r="DWE14" s="67"/>
      <c r="DWF14" s="284"/>
      <c r="DWG14" s="285"/>
      <c r="DWH14" s="285"/>
      <c r="DWI14" s="286"/>
      <c r="DWJ14" s="287"/>
      <c r="DWK14" s="67"/>
      <c r="DWL14" s="284"/>
      <c r="DWM14" s="285"/>
      <c r="DWN14" s="285"/>
      <c r="DWO14" s="286"/>
      <c r="DWP14" s="287"/>
      <c r="DWQ14" s="67"/>
      <c r="DWR14" s="284"/>
      <c r="DWS14" s="285"/>
      <c r="DWT14" s="285"/>
      <c r="DWU14" s="286"/>
      <c r="DWV14" s="287"/>
      <c r="DWW14" s="67"/>
      <c r="DWX14" s="284"/>
      <c r="DWY14" s="285"/>
      <c r="DWZ14" s="285"/>
      <c r="DXA14" s="286"/>
      <c r="DXB14" s="287"/>
      <c r="DXC14" s="67"/>
      <c r="DXD14" s="284"/>
      <c r="DXE14" s="285"/>
      <c r="DXF14" s="285"/>
      <c r="DXG14" s="286"/>
      <c r="DXH14" s="287"/>
      <c r="DXI14" s="67"/>
      <c r="DXJ14" s="284"/>
      <c r="DXK14" s="285"/>
      <c r="DXL14" s="285"/>
      <c r="DXM14" s="286"/>
      <c r="DXN14" s="287"/>
      <c r="DXO14" s="67"/>
      <c r="DXP14" s="284"/>
      <c r="DXQ14" s="285"/>
      <c r="DXR14" s="285"/>
      <c r="DXS14" s="286"/>
      <c r="DXT14" s="287"/>
      <c r="DXU14" s="67"/>
      <c r="DXV14" s="284"/>
      <c r="DXW14" s="285"/>
      <c r="DXX14" s="285"/>
      <c r="DXY14" s="286"/>
      <c r="DXZ14" s="287"/>
      <c r="DYA14" s="67"/>
      <c r="DYB14" s="284"/>
      <c r="DYC14" s="285"/>
      <c r="DYD14" s="285"/>
      <c r="DYE14" s="286"/>
      <c r="DYF14" s="287"/>
      <c r="DYG14" s="67"/>
      <c r="DYH14" s="284"/>
      <c r="DYI14" s="285"/>
      <c r="DYJ14" s="285"/>
      <c r="DYK14" s="286"/>
      <c r="DYL14" s="287"/>
      <c r="DYM14" s="67"/>
      <c r="DYN14" s="284"/>
      <c r="DYO14" s="285"/>
      <c r="DYP14" s="285"/>
      <c r="DYQ14" s="286"/>
      <c r="DYR14" s="287"/>
      <c r="DYS14" s="67"/>
      <c r="DYT14" s="284"/>
      <c r="DYU14" s="285"/>
      <c r="DYV14" s="285"/>
      <c r="DYW14" s="286"/>
      <c r="DYX14" s="287"/>
      <c r="DYY14" s="67"/>
      <c r="DYZ14" s="284"/>
      <c r="DZA14" s="285"/>
      <c r="DZB14" s="285"/>
      <c r="DZC14" s="286"/>
      <c r="DZD14" s="287"/>
      <c r="DZE14" s="67"/>
      <c r="DZF14" s="284"/>
      <c r="DZG14" s="285"/>
      <c r="DZH14" s="285"/>
      <c r="DZI14" s="286"/>
      <c r="DZJ14" s="287"/>
      <c r="DZK14" s="67"/>
      <c r="DZL14" s="284"/>
      <c r="DZM14" s="285"/>
      <c r="DZN14" s="285"/>
      <c r="DZO14" s="286"/>
      <c r="DZP14" s="287"/>
      <c r="DZQ14" s="67"/>
      <c r="DZR14" s="284"/>
      <c r="DZS14" s="285"/>
      <c r="DZT14" s="285"/>
      <c r="DZU14" s="286"/>
      <c r="DZV14" s="287"/>
      <c r="DZW14" s="67"/>
      <c r="DZX14" s="284"/>
      <c r="DZY14" s="285"/>
      <c r="DZZ14" s="285"/>
      <c r="EAA14" s="286"/>
      <c r="EAB14" s="287"/>
      <c r="EAC14" s="67"/>
      <c r="EAD14" s="284"/>
      <c r="EAE14" s="285"/>
      <c r="EAF14" s="285"/>
      <c r="EAG14" s="286"/>
      <c r="EAH14" s="287"/>
      <c r="EAI14" s="67"/>
      <c r="EAJ14" s="284"/>
      <c r="EAK14" s="285"/>
      <c r="EAL14" s="285"/>
      <c r="EAM14" s="286"/>
      <c r="EAN14" s="287"/>
      <c r="EAO14" s="67"/>
      <c r="EAP14" s="284"/>
      <c r="EAQ14" s="285"/>
      <c r="EAR14" s="285"/>
      <c r="EAS14" s="286"/>
      <c r="EAT14" s="287"/>
      <c r="EAU14" s="67"/>
      <c r="EAV14" s="284"/>
      <c r="EAW14" s="285"/>
      <c r="EAX14" s="285"/>
      <c r="EAY14" s="286"/>
      <c r="EAZ14" s="287"/>
      <c r="EBA14" s="67"/>
      <c r="EBB14" s="284"/>
      <c r="EBC14" s="285"/>
      <c r="EBD14" s="285"/>
      <c r="EBE14" s="286"/>
      <c r="EBF14" s="287"/>
      <c r="EBG14" s="67"/>
      <c r="EBH14" s="284"/>
      <c r="EBI14" s="285"/>
      <c r="EBJ14" s="285"/>
      <c r="EBK14" s="286"/>
      <c r="EBL14" s="287"/>
      <c r="EBM14" s="67"/>
      <c r="EBN14" s="284"/>
      <c r="EBO14" s="285"/>
      <c r="EBP14" s="285"/>
      <c r="EBQ14" s="286"/>
      <c r="EBR14" s="287"/>
      <c r="EBS14" s="67"/>
      <c r="EBT14" s="284"/>
      <c r="EBU14" s="285"/>
      <c r="EBV14" s="285"/>
      <c r="EBW14" s="286"/>
      <c r="EBX14" s="287"/>
      <c r="EBY14" s="67"/>
      <c r="EBZ14" s="284"/>
      <c r="ECA14" s="285"/>
      <c r="ECB14" s="285"/>
      <c r="ECC14" s="286"/>
      <c r="ECD14" s="287"/>
      <c r="ECE14" s="67"/>
      <c r="ECF14" s="284"/>
      <c r="ECG14" s="285"/>
      <c r="ECH14" s="285"/>
      <c r="ECI14" s="286"/>
      <c r="ECJ14" s="287"/>
      <c r="ECK14" s="67"/>
      <c r="ECL14" s="284"/>
      <c r="ECM14" s="285"/>
      <c r="ECN14" s="285"/>
      <c r="ECO14" s="286"/>
      <c r="ECP14" s="287"/>
      <c r="ECQ14" s="67"/>
      <c r="ECR14" s="284"/>
      <c r="ECS14" s="285"/>
      <c r="ECT14" s="285"/>
      <c r="ECU14" s="286"/>
      <c r="ECV14" s="287"/>
      <c r="ECW14" s="67"/>
      <c r="ECX14" s="284"/>
      <c r="ECY14" s="285"/>
      <c r="ECZ14" s="285"/>
      <c r="EDA14" s="286"/>
      <c r="EDB14" s="287"/>
      <c r="EDC14" s="67"/>
      <c r="EDD14" s="284"/>
      <c r="EDE14" s="285"/>
      <c r="EDF14" s="285"/>
      <c r="EDG14" s="286"/>
      <c r="EDH14" s="287"/>
      <c r="EDI14" s="67"/>
      <c r="EDJ14" s="284"/>
      <c r="EDK14" s="285"/>
      <c r="EDL14" s="285"/>
      <c r="EDM14" s="286"/>
      <c r="EDN14" s="287"/>
      <c r="EDO14" s="67"/>
      <c r="EDP14" s="284"/>
      <c r="EDQ14" s="285"/>
      <c r="EDR14" s="285"/>
      <c r="EDS14" s="286"/>
      <c r="EDT14" s="287"/>
      <c r="EDU14" s="67"/>
      <c r="EDV14" s="284"/>
      <c r="EDW14" s="285"/>
      <c r="EDX14" s="285"/>
      <c r="EDY14" s="286"/>
      <c r="EDZ14" s="287"/>
      <c r="EEA14" s="67"/>
      <c r="EEB14" s="284"/>
      <c r="EEC14" s="285"/>
      <c r="EED14" s="285"/>
      <c r="EEE14" s="286"/>
      <c r="EEF14" s="287"/>
      <c r="EEG14" s="67"/>
      <c r="EEH14" s="284"/>
      <c r="EEI14" s="285"/>
      <c r="EEJ14" s="285"/>
      <c r="EEK14" s="286"/>
      <c r="EEL14" s="287"/>
      <c r="EEM14" s="67"/>
      <c r="EEN14" s="284"/>
      <c r="EEO14" s="285"/>
      <c r="EEP14" s="285"/>
      <c r="EEQ14" s="286"/>
      <c r="EER14" s="287"/>
      <c r="EES14" s="67"/>
      <c r="EET14" s="284"/>
      <c r="EEU14" s="285"/>
      <c r="EEV14" s="285"/>
      <c r="EEW14" s="286"/>
      <c r="EEX14" s="287"/>
      <c r="EEY14" s="67"/>
      <c r="EEZ14" s="284"/>
      <c r="EFA14" s="285"/>
      <c r="EFB14" s="285"/>
      <c r="EFC14" s="286"/>
      <c r="EFD14" s="287"/>
      <c r="EFE14" s="67"/>
      <c r="EFF14" s="284"/>
      <c r="EFG14" s="285"/>
      <c r="EFH14" s="285"/>
      <c r="EFI14" s="286"/>
      <c r="EFJ14" s="287"/>
      <c r="EFK14" s="67"/>
      <c r="EFL14" s="284"/>
      <c r="EFM14" s="285"/>
      <c r="EFN14" s="285"/>
      <c r="EFO14" s="286"/>
      <c r="EFP14" s="287"/>
      <c r="EFQ14" s="67"/>
      <c r="EFR14" s="284"/>
      <c r="EFS14" s="285"/>
      <c r="EFT14" s="285"/>
      <c r="EFU14" s="286"/>
      <c r="EFV14" s="287"/>
      <c r="EFW14" s="67"/>
      <c r="EFX14" s="284"/>
      <c r="EFY14" s="285"/>
      <c r="EFZ14" s="285"/>
      <c r="EGA14" s="286"/>
      <c r="EGB14" s="287"/>
      <c r="EGC14" s="67"/>
      <c r="EGD14" s="284"/>
      <c r="EGE14" s="285"/>
      <c r="EGF14" s="285"/>
      <c r="EGG14" s="286"/>
      <c r="EGH14" s="287"/>
      <c r="EGI14" s="67"/>
      <c r="EGJ14" s="284"/>
      <c r="EGK14" s="285"/>
      <c r="EGL14" s="285"/>
      <c r="EGM14" s="286"/>
      <c r="EGN14" s="287"/>
      <c r="EGO14" s="67"/>
      <c r="EGP14" s="284"/>
      <c r="EGQ14" s="285"/>
      <c r="EGR14" s="285"/>
      <c r="EGS14" s="286"/>
      <c r="EGT14" s="287"/>
      <c r="EGU14" s="67"/>
      <c r="EGV14" s="284"/>
      <c r="EGW14" s="285"/>
      <c r="EGX14" s="285"/>
      <c r="EGY14" s="286"/>
      <c r="EGZ14" s="287"/>
      <c r="EHA14" s="67"/>
      <c r="EHB14" s="284"/>
      <c r="EHC14" s="285"/>
      <c r="EHD14" s="285"/>
      <c r="EHE14" s="286"/>
      <c r="EHF14" s="287"/>
      <c r="EHG14" s="67"/>
      <c r="EHH14" s="284"/>
      <c r="EHI14" s="285"/>
      <c r="EHJ14" s="285"/>
      <c r="EHK14" s="286"/>
      <c r="EHL14" s="287"/>
      <c r="EHM14" s="67"/>
      <c r="EHN14" s="284"/>
      <c r="EHO14" s="285"/>
      <c r="EHP14" s="285"/>
      <c r="EHQ14" s="286"/>
      <c r="EHR14" s="287"/>
      <c r="EHS14" s="67"/>
      <c r="EHT14" s="284"/>
      <c r="EHU14" s="285"/>
      <c r="EHV14" s="285"/>
      <c r="EHW14" s="286"/>
      <c r="EHX14" s="287"/>
      <c r="EHY14" s="67"/>
      <c r="EHZ14" s="284"/>
      <c r="EIA14" s="285"/>
      <c r="EIB14" s="285"/>
      <c r="EIC14" s="286"/>
      <c r="EID14" s="287"/>
      <c r="EIE14" s="67"/>
      <c r="EIF14" s="284"/>
      <c r="EIG14" s="285"/>
      <c r="EIH14" s="285"/>
      <c r="EII14" s="286"/>
      <c r="EIJ14" s="287"/>
      <c r="EIK14" s="67"/>
      <c r="EIL14" s="284"/>
      <c r="EIM14" s="285"/>
      <c r="EIN14" s="285"/>
      <c r="EIO14" s="286"/>
      <c r="EIP14" s="287"/>
      <c r="EIQ14" s="67"/>
      <c r="EIR14" s="284"/>
      <c r="EIS14" s="285"/>
      <c r="EIT14" s="285"/>
      <c r="EIU14" s="286"/>
      <c r="EIV14" s="287"/>
      <c r="EIW14" s="67"/>
      <c r="EIX14" s="284"/>
      <c r="EIY14" s="285"/>
      <c r="EIZ14" s="285"/>
      <c r="EJA14" s="286"/>
      <c r="EJB14" s="287"/>
      <c r="EJC14" s="67"/>
      <c r="EJD14" s="284"/>
      <c r="EJE14" s="285"/>
      <c r="EJF14" s="285"/>
      <c r="EJG14" s="286"/>
      <c r="EJH14" s="287"/>
      <c r="EJI14" s="67"/>
      <c r="EJJ14" s="284"/>
      <c r="EJK14" s="285"/>
      <c r="EJL14" s="285"/>
      <c r="EJM14" s="286"/>
      <c r="EJN14" s="287"/>
      <c r="EJO14" s="67"/>
      <c r="EJP14" s="284"/>
      <c r="EJQ14" s="285"/>
      <c r="EJR14" s="285"/>
      <c r="EJS14" s="286"/>
      <c r="EJT14" s="287"/>
      <c r="EJU14" s="67"/>
      <c r="EJV14" s="284"/>
      <c r="EJW14" s="285"/>
      <c r="EJX14" s="285"/>
      <c r="EJY14" s="286"/>
      <c r="EJZ14" s="287"/>
      <c r="EKA14" s="67"/>
      <c r="EKB14" s="284"/>
      <c r="EKC14" s="285"/>
      <c r="EKD14" s="285"/>
      <c r="EKE14" s="286"/>
      <c r="EKF14" s="287"/>
      <c r="EKG14" s="67"/>
      <c r="EKH14" s="284"/>
      <c r="EKI14" s="285"/>
      <c r="EKJ14" s="285"/>
      <c r="EKK14" s="286"/>
      <c r="EKL14" s="287"/>
      <c r="EKM14" s="67"/>
      <c r="EKN14" s="284"/>
      <c r="EKO14" s="285"/>
      <c r="EKP14" s="285"/>
      <c r="EKQ14" s="286"/>
      <c r="EKR14" s="287"/>
      <c r="EKS14" s="67"/>
      <c r="EKT14" s="284"/>
      <c r="EKU14" s="285"/>
      <c r="EKV14" s="285"/>
      <c r="EKW14" s="286"/>
      <c r="EKX14" s="287"/>
      <c r="EKY14" s="67"/>
      <c r="EKZ14" s="284"/>
      <c r="ELA14" s="285"/>
      <c r="ELB14" s="285"/>
      <c r="ELC14" s="286"/>
      <c r="ELD14" s="287"/>
      <c r="ELE14" s="67"/>
      <c r="ELF14" s="284"/>
      <c r="ELG14" s="285"/>
      <c r="ELH14" s="285"/>
      <c r="ELI14" s="286"/>
      <c r="ELJ14" s="287"/>
      <c r="ELK14" s="67"/>
      <c r="ELL14" s="284"/>
      <c r="ELM14" s="285"/>
      <c r="ELN14" s="285"/>
      <c r="ELO14" s="286"/>
      <c r="ELP14" s="287"/>
      <c r="ELQ14" s="67"/>
      <c r="ELR14" s="284"/>
      <c r="ELS14" s="285"/>
      <c r="ELT14" s="285"/>
      <c r="ELU14" s="286"/>
      <c r="ELV14" s="287"/>
      <c r="ELW14" s="67"/>
      <c r="ELX14" s="284"/>
      <c r="ELY14" s="285"/>
      <c r="ELZ14" s="285"/>
      <c r="EMA14" s="286"/>
      <c r="EMB14" s="287"/>
      <c r="EMC14" s="67"/>
      <c r="EMD14" s="284"/>
      <c r="EME14" s="285"/>
      <c r="EMF14" s="285"/>
      <c r="EMG14" s="286"/>
      <c r="EMH14" s="287"/>
      <c r="EMI14" s="67"/>
      <c r="EMJ14" s="284"/>
      <c r="EMK14" s="285"/>
      <c r="EML14" s="285"/>
      <c r="EMM14" s="286"/>
      <c r="EMN14" s="287"/>
      <c r="EMO14" s="67"/>
      <c r="EMP14" s="284"/>
      <c r="EMQ14" s="285"/>
      <c r="EMR14" s="285"/>
      <c r="EMS14" s="286"/>
      <c r="EMT14" s="287"/>
      <c r="EMU14" s="67"/>
      <c r="EMV14" s="284"/>
      <c r="EMW14" s="285"/>
      <c r="EMX14" s="285"/>
      <c r="EMY14" s="286"/>
      <c r="EMZ14" s="287"/>
      <c r="ENA14" s="67"/>
      <c r="ENB14" s="284"/>
      <c r="ENC14" s="285"/>
      <c r="END14" s="285"/>
      <c r="ENE14" s="286"/>
      <c r="ENF14" s="287"/>
      <c r="ENG14" s="67"/>
      <c r="ENH14" s="284"/>
      <c r="ENI14" s="285"/>
      <c r="ENJ14" s="285"/>
      <c r="ENK14" s="286"/>
      <c r="ENL14" s="287"/>
      <c r="ENM14" s="67"/>
      <c r="ENN14" s="284"/>
      <c r="ENO14" s="285"/>
      <c r="ENP14" s="285"/>
      <c r="ENQ14" s="286"/>
      <c r="ENR14" s="287"/>
      <c r="ENS14" s="67"/>
      <c r="ENT14" s="284"/>
      <c r="ENU14" s="285"/>
      <c r="ENV14" s="285"/>
      <c r="ENW14" s="286"/>
      <c r="ENX14" s="287"/>
      <c r="ENY14" s="67"/>
      <c r="ENZ14" s="284"/>
      <c r="EOA14" s="285"/>
      <c r="EOB14" s="285"/>
      <c r="EOC14" s="286"/>
      <c r="EOD14" s="287"/>
      <c r="EOE14" s="67"/>
      <c r="EOF14" s="284"/>
      <c r="EOG14" s="285"/>
      <c r="EOH14" s="285"/>
      <c r="EOI14" s="286"/>
      <c r="EOJ14" s="287"/>
      <c r="EOK14" s="67"/>
      <c r="EOL14" s="284"/>
      <c r="EOM14" s="285"/>
      <c r="EON14" s="285"/>
      <c r="EOO14" s="286"/>
      <c r="EOP14" s="287"/>
      <c r="EOQ14" s="67"/>
      <c r="EOR14" s="284"/>
      <c r="EOS14" s="285"/>
      <c r="EOT14" s="285"/>
      <c r="EOU14" s="286"/>
      <c r="EOV14" s="287"/>
      <c r="EOW14" s="67"/>
      <c r="EOX14" s="284"/>
      <c r="EOY14" s="285"/>
      <c r="EOZ14" s="285"/>
      <c r="EPA14" s="286"/>
      <c r="EPB14" s="287"/>
      <c r="EPC14" s="67"/>
      <c r="EPD14" s="284"/>
      <c r="EPE14" s="285"/>
      <c r="EPF14" s="285"/>
      <c r="EPG14" s="286"/>
      <c r="EPH14" s="287"/>
      <c r="EPI14" s="67"/>
      <c r="EPJ14" s="284"/>
      <c r="EPK14" s="285"/>
      <c r="EPL14" s="285"/>
      <c r="EPM14" s="286"/>
      <c r="EPN14" s="287"/>
      <c r="EPO14" s="67"/>
      <c r="EPP14" s="284"/>
      <c r="EPQ14" s="285"/>
      <c r="EPR14" s="285"/>
      <c r="EPS14" s="286"/>
      <c r="EPT14" s="287"/>
      <c r="EPU14" s="67"/>
      <c r="EPV14" s="284"/>
      <c r="EPW14" s="285"/>
      <c r="EPX14" s="285"/>
      <c r="EPY14" s="286"/>
      <c r="EPZ14" s="287"/>
      <c r="EQA14" s="67"/>
      <c r="EQB14" s="284"/>
      <c r="EQC14" s="285"/>
      <c r="EQD14" s="285"/>
      <c r="EQE14" s="286"/>
      <c r="EQF14" s="287"/>
      <c r="EQG14" s="67"/>
      <c r="EQH14" s="284"/>
      <c r="EQI14" s="285"/>
      <c r="EQJ14" s="285"/>
      <c r="EQK14" s="286"/>
      <c r="EQL14" s="287"/>
      <c r="EQM14" s="67"/>
      <c r="EQN14" s="284"/>
      <c r="EQO14" s="285"/>
      <c r="EQP14" s="285"/>
      <c r="EQQ14" s="286"/>
      <c r="EQR14" s="287"/>
      <c r="EQS14" s="67"/>
      <c r="EQT14" s="284"/>
      <c r="EQU14" s="285"/>
      <c r="EQV14" s="285"/>
      <c r="EQW14" s="286"/>
      <c r="EQX14" s="287"/>
      <c r="EQY14" s="67"/>
      <c r="EQZ14" s="284"/>
      <c r="ERA14" s="285"/>
      <c r="ERB14" s="285"/>
      <c r="ERC14" s="286"/>
      <c r="ERD14" s="287"/>
      <c r="ERE14" s="67"/>
      <c r="ERF14" s="284"/>
      <c r="ERG14" s="285"/>
      <c r="ERH14" s="285"/>
      <c r="ERI14" s="286"/>
      <c r="ERJ14" s="287"/>
      <c r="ERK14" s="67"/>
      <c r="ERL14" s="284"/>
      <c r="ERM14" s="285"/>
      <c r="ERN14" s="285"/>
      <c r="ERO14" s="286"/>
      <c r="ERP14" s="287"/>
      <c r="ERQ14" s="67"/>
      <c r="ERR14" s="284"/>
      <c r="ERS14" s="285"/>
      <c r="ERT14" s="285"/>
      <c r="ERU14" s="286"/>
      <c r="ERV14" s="287"/>
      <c r="ERW14" s="67"/>
      <c r="ERX14" s="284"/>
      <c r="ERY14" s="285"/>
      <c r="ERZ14" s="285"/>
      <c r="ESA14" s="286"/>
      <c r="ESB14" s="287"/>
      <c r="ESC14" s="67"/>
      <c r="ESD14" s="284"/>
      <c r="ESE14" s="285"/>
      <c r="ESF14" s="285"/>
      <c r="ESG14" s="286"/>
      <c r="ESH14" s="287"/>
      <c r="ESI14" s="67"/>
      <c r="ESJ14" s="284"/>
      <c r="ESK14" s="285"/>
      <c r="ESL14" s="285"/>
      <c r="ESM14" s="286"/>
      <c r="ESN14" s="287"/>
      <c r="ESO14" s="67"/>
      <c r="ESP14" s="284"/>
      <c r="ESQ14" s="285"/>
      <c r="ESR14" s="285"/>
      <c r="ESS14" s="286"/>
      <c r="EST14" s="287"/>
      <c r="ESU14" s="67"/>
      <c r="ESV14" s="284"/>
      <c r="ESW14" s="285"/>
      <c r="ESX14" s="285"/>
      <c r="ESY14" s="286"/>
      <c r="ESZ14" s="287"/>
      <c r="ETA14" s="67"/>
      <c r="ETB14" s="284"/>
      <c r="ETC14" s="285"/>
      <c r="ETD14" s="285"/>
      <c r="ETE14" s="286"/>
      <c r="ETF14" s="287"/>
      <c r="ETG14" s="67"/>
      <c r="ETH14" s="284"/>
      <c r="ETI14" s="285"/>
      <c r="ETJ14" s="285"/>
      <c r="ETK14" s="286"/>
      <c r="ETL14" s="287"/>
      <c r="ETM14" s="67"/>
      <c r="ETN14" s="284"/>
      <c r="ETO14" s="285"/>
      <c r="ETP14" s="285"/>
      <c r="ETQ14" s="286"/>
      <c r="ETR14" s="287"/>
      <c r="ETS14" s="67"/>
      <c r="ETT14" s="284"/>
      <c r="ETU14" s="285"/>
      <c r="ETV14" s="285"/>
      <c r="ETW14" s="286"/>
      <c r="ETX14" s="287"/>
      <c r="ETY14" s="67"/>
      <c r="ETZ14" s="284"/>
      <c r="EUA14" s="285"/>
      <c r="EUB14" s="285"/>
      <c r="EUC14" s="286"/>
      <c r="EUD14" s="287"/>
      <c r="EUE14" s="67"/>
      <c r="EUF14" s="284"/>
      <c r="EUG14" s="285"/>
      <c r="EUH14" s="285"/>
      <c r="EUI14" s="286"/>
      <c r="EUJ14" s="287"/>
      <c r="EUK14" s="67"/>
      <c r="EUL14" s="284"/>
      <c r="EUM14" s="285"/>
      <c r="EUN14" s="285"/>
      <c r="EUO14" s="286"/>
      <c r="EUP14" s="287"/>
      <c r="EUQ14" s="67"/>
      <c r="EUR14" s="284"/>
      <c r="EUS14" s="285"/>
      <c r="EUT14" s="285"/>
      <c r="EUU14" s="286"/>
      <c r="EUV14" s="287"/>
      <c r="EUW14" s="67"/>
      <c r="EUX14" s="284"/>
      <c r="EUY14" s="285"/>
      <c r="EUZ14" s="285"/>
      <c r="EVA14" s="286"/>
      <c r="EVB14" s="287"/>
      <c r="EVC14" s="67"/>
      <c r="EVD14" s="284"/>
      <c r="EVE14" s="285"/>
      <c r="EVF14" s="285"/>
      <c r="EVG14" s="286"/>
      <c r="EVH14" s="287"/>
      <c r="EVI14" s="67"/>
      <c r="EVJ14" s="284"/>
      <c r="EVK14" s="285"/>
      <c r="EVL14" s="285"/>
      <c r="EVM14" s="286"/>
      <c r="EVN14" s="287"/>
      <c r="EVO14" s="67"/>
      <c r="EVP14" s="284"/>
      <c r="EVQ14" s="285"/>
      <c r="EVR14" s="285"/>
      <c r="EVS14" s="286"/>
      <c r="EVT14" s="287"/>
      <c r="EVU14" s="67"/>
      <c r="EVV14" s="284"/>
      <c r="EVW14" s="285"/>
      <c r="EVX14" s="285"/>
      <c r="EVY14" s="286"/>
      <c r="EVZ14" s="287"/>
      <c r="EWA14" s="67"/>
      <c r="EWB14" s="284"/>
      <c r="EWC14" s="285"/>
      <c r="EWD14" s="285"/>
      <c r="EWE14" s="286"/>
      <c r="EWF14" s="287"/>
      <c r="EWG14" s="67"/>
      <c r="EWH14" s="284"/>
      <c r="EWI14" s="285"/>
      <c r="EWJ14" s="285"/>
      <c r="EWK14" s="286"/>
      <c r="EWL14" s="287"/>
      <c r="EWM14" s="67"/>
      <c r="EWN14" s="284"/>
      <c r="EWO14" s="285"/>
      <c r="EWP14" s="285"/>
      <c r="EWQ14" s="286"/>
      <c r="EWR14" s="287"/>
      <c r="EWS14" s="67"/>
      <c r="EWT14" s="284"/>
      <c r="EWU14" s="285"/>
      <c r="EWV14" s="285"/>
      <c r="EWW14" s="286"/>
      <c r="EWX14" s="287"/>
      <c r="EWY14" s="67"/>
      <c r="EWZ14" s="284"/>
      <c r="EXA14" s="285"/>
      <c r="EXB14" s="285"/>
      <c r="EXC14" s="286"/>
      <c r="EXD14" s="287"/>
      <c r="EXE14" s="67"/>
      <c r="EXF14" s="284"/>
      <c r="EXG14" s="285"/>
      <c r="EXH14" s="285"/>
      <c r="EXI14" s="286"/>
      <c r="EXJ14" s="287"/>
      <c r="EXK14" s="67"/>
      <c r="EXL14" s="284"/>
      <c r="EXM14" s="285"/>
      <c r="EXN14" s="285"/>
      <c r="EXO14" s="286"/>
      <c r="EXP14" s="287"/>
      <c r="EXQ14" s="67"/>
      <c r="EXR14" s="284"/>
      <c r="EXS14" s="285"/>
      <c r="EXT14" s="285"/>
      <c r="EXU14" s="286"/>
      <c r="EXV14" s="287"/>
      <c r="EXW14" s="67"/>
      <c r="EXX14" s="284"/>
      <c r="EXY14" s="285"/>
      <c r="EXZ14" s="285"/>
      <c r="EYA14" s="286"/>
      <c r="EYB14" s="287"/>
      <c r="EYC14" s="67"/>
      <c r="EYD14" s="284"/>
      <c r="EYE14" s="285"/>
      <c r="EYF14" s="285"/>
      <c r="EYG14" s="286"/>
      <c r="EYH14" s="287"/>
      <c r="EYI14" s="67"/>
      <c r="EYJ14" s="284"/>
      <c r="EYK14" s="285"/>
      <c r="EYL14" s="285"/>
      <c r="EYM14" s="286"/>
      <c r="EYN14" s="287"/>
      <c r="EYO14" s="67"/>
      <c r="EYP14" s="284"/>
      <c r="EYQ14" s="285"/>
      <c r="EYR14" s="285"/>
      <c r="EYS14" s="286"/>
      <c r="EYT14" s="287"/>
      <c r="EYU14" s="67"/>
      <c r="EYV14" s="284"/>
      <c r="EYW14" s="285"/>
      <c r="EYX14" s="285"/>
      <c r="EYY14" s="286"/>
      <c r="EYZ14" s="287"/>
      <c r="EZA14" s="67"/>
      <c r="EZB14" s="284"/>
      <c r="EZC14" s="285"/>
      <c r="EZD14" s="285"/>
      <c r="EZE14" s="286"/>
      <c r="EZF14" s="287"/>
      <c r="EZG14" s="67"/>
      <c r="EZH14" s="284"/>
      <c r="EZI14" s="285"/>
      <c r="EZJ14" s="285"/>
      <c r="EZK14" s="286"/>
      <c r="EZL14" s="287"/>
      <c r="EZM14" s="67"/>
      <c r="EZN14" s="284"/>
      <c r="EZO14" s="285"/>
      <c r="EZP14" s="285"/>
      <c r="EZQ14" s="286"/>
      <c r="EZR14" s="287"/>
      <c r="EZS14" s="67"/>
      <c r="EZT14" s="284"/>
      <c r="EZU14" s="285"/>
      <c r="EZV14" s="285"/>
      <c r="EZW14" s="286"/>
      <c r="EZX14" s="287"/>
      <c r="EZY14" s="67"/>
      <c r="EZZ14" s="284"/>
      <c r="FAA14" s="285"/>
      <c r="FAB14" s="285"/>
      <c r="FAC14" s="286"/>
      <c r="FAD14" s="287"/>
      <c r="FAE14" s="67"/>
      <c r="FAF14" s="284"/>
      <c r="FAG14" s="285"/>
      <c r="FAH14" s="285"/>
      <c r="FAI14" s="286"/>
      <c r="FAJ14" s="287"/>
      <c r="FAK14" s="67"/>
      <c r="FAL14" s="284"/>
      <c r="FAM14" s="285"/>
      <c r="FAN14" s="285"/>
      <c r="FAO14" s="286"/>
      <c r="FAP14" s="287"/>
      <c r="FAQ14" s="67"/>
      <c r="FAR14" s="284"/>
      <c r="FAS14" s="285"/>
      <c r="FAT14" s="285"/>
      <c r="FAU14" s="286"/>
      <c r="FAV14" s="287"/>
      <c r="FAW14" s="67"/>
      <c r="FAX14" s="284"/>
      <c r="FAY14" s="285"/>
      <c r="FAZ14" s="285"/>
      <c r="FBA14" s="286"/>
      <c r="FBB14" s="287"/>
      <c r="FBC14" s="67"/>
      <c r="FBD14" s="284"/>
      <c r="FBE14" s="285"/>
      <c r="FBF14" s="285"/>
      <c r="FBG14" s="286"/>
      <c r="FBH14" s="287"/>
      <c r="FBI14" s="67"/>
      <c r="FBJ14" s="284"/>
      <c r="FBK14" s="285"/>
      <c r="FBL14" s="285"/>
      <c r="FBM14" s="286"/>
      <c r="FBN14" s="287"/>
      <c r="FBO14" s="67"/>
      <c r="FBP14" s="284"/>
      <c r="FBQ14" s="285"/>
      <c r="FBR14" s="285"/>
      <c r="FBS14" s="286"/>
      <c r="FBT14" s="287"/>
      <c r="FBU14" s="67"/>
      <c r="FBV14" s="284"/>
      <c r="FBW14" s="285"/>
      <c r="FBX14" s="285"/>
      <c r="FBY14" s="286"/>
      <c r="FBZ14" s="287"/>
      <c r="FCA14" s="67"/>
      <c r="FCB14" s="284"/>
      <c r="FCC14" s="285"/>
      <c r="FCD14" s="285"/>
      <c r="FCE14" s="286"/>
      <c r="FCF14" s="287"/>
      <c r="FCG14" s="67"/>
      <c r="FCH14" s="284"/>
      <c r="FCI14" s="285"/>
      <c r="FCJ14" s="285"/>
      <c r="FCK14" s="286"/>
      <c r="FCL14" s="287"/>
      <c r="FCM14" s="67"/>
      <c r="FCN14" s="284"/>
      <c r="FCO14" s="285"/>
      <c r="FCP14" s="285"/>
      <c r="FCQ14" s="286"/>
      <c r="FCR14" s="287"/>
      <c r="FCS14" s="67"/>
      <c r="FCT14" s="284"/>
      <c r="FCU14" s="285"/>
      <c r="FCV14" s="285"/>
      <c r="FCW14" s="286"/>
      <c r="FCX14" s="287"/>
      <c r="FCY14" s="67"/>
      <c r="FCZ14" s="284"/>
      <c r="FDA14" s="285"/>
      <c r="FDB14" s="285"/>
      <c r="FDC14" s="286"/>
      <c r="FDD14" s="287"/>
      <c r="FDE14" s="67"/>
      <c r="FDF14" s="284"/>
      <c r="FDG14" s="285"/>
      <c r="FDH14" s="285"/>
      <c r="FDI14" s="286"/>
      <c r="FDJ14" s="287"/>
      <c r="FDK14" s="67"/>
      <c r="FDL14" s="284"/>
      <c r="FDM14" s="285"/>
      <c r="FDN14" s="285"/>
      <c r="FDO14" s="286"/>
      <c r="FDP14" s="287"/>
      <c r="FDQ14" s="67"/>
      <c r="FDR14" s="284"/>
      <c r="FDS14" s="285"/>
      <c r="FDT14" s="285"/>
      <c r="FDU14" s="286"/>
      <c r="FDV14" s="287"/>
      <c r="FDW14" s="67"/>
      <c r="FDX14" s="284"/>
      <c r="FDY14" s="285"/>
      <c r="FDZ14" s="285"/>
      <c r="FEA14" s="286"/>
      <c r="FEB14" s="287"/>
      <c r="FEC14" s="67"/>
      <c r="FED14" s="284"/>
      <c r="FEE14" s="285"/>
      <c r="FEF14" s="285"/>
      <c r="FEG14" s="286"/>
      <c r="FEH14" s="287"/>
      <c r="FEI14" s="67"/>
      <c r="FEJ14" s="284"/>
      <c r="FEK14" s="285"/>
      <c r="FEL14" s="285"/>
      <c r="FEM14" s="286"/>
      <c r="FEN14" s="287"/>
      <c r="FEO14" s="67"/>
      <c r="FEP14" s="284"/>
      <c r="FEQ14" s="285"/>
      <c r="FER14" s="285"/>
      <c r="FES14" s="286"/>
      <c r="FET14" s="287"/>
      <c r="FEU14" s="67"/>
      <c r="FEV14" s="284"/>
      <c r="FEW14" s="285"/>
      <c r="FEX14" s="285"/>
      <c r="FEY14" s="286"/>
      <c r="FEZ14" s="287"/>
      <c r="FFA14" s="67"/>
      <c r="FFB14" s="284"/>
      <c r="FFC14" s="285"/>
      <c r="FFD14" s="285"/>
      <c r="FFE14" s="286"/>
      <c r="FFF14" s="287"/>
      <c r="FFG14" s="67"/>
      <c r="FFH14" s="284"/>
      <c r="FFI14" s="285"/>
      <c r="FFJ14" s="285"/>
      <c r="FFK14" s="286"/>
      <c r="FFL14" s="287"/>
      <c r="FFM14" s="67"/>
      <c r="FFN14" s="284"/>
      <c r="FFO14" s="285"/>
      <c r="FFP14" s="285"/>
      <c r="FFQ14" s="286"/>
      <c r="FFR14" s="287"/>
      <c r="FFS14" s="67"/>
      <c r="FFT14" s="284"/>
      <c r="FFU14" s="285"/>
      <c r="FFV14" s="285"/>
      <c r="FFW14" s="286"/>
      <c r="FFX14" s="287"/>
      <c r="FFY14" s="67"/>
      <c r="FFZ14" s="284"/>
      <c r="FGA14" s="285"/>
      <c r="FGB14" s="285"/>
      <c r="FGC14" s="286"/>
      <c r="FGD14" s="287"/>
      <c r="FGE14" s="67"/>
      <c r="FGF14" s="284"/>
      <c r="FGG14" s="285"/>
      <c r="FGH14" s="285"/>
      <c r="FGI14" s="286"/>
      <c r="FGJ14" s="287"/>
      <c r="FGK14" s="67"/>
      <c r="FGL14" s="284"/>
      <c r="FGM14" s="285"/>
      <c r="FGN14" s="285"/>
      <c r="FGO14" s="286"/>
      <c r="FGP14" s="287"/>
      <c r="FGQ14" s="67"/>
      <c r="FGR14" s="284"/>
      <c r="FGS14" s="285"/>
      <c r="FGT14" s="285"/>
      <c r="FGU14" s="286"/>
      <c r="FGV14" s="287"/>
      <c r="FGW14" s="67"/>
      <c r="FGX14" s="284"/>
      <c r="FGY14" s="285"/>
      <c r="FGZ14" s="285"/>
      <c r="FHA14" s="286"/>
      <c r="FHB14" s="287"/>
      <c r="FHC14" s="67"/>
      <c r="FHD14" s="284"/>
      <c r="FHE14" s="285"/>
      <c r="FHF14" s="285"/>
      <c r="FHG14" s="286"/>
      <c r="FHH14" s="287"/>
      <c r="FHI14" s="67"/>
      <c r="FHJ14" s="284"/>
      <c r="FHK14" s="285"/>
      <c r="FHL14" s="285"/>
      <c r="FHM14" s="286"/>
      <c r="FHN14" s="287"/>
      <c r="FHO14" s="67"/>
      <c r="FHP14" s="284"/>
      <c r="FHQ14" s="285"/>
      <c r="FHR14" s="285"/>
      <c r="FHS14" s="286"/>
      <c r="FHT14" s="287"/>
      <c r="FHU14" s="67"/>
      <c r="FHV14" s="284"/>
      <c r="FHW14" s="285"/>
      <c r="FHX14" s="285"/>
      <c r="FHY14" s="286"/>
      <c r="FHZ14" s="287"/>
      <c r="FIA14" s="67"/>
      <c r="FIB14" s="284"/>
      <c r="FIC14" s="285"/>
      <c r="FID14" s="285"/>
      <c r="FIE14" s="286"/>
      <c r="FIF14" s="287"/>
      <c r="FIG14" s="67"/>
      <c r="FIH14" s="284"/>
      <c r="FII14" s="285"/>
      <c r="FIJ14" s="285"/>
      <c r="FIK14" s="286"/>
      <c r="FIL14" s="287"/>
      <c r="FIM14" s="67"/>
      <c r="FIN14" s="284"/>
      <c r="FIO14" s="285"/>
      <c r="FIP14" s="285"/>
      <c r="FIQ14" s="286"/>
      <c r="FIR14" s="287"/>
      <c r="FIS14" s="67"/>
      <c r="FIT14" s="284"/>
      <c r="FIU14" s="285"/>
      <c r="FIV14" s="285"/>
      <c r="FIW14" s="286"/>
      <c r="FIX14" s="287"/>
      <c r="FIY14" s="67"/>
      <c r="FIZ14" s="284"/>
      <c r="FJA14" s="285"/>
      <c r="FJB14" s="285"/>
      <c r="FJC14" s="286"/>
      <c r="FJD14" s="287"/>
      <c r="FJE14" s="67"/>
      <c r="FJF14" s="284"/>
      <c r="FJG14" s="285"/>
      <c r="FJH14" s="285"/>
      <c r="FJI14" s="286"/>
      <c r="FJJ14" s="287"/>
      <c r="FJK14" s="67"/>
      <c r="FJL14" s="284"/>
      <c r="FJM14" s="285"/>
      <c r="FJN14" s="285"/>
      <c r="FJO14" s="286"/>
      <c r="FJP14" s="287"/>
      <c r="FJQ14" s="67"/>
      <c r="FJR14" s="284"/>
      <c r="FJS14" s="285"/>
      <c r="FJT14" s="285"/>
      <c r="FJU14" s="286"/>
      <c r="FJV14" s="287"/>
      <c r="FJW14" s="67"/>
      <c r="FJX14" s="284"/>
      <c r="FJY14" s="285"/>
      <c r="FJZ14" s="285"/>
      <c r="FKA14" s="286"/>
      <c r="FKB14" s="287"/>
      <c r="FKC14" s="67"/>
      <c r="FKD14" s="284"/>
      <c r="FKE14" s="285"/>
      <c r="FKF14" s="285"/>
      <c r="FKG14" s="286"/>
      <c r="FKH14" s="287"/>
      <c r="FKI14" s="67"/>
      <c r="FKJ14" s="284"/>
      <c r="FKK14" s="285"/>
      <c r="FKL14" s="285"/>
      <c r="FKM14" s="286"/>
      <c r="FKN14" s="287"/>
      <c r="FKO14" s="67"/>
      <c r="FKP14" s="284"/>
      <c r="FKQ14" s="285"/>
      <c r="FKR14" s="285"/>
      <c r="FKS14" s="286"/>
      <c r="FKT14" s="287"/>
      <c r="FKU14" s="67"/>
      <c r="FKV14" s="284"/>
      <c r="FKW14" s="285"/>
      <c r="FKX14" s="285"/>
      <c r="FKY14" s="286"/>
      <c r="FKZ14" s="287"/>
      <c r="FLA14" s="67"/>
      <c r="FLB14" s="284"/>
      <c r="FLC14" s="285"/>
      <c r="FLD14" s="285"/>
      <c r="FLE14" s="286"/>
      <c r="FLF14" s="287"/>
      <c r="FLG14" s="67"/>
      <c r="FLH14" s="284"/>
      <c r="FLI14" s="285"/>
      <c r="FLJ14" s="285"/>
      <c r="FLK14" s="286"/>
      <c r="FLL14" s="287"/>
      <c r="FLM14" s="67"/>
      <c r="FLN14" s="284"/>
      <c r="FLO14" s="285"/>
      <c r="FLP14" s="285"/>
      <c r="FLQ14" s="286"/>
      <c r="FLR14" s="287"/>
      <c r="FLS14" s="67"/>
      <c r="FLT14" s="284"/>
      <c r="FLU14" s="285"/>
      <c r="FLV14" s="285"/>
      <c r="FLW14" s="286"/>
      <c r="FLX14" s="287"/>
      <c r="FLY14" s="67"/>
      <c r="FLZ14" s="284"/>
      <c r="FMA14" s="285"/>
      <c r="FMB14" s="285"/>
      <c r="FMC14" s="286"/>
      <c r="FMD14" s="287"/>
      <c r="FME14" s="67"/>
      <c r="FMF14" s="284"/>
      <c r="FMG14" s="285"/>
      <c r="FMH14" s="285"/>
      <c r="FMI14" s="286"/>
      <c r="FMJ14" s="287"/>
      <c r="FMK14" s="67"/>
      <c r="FML14" s="284"/>
      <c r="FMM14" s="285"/>
      <c r="FMN14" s="285"/>
      <c r="FMO14" s="286"/>
      <c r="FMP14" s="287"/>
      <c r="FMQ14" s="67"/>
      <c r="FMR14" s="284"/>
      <c r="FMS14" s="285"/>
      <c r="FMT14" s="285"/>
      <c r="FMU14" s="286"/>
      <c r="FMV14" s="287"/>
      <c r="FMW14" s="67"/>
      <c r="FMX14" s="284"/>
      <c r="FMY14" s="285"/>
      <c r="FMZ14" s="285"/>
      <c r="FNA14" s="286"/>
      <c r="FNB14" s="287"/>
      <c r="FNC14" s="67"/>
      <c r="FND14" s="284"/>
      <c r="FNE14" s="285"/>
      <c r="FNF14" s="285"/>
      <c r="FNG14" s="286"/>
      <c r="FNH14" s="287"/>
      <c r="FNI14" s="67"/>
      <c r="FNJ14" s="284"/>
      <c r="FNK14" s="285"/>
      <c r="FNL14" s="285"/>
      <c r="FNM14" s="286"/>
      <c r="FNN14" s="287"/>
      <c r="FNO14" s="67"/>
      <c r="FNP14" s="284"/>
      <c r="FNQ14" s="285"/>
      <c r="FNR14" s="285"/>
      <c r="FNS14" s="286"/>
      <c r="FNT14" s="287"/>
      <c r="FNU14" s="67"/>
      <c r="FNV14" s="284"/>
      <c r="FNW14" s="285"/>
      <c r="FNX14" s="285"/>
      <c r="FNY14" s="286"/>
      <c r="FNZ14" s="287"/>
      <c r="FOA14" s="67"/>
      <c r="FOB14" s="284"/>
      <c r="FOC14" s="285"/>
      <c r="FOD14" s="285"/>
      <c r="FOE14" s="286"/>
      <c r="FOF14" s="287"/>
      <c r="FOG14" s="67"/>
      <c r="FOH14" s="284"/>
      <c r="FOI14" s="285"/>
      <c r="FOJ14" s="285"/>
      <c r="FOK14" s="286"/>
      <c r="FOL14" s="287"/>
      <c r="FOM14" s="67"/>
      <c r="FON14" s="284"/>
      <c r="FOO14" s="285"/>
      <c r="FOP14" s="285"/>
      <c r="FOQ14" s="286"/>
      <c r="FOR14" s="287"/>
      <c r="FOS14" s="67"/>
      <c r="FOT14" s="284"/>
      <c r="FOU14" s="285"/>
      <c r="FOV14" s="285"/>
      <c r="FOW14" s="286"/>
      <c r="FOX14" s="287"/>
      <c r="FOY14" s="67"/>
      <c r="FOZ14" s="284"/>
      <c r="FPA14" s="285"/>
      <c r="FPB14" s="285"/>
      <c r="FPC14" s="286"/>
      <c r="FPD14" s="287"/>
      <c r="FPE14" s="67"/>
      <c r="FPF14" s="284"/>
      <c r="FPG14" s="285"/>
      <c r="FPH14" s="285"/>
      <c r="FPI14" s="286"/>
      <c r="FPJ14" s="287"/>
      <c r="FPK14" s="67"/>
      <c r="FPL14" s="284"/>
      <c r="FPM14" s="285"/>
      <c r="FPN14" s="285"/>
      <c r="FPO14" s="286"/>
      <c r="FPP14" s="287"/>
      <c r="FPQ14" s="67"/>
      <c r="FPR14" s="284"/>
      <c r="FPS14" s="285"/>
      <c r="FPT14" s="285"/>
      <c r="FPU14" s="286"/>
      <c r="FPV14" s="287"/>
      <c r="FPW14" s="67"/>
      <c r="FPX14" s="284"/>
      <c r="FPY14" s="285"/>
      <c r="FPZ14" s="285"/>
      <c r="FQA14" s="286"/>
      <c r="FQB14" s="287"/>
      <c r="FQC14" s="67"/>
      <c r="FQD14" s="284"/>
      <c r="FQE14" s="285"/>
      <c r="FQF14" s="285"/>
      <c r="FQG14" s="286"/>
      <c r="FQH14" s="287"/>
      <c r="FQI14" s="67"/>
      <c r="FQJ14" s="284"/>
      <c r="FQK14" s="285"/>
      <c r="FQL14" s="285"/>
      <c r="FQM14" s="286"/>
      <c r="FQN14" s="287"/>
      <c r="FQO14" s="67"/>
      <c r="FQP14" s="284"/>
      <c r="FQQ14" s="285"/>
      <c r="FQR14" s="285"/>
      <c r="FQS14" s="286"/>
      <c r="FQT14" s="287"/>
      <c r="FQU14" s="67"/>
      <c r="FQV14" s="284"/>
      <c r="FQW14" s="285"/>
      <c r="FQX14" s="285"/>
      <c r="FQY14" s="286"/>
      <c r="FQZ14" s="287"/>
      <c r="FRA14" s="67"/>
      <c r="FRB14" s="284"/>
      <c r="FRC14" s="285"/>
      <c r="FRD14" s="285"/>
      <c r="FRE14" s="286"/>
      <c r="FRF14" s="287"/>
      <c r="FRG14" s="67"/>
      <c r="FRH14" s="284"/>
      <c r="FRI14" s="285"/>
      <c r="FRJ14" s="285"/>
      <c r="FRK14" s="286"/>
      <c r="FRL14" s="287"/>
      <c r="FRM14" s="67"/>
      <c r="FRN14" s="284"/>
      <c r="FRO14" s="285"/>
      <c r="FRP14" s="285"/>
      <c r="FRQ14" s="286"/>
      <c r="FRR14" s="287"/>
      <c r="FRS14" s="67"/>
      <c r="FRT14" s="284"/>
      <c r="FRU14" s="285"/>
      <c r="FRV14" s="285"/>
      <c r="FRW14" s="286"/>
      <c r="FRX14" s="287"/>
      <c r="FRY14" s="67"/>
      <c r="FRZ14" s="284"/>
      <c r="FSA14" s="285"/>
      <c r="FSB14" s="285"/>
      <c r="FSC14" s="286"/>
      <c r="FSD14" s="287"/>
      <c r="FSE14" s="67"/>
      <c r="FSF14" s="284"/>
      <c r="FSG14" s="285"/>
      <c r="FSH14" s="285"/>
      <c r="FSI14" s="286"/>
      <c r="FSJ14" s="287"/>
      <c r="FSK14" s="67"/>
      <c r="FSL14" s="284"/>
      <c r="FSM14" s="285"/>
      <c r="FSN14" s="285"/>
      <c r="FSO14" s="286"/>
      <c r="FSP14" s="287"/>
      <c r="FSQ14" s="67"/>
      <c r="FSR14" s="284"/>
      <c r="FSS14" s="285"/>
      <c r="FST14" s="285"/>
      <c r="FSU14" s="286"/>
      <c r="FSV14" s="287"/>
      <c r="FSW14" s="67"/>
      <c r="FSX14" s="284"/>
      <c r="FSY14" s="285"/>
      <c r="FSZ14" s="285"/>
      <c r="FTA14" s="286"/>
      <c r="FTB14" s="287"/>
      <c r="FTC14" s="67"/>
      <c r="FTD14" s="284"/>
      <c r="FTE14" s="285"/>
      <c r="FTF14" s="285"/>
      <c r="FTG14" s="286"/>
      <c r="FTH14" s="287"/>
      <c r="FTI14" s="67"/>
      <c r="FTJ14" s="284"/>
      <c r="FTK14" s="285"/>
      <c r="FTL14" s="285"/>
      <c r="FTM14" s="286"/>
      <c r="FTN14" s="287"/>
      <c r="FTO14" s="67"/>
      <c r="FTP14" s="284"/>
      <c r="FTQ14" s="285"/>
      <c r="FTR14" s="285"/>
      <c r="FTS14" s="286"/>
      <c r="FTT14" s="287"/>
      <c r="FTU14" s="67"/>
      <c r="FTV14" s="284"/>
      <c r="FTW14" s="285"/>
      <c r="FTX14" s="285"/>
      <c r="FTY14" s="286"/>
      <c r="FTZ14" s="287"/>
      <c r="FUA14" s="67"/>
      <c r="FUB14" s="284"/>
      <c r="FUC14" s="285"/>
      <c r="FUD14" s="285"/>
      <c r="FUE14" s="286"/>
      <c r="FUF14" s="287"/>
      <c r="FUG14" s="67"/>
      <c r="FUH14" s="284"/>
      <c r="FUI14" s="285"/>
      <c r="FUJ14" s="285"/>
      <c r="FUK14" s="286"/>
      <c r="FUL14" s="287"/>
      <c r="FUM14" s="67"/>
      <c r="FUN14" s="284"/>
      <c r="FUO14" s="285"/>
      <c r="FUP14" s="285"/>
      <c r="FUQ14" s="286"/>
      <c r="FUR14" s="287"/>
      <c r="FUS14" s="67"/>
      <c r="FUT14" s="284"/>
      <c r="FUU14" s="285"/>
      <c r="FUV14" s="285"/>
      <c r="FUW14" s="286"/>
      <c r="FUX14" s="287"/>
      <c r="FUY14" s="67"/>
      <c r="FUZ14" s="284"/>
      <c r="FVA14" s="285"/>
      <c r="FVB14" s="285"/>
      <c r="FVC14" s="286"/>
      <c r="FVD14" s="287"/>
      <c r="FVE14" s="67"/>
      <c r="FVF14" s="284"/>
      <c r="FVG14" s="285"/>
      <c r="FVH14" s="285"/>
      <c r="FVI14" s="286"/>
      <c r="FVJ14" s="287"/>
      <c r="FVK14" s="67"/>
      <c r="FVL14" s="284"/>
      <c r="FVM14" s="285"/>
      <c r="FVN14" s="285"/>
      <c r="FVO14" s="286"/>
      <c r="FVP14" s="287"/>
      <c r="FVQ14" s="67"/>
      <c r="FVR14" s="284"/>
      <c r="FVS14" s="285"/>
      <c r="FVT14" s="285"/>
      <c r="FVU14" s="286"/>
      <c r="FVV14" s="287"/>
      <c r="FVW14" s="67"/>
      <c r="FVX14" s="284"/>
      <c r="FVY14" s="285"/>
      <c r="FVZ14" s="285"/>
      <c r="FWA14" s="286"/>
      <c r="FWB14" s="287"/>
      <c r="FWC14" s="67"/>
      <c r="FWD14" s="284"/>
      <c r="FWE14" s="285"/>
      <c r="FWF14" s="285"/>
      <c r="FWG14" s="286"/>
      <c r="FWH14" s="287"/>
      <c r="FWI14" s="67"/>
      <c r="FWJ14" s="284"/>
      <c r="FWK14" s="285"/>
      <c r="FWL14" s="285"/>
      <c r="FWM14" s="286"/>
      <c r="FWN14" s="287"/>
      <c r="FWO14" s="67"/>
      <c r="FWP14" s="284"/>
      <c r="FWQ14" s="285"/>
      <c r="FWR14" s="285"/>
      <c r="FWS14" s="286"/>
      <c r="FWT14" s="287"/>
      <c r="FWU14" s="67"/>
      <c r="FWV14" s="284"/>
      <c r="FWW14" s="285"/>
      <c r="FWX14" s="285"/>
      <c r="FWY14" s="286"/>
      <c r="FWZ14" s="287"/>
      <c r="FXA14" s="67"/>
      <c r="FXB14" s="284"/>
      <c r="FXC14" s="285"/>
      <c r="FXD14" s="285"/>
      <c r="FXE14" s="286"/>
      <c r="FXF14" s="287"/>
      <c r="FXG14" s="67"/>
      <c r="FXH14" s="284"/>
      <c r="FXI14" s="285"/>
      <c r="FXJ14" s="285"/>
      <c r="FXK14" s="286"/>
      <c r="FXL14" s="287"/>
      <c r="FXM14" s="67"/>
      <c r="FXN14" s="284"/>
      <c r="FXO14" s="285"/>
      <c r="FXP14" s="285"/>
      <c r="FXQ14" s="286"/>
      <c r="FXR14" s="287"/>
      <c r="FXS14" s="67"/>
      <c r="FXT14" s="284"/>
      <c r="FXU14" s="285"/>
      <c r="FXV14" s="285"/>
      <c r="FXW14" s="286"/>
      <c r="FXX14" s="287"/>
      <c r="FXY14" s="67"/>
      <c r="FXZ14" s="284"/>
      <c r="FYA14" s="285"/>
      <c r="FYB14" s="285"/>
      <c r="FYC14" s="286"/>
      <c r="FYD14" s="287"/>
      <c r="FYE14" s="67"/>
      <c r="FYF14" s="284"/>
      <c r="FYG14" s="285"/>
      <c r="FYH14" s="285"/>
      <c r="FYI14" s="286"/>
      <c r="FYJ14" s="287"/>
      <c r="FYK14" s="67"/>
      <c r="FYL14" s="284"/>
      <c r="FYM14" s="285"/>
      <c r="FYN14" s="285"/>
      <c r="FYO14" s="286"/>
      <c r="FYP14" s="287"/>
      <c r="FYQ14" s="67"/>
      <c r="FYR14" s="284"/>
      <c r="FYS14" s="285"/>
      <c r="FYT14" s="285"/>
      <c r="FYU14" s="286"/>
      <c r="FYV14" s="287"/>
      <c r="FYW14" s="67"/>
      <c r="FYX14" s="284"/>
      <c r="FYY14" s="285"/>
      <c r="FYZ14" s="285"/>
      <c r="FZA14" s="286"/>
      <c r="FZB14" s="287"/>
      <c r="FZC14" s="67"/>
      <c r="FZD14" s="284"/>
      <c r="FZE14" s="285"/>
      <c r="FZF14" s="285"/>
      <c r="FZG14" s="286"/>
      <c r="FZH14" s="287"/>
      <c r="FZI14" s="67"/>
      <c r="FZJ14" s="284"/>
      <c r="FZK14" s="285"/>
      <c r="FZL14" s="285"/>
      <c r="FZM14" s="286"/>
      <c r="FZN14" s="287"/>
      <c r="FZO14" s="67"/>
      <c r="FZP14" s="284"/>
      <c r="FZQ14" s="285"/>
      <c r="FZR14" s="285"/>
      <c r="FZS14" s="286"/>
      <c r="FZT14" s="287"/>
      <c r="FZU14" s="67"/>
      <c r="FZV14" s="284"/>
      <c r="FZW14" s="285"/>
      <c r="FZX14" s="285"/>
      <c r="FZY14" s="286"/>
      <c r="FZZ14" s="287"/>
      <c r="GAA14" s="67"/>
      <c r="GAB14" s="284"/>
      <c r="GAC14" s="285"/>
      <c r="GAD14" s="285"/>
      <c r="GAE14" s="286"/>
      <c r="GAF14" s="287"/>
      <c r="GAG14" s="67"/>
      <c r="GAH14" s="284"/>
      <c r="GAI14" s="285"/>
      <c r="GAJ14" s="285"/>
      <c r="GAK14" s="286"/>
      <c r="GAL14" s="287"/>
      <c r="GAM14" s="67"/>
      <c r="GAN14" s="284"/>
      <c r="GAO14" s="285"/>
      <c r="GAP14" s="285"/>
      <c r="GAQ14" s="286"/>
      <c r="GAR14" s="287"/>
      <c r="GAS14" s="67"/>
      <c r="GAT14" s="284"/>
      <c r="GAU14" s="285"/>
      <c r="GAV14" s="285"/>
      <c r="GAW14" s="286"/>
      <c r="GAX14" s="287"/>
      <c r="GAY14" s="67"/>
      <c r="GAZ14" s="284"/>
      <c r="GBA14" s="285"/>
      <c r="GBB14" s="285"/>
      <c r="GBC14" s="286"/>
      <c r="GBD14" s="287"/>
      <c r="GBE14" s="67"/>
      <c r="GBF14" s="284"/>
      <c r="GBG14" s="285"/>
      <c r="GBH14" s="285"/>
      <c r="GBI14" s="286"/>
      <c r="GBJ14" s="287"/>
      <c r="GBK14" s="67"/>
      <c r="GBL14" s="284"/>
      <c r="GBM14" s="285"/>
      <c r="GBN14" s="285"/>
      <c r="GBO14" s="286"/>
      <c r="GBP14" s="287"/>
      <c r="GBQ14" s="67"/>
      <c r="GBR14" s="284"/>
      <c r="GBS14" s="285"/>
      <c r="GBT14" s="285"/>
      <c r="GBU14" s="286"/>
      <c r="GBV14" s="287"/>
      <c r="GBW14" s="67"/>
      <c r="GBX14" s="284"/>
      <c r="GBY14" s="285"/>
      <c r="GBZ14" s="285"/>
      <c r="GCA14" s="286"/>
      <c r="GCB14" s="287"/>
      <c r="GCC14" s="67"/>
      <c r="GCD14" s="284"/>
      <c r="GCE14" s="285"/>
      <c r="GCF14" s="285"/>
      <c r="GCG14" s="286"/>
      <c r="GCH14" s="287"/>
      <c r="GCI14" s="67"/>
      <c r="GCJ14" s="284"/>
      <c r="GCK14" s="285"/>
      <c r="GCL14" s="285"/>
      <c r="GCM14" s="286"/>
      <c r="GCN14" s="287"/>
      <c r="GCO14" s="67"/>
      <c r="GCP14" s="284"/>
      <c r="GCQ14" s="285"/>
      <c r="GCR14" s="285"/>
      <c r="GCS14" s="286"/>
      <c r="GCT14" s="287"/>
      <c r="GCU14" s="67"/>
      <c r="GCV14" s="284"/>
      <c r="GCW14" s="285"/>
      <c r="GCX14" s="285"/>
      <c r="GCY14" s="286"/>
      <c r="GCZ14" s="287"/>
      <c r="GDA14" s="67"/>
      <c r="GDB14" s="284"/>
      <c r="GDC14" s="285"/>
      <c r="GDD14" s="285"/>
      <c r="GDE14" s="286"/>
      <c r="GDF14" s="287"/>
      <c r="GDG14" s="67"/>
      <c r="GDH14" s="284"/>
      <c r="GDI14" s="285"/>
      <c r="GDJ14" s="285"/>
      <c r="GDK14" s="286"/>
      <c r="GDL14" s="287"/>
      <c r="GDM14" s="67"/>
      <c r="GDN14" s="284"/>
      <c r="GDO14" s="285"/>
      <c r="GDP14" s="285"/>
      <c r="GDQ14" s="286"/>
      <c r="GDR14" s="287"/>
      <c r="GDS14" s="67"/>
      <c r="GDT14" s="284"/>
      <c r="GDU14" s="285"/>
      <c r="GDV14" s="285"/>
      <c r="GDW14" s="286"/>
      <c r="GDX14" s="287"/>
      <c r="GDY14" s="67"/>
      <c r="GDZ14" s="284"/>
      <c r="GEA14" s="285"/>
      <c r="GEB14" s="285"/>
      <c r="GEC14" s="286"/>
      <c r="GED14" s="287"/>
      <c r="GEE14" s="67"/>
      <c r="GEF14" s="284"/>
      <c r="GEG14" s="285"/>
      <c r="GEH14" s="285"/>
      <c r="GEI14" s="286"/>
      <c r="GEJ14" s="287"/>
      <c r="GEK14" s="67"/>
      <c r="GEL14" s="284"/>
      <c r="GEM14" s="285"/>
      <c r="GEN14" s="285"/>
      <c r="GEO14" s="286"/>
      <c r="GEP14" s="287"/>
      <c r="GEQ14" s="67"/>
      <c r="GER14" s="284"/>
      <c r="GES14" s="285"/>
      <c r="GET14" s="285"/>
      <c r="GEU14" s="286"/>
      <c r="GEV14" s="287"/>
      <c r="GEW14" s="67"/>
      <c r="GEX14" s="284"/>
      <c r="GEY14" s="285"/>
      <c r="GEZ14" s="285"/>
      <c r="GFA14" s="286"/>
      <c r="GFB14" s="287"/>
      <c r="GFC14" s="67"/>
      <c r="GFD14" s="284"/>
      <c r="GFE14" s="285"/>
      <c r="GFF14" s="285"/>
      <c r="GFG14" s="286"/>
      <c r="GFH14" s="287"/>
      <c r="GFI14" s="67"/>
      <c r="GFJ14" s="284"/>
      <c r="GFK14" s="285"/>
      <c r="GFL14" s="285"/>
      <c r="GFM14" s="286"/>
      <c r="GFN14" s="287"/>
      <c r="GFO14" s="67"/>
      <c r="GFP14" s="284"/>
      <c r="GFQ14" s="285"/>
      <c r="GFR14" s="285"/>
      <c r="GFS14" s="286"/>
      <c r="GFT14" s="287"/>
      <c r="GFU14" s="67"/>
      <c r="GFV14" s="284"/>
      <c r="GFW14" s="285"/>
      <c r="GFX14" s="285"/>
      <c r="GFY14" s="286"/>
      <c r="GFZ14" s="287"/>
      <c r="GGA14" s="67"/>
      <c r="GGB14" s="284"/>
      <c r="GGC14" s="285"/>
      <c r="GGD14" s="285"/>
      <c r="GGE14" s="286"/>
      <c r="GGF14" s="287"/>
      <c r="GGG14" s="67"/>
      <c r="GGH14" s="284"/>
      <c r="GGI14" s="285"/>
      <c r="GGJ14" s="285"/>
      <c r="GGK14" s="286"/>
      <c r="GGL14" s="287"/>
      <c r="GGM14" s="67"/>
      <c r="GGN14" s="284"/>
      <c r="GGO14" s="285"/>
      <c r="GGP14" s="285"/>
      <c r="GGQ14" s="286"/>
      <c r="GGR14" s="287"/>
      <c r="GGS14" s="67"/>
      <c r="GGT14" s="284"/>
      <c r="GGU14" s="285"/>
      <c r="GGV14" s="285"/>
      <c r="GGW14" s="286"/>
      <c r="GGX14" s="287"/>
      <c r="GGY14" s="67"/>
      <c r="GGZ14" s="284"/>
      <c r="GHA14" s="285"/>
      <c r="GHB14" s="285"/>
      <c r="GHC14" s="286"/>
      <c r="GHD14" s="287"/>
      <c r="GHE14" s="67"/>
      <c r="GHF14" s="284"/>
      <c r="GHG14" s="285"/>
      <c r="GHH14" s="285"/>
      <c r="GHI14" s="286"/>
      <c r="GHJ14" s="287"/>
      <c r="GHK14" s="67"/>
      <c r="GHL14" s="284"/>
      <c r="GHM14" s="285"/>
      <c r="GHN14" s="285"/>
      <c r="GHO14" s="286"/>
      <c r="GHP14" s="287"/>
      <c r="GHQ14" s="67"/>
      <c r="GHR14" s="284"/>
      <c r="GHS14" s="285"/>
      <c r="GHT14" s="285"/>
      <c r="GHU14" s="286"/>
      <c r="GHV14" s="287"/>
      <c r="GHW14" s="67"/>
      <c r="GHX14" s="284"/>
      <c r="GHY14" s="285"/>
      <c r="GHZ14" s="285"/>
      <c r="GIA14" s="286"/>
      <c r="GIB14" s="287"/>
      <c r="GIC14" s="67"/>
      <c r="GID14" s="284"/>
      <c r="GIE14" s="285"/>
      <c r="GIF14" s="285"/>
      <c r="GIG14" s="286"/>
      <c r="GIH14" s="287"/>
      <c r="GII14" s="67"/>
      <c r="GIJ14" s="284"/>
      <c r="GIK14" s="285"/>
      <c r="GIL14" s="285"/>
      <c r="GIM14" s="286"/>
      <c r="GIN14" s="287"/>
      <c r="GIO14" s="67"/>
      <c r="GIP14" s="284"/>
      <c r="GIQ14" s="285"/>
      <c r="GIR14" s="285"/>
      <c r="GIS14" s="286"/>
      <c r="GIT14" s="287"/>
      <c r="GIU14" s="67"/>
      <c r="GIV14" s="284"/>
      <c r="GIW14" s="285"/>
      <c r="GIX14" s="285"/>
      <c r="GIY14" s="286"/>
      <c r="GIZ14" s="287"/>
      <c r="GJA14" s="67"/>
      <c r="GJB14" s="284"/>
      <c r="GJC14" s="285"/>
      <c r="GJD14" s="285"/>
      <c r="GJE14" s="286"/>
      <c r="GJF14" s="287"/>
      <c r="GJG14" s="67"/>
      <c r="GJH14" s="284"/>
      <c r="GJI14" s="285"/>
      <c r="GJJ14" s="285"/>
      <c r="GJK14" s="286"/>
      <c r="GJL14" s="287"/>
      <c r="GJM14" s="67"/>
      <c r="GJN14" s="284"/>
      <c r="GJO14" s="285"/>
      <c r="GJP14" s="285"/>
      <c r="GJQ14" s="286"/>
      <c r="GJR14" s="287"/>
      <c r="GJS14" s="67"/>
      <c r="GJT14" s="284"/>
      <c r="GJU14" s="285"/>
      <c r="GJV14" s="285"/>
      <c r="GJW14" s="286"/>
      <c r="GJX14" s="287"/>
      <c r="GJY14" s="67"/>
      <c r="GJZ14" s="284"/>
      <c r="GKA14" s="285"/>
      <c r="GKB14" s="285"/>
      <c r="GKC14" s="286"/>
      <c r="GKD14" s="287"/>
      <c r="GKE14" s="67"/>
      <c r="GKF14" s="284"/>
      <c r="GKG14" s="285"/>
      <c r="GKH14" s="285"/>
      <c r="GKI14" s="286"/>
      <c r="GKJ14" s="287"/>
      <c r="GKK14" s="67"/>
      <c r="GKL14" s="284"/>
      <c r="GKM14" s="285"/>
      <c r="GKN14" s="285"/>
      <c r="GKO14" s="286"/>
      <c r="GKP14" s="287"/>
      <c r="GKQ14" s="67"/>
      <c r="GKR14" s="284"/>
      <c r="GKS14" s="285"/>
      <c r="GKT14" s="285"/>
      <c r="GKU14" s="286"/>
      <c r="GKV14" s="287"/>
      <c r="GKW14" s="67"/>
      <c r="GKX14" s="284"/>
      <c r="GKY14" s="285"/>
      <c r="GKZ14" s="285"/>
      <c r="GLA14" s="286"/>
      <c r="GLB14" s="287"/>
      <c r="GLC14" s="67"/>
      <c r="GLD14" s="284"/>
      <c r="GLE14" s="285"/>
      <c r="GLF14" s="285"/>
      <c r="GLG14" s="286"/>
      <c r="GLH14" s="287"/>
      <c r="GLI14" s="67"/>
      <c r="GLJ14" s="284"/>
      <c r="GLK14" s="285"/>
      <c r="GLL14" s="285"/>
      <c r="GLM14" s="286"/>
      <c r="GLN14" s="287"/>
      <c r="GLO14" s="67"/>
      <c r="GLP14" s="284"/>
      <c r="GLQ14" s="285"/>
      <c r="GLR14" s="285"/>
      <c r="GLS14" s="286"/>
      <c r="GLT14" s="287"/>
      <c r="GLU14" s="67"/>
      <c r="GLV14" s="284"/>
      <c r="GLW14" s="285"/>
      <c r="GLX14" s="285"/>
      <c r="GLY14" s="286"/>
      <c r="GLZ14" s="287"/>
      <c r="GMA14" s="67"/>
      <c r="GMB14" s="284"/>
      <c r="GMC14" s="285"/>
      <c r="GMD14" s="285"/>
      <c r="GME14" s="286"/>
      <c r="GMF14" s="287"/>
      <c r="GMG14" s="67"/>
      <c r="GMH14" s="284"/>
      <c r="GMI14" s="285"/>
      <c r="GMJ14" s="285"/>
      <c r="GMK14" s="286"/>
      <c r="GML14" s="287"/>
      <c r="GMM14" s="67"/>
      <c r="GMN14" s="284"/>
      <c r="GMO14" s="285"/>
      <c r="GMP14" s="285"/>
      <c r="GMQ14" s="286"/>
      <c r="GMR14" s="287"/>
      <c r="GMS14" s="67"/>
      <c r="GMT14" s="284"/>
      <c r="GMU14" s="285"/>
      <c r="GMV14" s="285"/>
      <c r="GMW14" s="286"/>
      <c r="GMX14" s="287"/>
      <c r="GMY14" s="67"/>
      <c r="GMZ14" s="284"/>
      <c r="GNA14" s="285"/>
      <c r="GNB14" s="285"/>
      <c r="GNC14" s="286"/>
      <c r="GND14" s="287"/>
      <c r="GNE14" s="67"/>
      <c r="GNF14" s="284"/>
      <c r="GNG14" s="285"/>
      <c r="GNH14" s="285"/>
      <c r="GNI14" s="286"/>
      <c r="GNJ14" s="287"/>
      <c r="GNK14" s="67"/>
      <c r="GNL14" s="284"/>
      <c r="GNM14" s="285"/>
      <c r="GNN14" s="285"/>
      <c r="GNO14" s="286"/>
      <c r="GNP14" s="287"/>
      <c r="GNQ14" s="67"/>
      <c r="GNR14" s="284"/>
      <c r="GNS14" s="285"/>
      <c r="GNT14" s="285"/>
      <c r="GNU14" s="286"/>
      <c r="GNV14" s="287"/>
      <c r="GNW14" s="67"/>
      <c r="GNX14" s="284"/>
      <c r="GNY14" s="285"/>
      <c r="GNZ14" s="285"/>
      <c r="GOA14" s="286"/>
      <c r="GOB14" s="287"/>
      <c r="GOC14" s="67"/>
      <c r="GOD14" s="284"/>
      <c r="GOE14" s="285"/>
      <c r="GOF14" s="285"/>
      <c r="GOG14" s="286"/>
      <c r="GOH14" s="287"/>
      <c r="GOI14" s="67"/>
      <c r="GOJ14" s="284"/>
      <c r="GOK14" s="285"/>
      <c r="GOL14" s="285"/>
      <c r="GOM14" s="286"/>
      <c r="GON14" s="287"/>
      <c r="GOO14" s="67"/>
      <c r="GOP14" s="284"/>
      <c r="GOQ14" s="285"/>
      <c r="GOR14" s="285"/>
      <c r="GOS14" s="286"/>
      <c r="GOT14" s="287"/>
      <c r="GOU14" s="67"/>
      <c r="GOV14" s="284"/>
      <c r="GOW14" s="285"/>
      <c r="GOX14" s="285"/>
      <c r="GOY14" s="286"/>
      <c r="GOZ14" s="287"/>
      <c r="GPA14" s="67"/>
      <c r="GPB14" s="284"/>
      <c r="GPC14" s="285"/>
      <c r="GPD14" s="285"/>
      <c r="GPE14" s="286"/>
      <c r="GPF14" s="287"/>
      <c r="GPG14" s="67"/>
      <c r="GPH14" s="284"/>
      <c r="GPI14" s="285"/>
      <c r="GPJ14" s="285"/>
      <c r="GPK14" s="286"/>
      <c r="GPL14" s="287"/>
      <c r="GPM14" s="67"/>
      <c r="GPN14" s="284"/>
      <c r="GPO14" s="285"/>
      <c r="GPP14" s="285"/>
      <c r="GPQ14" s="286"/>
      <c r="GPR14" s="287"/>
      <c r="GPS14" s="67"/>
      <c r="GPT14" s="284"/>
      <c r="GPU14" s="285"/>
      <c r="GPV14" s="285"/>
      <c r="GPW14" s="286"/>
      <c r="GPX14" s="287"/>
      <c r="GPY14" s="67"/>
      <c r="GPZ14" s="284"/>
      <c r="GQA14" s="285"/>
      <c r="GQB14" s="285"/>
      <c r="GQC14" s="286"/>
      <c r="GQD14" s="287"/>
      <c r="GQE14" s="67"/>
      <c r="GQF14" s="284"/>
      <c r="GQG14" s="285"/>
      <c r="GQH14" s="285"/>
      <c r="GQI14" s="286"/>
      <c r="GQJ14" s="287"/>
      <c r="GQK14" s="67"/>
      <c r="GQL14" s="284"/>
      <c r="GQM14" s="285"/>
      <c r="GQN14" s="285"/>
      <c r="GQO14" s="286"/>
      <c r="GQP14" s="287"/>
      <c r="GQQ14" s="67"/>
      <c r="GQR14" s="284"/>
      <c r="GQS14" s="285"/>
      <c r="GQT14" s="285"/>
      <c r="GQU14" s="286"/>
      <c r="GQV14" s="287"/>
      <c r="GQW14" s="67"/>
      <c r="GQX14" s="284"/>
      <c r="GQY14" s="285"/>
      <c r="GQZ14" s="285"/>
      <c r="GRA14" s="286"/>
      <c r="GRB14" s="287"/>
      <c r="GRC14" s="67"/>
      <c r="GRD14" s="284"/>
      <c r="GRE14" s="285"/>
      <c r="GRF14" s="285"/>
      <c r="GRG14" s="286"/>
      <c r="GRH14" s="287"/>
      <c r="GRI14" s="67"/>
      <c r="GRJ14" s="284"/>
      <c r="GRK14" s="285"/>
      <c r="GRL14" s="285"/>
      <c r="GRM14" s="286"/>
      <c r="GRN14" s="287"/>
      <c r="GRO14" s="67"/>
      <c r="GRP14" s="284"/>
      <c r="GRQ14" s="285"/>
      <c r="GRR14" s="285"/>
      <c r="GRS14" s="286"/>
      <c r="GRT14" s="287"/>
      <c r="GRU14" s="67"/>
      <c r="GRV14" s="284"/>
      <c r="GRW14" s="285"/>
      <c r="GRX14" s="285"/>
      <c r="GRY14" s="286"/>
      <c r="GRZ14" s="287"/>
      <c r="GSA14" s="67"/>
      <c r="GSB14" s="284"/>
      <c r="GSC14" s="285"/>
      <c r="GSD14" s="285"/>
      <c r="GSE14" s="286"/>
      <c r="GSF14" s="287"/>
      <c r="GSG14" s="67"/>
      <c r="GSH14" s="284"/>
      <c r="GSI14" s="285"/>
      <c r="GSJ14" s="285"/>
      <c r="GSK14" s="286"/>
      <c r="GSL14" s="287"/>
      <c r="GSM14" s="67"/>
      <c r="GSN14" s="284"/>
      <c r="GSO14" s="285"/>
      <c r="GSP14" s="285"/>
      <c r="GSQ14" s="286"/>
      <c r="GSR14" s="287"/>
      <c r="GSS14" s="67"/>
      <c r="GST14" s="284"/>
      <c r="GSU14" s="285"/>
      <c r="GSV14" s="285"/>
      <c r="GSW14" s="286"/>
      <c r="GSX14" s="287"/>
      <c r="GSY14" s="67"/>
      <c r="GSZ14" s="284"/>
      <c r="GTA14" s="285"/>
      <c r="GTB14" s="285"/>
      <c r="GTC14" s="286"/>
      <c r="GTD14" s="287"/>
      <c r="GTE14" s="67"/>
      <c r="GTF14" s="284"/>
      <c r="GTG14" s="285"/>
      <c r="GTH14" s="285"/>
      <c r="GTI14" s="286"/>
      <c r="GTJ14" s="287"/>
      <c r="GTK14" s="67"/>
      <c r="GTL14" s="284"/>
      <c r="GTM14" s="285"/>
      <c r="GTN14" s="285"/>
      <c r="GTO14" s="286"/>
      <c r="GTP14" s="287"/>
      <c r="GTQ14" s="67"/>
      <c r="GTR14" s="284"/>
      <c r="GTS14" s="285"/>
      <c r="GTT14" s="285"/>
      <c r="GTU14" s="286"/>
      <c r="GTV14" s="287"/>
      <c r="GTW14" s="67"/>
      <c r="GTX14" s="284"/>
      <c r="GTY14" s="285"/>
      <c r="GTZ14" s="285"/>
      <c r="GUA14" s="286"/>
      <c r="GUB14" s="287"/>
      <c r="GUC14" s="67"/>
      <c r="GUD14" s="284"/>
      <c r="GUE14" s="285"/>
      <c r="GUF14" s="285"/>
      <c r="GUG14" s="286"/>
      <c r="GUH14" s="287"/>
      <c r="GUI14" s="67"/>
      <c r="GUJ14" s="284"/>
      <c r="GUK14" s="285"/>
      <c r="GUL14" s="285"/>
      <c r="GUM14" s="286"/>
      <c r="GUN14" s="287"/>
      <c r="GUO14" s="67"/>
      <c r="GUP14" s="284"/>
      <c r="GUQ14" s="285"/>
      <c r="GUR14" s="285"/>
      <c r="GUS14" s="286"/>
      <c r="GUT14" s="287"/>
      <c r="GUU14" s="67"/>
      <c r="GUV14" s="284"/>
      <c r="GUW14" s="285"/>
      <c r="GUX14" s="285"/>
      <c r="GUY14" s="286"/>
      <c r="GUZ14" s="287"/>
      <c r="GVA14" s="67"/>
      <c r="GVB14" s="284"/>
      <c r="GVC14" s="285"/>
      <c r="GVD14" s="285"/>
      <c r="GVE14" s="286"/>
      <c r="GVF14" s="287"/>
      <c r="GVG14" s="67"/>
      <c r="GVH14" s="284"/>
      <c r="GVI14" s="285"/>
      <c r="GVJ14" s="285"/>
      <c r="GVK14" s="286"/>
      <c r="GVL14" s="287"/>
      <c r="GVM14" s="67"/>
      <c r="GVN14" s="284"/>
      <c r="GVO14" s="285"/>
      <c r="GVP14" s="285"/>
      <c r="GVQ14" s="286"/>
      <c r="GVR14" s="287"/>
      <c r="GVS14" s="67"/>
      <c r="GVT14" s="284"/>
      <c r="GVU14" s="285"/>
      <c r="GVV14" s="285"/>
      <c r="GVW14" s="286"/>
      <c r="GVX14" s="287"/>
      <c r="GVY14" s="67"/>
      <c r="GVZ14" s="284"/>
      <c r="GWA14" s="285"/>
      <c r="GWB14" s="285"/>
      <c r="GWC14" s="286"/>
      <c r="GWD14" s="287"/>
      <c r="GWE14" s="67"/>
      <c r="GWF14" s="284"/>
      <c r="GWG14" s="285"/>
      <c r="GWH14" s="285"/>
      <c r="GWI14" s="286"/>
      <c r="GWJ14" s="287"/>
      <c r="GWK14" s="67"/>
      <c r="GWL14" s="284"/>
      <c r="GWM14" s="285"/>
      <c r="GWN14" s="285"/>
      <c r="GWO14" s="286"/>
      <c r="GWP14" s="287"/>
      <c r="GWQ14" s="67"/>
      <c r="GWR14" s="284"/>
      <c r="GWS14" s="285"/>
      <c r="GWT14" s="285"/>
      <c r="GWU14" s="286"/>
      <c r="GWV14" s="287"/>
      <c r="GWW14" s="67"/>
      <c r="GWX14" s="284"/>
      <c r="GWY14" s="285"/>
      <c r="GWZ14" s="285"/>
      <c r="GXA14" s="286"/>
      <c r="GXB14" s="287"/>
      <c r="GXC14" s="67"/>
      <c r="GXD14" s="284"/>
      <c r="GXE14" s="285"/>
      <c r="GXF14" s="285"/>
      <c r="GXG14" s="286"/>
      <c r="GXH14" s="287"/>
      <c r="GXI14" s="67"/>
      <c r="GXJ14" s="284"/>
      <c r="GXK14" s="285"/>
      <c r="GXL14" s="285"/>
      <c r="GXM14" s="286"/>
      <c r="GXN14" s="287"/>
      <c r="GXO14" s="67"/>
      <c r="GXP14" s="284"/>
      <c r="GXQ14" s="285"/>
      <c r="GXR14" s="285"/>
      <c r="GXS14" s="286"/>
      <c r="GXT14" s="287"/>
      <c r="GXU14" s="67"/>
      <c r="GXV14" s="284"/>
      <c r="GXW14" s="285"/>
      <c r="GXX14" s="285"/>
      <c r="GXY14" s="286"/>
      <c r="GXZ14" s="287"/>
      <c r="GYA14" s="67"/>
      <c r="GYB14" s="284"/>
      <c r="GYC14" s="285"/>
      <c r="GYD14" s="285"/>
      <c r="GYE14" s="286"/>
      <c r="GYF14" s="287"/>
      <c r="GYG14" s="67"/>
      <c r="GYH14" s="284"/>
      <c r="GYI14" s="285"/>
      <c r="GYJ14" s="285"/>
      <c r="GYK14" s="286"/>
      <c r="GYL14" s="287"/>
      <c r="GYM14" s="67"/>
      <c r="GYN14" s="284"/>
      <c r="GYO14" s="285"/>
      <c r="GYP14" s="285"/>
      <c r="GYQ14" s="286"/>
      <c r="GYR14" s="287"/>
      <c r="GYS14" s="67"/>
      <c r="GYT14" s="284"/>
      <c r="GYU14" s="285"/>
      <c r="GYV14" s="285"/>
      <c r="GYW14" s="286"/>
      <c r="GYX14" s="287"/>
      <c r="GYY14" s="67"/>
      <c r="GYZ14" s="284"/>
      <c r="GZA14" s="285"/>
      <c r="GZB14" s="285"/>
      <c r="GZC14" s="286"/>
      <c r="GZD14" s="287"/>
      <c r="GZE14" s="67"/>
      <c r="GZF14" s="284"/>
      <c r="GZG14" s="285"/>
      <c r="GZH14" s="285"/>
      <c r="GZI14" s="286"/>
      <c r="GZJ14" s="287"/>
      <c r="GZK14" s="67"/>
      <c r="GZL14" s="284"/>
      <c r="GZM14" s="285"/>
      <c r="GZN14" s="285"/>
      <c r="GZO14" s="286"/>
      <c r="GZP14" s="287"/>
      <c r="GZQ14" s="67"/>
      <c r="GZR14" s="284"/>
      <c r="GZS14" s="285"/>
      <c r="GZT14" s="285"/>
      <c r="GZU14" s="286"/>
      <c r="GZV14" s="287"/>
      <c r="GZW14" s="67"/>
      <c r="GZX14" s="284"/>
      <c r="GZY14" s="285"/>
      <c r="GZZ14" s="285"/>
      <c r="HAA14" s="286"/>
      <c r="HAB14" s="287"/>
      <c r="HAC14" s="67"/>
      <c r="HAD14" s="284"/>
      <c r="HAE14" s="285"/>
      <c r="HAF14" s="285"/>
      <c r="HAG14" s="286"/>
      <c r="HAH14" s="287"/>
      <c r="HAI14" s="67"/>
      <c r="HAJ14" s="284"/>
      <c r="HAK14" s="285"/>
      <c r="HAL14" s="285"/>
      <c r="HAM14" s="286"/>
      <c r="HAN14" s="287"/>
      <c r="HAO14" s="67"/>
      <c r="HAP14" s="284"/>
      <c r="HAQ14" s="285"/>
      <c r="HAR14" s="285"/>
      <c r="HAS14" s="286"/>
      <c r="HAT14" s="287"/>
      <c r="HAU14" s="67"/>
      <c r="HAV14" s="284"/>
      <c r="HAW14" s="285"/>
      <c r="HAX14" s="285"/>
      <c r="HAY14" s="286"/>
      <c r="HAZ14" s="287"/>
      <c r="HBA14" s="67"/>
      <c r="HBB14" s="284"/>
      <c r="HBC14" s="285"/>
      <c r="HBD14" s="285"/>
      <c r="HBE14" s="286"/>
      <c r="HBF14" s="287"/>
      <c r="HBG14" s="67"/>
      <c r="HBH14" s="284"/>
      <c r="HBI14" s="285"/>
      <c r="HBJ14" s="285"/>
      <c r="HBK14" s="286"/>
      <c r="HBL14" s="287"/>
      <c r="HBM14" s="67"/>
      <c r="HBN14" s="284"/>
      <c r="HBO14" s="285"/>
      <c r="HBP14" s="285"/>
      <c r="HBQ14" s="286"/>
      <c r="HBR14" s="287"/>
      <c r="HBS14" s="67"/>
      <c r="HBT14" s="284"/>
      <c r="HBU14" s="285"/>
      <c r="HBV14" s="285"/>
      <c r="HBW14" s="286"/>
      <c r="HBX14" s="287"/>
      <c r="HBY14" s="67"/>
      <c r="HBZ14" s="284"/>
      <c r="HCA14" s="285"/>
      <c r="HCB14" s="285"/>
      <c r="HCC14" s="286"/>
      <c r="HCD14" s="287"/>
      <c r="HCE14" s="67"/>
      <c r="HCF14" s="284"/>
      <c r="HCG14" s="285"/>
      <c r="HCH14" s="285"/>
      <c r="HCI14" s="286"/>
      <c r="HCJ14" s="287"/>
      <c r="HCK14" s="67"/>
      <c r="HCL14" s="284"/>
      <c r="HCM14" s="285"/>
      <c r="HCN14" s="285"/>
      <c r="HCO14" s="286"/>
      <c r="HCP14" s="287"/>
      <c r="HCQ14" s="67"/>
      <c r="HCR14" s="284"/>
      <c r="HCS14" s="285"/>
      <c r="HCT14" s="285"/>
      <c r="HCU14" s="286"/>
      <c r="HCV14" s="287"/>
      <c r="HCW14" s="67"/>
      <c r="HCX14" s="284"/>
      <c r="HCY14" s="285"/>
      <c r="HCZ14" s="285"/>
      <c r="HDA14" s="286"/>
      <c r="HDB14" s="287"/>
      <c r="HDC14" s="67"/>
      <c r="HDD14" s="284"/>
      <c r="HDE14" s="285"/>
      <c r="HDF14" s="285"/>
      <c r="HDG14" s="286"/>
      <c r="HDH14" s="287"/>
      <c r="HDI14" s="67"/>
      <c r="HDJ14" s="284"/>
      <c r="HDK14" s="285"/>
      <c r="HDL14" s="285"/>
      <c r="HDM14" s="286"/>
      <c r="HDN14" s="287"/>
      <c r="HDO14" s="67"/>
      <c r="HDP14" s="284"/>
      <c r="HDQ14" s="285"/>
      <c r="HDR14" s="285"/>
      <c r="HDS14" s="286"/>
      <c r="HDT14" s="287"/>
      <c r="HDU14" s="67"/>
      <c r="HDV14" s="284"/>
      <c r="HDW14" s="285"/>
      <c r="HDX14" s="285"/>
      <c r="HDY14" s="286"/>
      <c r="HDZ14" s="287"/>
      <c r="HEA14" s="67"/>
      <c r="HEB14" s="284"/>
      <c r="HEC14" s="285"/>
      <c r="HED14" s="285"/>
      <c r="HEE14" s="286"/>
      <c r="HEF14" s="287"/>
      <c r="HEG14" s="67"/>
      <c r="HEH14" s="284"/>
      <c r="HEI14" s="285"/>
      <c r="HEJ14" s="285"/>
      <c r="HEK14" s="286"/>
      <c r="HEL14" s="287"/>
      <c r="HEM14" s="67"/>
      <c r="HEN14" s="284"/>
      <c r="HEO14" s="285"/>
      <c r="HEP14" s="285"/>
      <c r="HEQ14" s="286"/>
      <c r="HER14" s="287"/>
      <c r="HES14" s="67"/>
      <c r="HET14" s="284"/>
      <c r="HEU14" s="285"/>
      <c r="HEV14" s="285"/>
      <c r="HEW14" s="286"/>
      <c r="HEX14" s="287"/>
      <c r="HEY14" s="67"/>
      <c r="HEZ14" s="284"/>
      <c r="HFA14" s="285"/>
      <c r="HFB14" s="285"/>
      <c r="HFC14" s="286"/>
      <c r="HFD14" s="287"/>
      <c r="HFE14" s="67"/>
      <c r="HFF14" s="284"/>
      <c r="HFG14" s="285"/>
      <c r="HFH14" s="285"/>
      <c r="HFI14" s="286"/>
      <c r="HFJ14" s="287"/>
      <c r="HFK14" s="67"/>
      <c r="HFL14" s="284"/>
      <c r="HFM14" s="285"/>
      <c r="HFN14" s="285"/>
      <c r="HFO14" s="286"/>
      <c r="HFP14" s="287"/>
      <c r="HFQ14" s="67"/>
      <c r="HFR14" s="284"/>
      <c r="HFS14" s="285"/>
      <c r="HFT14" s="285"/>
      <c r="HFU14" s="286"/>
      <c r="HFV14" s="287"/>
      <c r="HFW14" s="67"/>
      <c r="HFX14" s="284"/>
      <c r="HFY14" s="285"/>
      <c r="HFZ14" s="285"/>
      <c r="HGA14" s="286"/>
      <c r="HGB14" s="287"/>
      <c r="HGC14" s="67"/>
      <c r="HGD14" s="284"/>
      <c r="HGE14" s="285"/>
      <c r="HGF14" s="285"/>
      <c r="HGG14" s="286"/>
      <c r="HGH14" s="287"/>
      <c r="HGI14" s="67"/>
      <c r="HGJ14" s="284"/>
      <c r="HGK14" s="285"/>
      <c r="HGL14" s="285"/>
      <c r="HGM14" s="286"/>
      <c r="HGN14" s="287"/>
      <c r="HGO14" s="67"/>
      <c r="HGP14" s="284"/>
      <c r="HGQ14" s="285"/>
      <c r="HGR14" s="285"/>
      <c r="HGS14" s="286"/>
      <c r="HGT14" s="287"/>
      <c r="HGU14" s="67"/>
      <c r="HGV14" s="284"/>
      <c r="HGW14" s="285"/>
      <c r="HGX14" s="285"/>
      <c r="HGY14" s="286"/>
      <c r="HGZ14" s="287"/>
      <c r="HHA14" s="67"/>
      <c r="HHB14" s="284"/>
      <c r="HHC14" s="285"/>
      <c r="HHD14" s="285"/>
      <c r="HHE14" s="286"/>
      <c r="HHF14" s="287"/>
      <c r="HHG14" s="67"/>
      <c r="HHH14" s="284"/>
      <c r="HHI14" s="285"/>
      <c r="HHJ14" s="285"/>
      <c r="HHK14" s="286"/>
      <c r="HHL14" s="287"/>
      <c r="HHM14" s="67"/>
      <c r="HHN14" s="284"/>
      <c r="HHO14" s="285"/>
      <c r="HHP14" s="285"/>
      <c r="HHQ14" s="286"/>
      <c r="HHR14" s="287"/>
      <c r="HHS14" s="67"/>
      <c r="HHT14" s="284"/>
      <c r="HHU14" s="285"/>
      <c r="HHV14" s="285"/>
      <c r="HHW14" s="286"/>
      <c r="HHX14" s="287"/>
      <c r="HHY14" s="67"/>
      <c r="HHZ14" s="284"/>
      <c r="HIA14" s="285"/>
      <c r="HIB14" s="285"/>
      <c r="HIC14" s="286"/>
      <c r="HID14" s="287"/>
      <c r="HIE14" s="67"/>
      <c r="HIF14" s="284"/>
      <c r="HIG14" s="285"/>
      <c r="HIH14" s="285"/>
      <c r="HII14" s="286"/>
      <c r="HIJ14" s="287"/>
      <c r="HIK14" s="67"/>
      <c r="HIL14" s="284"/>
      <c r="HIM14" s="285"/>
      <c r="HIN14" s="285"/>
      <c r="HIO14" s="286"/>
      <c r="HIP14" s="287"/>
      <c r="HIQ14" s="67"/>
      <c r="HIR14" s="284"/>
      <c r="HIS14" s="285"/>
      <c r="HIT14" s="285"/>
      <c r="HIU14" s="286"/>
      <c r="HIV14" s="287"/>
      <c r="HIW14" s="67"/>
      <c r="HIX14" s="284"/>
      <c r="HIY14" s="285"/>
      <c r="HIZ14" s="285"/>
      <c r="HJA14" s="286"/>
      <c r="HJB14" s="287"/>
      <c r="HJC14" s="67"/>
      <c r="HJD14" s="284"/>
      <c r="HJE14" s="285"/>
      <c r="HJF14" s="285"/>
      <c r="HJG14" s="286"/>
      <c r="HJH14" s="287"/>
      <c r="HJI14" s="67"/>
      <c r="HJJ14" s="284"/>
      <c r="HJK14" s="285"/>
      <c r="HJL14" s="285"/>
      <c r="HJM14" s="286"/>
      <c r="HJN14" s="287"/>
      <c r="HJO14" s="67"/>
      <c r="HJP14" s="284"/>
      <c r="HJQ14" s="285"/>
      <c r="HJR14" s="285"/>
      <c r="HJS14" s="286"/>
      <c r="HJT14" s="287"/>
      <c r="HJU14" s="67"/>
      <c r="HJV14" s="284"/>
      <c r="HJW14" s="285"/>
      <c r="HJX14" s="285"/>
      <c r="HJY14" s="286"/>
      <c r="HJZ14" s="287"/>
      <c r="HKA14" s="67"/>
      <c r="HKB14" s="284"/>
      <c r="HKC14" s="285"/>
      <c r="HKD14" s="285"/>
      <c r="HKE14" s="286"/>
      <c r="HKF14" s="287"/>
      <c r="HKG14" s="67"/>
      <c r="HKH14" s="284"/>
      <c r="HKI14" s="285"/>
      <c r="HKJ14" s="285"/>
      <c r="HKK14" s="286"/>
      <c r="HKL14" s="287"/>
      <c r="HKM14" s="67"/>
      <c r="HKN14" s="284"/>
      <c r="HKO14" s="285"/>
      <c r="HKP14" s="285"/>
      <c r="HKQ14" s="286"/>
      <c r="HKR14" s="287"/>
      <c r="HKS14" s="67"/>
      <c r="HKT14" s="284"/>
      <c r="HKU14" s="285"/>
      <c r="HKV14" s="285"/>
      <c r="HKW14" s="286"/>
      <c r="HKX14" s="287"/>
      <c r="HKY14" s="67"/>
      <c r="HKZ14" s="284"/>
      <c r="HLA14" s="285"/>
      <c r="HLB14" s="285"/>
      <c r="HLC14" s="286"/>
      <c r="HLD14" s="287"/>
      <c r="HLE14" s="67"/>
      <c r="HLF14" s="284"/>
      <c r="HLG14" s="285"/>
      <c r="HLH14" s="285"/>
      <c r="HLI14" s="286"/>
      <c r="HLJ14" s="287"/>
      <c r="HLK14" s="67"/>
      <c r="HLL14" s="284"/>
      <c r="HLM14" s="285"/>
      <c r="HLN14" s="285"/>
      <c r="HLO14" s="286"/>
      <c r="HLP14" s="287"/>
      <c r="HLQ14" s="67"/>
      <c r="HLR14" s="284"/>
      <c r="HLS14" s="285"/>
      <c r="HLT14" s="285"/>
      <c r="HLU14" s="286"/>
      <c r="HLV14" s="287"/>
      <c r="HLW14" s="67"/>
      <c r="HLX14" s="284"/>
      <c r="HLY14" s="285"/>
      <c r="HLZ14" s="285"/>
      <c r="HMA14" s="286"/>
      <c r="HMB14" s="287"/>
      <c r="HMC14" s="67"/>
      <c r="HMD14" s="284"/>
      <c r="HME14" s="285"/>
      <c r="HMF14" s="285"/>
      <c r="HMG14" s="286"/>
      <c r="HMH14" s="287"/>
      <c r="HMI14" s="67"/>
      <c r="HMJ14" s="284"/>
      <c r="HMK14" s="285"/>
      <c r="HML14" s="285"/>
      <c r="HMM14" s="286"/>
      <c r="HMN14" s="287"/>
      <c r="HMO14" s="67"/>
      <c r="HMP14" s="284"/>
      <c r="HMQ14" s="285"/>
      <c r="HMR14" s="285"/>
      <c r="HMS14" s="286"/>
      <c r="HMT14" s="287"/>
      <c r="HMU14" s="67"/>
      <c r="HMV14" s="284"/>
      <c r="HMW14" s="285"/>
      <c r="HMX14" s="285"/>
      <c r="HMY14" s="286"/>
      <c r="HMZ14" s="287"/>
      <c r="HNA14" s="67"/>
      <c r="HNB14" s="284"/>
      <c r="HNC14" s="285"/>
      <c r="HND14" s="285"/>
      <c r="HNE14" s="286"/>
      <c r="HNF14" s="287"/>
      <c r="HNG14" s="67"/>
      <c r="HNH14" s="284"/>
      <c r="HNI14" s="285"/>
      <c r="HNJ14" s="285"/>
      <c r="HNK14" s="286"/>
      <c r="HNL14" s="287"/>
      <c r="HNM14" s="67"/>
      <c r="HNN14" s="284"/>
      <c r="HNO14" s="285"/>
      <c r="HNP14" s="285"/>
      <c r="HNQ14" s="286"/>
      <c r="HNR14" s="287"/>
      <c r="HNS14" s="67"/>
      <c r="HNT14" s="284"/>
      <c r="HNU14" s="285"/>
      <c r="HNV14" s="285"/>
      <c r="HNW14" s="286"/>
      <c r="HNX14" s="287"/>
      <c r="HNY14" s="67"/>
      <c r="HNZ14" s="284"/>
      <c r="HOA14" s="285"/>
      <c r="HOB14" s="285"/>
      <c r="HOC14" s="286"/>
      <c r="HOD14" s="287"/>
      <c r="HOE14" s="67"/>
      <c r="HOF14" s="284"/>
      <c r="HOG14" s="285"/>
      <c r="HOH14" s="285"/>
      <c r="HOI14" s="286"/>
      <c r="HOJ14" s="287"/>
      <c r="HOK14" s="67"/>
      <c r="HOL14" s="284"/>
      <c r="HOM14" s="285"/>
      <c r="HON14" s="285"/>
      <c r="HOO14" s="286"/>
      <c r="HOP14" s="287"/>
      <c r="HOQ14" s="67"/>
      <c r="HOR14" s="284"/>
      <c r="HOS14" s="285"/>
      <c r="HOT14" s="285"/>
      <c r="HOU14" s="286"/>
      <c r="HOV14" s="287"/>
      <c r="HOW14" s="67"/>
      <c r="HOX14" s="284"/>
      <c r="HOY14" s="285"/>
      <c r="HOZ14" s="285"/>
      <c r="HPA14" s="286"/>
      <c r="HPB14" s="287"/>
      <c r="HPC14" s="67"/>
      <c r="HPD14" s="284"/>
      <c r="HPE14" s="285"/>
      <c r="HPF14" s="285"/>
      <c r="HPG14" s="286"/>
      <c r="HPH14" s="287"/>
      <c r="HPI14" s="67"/>
      <c r="HPJ14" s="284"/>
      <c r="HPK14" s="285"/>
      <c r="HPL14" s="285"/>
      <c r="HPM14" s="286"/>
      <c r="HPN14" s="287"/>
      <c r="HPO14" s="67"/>
      <c r="HPP14" s="284"/>
      <c r="HPQ14" s="285"/>
      <c r="HPR14" s="285"/>
      <c r="HPS14" s="286"/>
      <c r="HPT14" s="287"/>
      <c r="HPU14" s="67"/>
      <c r="HPV14" s="284"/>
      <c r="HPW14" s="285"/>
      <c r="HPX14" s="285"/>
      <c r="HPY14" s="286"/>
      <c r="HPZ14" s="287"/>
      <c r="HQA14" s="67"/>
      <c r="HQB14" s="284"/>
      <c r="HQC14" s="285"/>
      <c r="HQD14" s="285"/>
      <c r="HQE14" s="286"/>
      <c r="HQF14" s="287"/>
      <c r="HQG14" s="67"/>
      <c r="HQH14" s="284"/>
      <c r="HQI14" s="285"/>
      <c r="HQJ14" s="285"/>
      <c r="HQK14" s="286"/>
      <c r="HQL14" s="287"/>
      <c r="HQM14" s="67"/>
      <c r="HQN14" s="284"/>
      <c r="HQO14" s="285"/>
      <c r="HQP14" s="285"/>
      <c r="HQQ14" s="286"/>
      <c r="HQR14" s="287"/>
      <c r="HQS14" s="67"/>
      <c r="HQT14" s="284"/>
      <c r="HQU14" s="285"/>
      <c r="HQV14" s="285"/>
      <c r="HQW14" s="286"/>
      <c r="HQX14" s="287"/>
      <c r="HQY14" s="67"/>
      <c r="HQZ14" s="284"/>
      <c r="HRA14" s="285"/>
      <c r="HRB14" s="285"/>
      <c r="HRC14" s="286"/>
      <c r="HRD14" s="287"/>
      <c r="HRE14" s="67"/>
      <c r="HRF14" s="284"/>
      <c r="HRG14" s="285"/>
      <c r="HRH14" s="285"/>
      <c r="HRI14" s="286"/>
      <c r="HRJ14" s="287"/>
      <c r="HRK14" s="67"/>
      <c r="HRL14" s="284"/>
      <c r="HRM14" s="285"/>
      <c r="HRN14" s="285"/>
      <c r="HRO14" s="286"/>
      <c r="HRP14" s="287"/>
      <c r="HRQ14" s="67"/>
      <c r="HRR14" s="284"/>
      <c r="HRS14" s="285"/>
      <c r="HRT14" s="285"/>
      <c r="HRU14" s="286"/>
      <c r="HRV14" s="287"/>
      <c r="HRW14" s="67"/>
      <c r="HRX14" s="284"/>
      <c r="HRY14" s="285"/>
      <c r="HRZ14" s="285"/>
      <c r="HSA14" s="286"/>
      <c r="HSB14" s="287"/>
      <c r="HSC14" s="67"/>
      <c r="HSD14" s="284"/>
      <c r="HSE14" s="285"/>
      <c r="HSF14" s="285"/>
      <c r="HSG14" s="286"/>
      <c r="HSH14" s="287"/>
      <c r="HSI14" s="67"/>
      <c r="HSJ14" s="284"/>
      <c r="HSK14" s="285"/>
      <c r="HSL14" s="285"/>
      <c r="HSM14" s="286"/>
      <c r="HSN14" s="287"/>
      <c r="HSO14" s="67"/>
      <c r="HSP14" s="284"/>
      <c r="HSQ14" s="285"/>
      <c r="HSR14" s="285"/>
      <c r="HSS14" s="286"/>
      <c r="HST14" s="287"/>
      <c r="HSU14" s="67"/>
      <c r="HSV14" s="284"/>
      <c r="HSW14" s="285"/>
      <c r="HSX14" s="285"/>
      <c r="HSY14" s="286"/>
      <c r="HSZ14" s="287"/>
      <c r="HTA14" s="67"/>
      <c r="HTB14" s="284"/>
      <c r="HTC14" s="285"/>
      <c r="HTD14" s="285"/>
      <c r="HTE14" s="286"/>
      <c r="HTF14" s="287"/>
      <c r="HTG14" s="67"/>
      <c r="HTH14" s="284"/>
      <c r="HTI14" s="285"/>
      <c r="HTJ14" s="285"/>
      <c r="HTK14" s="286"/>
      <c r="HTL14" s="287"/>
      <c r="HTM14" s="67"/>
      <c r="HTN14" s="284"/>
      <c r="HTO14" s="285"/>
      <c r="HTP14" s="285"/>
      <c r="HTQ14" s="286"/>
      <c r="HTR14" s="287"/>
      <c r="HTS14" s="67"/>
      <c r="HTT14" s="284"/>
      <c r="HTU14" s="285"/>
      <c r="HTV14" s="285"/>
      <c r="HTW14" s="286"/>
      <c r="HTX14" s="287"/>
      <c r="HTY14" s="67"/>
      <c r="HTZ14" s="284"/>
      <c r="HUA14" s="285"/>
      <c r="HUB14" s="285"/>
      <c r="HUC14" s="286"/>
      <c r="HUD14" s="287"/>
      <c r="HUE14" s="67"/>
      <c r="HUF14" s="284"/>
      <c r="HUG14" s="285"/>
      <c r="HUH14" s="285"/>
      <c r="HUI14" s="286"/>
      <c r="HUJ14" s="287"/>
      <c r="HUK14" s="67"/>
      <c r="HUL14" s="284"/>
      <c r="HUM14" s="285"/>
      <c r="HUN14" s="285"/>
      <c r="HUO14" s="286"/>
      <c r="HUP14" s="287"/>
      <c r="HUQ14" s="67"/>
      <c r="HUR14" s="284"/>
      <c r="HUS14" s="285"/>
      <c r="HUT14" s="285"/>
      <c r="HUU14" s="286"/>
      <c r="HUV14" s="287"/>
      <c r="HUW14" s="67"/>
      <c r="HUX14" s="284"/>
      <c r="HUY14" s="285"/>
      <c r="HUZ14" s="285"/>
      <c r="HVA14" s="286"/>
      <c r="HVB14" s="287"/>
      <c r="HVC14" s="67"/>
      <c r="HVD14" s="284"/>
      <c r="HVE14" s="285"/>
      <c r="HVF14" s="285"/>
      <c r="HVG14" s="286"/>
      <c r="HVH14" s="287"/>
      <c r="HVI14" s="67"/>
      <c r="HVJ14" s="284"/>
      <c r="HVK14" s="285"/>
      <c r="HVL14" s="285"/>
      <c r="HVM14" s="286"/>
      <c r="HVN14" s="287"/>
      <c r="HVO14" s="67"/>
      <c r="HVP14" s="284"/>
      <c r="HVQ14" s="285"/>
      <c r="HVR14" s="285"/>
      <c r="HVS14" s="286"/>
      <c r="HVT14" s="287"/>
      <c r="HVU14" s="67"/>
      <c r="HVV14" s="284"/>
      <c r="HVW14" s="285"/>
      <c r="HVX14" s="285"/>
      <c r="HVY14" s="286"/>
      <c r="HVZ14" s="287"/>
      <c r="HWA14" s="67"/>
      <c r="HWB14" s="284"/>
      <c r="HWC14" s="285"/>
      <c r="HWD14" s="285"/>
      <c r="HWE14" s="286"/>
      <c r="HWF14" s="287"/>
      <c r="HWG14" s="67"/>
      <c r="HWH14" s="284"/>
      <c r="HWI14" s="285"/>
      <c r="HWJ14" s="285"/>
      <c r="HWK14" s="286"/>
      <c r="HWL14" s="287"/>
      <c r="HWM14" s="67"/>
      <c r="HWN14" s="284"/>
      <c r="HWO14" s="285"/>
      <c r="HWP14" s="285"/>
      <c r="HWQ14" s="286"/>
      <c r="HWR14" s="287"/>
      <c r="HWS14" s="67"/>
      <c r="HWT14" s="284"/>
      <c r="HWU14" s="285"/>
      <c r="HWV14" s="285"/>
      <c r="HWW14" s="286"/>
      <c r="HWX14" s="287"/>
      <c r="HWY14" s="67"/>
      <c r="HWZ14" s="284"/>
      <c r="HXA14" s="285"/>
      <c r="HXB14" s="285"/>
      <c r="HXC14" s="286"/>
      <c r="HXD14" s="287"/>
      <c r="HXE14" s="67"/>
      <c r="HXF14" s="284"/>
      <c r="HXG14" s="285"/>
      <c r="HXH14" s="285"/>
      <c r="HXI14" s="286"/>
      <c r="HXJ14" s="287"/>
      <c r="HXK14" s="67"/>
      <c r="HXL14" s="284"/>
      <c r="HXM14" s="285"/>
      <c r="HXN14" s="285"/>
      <c r="HXO14" s="286"/>
      <c r="HXP14" s="287"/>
      <c r="HXQ14" s="67"/>
      <c r="HXR14" s="284"/>
      <c r="HXS14" s="285"/>
      <c r="HXT14" s="285"/>
      <c r="HXU14" s="286"/>
      <c r="HXV14" s="287"/>
      <c r="HXW14" s="67"/>
      <c r="HXX14" s="284"/>
      <c r="HXY14" s="285"/>
      <c r="HXZ14" s="285"/>
      <c r="HYA14" s="286"/>
      <c r="HYB14" s="287"/>
      <c r="HYC14" s="67"/>
      <c r="HYD14" s="284"/>
      <c r="HYE14" s="285"/>
      <c r="HYF14" s="285"/>
      <c r="HYG14" s="286"/>
      <c r="HYH14" s="287"/>
      <c r="HYI14" s="67"/>
      <c r="HYJ14" s="284"/>
      <c r="HYK14" s="285"/>
      <c r="HYL14" s="285"/>
      <c r="HYM14" s="286"/>
      <c r="HYN14" s="287"/>
      <c r="HYO14" s="67"/>
      <c r="HYP14" s="284"/>
      <c r="HYQ14" s="285"/>
      <c r="HYR14" s="285"/>
      <c r="HYS14" s="286"/>
      <c r="HYT14" s="287"/>
      <c r="HYU14" s="67"/>
      <c r="HYV14" s="284"/>
      <c r="HYW14" s="285"/>
      <c r="HYX14" s="285"/>
      <c r="HYY14" s="286"/>
      <c r="HYZ14" s="287"/>
      <c r="HZA14" s="67"/>
      <c r="HZB14" s="284"/>
      <c r="HZC14" s="285"/>
      <c r="HZD14" s="285"/>
      <c r="HZE14" s="286"/>
      <c r="HZF14" s="287"/>
      <c r="HZG14" s="67"/>
      <c r="HZH14" s="284"/>
      <c r="HZI14" s="285"/>
      <c r="HZJ14" s="285"/>
      <c r="HZK14" s="286"/>
      <c r="HZL14" s="287"/>
      <c r="HZM14" s="67"/>
      <c r="HZN14" s="284"/>
      <c r="HZO14" s="285"/>
      <c r="HZP14" s="285"/>
      <c r="HZQ14" s="286"/>
      <c r="HZR14" s="287"/>
      <c r="HZS14" s="67"/>
      <c r="HZT14" s="284"/>
      <c r="HZU14" s="285"/>
      <c r="HZV14" s="285"/>
      <c r="HZW14" s="286"/>
      <c r="HZX14" s="287"/>
      <c r="HZY14" s="67"/>
      <c r="HZZ14" s="284"/>
      <c r="IAA14" s="285"/>
      <c r="IAB14" s="285"/>
      <c r="IAC14" s="286"/>
      <c r="IAD14" s="287"/>
      <c r="IAE14" s="67"/>
      <c r="IAF14" s="284"/>
      <c r="IAG14" s="285"/>
      <c r="IAH14" s="285"/>
      <c r="IAI14" s="286"/>
      <c r="IAJ14" s="287"/>
      <c r="IAK14" s="67"/>
      <c r="IAL14" s="284"/>
      <c r="IAM14" s="285"/>
      <c r="IAN14" s="285"/>
      <c r="IAO14" s="286"/>
      <c r="IAP14" s="287"/>
      <c r="IAQ14" s="67"/>
      <c r="IAR14" s="284"/>
      <c r="IAS14" s="285"/>
      <c r="IAT14" s="285"/>
      <c r="IAU14" s="286"/>
      <c r="IAV14" s="287"/>
      <c r="IAW14" s="67"/>
      <c r="IAX14" s="284"/>
      <c r="IAY14" s="285"/>
      <c r="IAZ14" s="285"/>
      <c r="IBA14" s="286"/>
      <c r="IBB14" s="287"/>
      <c r="IBC14" s="67"/>
      <c r="IBD14" s="284"/>
      <c r="IBE14" s="285"/>
      <c r="IBF14" s="285"/>
      <c r="IBG14" s="286"/>
      <c r="IBH14" s="287"/>
      <c r="IBI14" s="67"/>
      <c r="IBJ14" s="284"/>
      <c r="IBK14" s="285"/>
      <c r="IBL14" s="285"/>
      <c r="IBM14" s="286"/>
      <c r="IBN14" s="287"/>
      <c r="IBO14" s="67"/>
      <c r="IBP14" s="284"/>
      <c r="IBQ14" s="285"/>
      <c r="IBR14" s="285"/>
      <c r="IBS14" s="286"/>
      <c r="IBT14" s="287"/>
      <c r="IBU14" s="67"/>
      <c r="IBV14" s="284"/>
      <c r="IBW14" s="285"/>
      <c r="IBX14" s="285"/>
      <c r="IBY14" s="286"/>
      <c r="IBZ14" s="287"/>
      <c r="ICA14" s="67"/>
      <c r="ICB14" s="284"/>
      <c r="ICC14" s="285"/>
      <c r="ICD14" s="285"/>
      <c r="ICE14" s="286"/>
      <c r="ICF14" s="287"/>
      <c r="ICG14" s="67"/>
      <c r="ICH14" s="284"/>
      <c r="ICI14" s="285"/>
      <c r="ICJ14" s="285"/>
      <c r="ICK14" s="286"/>
      <c r="ICL14" s="287"/>
      <c r="ICM14" s="67"/>
      <c r="ICN14" s="284"/>
      <c r="ICO14" s="285"/>
      <c r="ICP14" s="285"/>
      <c r="ICQ14" s="286"/>
      <c r="ICR14" s="287"/>
      <c r="ICS14" s="67"/>
      <c r="ICT14" s="284"/>
      <c r="ICU14" s="285"/>
      <c r="ICV14" s="285"/>
      <c r="ICW14" s="286"/>
      <c r="ICX14" s="287"/>
      <c r="ICY14" s="67"/>
      <c r="ICZ14" s="284"/>
      <c r="IDA14" s="285"/>
      <c r="IDB14" s="285"/>
      <c r="IDC14" s="286"/>
      <c r="IDD14" s="287"/>
      <c r="IDE14" s="67"/>
      <c r="IDF14" s="284"/>
      <c r="IDG14" s="285"/>
      <c r="IDH14" s="285"/>
      <c r="IDI14" s="286"/>
      <c r="IDJ14" s="287"/>
      <c r="IDK14" s="67"/>
      <c r="IDL14" s="284"/>
      <c r="IDM14" s="285"/>
      <c r="IDN14" s="285"/>
      <c r="IDO14" s="286"/>
      <c r="IDP14" s="287"/>
      <c r="IDQ14" s="67"/>
      <c r="IDR14" s="284"/>
      <c r="IDS14" s="285"/>
      <c r="IDT14" s="285"/>
      <c r="IDU14" s="286"/>
      <c r="IDV14" s="287"/>
      <c r="IDW14" s="67"/>
      <c r="IDX14" s="284"/>
      <c r="IDY14" s="285"/>
      <c r="IDZ14" s="285"/>
      <c r="IEA14" s="286"/>
      <c r="IEB14" s="287"/>
      <c r="IEC14" s="67"/>
      <c r="IED14" s="284"/>
      <c r="IEE14" s="285"/>
      <c r="IEF14" s="285"/>
      <c r="IEG14" s="286"/>
      <c r="IEH14" s="287"/>
      <c r="IEI14" s="67"/>
      <c r="IEJ14" s="284"/>
      <c r="IEK14" s="285"/>
      <c r="IEL14" s="285"/>
      <c r="IEM14" s="286"/>
      <c r="IEN14" s="287"/>
      <c r="IEO14" s="67"/>
      <c r="IEP14" s="284"/>
      <c r="IEQ14" s="285"/>
      <c r="IER14" s="285"/>
      <c r="IES14" s="286"/>
      <c r="IET14" s="287"/>
      <c r="IEU14" s="67"/>
      <c r="IEV14" s="284"/>
      <c r="IEW14" s="285"/>
      <c r="IEX14" s="285"/>
      <c r="IEY14" s="286"/>
      <c r="IEZ14" s="287"/>
      <c r="IFA14" s="67"/>
      <c r="IFB14" s="284"/>
      <c r="IFC14" s="285"/>
      <c r="IFD14" s="285"/>
      <c r="IFE14" s="286"/>
      <c r="IFF14" s="287"/>
      <c r="IFG14" s="67"/>
      <c r="IFH14" s="284"/>
      <c r="IFI14" s="285"/>
      <c r="IFJ14" s="285"/>
      <c r="IFK14" s="286"/>
      <c r="IFL14" s="287"/>
      <c r="IFM14" s="67"/>
      <c r="IFN14" s="284"/>
      <c r="IFO14" s="285"/>
      <c r="IFP14" s="285"/>
      <c r="IFQ14" s="286"/>
      <c r="IFR14" s="287"/>
      <c r="IFS14" s="67"/>
      <c r="IFT14" s="284"/>
      <c r="IFU14" s="285"/>
      <c r="IFV14" s="285"/>
      <c r="IFW14" s="286"/>
      <c r="IFX14" s="287"/>
      <c r="IFY14" s="67"/>
      <c r="IFZ14" s="284"/>
      <c r="IGA14" s="285"/>
      <c r="IGB14" s="285"/>
      <c r="IGC14" s="286"/>
      <c r="IGD14" s="287"/>
      <c r="IGE14" s="67"/>
      <c r="IGF14" s="284"/>
      <c r="IGG14" s="285"/>
      <c r="IGH14" s="285"/>
      <c r="IGI14" s="286"/>
      <c r="IGJ14" s="287"/>
      <c r="IGK14" s="67"/>
      <c r="IGL14" s="284"/>
      <c r="IGM14" s="285"/>
      <c r="IGN14" s="285"/>
      <c r="IGO14" s="286"/>
      <c r="IGP14" s="287"/>
      <c r="IGQ14" s="67"/>
      <c r="IGR14" s="284"/>
      <c r="IGS14" s="285"/>
      <c r="IGT14" s="285"/>
      <c r="IGU14" s="286"/>
      <c r="IGV14" s="287"/>
      <c r="IGW14" s="67"/>
      <c r="IGX14" s="284"/>
      <c r="IGY14" s="285"/>
      <c r="IGZ14" s="285"/>
      <c r="IHA14" s="286"/>
      <c r="IHB14" s="287"/>
      <c r="IHC14" s="67"/>
      <c r="IHD14" s="284"/>
      <c r="IHE14" s="285"/>
      <c r="IHF14" s="285"/>
      <c r="IHG14" s="286"/>
      <c r="IHH14" s="287"/>
      <c r="IHI14" s="67"/>
      <c r="IHJ14" s="284"/>
      <c r="IHK14" s="285"/>
      <c r="IHL14" s="285"/>
      <c r="IHM14" s="286"/>
      <c r="IHN14" s="287"/>
      <c r="IHO14" s="67"/>
      <c r="IHP14" s="284"/>
      <c r="IHQ14" s="285"/>
      <c r="IHR14" s="285"/>
      <c r="IHS14" s="286"/>
      <c r="IHT14" s="287"/>
      <c r="IHU14" s="67"/>
      <c r="IHV14" s="284"/>
      <c r="IHW14" s="285"/>
      <c r="IHX14" s="285"/>
      <c r="IHY14" s="286"/>
      <c r="IHZ14" s="287"/>
      <c r="IIA14" s="67"/>
      <c r="IIB14" s="284"/>
      <c r="IIC14" s="285"/>
      <c r="IID14" s="285"/>
      <c r="IIE14" s="286"/>
      <c r="IIF14" s="287"/>
      <c r="IIG14" s="67"/>
      <c r="IIH14" s="284"/>
      <c r="III14" s="285"/>
      <c r="IIJ14" s="285"/>
      <c r="IIK14" s="286"/>
      <c r="IIL14" s="287"/>
      <c r="IIM14" s="67"/>
      <c r="IIN14" s="284"/>
      <c r="IIO14" s="285"/>
      <c r="IIP14" s="285"/>
      <c r="IIQ14" s="286"/>
      <c r="IIR14" s="287"/>
      <c r="IIS14" s="67"/>
      <c r="IIT14" s="284"/>
      <c r="IIU14" s="285"/>
      <c r="IIV14" s="285"/>
      <c r="IIW14" s="286"/>
      <c r="IIX14" s="287"/>
      <c r="IIY14" s="67"/>
      <c r="IIZ14" s="284"/>
      <c r="IJA14" s="285"/>
      <c r="IJB14" s="285"/>
      <c r="IJC14" s="286"/>
      <c r="IJD14" s="287"/>
      <c r="IJE14" s="67"/>
      <c r="IJF14" s="284"/>
      <c r="IJG14" s="285"/>
      <c r="IJH14" s="285"/>
      <c r="IJI14" s="286"/>
      <c r="IJJ14" s="287"/>
      <c r="IJK14" s="67"/>
      <c r="IJL14" s="284"/>
      <c r="IJM14" s="285"/>
      <c r="IJN14" s="285"/>
      <c r="IJO14" s="286"/>
      <c r="IJP14" s="287"/>
      <c r="IJQ14" s="67"/>
      <c r="IJR14" s="284"/>
      <c r="IJS14" s="285"/>
      <c r="IJT14" s="285"/>
      <c r="IJU14" s="286"/>
      <c r="IJV14" s="287"/>
      <c r="IJW14" s="67"/>
      <c r="IJX14" s="284"/>
      <c r="IJY14" s="285"/>
      <c r="IJZ14" s="285"/>
      <c r="IKA14" s="286"/>
      <c r="IKB14" s="287"/>
      <c r="IKC14" s="67"/>
      <c r="IKD14" s="284"/>
      <c r="IKE14" s="285"/>
      <c r="IKF14" s="285"/>
      <c r="IKG14" s="286"/>
      <c r="IKH14" s="287"/>
      <c r="IKI14" s="67"/>
      <c r="IKJ14" s="284"/>
      <c r="IKK14" s="285"/>
      <c r="IKL14" s="285"/>
      <c r="IKM14" s="286"/>
      <c r="IKN14" s="287"/>
      <c r="IKO14" s="67"/>
      <c r="IKP14" s="284"/>
      <c r="IKQ14" s="285"/>
      <c r="IKR14" s="285"/>
      <c r="IKS14" s="286"/>
      <c r="IKT14" s="287"/>
      <c r="IKU14" s="67"/>
      <c r="IKV14" s="284"/>
      <c r="IKW14" s="285"/>
      <c r="IKX14" s="285"/>
      <c r="IKY14" s="286"/>
      <c r="IKZ14" s="287"/>
      <c r="ILA14" s="67"/>
      <c r="ILB14" s="284"/>
      <c r="ILC14" s="285"/>
      <c r="ILD14" s="285"/>
      <c r="ILE14" s="286"/>
      <c r="ILF14" s="287"/>
      <c r="ILG14" s="67"/>
      <c r="ILH14" s="284"/>
      <c r="ILI14" s="285"/>
      <c r="ILJ14" s="285"/>
      <c r="ILK14" s="286"/>
      <c r="ILL14" s="287"/>
      <c r="ILM14" s="67"/>
      <c r="ILN14" s="284"/>
      <c r="ILO14" s="285"/>
      <c r="ILP14" s="285"/>
      <c r="ILQ14" s="286"/>
      <c r="ILR14" s="287"/>
      <c r="ILS14" s="67"/>
      <c r="ILT14" s="284"/>
      <c r="ILU14" s="285"/>
      <c r="ILV14" s="285"/>
      <c r="ILW14" s="286"/>
      <c r="ILX14" s="287"/>
      <c r="ILY14" s="67"/>
      <c r="ILZ14" s="284"/>
      <c r="IMA14" s="285"/>
      <c r="IMB14" s="285"/>
      <c r="IMC14" s="286"/>
      <c r="IMD14" s="287"/>
      <c r="IME14" s="67"/>
      <c r="IMF14" s="284"/>
      <c r="IMG14" s="285"/>
      <c r="IMH14" s="285"/>
      <c r="IMI14" s="286"/>
      <c r="IMJ14" s="287"/>
      <c r="IMK14" s="67"/>
      <c r="IML14" s="284"/>
      <c r="IMM14" s="285"/>
      <c r="IMN14" s="285"/>
      <c r="IMO14" s="286"/>
      <c r="IMP14" s="287"/>
      <c r="IMQ14" s="67"/>
      <c r="IMR14" s="284"/>
      <c r="IMS14" s="285"/>
      <c r="IMT14" s="285"/>
      <c r="IMU14" s="286"/>
      <c r="IMV14" s="287"/>
      <c r="IMW14" s="67"/>
      <c r="IMX14" s="284"/>
      <c r="IMY14" s="285"/>
      <c r="IMZ14" s="285"/>
      <c r="INA14" s="286"/>
      <c r="INB14" s="287"/>
      <c r="INC14" s="67"/>
      <c r="IND14" s="284"/>
      <c r="INE14" s="285"/>
      <c r="INF14" s="285"/>
      <c r="ING14" s="286"/>
      <c r="INH14" s="287"/>
      <c r="INI14" s="67"/>
      <c r="INJ14" s="284"/>
      <c r="INK14" s="285"/>
      <c r="INL14" s="285"/>
      <c r="INM14" s="286"/>
      <c r="INN14" s="287"/>
      <c r="INO14" s="67"/>
      <c r="INP14" s="284"/>
      <c r="INQ14" s="285"/>
      <c r="INR14" s="285"/>
      <c r="INS14" s="286"/>
      <c r="INT14" s="287"/>
      <c r="INU14" s="67"/>
      <c r="INV14" s="284"/>
      <c r="INW14" s="285"/>
      <c r="INX14" s="285"/>
      <c r="INY14" s="286"/>
      <c r="INZ14" s="287"/>
      <c r="IOA14" s="67"/>
      <c r="IOB14" s="284"/>
      <c r="IOC14" s="285"/>
      <c r="IOD14" s="285"/>
      <c r="IOE14" s="286"/>
      <c r="IOF14" s="287"/>
      <c r="IOG14" s="67"/>
      <c r="IOH14" s="284"/>
      <c r="IOI14" s="285"/>
      <c r="IOJ14" s="285"/>
      <c r="IOK14" s="286"/>
      <c r="IOL14" s="287"/>
      <c r="IOM14" s="67"/>
      <c r="ION14" s="284"/>
      <c r="IOO14" s="285"/>
      <c r="IOP14" s="285"/>
      <c r="IOQ14" s="286"/>
      <c r="IOR14" s="287"/>
      <c r="IOS14" s="67"/>
      <c r="IOT14" s="284"/>
      <c r="IOU14" s="285"/>
      <c r="IOV14" s="285"/>
      <c r="IOW14" s="286"/>
      <c r="IOX14" s="287"/>
      <c r="IOY14" s="67"/>
      <c r="IOZ14" s="284"/>
      <c r="IPA14" s="285"/>
      <c r="IPB14" s="285"/>
      <c r="IPC14" s="286"/>
      <c r="IPD14" s="287"/>
      <c r="IPE14" s="67"/>
      <c r="IPF14" s="284"/>
      <c r="IPG14" s="285"/>
      <c r="IPH14" s="285"/>
      <c r="IPI14" s="286"/>
      <c r="IPJ14" s="287"/>
      <c r="IPK14" s="67"/>
      <c r="IPL14" s="284"/>
      <c r="IPM14" s="285"/>
      <c r="IPN14" s="285"/>
      <c r="IPO14" s="286"/>
      <c r="IPP14" s="287"/>
      <c r="IPQ14" s="67"/>
      <c r="IPR14" s="284"/>
      <c r="IPS14" s="285"/>
      <c r="IPT14" s="285"/>
      <c r="IPU14" s="286"/>
      <c r="IPV14" s="287"/>
      <c r="IPW14" s="67"/>
      <c r="IPX14" s="284"/>
      <c r="IPY14" s="285"/>
      <c r="IPZ14" s="285"/>
      <c r="IQA14" s="286"/>
      <c r="IQB14" s="287"/>
      <c r="IQC14" s="67"/>
      <c r="IQD14" s="284"/>
      <c r="IQE14" s="285"/>
      <c r="IQF14" s="285"/>
      <c r="IQG14" s="286"/>
      <c r="IQH14" s="287"/>
      <c r="IQI14" s="67"/>
      <c r="IQJ14" s="284"/>
      <c r="IQK14" s="285"/>
      <c r="IQL14" s="285"/>
      <c r="IQM14" s="286"/>
      <c r="IQN14" s="287"/>
      <c r="IQO14" s="67"/>
      <c r="IQP14" s="284"/>
      <c r="IQQ14" s="285"/>
      <c r="IQR14" s="285"/>
      <c r="IQS14" s="286"/>
      <c r="IQT14" s="287"/>
      <c r="IQU14" s="67"/>
      <c r="IQV14" s="284"/>
      <c r="IQW14" s="285"/>
      <c r="IQX14" s="285"/>
      <c r="IQY14" s="286"/>
      <c r="IQZ14" s="287"/>
      <c r="IRA14" s="67"/>
      <c r="IRB14" s="284"/>
      <c r="IRC14" s="285"/>
      <c r="IRD14" s="285"/>
      <c r="IRE14" s="286"/>
      <c r="IRF14" s="287"/>
      <c r="IRG14" s="67"/>
      <c r="IRH14" s="284"/>
      <c r="IRI14" s="285"/>
      <c r="IRJ14" s="285"/>
      <c r="IRK14" s="286"/>
      <c r="IRL14" s="287"/>
      <c r="IRM14" s="67"/>
      <c r="IRN14" s="284"/>
      <c r="IRO14" s="285"/>
      <c r="IRP14" s="285"/>
      <c r="IRQ14" s="286"/>
      <c r="IRR14" s="287"/>
      <c r="IRS14" s="67"/>
      <c r="IRT14" s="284"/>
      <c r="IRU14" s="285"/>
      <c r="IRV14" s="285"/>
      <c r="IRW14" s="286"/>
      <c r="IRX14" s="287"/>
      <c r="IRY14" s="67"/>
      <c r="IRZ14" s="284"/>
      <c r="ISA14" s="285"/>
      <c r="ISB14" s="285"/>
      <c r="ISC14" s="286"/>
      <c r="ISD14" s="287"/>
      <c r="ISE14" s="67"/>
      <c r="ISF14" s="284"/>
      <c r="ISG14" s="285"/>
      <c r="ISH14" s="285"/>
      <c r="ISI14" s="286"/>
      <c r="ISJ14" s="287"/>
      <c r="ISK14" s="67"/>
      <c r="ISL14" s="284"/>
      <c r="ISM14" s="285"/>
      <c r="ISN14" s="285"/>
      <c r="ISO14" s="286"/>
      <c r="ISP14" s="287"/>
      <c r="ISQ14" s="67"/>
      <c r="ISR14" s="284"/>
      <c r="ISS14" s="285"/>
      <c r="IST14" s="285"/>
      <c r="ISU14" s="286"/>
      <c r="ISV14" s="287"/>
      <c r="ISW14" s="67"/>
      <c r="ISX14" s="284"/>
      <c r="ISY14" s="285"/>
      <c r="ISZ14" s="285"/>
      <c r="ITA14" s="286"/>
      <c r="ITB14" s="287"/>
      <c r="ITC14" s="67"/>
      <c r="ITD14" s="284"/>
      <c r="ITE14" s="285"/>
      <c r="ITF14" s="285"/>
      <c r="ITG14" s="286"/>
      <c r="ITH14" s="287"/>
      <c r="ITI14" s="67"/>
      <c r="ITJ14" s="284"/>
      <c r="ITK14" s="285"/>
      <c r="ITL14" s="285"/>
      <c r="ITM14" s="286"/>
      <c r="ITN14" s="287"/>
      <c r="ITO14" s="67"/>
      <c r="ITP14" s="284"/>
      <c r="ITQ14" s="285"/>
      <c r="ITR14" s="285"/>
      <c r="ITS14" s="286"/>
      <c r="ITT14" s="287"/>
      <c r="ITU14" s="67"/>
      <c r="ITV14" s="284"/>
      <c r="ITW14" s="285"/>
      <c r="ITX14" s="285"/>
      <c r="ITY14" s="286"/>
      <c r="ITZ14" s="287"/>
      <c r="IUA14" s="67"/>
      <c r="IUB14" s="284"/>
      <c r="IUC14" s="285"/>
      <c r="IUD14" s="285"/>
      <c r="IUE14" s="286"/>
      <c r="IUF14" s="287"/>
      <c r="IUG14" s="67"/>
      <c r="IUH14" s="284"/>
      <c r="IUI14" s="285"/>
      <c r="IUJ14" s="285"/>
      <c r="IUK14" s="286"/>
      <c r="IUL14" s="287"/>
      <c r="IUM14" s="67"/>
      <c r="IUN14" s="284"/>
      <c r="IUO14" s="285"/>
      <c r="IUP14" s="285"/>
      <c r="IUQ14" s="286"/>
      <c r="IUR14" s="287"/>
      <c r="IUS14" s="67"/>
      <c r="IUT14" s="284"/>
      <c r="IUU14" s="285"/>
      <c r="IUV14" s="285"/>
      <c r="IUW14" s="286"/>
      <c r="IUX14" s="287"/>
      <c r="IUY14" s="67"/>
      <c r="IUZ14" s="284"/>
      <c r="IVA14" s="285"/>
      <c r="IVB14" s="285"/>
      <c r="IVC14" s="286"/>
      <c r="IVD14" s="287"/>
      <c r="IVE14" s="67"/>
      <c r="IVF14" s="284"/>
      <c r="IVG14" s="285"/>
      <c r="IVH14" s="285"/>
      <c r="IVI14" s="286"/>
      <c r="IVJ14" s="287"/>
      <c r="IVK14" s="67"/>
      <c r="IVL14" s="284"/>
      <c r="IVM14" s="285"/>
      <c r="IVN14" s="285"/>
      <c r="IVO14" s="286"/>
      <c r="IVP14" s="287"/>
      <c r="IVQ14" s="67"/>
      <c r="IVR14" s="284"/>
      <c r="IVS14" s="285"/>
      <c r="IVT14" s="285"/>
      <c r="IVU14" s="286"/>
      <c r="IVV14" s="287"/>
      <c r="IVW14" s="67"/>
      <c r="IVX14" s="284"/>
      <c r="IVY14" s="285"/>
      <c r="IVZ14" s="285"/>
      <c r="IWA14" s="286"/>
      <c r="IWB14" s="287"/>
      <c r="IWC14" s="67"/>
      <c r="IWD14" s="284"/>
      <c r="IWE14" s="285"/>
      <c r="IWF14" s="285"/>
      <c r="IWG14" s="286"/>
      <c r="IWH14" s="287"/>
      <c r="IWI14" s="67"/>
      <c r="IWJ14" s="284"/>
      <c r="IWK14" s="285"/>
      <c r="IWL14" s="285"/>
      <c r="IWM14" s="286"/>
      <c r="IWN14" s="287"/>
      <c r="IWO14" s="67"/>
      <c r="IWP14" s="284"/>
      <c r="IWQ14" s="285"/>
      <c r="IWR14" s="285"/>
      <c r="IWS14" s="286"/>
      <c r="IWT14" s="287"/>
      <c r="IWU14" s="67"/>
      <c r="IWV14" s="284"/>
      <c r="IWW14" s="285"/>
      <c r="IWX14" s="285"/>
      <c r="IWY14" s="286"/>
      <c r="IWZ14" s="287"/>
      <c r="IXA14" s="67"/>
      <c r="IXB14" s="284"/>
      <c r="IXC14" s="285"/>
      <c r="IXD14" s="285"/>
      <c r="IXE14" s="286"/>
      <c r="IXF14" s="287"/>
      <c r="IXG14" s="67"/>
      <c r="IXH14" s="284"/>
      <c r="IXI14" s="285"/>
      <c r="IXJ14" s="285"/>
      <c r="IXK14" s="286"/>
      <c r="IXL14" s="287"/>
      <c r="IXM14" s="67"/>
      <c r="IXN14" s="284"/>
      <c r="IXO14" s="285"/>
      <c r="IXP14" s="285"/>
      <c r="IXQ14" s="286"/>
      <c r="IXR14" s="287"/>
      <c r="IXS14" s="67"/>
      <c r="IXT14" s="284"/>
      <c r="IXU14" s="285"/>
      <c r="IXV14" s="285"/>
      <c r="IXW14" s="286"/>
      <c r="IXX14" s="287"/>
      <c r="IXY14" s="67"/>
      <c r="IXZ14" s="284"/>
      <c r="IYA14" s="285"/>
      <c r="IYB14" s="285"/>
      <c r="IYC14" s="286"/>
      <c r="IYD14" s="287"/>
      <c r="IYE14" s="67"/>
      <c r="IYF14" s="284"/>
      <c r="IYG14" s="285"/>
      <c r="IYH14" s="285"/>
      <c r="IYI14" s="286"/>
      <c r="IYJ14" s="287"/>
      <c r="IYK14" s="67"/>
      <c r="IYL14" s="284"/>
      <c r="IYM14" s="285"/>
      <c r="IYN14" s="285"/>
      <c r="IYO14" s="286"/>
      <c r="IYP14" s="287"/>
      <c r="IYQ14" s="67"/>
      <c r="IYR14" s="284"/>
      <c r="IYS14" s="285"/>
      <c r="IYT14" s="285"/>
      <c r="IYU14" s="286"/>
      <c r="IYV14" s="287"/>
      <c r="IYW14" s="67"/>
      <c r="IYX14" s="284"/>
      <c r="IYY14" s="285"/>
      <c r="IYZ14" s="285"/>
      <c r="IZA14" s="286"/>
      <c r="IZB14" s="287"/>
      <c r="IZC14" s="67"/>
      <c r="IZD14" s="284"/>
      <c r="IZE14" s="285"/>
      <c r="IZF14" s="285"/>
      <c r="IZG14" s="286"/>
      <c r="IZH14" s="287"/>
      <c r="IZI14" s="67"/>
      <c r="IZJ14" s="284"/>
      <c r="IZK14" s="285"/>
      <c r="IZL14" s="285"/>
      <c r="IZM14" s="286"/>
      <c r="IZN14" s="287"/>
      <c r="IZO14" s="67"/>
      <c r="IZP14" s="284"/>
      <c r="IZQ14" s="285"/>
      <c r="IZR14" s="285"/>
      <c r="IZS14" s="286"/>
      <c r="IZT14" s="287"/>
      <c r="IZU14" s="67"/>
      <c r="IZV14" s="284"/>
      <c r="IZW14" s="285"/>
      <c r="IZX14" s="285"/>
      <c r="IZY14" s="286"/>
      <c r="IZZ14" s="287"/>
      <c r="JAA14" s="67"/>
      <c r="JAB14" s="284"/>
      <c r="JAC14" s="285"/>
      <c r="JAD14" s="285"/>
      <c r="JAE14" s="286"/>
      <c r="JAF14" s="287"/>
      <c r="JAG14" s="67"/>
      <c r="JAH14" s="284"/>
      <c r="JAI14" s="285"/>
      <c r="JAJ14" s="285"/>
      <c r="JAK14" s="286"/>
      <c r="JAL14" s="287"/>
      <c r="JAM14" s="67"/>
      <c r="JAN14" s="284"/>
      <c r="JAO14" s="285"/>
      <c r="JAP14" s="285"/>
      <c r="JAQ14" s="286"/>
      <c r="JAR14" s="287"/>
      <c r="JAS14" s="67"/>
      <c r="JAT14" s="284"/>
      <c r="JAU14" s="285"/>
      <c r="JAV14" s="285"/>
      <c r="JAW14" s="286"/>
      <c r="JAX14" s="287"/>
      <c r="JAY14" s="67"/>
      <c r="JAZ14" s="284"/>
      <c r="JBA14" s="285"/>
      <c r="JBB14" s="285"/>
      <c r="JBC14" s="286"/>
      <c r="JBD14" s="287"/>
      <c r="JBE14" s="67"/>
      <c r="JBF14" s="284"/>
      <c r="JBG14" s="285"/>
      <c r="JBH14" s="285"/>
      <c r="JBI14" s="286"/>
      <c r="JBJ14" s="287"/>
      <c r="JBK14" s="67"/>
      <c r="JBL14" s="284"/>
      <c r="JBM14" s="285"/>
      <c r="JBN14" s="285"/>
      <c r="JBO14" s="286"/>
      <c r="JBP14" s="287"/>
      <c r="JBQ14" s="67"/>
      <c r="JBR14" s="284"/>
      <c r="JBS14" s="285"/>
      <c r="JBT14" s="285"/>
      <c r="JBU14" s="286"/>
      <c r="JBV14" s="287"/>
      <c r="JBW14" s="67"/>
      <c r="JBX14" s="284"/>
      <c r="JBY14" s="285"/>
      <c r="JBZ14" s="285"/>
      <c r="JCA14" s="286"/>
      <c r="JCB14" s="287"/>
      <c r="JCC14" s="67"/>
      <c r="JCD14" s="284"/>
      <c r="JCE14" s="285"/>
      <c r="JCF14" s="285"/>
      <c r="JCG14" s="286"/>
      <c r="JCH14" s="287"/>
      <c r="JCI14" s="67"/>
      <c r="JCJ14" s="284"/>
      <c r="JCK14" s="285"/>
      <c r="JCL14" s="285"/>
      <c r="JCM14" s="286"/>
      <c r="JCN14" s="287"/>
      <c r="JCO14" s="67"/>
      <c r="JCP14" s="284"/>
      <c r="JCQ14" s="285"/>
      <c r="JCR14" s="285"/>
      <c r="JCS14" s="286"/>
      <c r="JCT14" s="287"/>
      <c r="JCU14" s="67"/>
      <c r="JCV14" s="284"/>
      <c r="JCW14" s="285"/>
      <c r="JCX14" s="285"/>
      <c r="JCY14" s="286"/>
      <c r="JCZ14" s="287"/>
      <c r="JDA14" s="67"/>
      <c r="JDB14" s="284"/>
      <c r="JDC14" s="285"/>
      <c r="JDD14" s="285"/>
      <c r="JDE14" s="286"/>
      <c r="JDF14" s="287"/>
      <c r="JDG14" s="67"/>
      <c r="JDH14" s="284"/>
      <c r="JDI14" s="285"/>
      <c r="JDJ14" s="285"/>
      <c r="JDK14" s="286"/>
      <c r="JDL14" s="287"/>
      <c r="JDM14" s="67"/>
      <c r="JDN14" s="284"/>
      <c r="JDO14" s="285"/>
      <c r="JDP14" s="285"/>
      <c r="JDQ14" s="286"/>
      <c r="JDR14" s="287"/>
      <c r="JDS14" s="67"/>
      <c r="JDT14" s="284"/>
      <c r="JDU14" s="285"/>
      <c r="JDV14" s="285"/>
      <c r="JDW14" s="286"/>
      <c r="JDX14" s="287"/>
      <c r="JDY14" s="67"/>
      <c r="JDZ14" s="284"/>
      <c r="JEA14" s="285"/>
      <c r="JEB14" s="285"/>
      <c r="JEC14" s="286"/>
      <c r="JED14" s="287"/>
      <c r="JEE14" s="67"/>
      <c r="JEF14" s="284"/>
      <c r="JEG14" s="285"/>
      <c r="JEH14" s="285"/>
      <c r="JEI14" s="286"/>
      <c r="JEJ14" s="287"/>
      <c r="JEK14" s="67"/>
      <c r="JEL14" s="284"/>
      <c r="JEM14" s="285"/>
      <c r="JEN14" s="285"/>
      <c r="JEO14" s="286"/>
      <c r="JEP14" s="287"/>
      <c r="JEQ14" s="67"/>
      <c r="JER14" s="284"/>
      <c r="JES14" s="285"/>
      <c r="JET14" s="285"/>
      <c r="JEU14" s="286"/>
      <c r="JEV14" s="287"/>
      <c r="JEW14" s="67"/>
      <c r="JEX14" s="284"/>
      <c r="JEY14" s="285"/>
      <c r="JEZ14" s="285"/>
      <c r="JFA14" s="286"/>
      <c r="JFB14" s="287"/>
      <c r="JFC14" s="67"/>
      <c r="JFD14" s="284"/>
      <c r="JFE14" s="285"/>
      <c r="JFF14" s="285"/>
      <c r="JFG14" s="286"/>
      <c r="JFH14" s="287"/>
      <c r="JFI14" s="67"/>
      <c r="JFJ14" s="284"/>
      <c r="JFK14" s="285"/>
      <c r="JFL14" s="285"/>
      <c r="JFM14" s="286"/>
      <c r="JFN14" s="287"/>
      <c r="JFO14" s="67"/>
      <c r="JFP14" s="284"/>
      <c r="JFQ14" s="285"/>
      <c r="JFR14" s="285"/>
      <c r="JFS14" s="286"/>
      <c r="JFT14" s="287"/>
      <c r="JFU14" s="67"/>
      <c r="JFV14" s="284"/>
      <c r="JFW14" s="285"/>
      <c r="JFX14" s="285"/>
      <c r="JFY14" s="286"/>
      <c r="JFZ14" s="287"/>
      <c r="JGA14" s="67"/>
      <c r="JGB14" s="284"/>
      <c r="JGC14" s="285"/>
      <c r="JGD14" s="285"/>
      <c r="JGE14" s="286"/>
      <c r="JGF14" s="287"/>
      <c r="JGG14" s="67"/>
      <c r="JGH14" s="284"/>
      <c r="JGI14" s="285"/>
      <c r="JGJ14" s="285"/>
      <c r="JGK14" s="286"/>
      <c r="JGL14" s="287"/>
      <c r="JGM14" s="67"/>
      <c r="JGN14" s="284"/>
      <c r="JGO14" s="285"/>
      <c r="JGP14" s="285"/>
      <c r="JGQ14" s="286"/>
      <c r="JGR14" s="287"/>
      <c r="JGS14" s="67"/>
      <c r="JGT14" s="284"/>
      <c r="JGU14" s="285"/>
      <c r="JGV14" s="285"/>
      <c r="JGW14" s="286"/>
      <c r="JGX14" s="287"/>
      <c r="JGY14" s="67"/>
      <c r="JGZ14" s="284"/>
      <c r="JHA14" s="285"/>
      <c r="JHB14" s="285"/>
      <c r="JHC14" s="286"/>
      <c r="JHD14" s="287"/>
      <c r="JHE14" s="67"/>
      <c r="JHF14" s="284"/>
      <c r="JHG14" s="285"/>
      <c r="JHH14" s="285"/>
      <c r="JHI14" s="286"/>
      <c r="JHJ14" s="287"/>
      <c r="JHK14" s="67"/>
      <c r="JHL14" s="284"/>
      <c r="JHM14" s="285"/>
      <c r="JHN14" s="285"/>
      <c r="JHO14" s="286"/>
      <c r="JHP14" s="287"/>
      <c r="JHQ14" s="67"/>
      <c r="JHR14" s="284"/>
      <c r="JHS14" s="285"/>
      <c r="JHT14" s="285"/>
      <c r="JHU14" s="286"/>
      <c r="JHV14" s="287"/>
      <c r="JHW14" s="67"/>
      <c r="JHX14" s="284"/>
      <c r="JHY14" s="285"/>
      <c r="JHZ14" s="285"/>
      <c r="JIA14" s="286"/>
      <c r="JIB14" s="287"/>
      <c r="JIC14" s="67"/>
      <c r="JID14" s="284"/>
      <c r="JIE14" s="285"/>
      <c r="JIF14" s="285"/>
      <c r="JIG14" s="286"/>
      <c r="JIH14" s="287"/>
      <c r="JII14" s="67"/>
      <c r="JIJ14" s="284"/>
      <c r="JIK14" s="285"/>
      <c r="JIL14" s="285"/>
      <c r="JIM14" s="286"/>
      <c r="JIN14" s="287"/>
      <c r="JIO14" s="67"/>
      <c r="JIP14" s="284"/>
      <c r="JIQ14" s="285"/>
      <c r="JIR14" s="285"/>
      <c r="JIS14" s="286"/>
      <c r="JIT14" s="287"/>
      <c r="JIU14" s="67"/>
      <c r="JIV14" s="284"/>
      <c r="JIW14" s="285"/>
      <c r="JIX14" s="285"/>
      <c r="JIY14" s="286"/>
      <c r="JIZ14" s="287"/>
      <c r="JJA14" s="67"/>
      <c r="JJB14" s="284"/>
      <c r="JJC14" s="285"/>
      <c r="JJD14" s="285"/>
      <c r="JJE14" s="286"/>
      <c r="JJF14" s="287"/>
      <c r="JJG14" s="67"/>
      <c r="JJH14" s="284"/>
      <c r="JJI14" s="285"/>
      <c r="JJJ14" s="285"/>
      <c r="JJK14" s="286"/>
      <c r="JJL14" s="287"/>
      <c r="JJM14" s="67"/>
      <c r="JJN14" s="284"/>
      <c r="JJO14" s="285"/>
      <c r="JJP14" s="285"/>
      <c r="JJQ14" s="286"/>
      <c r="JJR14" s="287"/>
      <c r="JJS14" s="67"/>
      <c r="JJT14" s="284"/>
      <c r="JJU14" s="285"/>
      <c r="JJV14" s="285"/>
      <c r="JJW14" s="286"/>
      <c r="JJX14" s="287"/>
      <c r="JJY14" s="67"/>
      <c r="JJZ14" s="284"/>
      <c r="JKA14" s="285"/>
      <c r="JKB14" s="285"/>
      <c r="JKC14" s="286"/>
      <c r="JKD14" s="287"/>
      <c r="JKE14" s="67"/>
      <c r="JKF14" s="284"/>
      <c r="JKG14" s="285"/>
      <c r="JKH14" s="285"/>
      <c r="JKI14" s="286"/>
      <c r="JKJ14" s="287"/>
      <c r="JKK14" s="67"/>
      <c r="JKL14" s="284"/>
      <c r="JKM14" s="285"/>
      <c r="JKN14" s="285"/>
      <c r="JKO14" s="286"/>
      <c r="JKP14" s="287"/>
      <c r="JKQ14" s="67"/>
      <c r="JKR14" s="284"/>
      <c r="JKS14" s="285"/>
      <c r="JKT14" s="285"/>
      <c r="JKU14" s="286"/>
      <c r="JKV14" s="287"/>
      <c r="JKW14" s="67"/>
      <c r="JKX14" s="284"/>
      <c r="JKY14" s="285"/>
      <c r="JKZ14" s="285"/>
      <c r="JLA14" s="286"/>
      <c r="JLB14" s="287"/>
      <c r="JLC14" s="67"/>
      <c r="JLD14" s="284"/>
      <c r="JLE14" s="285"/>
      <c r="JLF14" s="285"/>
      <c r="JLG14" s="286"/>
      <c r="JLH14" s="287"/>
      <c r="JLI14" s="67"/>
      <c r="JLJ14" s="284"/>
      <c r="JLK14" s="285"/>
      <c r="JLL14" s="285"/>
      <c r="JLM14" s="286"/>
      <c r="JLN14" s="287"/>
      <c r="JLO14" s="67"/>
      <c r="JLP14" s="284"/>
      <c r="JLQ14" s="285"/>
      <c r="JLR14" s="285"/>
      <c r="JLS14" s="286"/>
      <c r="JLT14" s="287"/>
      <c r="JLU14" s="67"/>
      <c r="JLV14" s="284"/>
      <c r="JLW14" s="285"/>
      <c r="JLX14" s="285"/>
      <c r="JLY14" s="286"/>
      <c r="JLZ14" s="287"/>
      <c r="JMA14" s="67"/>
      <c r="JMB14" s="284"/>
      <c r="JMC14" s="285"/>
      <c r="JMD14" s="285"/>
      <c r="JME14" s="286"/>
      <c r="JMF14" s="287"/>
      <c r="JMG14" s="67"/>
      <c r="JMH14" s="284"/>
      <c r="JMI14" s="285"/>
      <c r="JMJ14" s="285"/>
      <c r="JMK14" s="286"/>
      <c r="JML14" s="287"/>
      <c r="JMM14" s="67"/>
      <c r="JMN14" s="284"/>
      <c r="JMO14" s="285"/>
      <c r="JMP14" s="285"/>
      <c r="JMQ14" s="286"/>
      <c r="JMR14" s="287"/>
      <c r="JMS14" s="67"/>
      <c r="JMT14" s="284"/>
      <c r="JMU14" s="285"/>
      <c r="JMV14" s="285"/>
      <c r="JMW14" s="286"/>
      <c r="JMX14" s="287"/>
      <c r="JMY14" s="67"/>
      <c r="JMZ14" s="284"/>
      <c r="JNA14" s="285"/>
      <c r="JNB14" s="285"/>
      <c r="JNC14" s="286"/>
      <c r="JND14" s="287"/>
      <c r="JNE14" s="67"/>
      <c r="JNF14" s="284"/>
      <c r="JNG14" s="285"/>
      <c r="JNH14" s="285"/>
      <c r="JNI14" s="286"/>
      <c r="JNJ14" s="287"/>
      <c r="JNK14" s="67"/>
      <c r="JNL14" s="284"/>
      <c r="JNM14" s="285"/>
      <c r="JNN14" s="285"/>
      <c r="JNO14" s="286"/>
      <c r="JNP14" s="287"/>
      <c r="JNQ14" s="67"/>
      <c r="JNR14" s="284"/>
      <c r="JNS14" s="285"/>
      <c r="JNT14" s="285"/>
      <c r="JNU14" s="286"/>
      <c r="JNV14" s="287"/>
      <c r="JNW14" s="67"/>
      <c r="JNX14" s="284"/>
      <c r="JNY14" s="285"/>
      <c r="JNZ14" s="285"/>
      <c r="JOA14" s="286"/>
      <c r="JOB14" s="287"/>
      <c r="JOC14" s="67"/>
      <c r="JOD14" s="284"/>
      <c r="JOE14" s="285"/>
      <c r="JOF14" s="285"/>
      <c r="JOG14" s="286"/>
      <c r="JOH14" s="287"/>
      <c r="JOI14" s="67"/>
      <c r="JOJ14" s="284"/>
      <c r="JOK14" s="285"/>
      <c r="JOL14" s="285"/>
      <c r="JOM14" s="286"/>
      <c r="JON14" s="287"/>
      <c r="JOO14" s="67"/>
      <c r="JOP14" s="284"/>
      <c r="JOQ14" s="285"/>
      <c r="JOR14" s="285"/>
      <c r="JOS14" s="286"/>
      <c r="JOT14" s="287"/>
      <c r="JOU14" s="67"/>
      <c r="JOV14" s="284"/>
      <c r="JOW14" s="285"/>
      <c r="JOX14" s="285"/>
      <c r="JOY14" s="286"/>
      <c r="JOZ14" s="287"/>
      <c r="JPA14" s="67"/>
      <c r="JPB14" s="284"/>
      <c r="JPC14" s="285"/>
      <c r="JPD14" s="285"/>
      <c r="JPE14" s="286"/>
      <c r="JPF14" s="287"/>
      <c r="JPG14" s="67"/>
      <c r="JPH14" s="284"/>
      <c r="JPI14" s="285"/>
      <c r="JPJ14" s="285"/>
      <c r="JPK14" s="286"/>
      <c r="JPL14" s="287"/>
      <c r="JPM14" s="67"/>
      <c r="JPN14" s="284"/>
      <c r="JPO14" s="285"/>
      <c r="JPP14" s="285"/>
      <c r="JPQ14" s="286"/>
      <c r="JPR14" s="287"/>
      <c r="JPS14" s="67"/>
      <c r="JPT14" s="284"/>
      <c r="JPU14" s="285"/>
      <c r="JPV14" s="285"/>
      <c r="JPW14" s="286"/>
      <c r="JPX14" s="287"/>
      <c r="JPY14" s="67"/>
      <c r="JPZ14" s="284"/>
      <c r="JQA14" s="285"/>
      <c r="JQB14" s="285"/>
      <c r="JQC14" s="286"/>
      <c r="JQD14" s="287"/>
      <c r="JQE14" s="67"/>
      <c r="JQF14" s="284"/>
      <c r="JQG14" s="285"/>
      <c r="JQH14" s="285"/>
      <c r="JQI14" s="286"/>
      <c r="JQJ14" s="287"/>
      <c r="JQK14" s="67"/>
      <c r="JQL14" s="284"/>
      <c r="JQM14" s="285"/>
      <c r="JQN14" s="285"/>
      <c r="JQO14" s="286"/>
      <c r="JQP14" s="287"/>
      <c r="JQQ14" s="67"/>
      <c r="JQR14" s="284"/>
      <c r="JQS14" s="285"/>
      <c r="JQT14" s="285"/>
      <c r="JQU14" s="286"/>
      <c r="JQV14" s="287"/>
      <c r="JQW14" s="67"/>
      <c r="JQX14" s="284"/>
      <c r="JQY14" s="285"/>
      <c r="JQZ14" s="285"/>
      <c r="JRA14" s="286"/>
      <c r="JRB14" s="287"/>
      <c r="JRC14" s="67"/>
      <c r="JRD14" s="284"/>
      <c r="JRE14" s="285"/>
      <c r="JRF14" s="285"/>
      <c r="JRG14" s="286"/>
      <c r="JRH14" s="287"/>
      <c r="JRI14" s="67"/>
      <c r="JRJ14" s="284"/>
      <c r="JRK14" s="285"/>
      <c r="JRL14" s="285"/>
      <c r="JRM14" s="286"/>
      <c r="JRN14" s="287"/>
      <c r="JRO14" s="67"/>
      <c r="JRP14" s="284"/>
      <c r="JRQ14" s="285"/>
      <c r="JRR14" s="285"/>
      <c r="JRS14" s="286"/>
      <c r="JRT14" s="287"/>
      <c r="JRU14" s="67"/>
      <c r="JRV14" s="284"/>
      <c r="JRW14" s="285"/>
      <c r="JRX14" s="285"/>
      <c r="JRY14" s="286"/>
      <c r="JRZ14" s="287"/>
      <c r="JSA14" s="67"/>
      <c r="JSB14" s="284"/>
      <c r="JSC14" s="285"/>
      <c r="JSD14" s="285"/>
      <c r="JSE14" s="286"/>
      <c r="JSF14" s="287"/>
      <c r="JSG14" s="67"/>
      <c r="JSH14" s="284"/>
      <c r="JSI14" s="285"/>
      <c r="JSJ14" s="285"/>
      <c r="JSK14" s="286"/>
      <c r="JSL14" s="287"/>
      <c r="JSM14" s="67"/>
      <c r="JSN14" s="284"/>
      <c r="JSO14" s="285"/>
      <c r="JSP14" s="285"/>
      <c r="JSQ14" s="286"/>
      <c r="JSR14" s="287"/>
      <c r="JSS14" s="67"/>
      <c r="JST14" s="284"/>
      <c r="JSU14" s="285"/>
      <c r="JSV14" s="285"/>
      <c r="JSW14" s="286"/>
      <c r="JSX14" s="287"/>
      <c r="JSY14" s="67"/>
      <c r="JSZ14" s="284"/>
      <c r="JTA14" s="285"/>
      <c r="JTB14" s="285"/>
      <c r="JTC14" s="286"/>
      <c r="JTD14" s="287"/>
      <c r="JTE14" s="67"/>
      <c r="JTF14" s="284"/>
      <c r="JTG14" s="285"/>
      <c r="JTH14" s="285"/>
      <c r="JTI14" s="286"/>
      <c r="JTJ14" s="287"/>
      <c r="JTK14" s="67"/>
      <c r="JTL14" s="284"/>
      <c r="JTM14" s="285"/>
      <c r="JTN14" s="285"/>
      <c r="JTO14" s="286"/>
      <c r="JTP14" s="287"/>
      <c r="JTQ14" s="67"/>
      <c r="JTR14" s="284"/>
      <c r="JTS14" s="285"/>
      <c r="JTT14" s="285"/>
      <c r="JTU14" s="286"/>
      <c r="JTV14" s="287"/>
      <c r="JTW14" s="67"/>
      <c r="JTX14" s="284"/>
      <c r="JTY14" s="285"/>
      <c r="JTZ14" s="285"/>
      <c r="JUA14" s="286"/>
      <c r="JUB14" s="287"/>
      <c r="JUC14" s="67"/>
      <c r="JUD14" s="284"/>
      <c r="JUE14" s="285"/>
      <c r="JUF14" s="285"/>
      <c r="JUG14" s="286"/>
      <c r="JUH14" s="287"/>
      <c r="JUI14" s="67"/>
      <c r="JUJ14" s="284"/>
      <c r="JUK14" s="285"/>
      <c r="JUL14" s="285"/>
      <c r="JUM14" s="286"/>
      <c r="JUN14" s="287"/>
      <c r="JUO14" s="67"/>
      <c r="JUP14" s="284"/>
      <c r="JUQ14" s="285"/>
      <c r="JUR14" s="285"/>
      <c r="JUS14" s="286"/>
      <c r="JUT14" s="287"/>
      <c r="JUU14" s="67"/>
      <c r="JUV14" s="284"/>
      <c r="JUW14" s="285"/>
      <c r="JUX14" s="285"/>
      <c r="JUY14" s="286"/>
      <c r="JUZ14" s="287"/>
      <c r="JVA14" s="67"/>
      <c r="JVB14" s="284"/>
      <c r="JVC14" s="285"/>
      <c r="JVD14" s="285"/>
      <c r="JVE14" s="286"/>
      <c r="JVF14" s="287"/>
      <c r="JVG14" s="67"/>
      <c r="JVH14" s="284"/>
      <c r="JVI14" s="285"/>
      <c r="JVJ14" s="285"/>
      <c r="JVK14" s="286"/>
      <c r="JVL14" s="287"/>
      <c r="JVM14" s="67"/>
      <c r="JVN14" s="284"/>
      <c r="JVO14" s="285"/>
      <c r="JVP14" s="285"/>
      <c r="JVQ14" s="286"/>
      <c r="JVR14" s="287"/>
      <c r="JVS14" s="67"/>
      <c r="JVT14" s="284"/>
      <c r="JVU14" s="285"/>
      <c r="JVV14" s="285"/>
      <c r="JVW14" s="286"/>
      <c r="JVX14" s="287"/>
      <c r="JVY14" s="67"/>
      <c r="JVZ14" s="284"/>
      <c r="JWA14" s="285"/>
      <c r="JWB14" s="285"/>
      <c r="JWC14" s="286"/>
      <c r="JWD14" s="287"/>
      <c r="JWE14" s="67"/>
      <c r="JWF14" s="284"/>
      <c r="JWG14" s="285"/>
      <c r="JWH14" s="285"/>
      <c r="JWI14" s="286"/>
      <c r="JWJ14" s="287"/>
      <c r="JWK14" s="67"/>
      <c r="JWL14" s="284"/>
      <c r="JWM14" s="285"/>
      <c r="JWN14" s="285"/>
      <c r="JWO14" s="286"/>
      <c r="JWP14" s="287"/>
      <c r="JWQ14" s="67"/>
      <c r="JWR14" s="284"/>
      <c r="JWS14" s="285"/>
      <c r="JWT14" s="285"/>
      <c r="JWU14" s="286"/>
      <c r="JWV14" s="287"/>
      <c r="JWW14" s="67"/>
      <c r="JWX14" s="284"/>
      <c r="JWY14" s="285"/>
      <c r="JWZ14" s="285"/>
      <c r="JXA14" s="286"/>
      <c r="JXB14" s="287"/>
      <c r="JXC14" s="67"/>
      <c r="JXD14" s="284"/>
      <c r="JXE14" s="285"/>
      <c r="JXF14" s="285"/>
      <c r="JXG14" s="286"/>
      <c r="JXH14" s="287"/>
      <c r="JXI14" s="67"/>
      <c r="JXJ14" s="284"/>
      <c r="JXK14" s="285"/>
      <c r="JXL14" s="285"/>
      <c r="JXM14" s="286"/>
      <c r="JXN14" s="287"/>
      <c r="JXO14" s="67"/>
      <c r="JXP14" s="284"/>
      <c r="JXQ14" s="285"/>
      <c r="JXR14" s="285"/>
      <c r="JXS14" s="286"/>
      <c r="JXT14" s="287"/>
      <c r="JXU14" s="67"/>
      <c r="JXV14" s="284"/>
      <c r="JXW14" s="285"/>
      <c r="JXX14" s="285"/>
      <c r="JXY14" s="286"/>
      <c r="JXZ14" s="287"/>
      <c r="JYA14" s="67"/>
      <c r="JYB14" s="284"/>
      <c r="JYC14" s="285"/>
      <c r="JYD14" s="285"/>
      <c r="JYE14" s="286"/>
      <c r="JYF14" s="287"/>
      <c r="JYG14" s="67"/>
      <c r="JYH14" s="284"/>
      <c r="JYI14" s="285"/>
      <c r="JYJ14" s="285"/>
      <c r="JYK14" s="286"/>
      <c r="JYL14" s="287"/>
      <c r="JYM14" s="67"/>
      <c r="JYN14" s="284"/>
      <c r="JYO14" s="285"/>
      <c r="JYP14" s="285"/>
      <c r="JYQ14" s="286"/>
      <c r="JYR14" s="287"/>
      <c r="JYS14" s="67"/>
      <c r="JYT14" s="284"/>
      <c r="JYU14" s="285"/>
      <c r="JYV14" s="285"/>
      <c r="JYW14" s="286"/>
      <c r="JYX14" s="287"/>
      <c r="JYY14" s="67"/>
      <c r="JYZ14" s="284"/>
      <c r="JZA14" s="285"/>
      <c r="JZB14" s="285"/>
      <c r="JZC14" s="286"/>
      <c r="JZD14" s="287"/>
      <c r="JZE14" s="67"/>
      <c r="JZF14" s="284"/>
      <c r="JZG14" s="285"/>
      <c r="JZH14" s="285"/>
      <c r="JZI14" s="286"/>
      <c r="JZJ14" s="287"/>
      <c r="JZK14" s="67"/>
      <c r="JZL14" s="284"/>
      <c r="JZM14" s="285"/>
      <c r="JZN14" s="285"/>
      <c r="JZO14" s="286"/>
      <c r="JZP14" s="287"/>
      <c r="JZQ14" s="67"/>
      <c r="JZR14" s="284"/>
      <c r="JZS14" s="285"/>
      <c r="JZT14" s="285"/>
      <c r="JZU14" s="286"/>
      <c r="JZV14" s="287"/>
      <c r="JZW14" s="67"/>
      <c r="JZX14" s="284"/>
      <c r="JZY14" s="285"/>
      <c r="JZZ14" s="285"/>
      <c r="KAA14" s="286"/>
      <c r="KAB14" s="287"/>
      <c r="KAC14" s="67"/>
      <c r="KAD14" s="284"/>
      <c r="KAE14" s="285"/>
      <c r="KAF14" s="285"/>
      <c r="KAG14" s="286"/>
      <c r="KAH14" s="287"/>
      <c r="KAI14" s="67"/>
      <c r="KAJ14" s="284"/>
      <c r="KAK14" s="285"/>
      <c r="KAL14" s="285"/>
      <c r="KAM14" s="286"/>
      <c r="KAN14" s="287"/>
      <c r="KAO14" s="67"/>
      <c r="KAP14" s="284"/>
      <c r="KAQ14" s="285"/>
      <c r="KAR14" s="285"/>
      <c r="KAS14" s="286"/>
      <c r="KAT14" s="287"/>
      <c r="KAU14" s="67"/>
      <c r="KAV14" s="284"/>
      <c r="KAW14" s="285"/>
      <c r="KAX14" s="285"/>
      <c r="KAY14" s="286"/>
      <c r="KAZ14" s="287"/>
      <c r="KBA14" s="67"/>
      <c r="KBB14" s="284"/>
      <c r="KBC14" s="285"/>
      <c r="KBD14" s="285"/>
      <c r="KBE14" s="286"/>
      <c r="KBF14" s="287"/>
      <c r="KBG14" s="67"/>
      <c r="KBH14" s="284"/>
      <c r="KBI14" s="285"/>
      <c r="KBJ14" s="285"/>
      <c r="KBK14" s="286"/>
      <c r="KBL14" s="287"/>
      <c r="KBM14" s="67"/>
      <c r="KBN14" s="284"/>
      <c r="KBO14" s="285"/>
      <c r="KBP14" s="285"/>
      <c r="KBQ14" s="286"/>
      <c r="KBR14" s="287"/>
      <c r="KBS14" s="67"/>
      <c r="KBT14" s="284"/>
      <c r="KBU14" s="285"/>
      <c r="KBV14" s="285"/>
      <c r="KBW14" s="286"/>
      <c r="KBX14" s="287"/>
      <c r="KBY14" s="67"/>
      <c r="KBZ14" s="284"/>
      <c r="KCA14" s="285"/>
      <c r="KCB14" s="285"/>
      <c r="KCC14" s="286"/>
      <c r="KCD14" s="287"/>
      <c r="KCE14" s="67"/>
      <c r="KCF14" s="284"/>
      <c r="KCG14" s="285"/>
      <c r="KCH14" s="285"/>
      <c r="KCI14" s="286"/>
      <c r="KCJ14" s="287"/>
      <c r="KCK14" s="67"/>
      <c r="KCL14" s="284"/>
      <c r="KCM14" s="285"/>
      <c r="KCN14" s="285"/>
      <c r="KCO14" s="286"/>
      <c r="KCP14" s="287"/>
      <c r="KCQ14" s="67"/>
      <c r="KCR14" s="284"/>
      <c r="KCS14" s="285"/>
      <c r="KCT14" s="285"/>
      <c r="KCU14" s="286"/>
      <c r="KCV14" s="287"/>
      <c r="KCW14" s="67"/>
      <c r="KCX14" s="284"/>
      <c r="KCY14" s="285"/>
      <c r="KCZ14" s="285"/>
      <c r="KDA14" s="286"/>
      <c r="KDB14" s="287"/>
      <c r="KDC14" s="67"/>
      <c r="KDD14" s="284"/>
      <c r="KDE14" s="285"/>
      <c r="KDF14" s="285"/>
      <c r="KDG14" s="286"/>
      <c r="KDH14" s="287"/>
      <c r="KDI14" s="67"/>
      <c r="KDJ14" s="284"/>
      <c r="KDK14" s="285"/>
      <c r="KDL14" s="285"/>
      <c r="KDM14" s="286"/>
      <c r="KDN14" s="287"/>
      <c r="KDO14" s="67"/>
      <c r="KDP14" s="284"/>
      <c r="KDQ14" s="285"/>
      <c r="KDR14" s="285"/>
      <c r="KDS14" s="286"/>
      <c r="KDT14" s="287"/>
      <c r="KDU14" s="67"/>
      <c r="KDV14" s="284"/>
      <c r="KDW14" s="285"/>
      <c r="KDX14" s="285"/>
      <c r="KDY14" s="286"/>
      <c r="KDZ14" s="287"/>
      <c r="KEA14" s="67"/>
      <c r="KEB14" s="284"/>
      <c r="KEC14" s="285"/>
      <c r="KED14" s="285"/>
      <c r="KEE14" s="286"/>
      <c r="KEF14" s="287"/>
      <c r="KEG14" s="67"/>
      <c r="KEH14" s="284"/>
      <c r="KEI14" s="285"/>
      <c r="KEJ14" s="285"/>
      <c r="KEK14" s="286"/>
      <c r="KEL14" s="287"/>
      <c r="KEM14" s="67"/>
      <c r="KEN14" s="284"/>
      <c r="KEO14" s="285"/>
      <c r="KEP14" s="285"/>
      <c r="KEQ14" s="286"/>
      <c r="KER14" s="287"/>
      <c r="KES14" s="67"/>
      <c r="KET14" s="284"/>
      <c r="KEU14" s="285"/>
      <c r="KEV14" s="285"/>
      <c r="KEW14" s="286"/>
      <c r="KEX14" s="287"/>
      <c r="KEY14" s="67"/>
      <c r="KEZ14" s="284"/>
      <c r="KFA14" s="285"/>
      <c r="KFB14" s="285"/>
      <c r="KFC14" s="286"/>
      <c r="KFD14" s="287"/>
      <c r="KFE14" s="67"/>
      <c r="KFF14" s="284"/>
      <c r="KFG14" s="285"/>
      <c r="KFH14" s="285"/>
      <c r="KFI14" s="286"/>
      <c r="KFJ14" s="287"/>
      <c r="KFK14" s="67"/>
      <c r="KFL14" s="284"/>
      <c r="KFM14" s="285"/>
      <c r="KFN14" s="285"/>
      <c r="KFO14" s="286"/>
      <c r="KFP14" s="287"/>
      <c r="KFQ14" s="67"/>
      <c r="KFR14" s="284"/>
      <c r="KFS14" s="285"/>
      <c r="KFT14" s="285"/>
      <c r="KFU14" s="286"/>
      <c r="KFV14" s="287"/>
      <c r="KFW14" s="67"/>
      <c r="KFX14" s="284"/>
      <c r="KFY14" s="285"/>
      <c r="KFZ14" s="285"/>
      <c r="KGA14" s="286"/>
      <c r="KGB14" s="287"/>
      <c r="KGC14" s="67"/>
      <c r="KGD14" s="284"/>
      <c r="KGE14" s="285"/>
      <c r="KGF14" s="285"/>
      <c r="KGG14" s="286"/>
      <c r="KGH14" s="287"/>
      <c r="KGI14" s="67"/>
      <c r="KGJ14" s="284"/>
      <c r="KGK14" s="285"/>
      <c r="KGL14" s="285"/>
      <c r="KGM14" s="286"/>
      <c r="KGN14" s="287"/>
      <c r="KGO14" s="67"/>
      <c r="KGP14" s="284"/>
      <c r="KGQ14" s="285"/>
      <c r="KGR14" s="285"/>
      <c r="KGS14" s="286"/>
      <c r="KGT14" s="287"/>
      <c r="KGU14" s="67"/>
      <c r="KGV14" s="284"/>
      <c r="KGW14" s="285"/>
      <c r="KGX14" s="285"/>
      <c r="KGY14" s="286"/>
      <c r="KGZ14" s="287"/>
      <c r="KHA14" s="67"/>
      <c r="KHB14" s="284"/>
      <c r="KHC14" s="285"/>
      <c r="KHD14" s="285"/>
      <c r="KHE14" s="286"/>
      <c r="KHF14" s="287"/>
      <c r="KHG14" s="67"/>
      <c r="KHH14" s="284"/>
      <c r="KHI14" s="285"/>
      <c r="KHJ14" s="285"/>
      <c r="KHK14" s="286"/>
      <c r="KHL14" s="287"/>
      <c r="KHM14" s="67"/>
      <c r="KHN14" s="284"/>
      <c r="KHO14" s="285"/>
      <c r="KHP14" s="285"/>
      <c r="KHQ14" s="286"/>
      <c r="KHR14" s="287"/>
      <c r="KHS14" s="67"/>
      <c r="KHT14" s="284"/>
      <c r="KHU14" s="285"/>
      <c r="KHV14" s="285"/>
      <c r="KHW14" s="286"/>
      <c r="KHX14" s="287"/>
      <c r="KHY14" s="67"/>
      <c r="KHZ14" s="284"/>
      <c r="KIA14" s="285"/>
      <c r="KIB14" s="285"/>
      <c r="KIC14" s="286"/>
      <c r="KID14" s="287"/>
      <c r="KIE14" s="67"/>
      <c r="KIF14" s="284"/>
      <c r="KIG14" s="285"/>
      <c r="KIH14" s="285"/>
      <c r="KII14" s="286"/>
      <c r="KIJ14" s="287"/>
      <c r="KIK14" s="67"/>
      <c r="KIL14" s="284"/>
      <c r="KIM14" s="285"/>
      <c r="KIN14" s="285"/>
      <c r="KIO14" s="286"/>
      <c r="KIP14" s="287"/>
      <c r="KIQ14" s="67"/>
      <c r="KIR14" s="284"/>
      <c r="KIS14" s="285"/>
      <c r="KIT14" s="285"/>
      <c r="KIU14" s="286"/>
      <c r="KIV14" s="287"/>
      <c r="KIW14" s="67"/>
      <c r="KIX14" s="284"/>
      <c r="KIY14" s="285"/>
      <c r="KIZ14" s="285"/>
      <c r="KJA14" s="286"/>
      <c r="KJB14" s="287"/>
      <c r="KJC14" s="67"/>
      <c r="KJD14" s="284"/>
      <c r="KJE14" s="285"/>
      <c r="KJF14" s="285"/>
      <c r="KJG14" s="286"/>
      <c r="KJH14" s="287"/>
      <c r="KJI14" s="67"/>
      <c r="KJJ14" s="284"/>
      <c r="KJK14" s="285"/>
      <c r="KJL14" s="285"/>
      <c r="KJM14" s="286"/>
      <c r="KJN14" s="287"/>
      <c r="KJO14" s="67"/>
      <c r="KJP14" s="284"/>
      <c r="KJQ14" s="285"/>
      <c r="KJR14" s="285"/>
      <c r="KJS14" s="286"/>
      <c r="KJT14" s="287"/>
      <c r="KJU14" s="67"/>
      <c r="KJV14" s="284"/>
      <c r="KJW14" s="285"/>
      <c r="KJX14" s="285"/>
      <c r="KJY14" s="286"/>
      <c r="KJZ14" s="287"/>
      <c r="KKA14" s="67"/>
      <c r="KKB14" s="284"/>
      <c r="KKC14" s="285"/>
      <c r="KKD14" s="285"/>
      <c r="KKE14" s="286"/>
      <c r="KKF14" s="287"/>
      <c r="KKG14" s="67"/>
      <c r="KKH14" s="284"/>
      <c r="KKI14" s="285"/>
      <c r="KKJ14" s="285"/>
      <c r="KKK14" s="286"/>
      <c r="KKL14" s="287"/>
      <c r="KKM14" s="67"/>
      <c r="KKN14" s="284"/>
      <c r="KKO14" s="285"/>
      <c r="KKP14" s="285"/>
      <c r="KKQ14" s="286"/>
      <c r="KKR14" s="287"/>
      <c r="KKS14" s="67"/>
      <c r="KKT14" s="284"/>
      <c r="KKU14" s="285"/>
      <c r="KKV14" s="285"/>
      <c r="KKW14" s="286"/>
      <c r="KKX14" s="287"/>
      <c r="KKY14" s="67"/>
      <c r="KKZ14" s="284"/>
      <c r="KLA14" s="285"/>
      <c r="KLB14" s="285"/>
      <c r="KLC14" s="286"/>
      <c r="KLD14" s="287"/>
      <c r="KLE14" s="67"/>
      <c r="KLF14" s="284"/>
      <c r="KLG14" s="285"/>
      <c r="KLH14" s="285"/>
      <c r="KLI14" s="286"/>
      <c r="KLJ14" s="287"/>
      <c r="KLK14" s="67"/>
      <c r="KLL14" s="284"/>
      <c r="KLM14" s="285"/>
      <c r="KLN14" s="285"/>
      <c r="KLO14" s="286"/>
      <c r="KLP14" s="287"/>
      <c r="KLQ14" s="67"/>
      <c r="KLR14" s="284"/>
      <c r="KLS14" s="285"/>
      <c r="KLT14" s="285"/>
      <c r="KLU14" s="286"/>
      <c r="KLV14" s="287"/>
      <c r="KLW14" s="67"/>
      <c r="KLX14" s="284"/>
      <c r="KLY14" s="285"/>
      <c r="KLZ14" s="285"/>
      <c r="KMA14" s="286"/>
      <c r="KMB14" s="287"/>
      <c r="KMC14" s="67"/>
      <c r="KMD14" s="284"/>
      <c r="KME14" s="285"/>
      <c r="KMF14" s="285"/>
      <c r="KMG14" s="286"/>
      <c r="KMH14" s="287"/>
      <c r="KMI14" s="67"/>
      <c r="KMJ14" s="284"/>
      <c r="KMK14" s="285"/>
      <c r="KML14" s="285"/>
      <c r="KMM14" s="286"/>
      <c r="KMN14" s="287"/>
      <c r="KMO14" s="67"/>
      <c r="KMP14" s="284"/>
      <c r="KMQ14" s="285"/>
      <c r="KMR14" s="285"/>
      <c r="KMS14" s="286"/>
      <c r="KMT14" s="287"/>
      <c r="KMU14" s="67"/>
      <c r="KMV14" s="284"/>
      <c r="KMW14" s="285"/>
      <c r="KMX14" s="285"/>
      <c r="KMY14" s="286"/>
      <c r="KMZ14" s="287"/>
      <c r="KNA14" s="67"/>
      <c r="KNB14" s="284"/>
      <c r="KNC14" s="285"/>
      <c r="KND14" s="285"/>
      <c r="KNE14" s="286"/>
      <c r="KNF14" s="287"/>
      <c r="KNG14" s="67"/>
      <c r="KNH14" s="284"/>
      <c r="KNI14" s="285"/>
      <c r="KNJ14" s="285"/>
      <c r="KNK14" s="286"/>
      <c r="KNL14" s="287"/>
      <c r="KNM14" s="67"/>
      <c r="KNN14" s="284"/>
      <c r="KNO14" s="285"/>
      <c r="KNP14" s="285"/>
      <c r="KNQ14" s="286"/>
      <c r="KNR14" s="287"/>
      <c r="KNS14" s="67"/>
      <c r="KNT14" s="284"/>
      <c r="KNU14" s="285"/>
      <c r="KNV14" s="285"/>
      <c r="KNW14" s="286"/>
      <c r="KNX14" s="287"/>
      <c r="KNY14" s="67"/>
      <c r="KNZ14" s="284"/>
      <c r="KOA14" s="285"/>
      <c r="KOB14" s="285"/>
      <c r="KOC14" s="286"/>
      <c r="KOD14" s="287"/>
      <c r="KOE14" s="67"/>
      <c r="KOF14" s="284"/>
      <c r="KOG14" s="285"/>
      <c r="KOH14" s="285"/>
      <c r="KOI14" s="286"/>
      <c r="KOJ14" s="287"/>
      <c r="KOK14" s="67"/>
      <c r="KOL14" s="284"/>
      <c r="KOM14" s="285"/>
      <c r="KON14" s="285"/>
      <c r="KOO14" s="286"/>
      <c r="KOP14" s="287"/>
      <c r="KOQ14" s="67"/>
      <c r="KOR14" s="284"/>
      <c r="KOS14" s="285"/>
      <c r="KOT14" s="285"/>
      <c r="KOU14" s="286"/>
      <c r="KOV14" s="287"/>
      <c r="KOW14" s="67"/>
      <c r="KOX14" s="284"/>
      <c r="KOY14" s="285"/>
      <c r="KOZ14" s="285"/>
      <c r="KPA14" s="286"/>
      <c r="KPB14" s="287"/>
      <c r="KPC14" s="67"/>
      <c r="KPD14" s="284"/>
      <c r="KPE14" s="285"/>
      <c r="KPF14" s="285"/>
      <c r="KPG14" s="286"/>
      <c r="KPH14" s="287"/>
      <c r="KPI14" s="67"/>
      <c r="KPJ14" s="284"/>
      <c r="KPK14" s="285"/>
      <c r="KPL14" s="285"/>
      <c r="KPM14" s="286"/>
      <c r="KPN14" s="287"/>
      <c r="KPO14" s="67"/>
      <c r="KPP14" s="284"/>
      <c r="KPQ14" s="285"/>
      <c r="KPR14" s="285"/>
      <c r="KPS14" s="286"/>
      <c r="KPT14" s="287"/>
      <c r="KPU14" s="67"/>
      <c r="KPV14" s="284"/>
      <c r="KPW14" s="285"/>
      <c r="KPX14" s="285"/>
      <c r="KPY14" s="286"/>
      <c r="KPZ14" s="287"/>
      <c r="KQA14" s="67"/>
      <c r="KQB14" s="284"/>
      <c r="KQC14" s="285"/>
      <c r="KQD14" s="285"/>
      <c r="KQE14" s="286"/>
      <c r="KQF14" s="287"/>
      <c r="KQG14" s="67"/>
      <c r="KQH14" s="284"/>
      <c r="KQI14" s="285"/>
      <c r="KQJ14" s="285"/>
      <c r="KQK14" s="286"/>
      <c r="KQL14" s="287"/>
      <c r="KQM14" s="67"/>
      <c r="KQN14" s="284"/>
      <c r="KQO14" s="285"/>
      <c r="KQP14" s="285"/>
      <c r="KQQ14" s="286"/>
      <c r="KQR14" s="287"/>
      <c r="KQS14" s="67"/>
      <c r="KQT14" s="284"/>
      <c r="KQU14" s="285"/>
      <c r="KQV14" s="285"/>
      <c r="KQW14" s="286"/>
      <c r="KQX14" s="287"/>
      <c r="KQY14" s="67"/>
      <c r="KQZ14" s="284"/>
      <c r="KRA14" s="285"/>
      <c r="KRB14" s="285"/>
      <c r="KRC14" s="286"/>
      <c r="KRD14" s="287"/>
      <c r="KRE14" s="67"/>
      <c r="KRF14" s="284"/>
      <c r="KRG14" s="285"/>
      <c r="KRH14" s="285"/>
      <c r="KRI14" s="286"/>
      <c r="KRJ14" s="287"/>
      <c r="KRK14" s="67"/>
      <c r="KRL14" s="284"/>
      <c r="KRM14" s="285"/>
      <c r="KRN14" s="285"/>
      <c r="KRO14" s="286"/>
      <c r="KRP14" s="287"/>
      <c r="KRQ14" s="67"/>
      <c r="KRR14" s="284"/>
      <c r="KRS14" s="285"/>
      <c r="KRT14" s="285"/>
      <c r="KRU14" s="286"/>
      <c r="KRV14" s="287"/>
      <c r="KRW14" s="67"/>
      <c r="KRX14" s="284"/>
      <c r="KRY14" s="285"/>
      <c r="KRZ14" s="285"/>
      <c r="KSA14" s="286"/>
      <c r="KSB14" s="287"/>
      <c r="KSC14" s="67"/>
      <c r="KSD14" s="284"/>
      <c r="KSE14" s="285"/>
      <c r="KSF14" s="285"/>
      <c r="KSG14" s="286"/>
      <c r="KSH14" s="287"/>
      <c r="KSI14" s="67"/>
      <c r="KSJ14" s="284"/>
      <c r="KSK14" s="285"/>
      <c r="KSL14" s="285"/>
      <c r="KSM14" s="286"/>
      <c r="KSN14" s="287"/>
      <c r="KSO14" s="67"/>
      <c r="KSP14" s="284"/>
      <c r="KSQ14" s="285"/>
      <c r="KSR14" s="285"/>
      <c r="KSS14" s="286"/>
      <c r="KST14" s="287"/>
      <c r="KSU14" s="67"/>
      <c r="KSV14" s="284"/>
      <c r="KSW14" s="285"/>
      <c r="KSX14" s="285"/>
      <c r="KSY14" s="286"/>
      <c r="KSZ14" s="287"/>
      <c r="KTA14" s="67"/>
      <c r="KTB14" s="284"/>
      <c r="KTC14" s="285"/>
      <c r="KTD14" s="285"/>
      <c r="KTE14" s="286"/>
      <c r="KTF14" s="287"/>
      <c r="KTG14" s="67"/>
      <c r="KTH14" s="284"/>
      <c r="KTI14" s="285"/>
      <c r="KTJ14" s="285"/>
      <c r="KTK14" s="286"/>
      <c r="KTL14" s="287"/>
      <c r="KTM14" s="67"/>
      <c r="KTN14" s="284"/>
      <c r="KTO14" s="285"/>
      <c r="KTP14" s="285"/>
      <c r="KTQ14" s="286"/>
      <c r="KTR14" s="287"/>
      <c r="KTS14" s="67"/>
      <c r="KTT14" s="284"/>
      <c r="KTU14" s="285"/>
      <c r="KTV14" s="285"/>
      <c r="KTW14" s="286"/>
      <c r="KTX14" s="287"/>
      <c r="KTY14" s="67"/>
      <c r="KTZ14" s="284"/>
      <c r="KUA14" s="285"/>
      <c r="KUB14" s="285"/>
      <c r="KUC14" s="286"/>
      <c r="KUD14" s="287"/>
      <c r="KUE14" s="67"/>
      <c r="KUF14" s="284"/>
      <c r="KUG14" s="285"/>
      <c r="KUH14" s="285"/>
      <c r="KUI14" s="286"/>
      <c r="KUJ14" s="287"/>
      <c r="KUK14" s="67"/>
      <c r="KUL14" s="284"/>
      <c r="KUM14" s="285"/>
      <c r="KUN14" s="285"/>
      <c r="KUO14" s="286"/>
      <c r="KUP14" s="287"/>
      <c r="KUQ14" s="67"/>
      <c r="KUR14" s="284"/>
      <c r="KUS14" s="285"/>
      <c r="KUT14" s="285"/>
      <c r="KUU14" s="286"/>
      <c r="KUV14" s="287"/>
      <c r="KUW14" s="67"/>
      <c r="KUX14" s="284"/>
      <c r="KUY14" s="285"/>
      <c r="KUZ14" s="285"/>
      <c r="KVA14" s="286"/>
      <c r="KVB14" s="287"/>
      <c r="KVC14" s="67"/>
      <c r="KVD14" s="284"/>
      <c r="KVE14" s="285"/>
      <c r="KVF14" s="285"/>
      <c r="KVG14" s="286"/>
      <c r="KVH14" s="287"/>
      <c r="KVI14" s="67"/>
      <c r="KVJ14" s="284"/>
      <c r="KVK14" s="285"/>
      <c r="KVL14" s="285"/>
      <c r="KVM14" s="286"/>
      <c r="KVN14" s="287"/>
      <c r="KVO14" s="67"/>
      <c r="KVP14" s="284"/>
      <c r="KVQ14" s="285"/>
      <c r="KVR14" s="285"/>
      <c r="KVS14" s="286"/>
      <c r="KVT14" s="287"/>
      <c r="KVU14" s="67"/>
      <c r="KVV14" s="284"/>
      <c r="KVW14" s="285"/>
      <c r="KVX14" s="285"/>
      <c r="KVY14" s="286"/>
      <c r="KVZ14" s="287"/>
      <c r="KWA14" s="67"/>
      <c r="KWB14" s="284"/>
      <c r="KWC14" s="285"/>
      <c r="KWD14" s="285"/>
      <c r="KWE14" s="286"/>
      <c r="KWF14" s="287"/>
      <c r="KWG14" s="67"/>
      <c r="KWH14" s="284"/>
      <c r="KWI14" s="285"/>
      <c r="KWJ14" s="285"/>
      <c r="KWK14" s="286"/>
      <c r="KWL14" s="287"/>
      <c r="KWM14" s="67"/>
      <c r="KWN14" s="284"/>
      <c r="KWO14" s="285"/>
      <c r="KWP14" s="285"/>
      <c r="KWQ14" s="286"/>
      <c r="KWR14" s="287"/>
      <c r="KWS14" s="67"/>
      <c r="KWT14" s="284"/>
      <c r="KWU14" s="285"/>
      <c r="KWV14" s="285"/>
      <c r="KWW14" s="286"/>
      <c r="KWX14" s="287"/>
      <c r="KWY14" s="67"/>
      <c r="KWZ14" s="284"/>
      <c r="KXA14" s="285"/>
      <c r="KXB14" s="285"/>
      <c r="KXC14" s="286"/>
      <c r="KXD14" s="287"/>
      <c r="KXE14" s="67"/>
      <c r="KXF14" s="284"/>
      <c r="KXG14" s="285"/>
      <c r="KXH14" s="285"/>
      <c r="KXI14" s="286"/>
      <c r="KXJ14" s="287"/>
      <c r="KXK14" s="67"/>
      <c r="KXL14" s="284"/>
      <c r="KXM14" s="285"/>
      <c r="KXN14" s="285"/>
      <c r="KXO14" s="286"/>
      <c r="KXP14" s="287"/>
      <c r="KXQ14" s="67"/>
      <c r="KXR14" s="284"/>
      <c r="KXS14" s="285"/>
      <c r="KXT14" s="285"/>
      <c r="KXU14" s="286"/>
      <c r="KXV14" s="287"/>
      <c r="KXW14" s="67"/>
      <c r="KXX14" s="284"/>
      <c r="KXY14" s="285"/>
      <c r="KXZ14" s="285"/>
      <c r="KYA14" s="286"/>
      <c r="KYB14" s="287"/>
      <c r="KYC14" s="67"/>
      <c r="KYD14" s="284"/>
      <c r="KYE14" s="285"/>
      <c r="KYF14" s="285"/>
      <c r="KYG14" s="286"/>
      <c r="KYH14" s="287"/>
      <c r="KYI14" s="67"/>
      <c r="KYJ14" s="284"/>
      <c r="KYK14" s="285"/>
      <c r="KYL14" s="285"/>
      <c r="KYM14" s="286"/>
      <c r="KYN14" s="287"/>
      <c r="KYO14" s="67"/>
      <c r="KYP14" s="284"/>
      <c r="KYQ14" s="285"/>
      <c r="KYR14" s="285"/>
      <c r="KYS14" s="286"/>
      <c r="KYT14" s="287"/>
      <c r="KYU14" s="67"/>
      <c r="KYV14" s="284"/>
      <c r="KYW14" s="285"/>
      <c r="KYX14" s="285"/>
      <c r="KYY14" s="286"/>
      <c r="KYZ14" s="287"/>
      <c r="KZA14" s="67"/>
      <c r="KZB14" s="284"/>
      <c r="KZC14" s="285"/>
      <c r="KZD14" s="285"/>
      <c r="KZE14" s="286"/>
      <c r="KZF14" s="287"/>
      <c r="KZG14" s="67"/>
      <c r="KZH14" s="284"/>
      <c r="KZI14" s="285"/>
      <c r="KZJ14" s="285"/>
      <c r="KZK14" s="286"/>
      <c r="KZL14" s="287"/>
      <c r="KZM14" s="67"/>
      <c r="KZN14" s="284"/>
      <c r="KZO14" s="285"/>
      <c r="KZP14" s="285"/>
      <c r="KZQ14" s="286"/>
      <c r="KZR14" s="287"/>
      <c r="KZS14" s="67"/>
      <c r="KZT14" s="284"/>
      <c r="KZU14" s="285"/>
      <c r="KZV14" s="285"/>
      <c r="KZW14" s="286"/>
      <c r="KZX14" s="287"/>
      <c r="KZY14" s="67"/>
      <c r="KZZ14" s="284"/>
      <c r="LAA14" s="285"/>
      <c r="LAB14" s="285"/>
      <c r="LAC14" s="286"/>
      <c r="LAD14" s="287"/>
      <c r="LAE14" s="67"/>
      <c r="LAF14" s="284"/>
      <c r="LAG14" s="285"/>
      <c r="LAH14" s="285"/>
      <c r="LAI14" s="286"/>
      <c r="LAJ14" s="287"/>
      <c r="LAK14" s="67"/>
      <c r="LAL14" s="284"/>
      <c r="LAM14" s="285"/>
      <c r="LAN14" s="285"/>
      <c r="LAO14" s="286"/>
      <c r="LAP14" s="287"/>
      <c r="LAQ14" s="67"/>
      <c r="LAR14" s="284"/>
      <c r="LAS14" s="285"/>
      <c r="LAT14" s="285"/>
      <c r="LAU14" s="286"/>
      <c r="LAV14" s="287"/>
      <c r="LAW14" s="67"/>
      <c r="LAX14" s="284"/>
      <c r="LAY14" s="285"/>
      <c r="LAZ14" s="285"/>
      <c r="LBA14" s="286"/>
      <c r="LBB14" s="287"/>
      <c r="LBC14" s="67"/>
      <c r="LBD14" s="284"/>
      <c r="LBE14" s="285"/>
      <c r="LBF14" s="285"/>
      <c r="LBG14" s="286"/>
      <c r="LBH14" s="287"/>
      <c r="LBI14" s="67"/>
      <c r="LBJ14" s="284"/>
      <c r="LBK14" s="285"/>
      <c r="LBL14" s="285"/>
      <c r="LBM14" s="286"/>
      <c r="LBN14" s="287"/>
      <c r="LBO14" s="67"/>
      <c r="LBP14" s="284"/>
      <c r="LBQ14" s="285"/>
      <c r="LBR14" s="285"/>
      <c r="LBS14" s="286"/>
      <c r="LBT14" s="287"/>
      <c r="LBU14" s="67"/>
      <c r="LBV14" s="284"/>
      <c r="LBW14" s="285"/>
      <c r="LBX14" s="285"/>
      <c r="LBY14" s="286"/>
      <c r="LBZ14" s="287"/>
      <c r="LCA14" s="67"/>
      <c r="LCB14" s="284"/>
      <c r="LCC14" s="285"/>
      <c r="LCD14" s="285"/>
      <c r="LCE14" s="286"/>
      <c r="LCF14" s="287"/>
      <c r="LCG14" s="67"/>
      <c r="LCH14" s="284"/>
      <c r="LCI14" s="285"/>
      <c r="LCJ14" s="285"/>
      <c r="LCK14" s="286"/>
      <c r="LCL14" s="287"/>
      <c r="LCM14" s="67"/>
      <c r="LCN14" s="284"/>
      <c r="LCO14" s="285"/>
      <c r="LCP14" s="285"/>
      <c r="LCQ14" s="286"/>
      <c r="LCR14" s="287"/>
      <c r="LCS14" s="67"/>
      <c r="LCT14" s="284"/>
      <c r="LCU14" s="285"/>
      <c r="LCV14" s="285"/>
      <c r="LCW14" s="286"/>
      <c r="LCX14" s="287"/>
      <c r="LCY14" s="67"/>
      <c r="LCZ14" s="284"/>
      <c r="LDA14" s="285"/>
      <c r="LDB14" s="285"/>
      <c r="LDC14" s="286"/>
      <c r="LDD14" s="287"/>
      <c r="LDE14" s="67"/>
      <c r="LDF14" s="284"/>
      <c r="LDG14" s="285"/>
      <c r="LDH14" s="285"/>
      <c r="LDI14" s="286"/>
      <c r="LDJ14" s="287"/>
      <c r="LDK14" s="67"/>
      <c r="LDL14" s="284"/>
      <c r="LDM14" s="285"/>
      <c r="LDN14" s="285"/>
      <c r="LDO14" s="286"/>
      <c r="LDP14" s="287"/>
      <c r="LDQ14" s="67"/>
      <c r="LDR14" s="284"/>
      <c r="LDS14" s="285"/>
      <c r="LDT14" s="285"/>
      <c r="LDU14" s="286"/>
      <c r="LDV14" s="287"/>
      <c r="LDW14" s="67"/>
      <c r="LDX14" s="284"/>
      <c r="LDY14" s="285"/>
      <c r="LDZ14" s="285"/>
      <c r="LEA14" s="286"/>
      <c r="LEB14" s="287"/>
      <c r="LEC14" s="67"/>
      <c r="LED14" s="284"/>
      <c r="LEE14" s="285"/>
      <c r="LEF14" s="285"/>
      <c r="LEG14" s="286"/>
      <c r="LEH14" s="287"/>
      <c r="LEI14" s="67"/>
      <c r="LEJ14" s="284"/>
      <c r="LEK14" s="285"/>
      <c r="LEL14" s="285"/>
      <c r="LEM14" s="286"/>
      <c r="LEN14" s="287"/>
      <c r="LEO14" s="67"/>
      <c r="LEP14" s="284"/>
      <c r="LEQ14" s="285"/>
      <c r="LER14" s="285"/>
      <c r="LES14" s="286"/>
      <c r="LET14" s="287"/>
      <c r="LEU14" s="67"/>
      <c r="LEV14" s="284"/>
      <c r="LEW14" s="285"/>
      <c r="LEX14" s="285"/>
      <c r="LEY14" s="286"/>
      <c r="LEZ14" s="287"/>
      <c r="LFA14" s="67"/>
      <c r="LFB14" s="284"/>
      <c r="LFC14" s="285"/>
      <c r="LFD14" s="285"/>
      <c r="LFE14" s="286"/>
      <c r="LFF14" s="287"/>
      <c r="LFG14" s="67"/>
      <c r="LFH14" s="284"/>
      <c r="LFI14" s="285"/>
      <c r="LFJ14" s="285"/>
      <c r="LFK14" s="286"/>
      <c r="LFL14" s="287"/>
      <c r="LFM14" s="67"/>
      <c r="LFN14" s="284"/>
      <c r="LFO14" s="285"/>
      <c r="LFP14" s="285"/>
      <c r="LFQ14" s="286"/>
      <c r="LFR14" s="287"/>
      <c r="LFS14" s="67"/>
      <c r="LFT14" s="284"/>
      <c r="LFU14" s="285"/>
      <c r="LFV14" s="285"/>
      <c r="LFW14" s="286"/>
      <c r="LFX14" s="287"/>
      <c r="LFY14" s="67"/>
      <c r="LFZ14" s="284"/>
      <c r="LGA14" s="285"/>
      <c r="LGB14" s="285"/>
      <c r="LGC14" s="286"/>
      <c r="LGD14" s="287"/>
      <c r="LGE14" s="67"/>
      <c r="LGF14" s="284"/>
      <c r="LGG14" s="285"/>
      <c r="LGH14" s="285"/>
      <c r="LGI14" s="286"/>
      <c r="LGJ14" s="287"/>
      <c r="LGK14" s="67"/>
      <c r="LGL14" s="284"/>
      <c r="LGM14" s="285"/>
      <c r="LGN14" s="285"/>
      <c r="LGO14" s="286"/>
      <c r="LGP14" s="287"/>
      <c r="LGQ14" s="67"/>
      <c r="LGR14" s="284"/>
      <c r="LGS14" s="285"/>
      <c r="LGT14" s="285"/>
      <c r="LGU14" s="286"/>
      <c r="LGV14" s="287"/>
      <c r="LGW14" s="67"/>
      <c r="LGX14" s="284"/>
      <c r="LGY14" s="285"/>
      <c r="LGZ14" s="285"/>
      <c r="LHA14" s="286"/>
      <c r="LHB14" s="287"/>
      <c r="LHC14" s="67"/>
      <c r="LHD14" s="284"/>
      <c r="LHE14" s="285"/>
      <c r="LHF14" s="285"/>
      <c r="LHG14" s="286"/>
      <c r="LHH14" s="287"/>
      <c r="LHI14" s="67"/>
      <c r="LHJ14" s="284"/>
      <c r="LHK14" s="285"/>
      <c r="LHL14" s="285"/>
      <c r="LHM14" s="286"/>
      <c r="LHN14" s="287"/>
      <c r="LHO14" s="67"/>
      <c r="LHP14" s="284"/>
      <c r="LHQ14" s="285"/>
      <c r="LHR14" s="285"/>
      <c r="LHS14" s="286"/>
      <c r="LHT14" s="287"/>
      <c r="LHU14" s="67"/>
      <c r="LHV14" s="284"/>
      <c r="LHW14" s="285"/>
      <c r="LHX14" s="285"/>
      <c r="LHY14" s="286"/>
      <c r="LHZ14" s="287"/>
      <c r="LIA14" s="67"/>
      <c r="LIB14" s="284"/>
      <c r="LIC14" s="285"/>
      <c r="LID14" s="285"/>
      <c r="LIE14" s="286"/>
      <c r="LIF14" s="287"/>
      <c r="LIG14" s="67"/>
      <c r="LIH14" s="284"/>
      <c r="LII14" s="285"/>
      <c r="LIJ14" s="285"/>
      <c r="LIK14" s="286"/>
      <c r="LIL14" s="287"/>
      <c r="LIM14" s="67"/>
      <c r="LIN14" s="284"/>
      <c r="LIO14" s="285"/>
      <c r="LIP14" s="285"/>
      <c r="LIQ14" s="286"/>
      <c r="LIR14" s="287"/>
      <c r="LIS14" s="67"/>
      <c r="LIT14" s="284"/>
      <c r="LIU14" s="285"/>
      <c r="LIV14" s="285"/>
      <c r="LIW14" s="286"/>
      <c r="LIX14" s="287"/>
      <c r="LIY14" s="67"/>
      <c r="LIZ14" s="284"/>
      <c r="LJA14" s="285"/>
      <c r="LJB14" s="285"/>
      <c r="LJC14" s="286"/>
      <c r="LJD14" s="287"/>
      <c r="LJE14" s="67"/>
      <c r="LJF14" s="284"/>
      <c r="LJG14" s="285"/>
      <c r="LJH14" s="285"/>
      <c r="LJI14" s="286"/>
      <c r="LJJ14" s="287"/>
      <c r="LJK14" s="67"/>
      <c r="LJL14" s="284"/>
      <c r="LJM14" s="285"/>
      <c r="LJN14" s="285"/>
      <c r="LJO14" s="286"/>
      <c r="LJP14" s="287"/>
      <c r="LJQ14" s="67"/>
      <c r="LJR14" s="284"/>
      <c r="LJS14" s="285"/>
      <c r="LJT14" s="285"/>
      <c r="LJU14" s="286"/>
      <c r="LJV14" s="287"/>
      <c r="LJW14" s="67"/>
      <c r="LJX14" s="284"/>
      <c r="LJY14" s="285"/>
      <c r="LJZ14" s="285"/>
      <c r="LKA14" s="286"/>
      <c r="LKB14" s="287"/>
      <c r="LKC14" s="67"/>
      <c r="LKD14" s="284"/>
      <c r="LKE14" s="285"/>
      <c r="LKF14" s="285"/>
      <c r="LKG14" s="286"/>
      <c r="LKH14" s="287"/>
      <c r="LKI14" s="67"/>
      <c r="LKJ14" s="284"/>
      <c r="LKK14" s="285"/>
      <c r="LKL14" s="285"/>
      <c r="LKM14" s="286"/>
      <c r="LKN14" s="287"/>
      <c r="LKO14" s="67"/>
      <c r="LKP14" s="284"/>
      <c r="LKQ14" s="285"/>
      <c r="LKR14" s="285"/>
      <c r="LKS14" s="286"/>
      <c r="LKT14" s="287"/>
      <c r="LKU14" s="67"/>
      <c r="LKV14" s="284"/>
      <c r="LKW14" s="285"/>
      <c r="LKX14" s="285"/>
      <c r="LKY14" s="286"/>
      <c r="LKZ14" s="287"/>
      <c r="LLA14" s="67"/>
      <c r="LLB14" s="284"/>
      <c r="LLC14" s="285"/>
      <c r="LLD14" s="285"/>
      <c r="LLE14" s="286"/>
      <c r="LLF14" s="287"/>
      <c r="LLG14" s="67"/>
      <c r="LLH14" s="284"/>
      <c r="LLI14" s="285"/>
      <c r="LLJ14" s="285"/>
      <c r="LLK14" s="286"/>
      <c r="LLL14" s="287"/>
      <c r="LLM14" s="67"/>
      <c r="LLN14" s="284"/>
      <c r="LLO14" s="285"/>
      <c r="LLP14" s="285"/>
      <c r="LLQ14" s="286"/>
      <c r="LLR14" s="287"/>
      <c r="LLS14" s="67"/>
      <c r="LLT14" s="284"/>
      <c r="LLU14" s="285"/>
      <c r="LLV14" s="285"/>
      <c r="LLW14" s="286"/>
      <c r="LLX14" s="287"/>
      <c r="LLY14" s="67"/>
      <c r="LLZ14" s="284"/>
      <c r="LMA14" s="285"/>
      <c r="LMB14" s="285"/>
      <c r="LMC14" s="286"/>
      <c r="LMD14" s="287"/>
      <c r="LME14" s="67"/>
      <c r="LMF14" s="284"/>
      <c r="LMG14" s="285"/>
      <c r="LMH14" s="285"/>
      <c r="LMI14" s="286"/>
      <c r="LMJ14" s="287"/>
      <c r="LMK14" s="67"/>
      <c r="LML14" s="284"/>
      <c r="LMM14" s="285"/>
      <c r="LMN14" s="285"/>
      <c r="LMO14" s="286"/>
      <c r="LMP14" s="287"/>
      <c r="LMQ14" s="67"/>
      <c r="LMR14" s="284"/>
      <c r="LMS14" s="285"/>
      <c r="LMT14" s="285"/>
      <c r="LMU14" s="286"/>
      <c r="LMV14" s="287"/>
      <c r="LMW14" s="67"/>
      <c r="LMX14" s="284"/>
      <c r="LMY14" s="285"/>
      <c r="LMZ14" s="285"/>
      <c r="LNA14" s="286"/>
      <c r="LNB14" s="287"/>
      <c r="LNC14" s="67"/>
      <c r="LND14" s="284"/>
      <c r="LNE14" s="285"/>
      <c r="LNF14" s="285"/>
      <c r="LNG14" s="286"/>
      <c r="LNH14" s="287"/>
      <c r="LNI14" s="67"/>
      <c r="LNJ14" s="284"/>
      <c r="LNK14" s="285"/>
      <c r="LNL14" s="285"/>
      <c r="LNM14" s="286"/>
      <c r="LNN14" s="287"/>
      <c r="LNO14" s="67"/>
      <c r="LNP14" s="284"/>
      <c r="LNQ14" s="285"/>
      <c r="LNR14" s="285"/>
      <c r="LNS14" s="286"/>
      <c r="LNT14" s="287"/>
      <c r="LNU14" s="67"/>
      <c r="LNV14" s="284"/>
      <c r="LNW14" s="285"/>
      <c r="LNX14" s="285"/>
      <c r="LNY14" s="286"/>
      <c r="LNZ14" s="287"/>
      <c r="LOA14" s="67"/>
      <c r="LOB14" s="284"/>
      <c r="LOC14" s="285"/>
      <c r="LOD14" s="285"/>
      <c r="LOE14" s="286"/>
      <c r="LOF14" s="287"/>
      <c r="LOG14" s="67"/>
      <c r="LOH14" s="284"/>
      <c r="LOI14" s="285"/>
      <c r="LOJ14" s="285"/>
      <c r="LOK14" s="286"/>
      <c r="LOL14" s="287"/>
      <c r="LOM14" s="67"/>
      <c r="LON14" s="284"/>
      <c r="LOO14" s="285"/>
      <c r="LOP14" s="285"/>
      <c r="LOQ14" s="286"/>
      <c r="LOR14" s="287"/>
      <c r="LOS14" s="67"/>
      <c r="LOT14" s="284"/>
      <c r="LOU14" s="285"/>
      <c r="LOV14" s="285"/>
      <c r="LOW14" s="286"/>
      <c r="LOX14" s="287"/>
      <c r="LOY14" s="67"/>
      <c r="LOZ14" s="284"/>
      <c r="LPA14" s="285"/>
      <c r="LPB14" s="285"/>
      <c r="LPC14" s="286"/>
      <c r="LPD14" s="287"/>
      <c r="LPE14" s="67"/>
      <c r="LPF14" s="284"/>
      <c r="LPG14" s="285"/>
      <c r="LPH14" s="285"/>
      <c r="LPI14" s="286"/>
      <c r="LPJ14" s="287"/>
      <c r="LPK14" s="67"/>
      <c r="LPL14" s="284"/>
      <c r="LPM14" s="285"/>
      <c r="LPN14" s="285"/>
      <c r="LPO14" s="286"/>
      <c r="LPP14" s="287"/>
      <c r="LPQ14" s="67"/>
      <c r="LPR14" s="284"/>
      <c r="LPS14" s="285"/>
      <c r="LPT14" s="285"/>
      <c r="LPU14" s="286"/>
      <c r="LPV14" s="287"/>
      <c r="LPW14" s="67"/>
      <c r="LPX14" s="284"/>
      <c r="LPY14" s="285"/>
      <c r="LPZ14" s="285"/>
      <c r="LQA14" s="286"/>
      <c r="LQB14" s="287"/>
      <c r="LQC14" s="67"/>
      <c r="LQD14" s="284"/>
      <c r="LQE14" s="285"/>
      <c r="LQF14" s="285"/>
      <c r="LQG14" s="286"/>
      <c r="LQH14" s="287"/>
      <c r="LQI14" s="67"/>
      <c r="LQJ14" s="284"/>
      <c r="LQK14" s="285"/>
      <c r="LQL14" s="285"/>
      <c r="LQM14" s="286"/>
      <c r="LQN14" s="287"/>
      <c r="LQO14" s="67"/>
      <c r="LQP14" s="284"/>
      <c r="LQQ14" s="285"/>
      <c r="LQR14" s="285"/>
      <c r="LQS14" s="286"/>
      <c r="LQT14" s="287"/>
      <c r="LQU14" s="67"/>
      <c r="LQV14" s="284"/>
      <c r="LQW14" s="285"/>
      <c r="LQX14" s="285"/>
      <c r="LQY14" s="286"/>
      <c r="LQZ14" s="287"/>
      <c r="LRA14" s="67"/>
      <c r="LRB14" s="284"/>
      <c r="LRC14" s="285"/>
      <c r="LRD14" s="285"/>
      <c r="LRE14" s="286"/>
      <c r="LRF14" s="287"/>
      <c r="LRG14" s="67"/>
      <c r="LRH14" s="284"/>
      <c r="LRI14" s="285"/>
      <c r="LRJ14" s="285"/>
      <c r="LRK14" s="286"/>
      <c r="LRL14" s="287"/>
      <c r="LRM14" s="67"/>
      <c r="LRN14" s="284"/>
      <c r="LRO14" s="285"/>
      <c r="LRP14" s="285"/>
      <c r="LRQ14" s="286"/>
      <c r="LRR14" s="287"/>
      <c r="LRS14" s="67"/>
      <c r="LRT14" s="284"/>
      <c r="LRU14" s="285"/>
      <c r="LRV14" s="285"/>
      <c r="LRW14" s="286"/>
      <c r="LRX14" s="287"/>
      <c r="LRY14" s="67"/>
      <c r="LRZ14" s="284"/>
      <c r="LSA14" s="285"/>
      <c r="LSB14" s="285"/>
      <c r="LSC14" s="286"/>
      <c r="LSD14" s="287"/>
      <c r="LSE14" s="67"/>
      <c r="LSF14" s="284"/>
      <c r="LSG14" s="285"/>
      <c r="LSH14" s="285"/>
      <c r="LSI14" s="286"/>
      <c r="LSJ14" s="287"/>
      <c r="LSK14" s="67"/>
      <c r="LSL14" s="284"/>
      <c r="LSM14" s="285"/>
      <c r="LSN14" s="285"/>
      <c r="LSO14" s="286"/>
      <c r="LSP14" s="287"/>
      <c r="LSQ14" s="67"/>
      <c r="LSR14" s="284"/>
      <c r="LSS14" s="285"/>
      <c r="LST14" s="285"/>
      <c r="LSU14" s="286"/>
      <c r="LSV14" s="287"/>
      <c r="LSW14" s="67"/>
      <c r="LSX14" s="284"/>
      <c r="LSY14" s="285"/>
      <c r="LSZ14" s="285"/>
      <c r="LTA14" s="286"/>
      <c r="LTB14" s="287"/>
      <c r="LTC14" s="67"/>
      <c r="LTD14" s="284"/>
      <c r="LTE14" s="285"/>
      <c r="LTF14" s="285"/>
      <c r="LTG14" s="286"/>
      <c r="LTH14" s="287"/>
      <c r="LTI14" s="67"/>
      <c r="LTJ14" s="284"/>
      <c r="LTK14" s="285"/>
      <c r="LTL14" s="285"/>
      <c r="LTM14" s="286"/>
      <c r="LTN14" s="287"/>
      <c r="LTO14" s="67"/>
      <c r="LTP14" s="284"/>
      <c r="LTQ14" s="285"/>
      <c r="LTR14" s="285"/>
      <c r="LTS14" s="286"/>
      <c r="LTT14" s="287"/>
      <c r="LTU14" s="67"/>
      <c r="LTV14" s="284"/>
      <c r="LTW14" s="285"/>
      <c r="LTX14" s="285"/>
      <c r="LTY14" s="286"/>
      <c r="LTZ14" s="287"/>
      <c r="LUA14" s="67"/>
      <c r="LUB14" s="284"/>
      <c r="LUC14" s="285"/>
      <c r="LUD14" s="285"/>
      <c r="LUE14" s="286"/>
      <c r="LUF14" s="287"/>
      <c r="LUG14" s="67"/>
      <c r="LUH14" s="284"/>
      <c r="LUI14" s="285"/>
      <c r="LUJ14" s="285"/>
      <c r="LUK14" s="286"/>
      <c r="LUL14" s="287"/>
      <c r="LUM14" s="67"/>
      <c r="LUN14" s="284"/>
      <c r="LUO14" s="285"/>
      <c r="LUP14" s="285"/>
      <c r="LUQ14" s="286"/>
      <c r="LUR14" s="287"/>
      <c r="LUS14" s="67"/>
      <c r="LUT14" s="284"/>
      <c r="LUU14" s="285"/>
      <c r="LUV14" s="285"/>
      <c r="LUW14" s="286"/>
      <c r="LUX14" s="287"/>
      <c r="LUY14" s="67"/>
      <c r="LUZ14" s="284"/>
      <c r="LVA14" s="285"/>
      <c r="LVB14" s="285"/>
      <c r="LVC14" s="286"/>
      <c r="LVD14" s="287"/>
      <c r="LVE14" s="67"/>
      <c r="LVF14" s="284"/>
      <c r="LVG14" s="285"/>
      <c r="LVH14" s="285"/>
      <c r="LVI14" s="286"/>
      <c r="LVJ14" s="287"/>
      <c r="LVK14" s="67"/>
      <c r="LVL14" s="284"/>
      <c r="LVM14" s="285"/>
      <c r="LVN14" s="285"/>
      <c r="LVO14" s="286"/>
      <c r="LVP14" s="287"/>
      <c r="LVQ14" s="67"/>
      <c r="LVR14" s="284"/>
      <c r="LVS14" s="285"/>
      <c r="LVT14" s="285"/>
      <c r="LVU14" s="286"/>
      <c r="LVV14" s="287"/>
      <c r="LVW14" s="67"/>
      <c r="LVX14" s="284"/>
      <c r="LVY14" s="285"/>
      <c r="LVZ14" s="285"/>
      <c r="LWA14" s="286"/>
      <c r="LWB14" s="287"/>
      <c r="LWC14" s="67"/>
      <c r="LWD14" s="284"/>
      <c r="LWE14" s="285"/>
      <c r="LWF14" s="285"/>
      <c r="LWG14" s="286"/>
      <c r="LWH14" s="287"/>
      <c r="LWI14" s="67"/>
      <c r="LWJ14" s="284"/>
      <c r="LWK14" s="285"/>
      <c r="LWL14" s="285"/>
      <c r="LWM14" s="286"/>
      <c r="LWN14" s="287"/>
      <c r="LWO14" s="67"/>
      <c r="LWP14" s="284"/>
      <c r="LWQ14" s="285"/>
      <c r="LWR14" s="285"/>
      <c r="LWS14" s="286"/>
      <c r="LWT14" s="287"/>
      <c r="LWU14" s="67"/>
      <c r="LWV14" s="284"/>
      <c r="LWW14" s="285"/>
      <c r="LWX14" s="285"/>
      <c r="LWY14" s="286"/>
      <c r="LWZ14" s="287"/>
      <c r="LXA14" s="67"/>
      <c r="LXB14" s="284"/>
      <c r="LXC14" s="285"/>
      <c r="LXD14" s="285"/>
      <c r="LXE14" s="286"/>
      <c r="LXF14" s="287"/>
      <c r="LXG14" s="67"/>
      <c r="LXH14" s="284"/>
      <c r="LXI14" s="285"/>
      <c r="LXJ14" s="285"/>
      <c r="LXK14" s="286"/>
      <c r="LXL14" s="287"/>
      <c r="LXM14" s="67"/>
      <c r="LXN14" s="284"/>
      <c r="LXO14" s="285"/>
      <c r="LXP14" s="285"/>
      <c r="LXQ14" s="286"/>
      <c r="LXR14" s="287"/>
      <c r="LXS14" s="67"/>
      <c r="LXT14" s="284"/>
      <c r="LXU14" s="285"/>
      <c r="LXV14" s="285"/>
      <c r="LXW14" s="286"/>
      <c r="LXX14" s="287"/>
      <c r="LXY14" s="67"/>
      <c r="LXZ14" s="284"/>
      <c r="LYA14" s="285"/>
      <c r="LYB14" s="285"/>
      <c r="LYC14" s="286"/>
      <c r="LYD14" s="287"/>
      <c r="LYE14" s="67"/>
      <c r="LYF14" s="284"/>
      <c r="LYG14" s="285"/>
      <c r="LYH14" s="285"/>
      <c r="LYI14" s="286"/>
      <c r="LYJ14" s="287"/>
      <c r="LYK14" s="67"/>
      <c r="LYL14" s="284"/>
      <c r="LYM14" s="285"/>
      <c r="LYN14" s="285"/>
      <c r="LYO14" s="286"/>
      <c r="LYP14" s="287"/>
      <c r="LYQ14" s="67"/>
      <c r="LYR14" s="284"/>
      <c r="LYS14" s="285"/>
      <c r="LYT14" s="285"/>
      <c r="LYU14" s="286"/>
      <c r="LYV14" s="287"/>
      <c r="LYW14" s="67"/>
      <c r="LYX14" s="284"/>
      <c r="LYY14" s="285"/>
      <c r="LYZ14" s="285"/>
      <c r="LZA14" s="286"/>
      <c r="LZB14" s="287"/>
      <c r="LZC14" s="67"/>
      <c r="LZD14" s="284"/>
      <c r="LZE14" s="285"/>
      <c r="LZF14" s="285"/>
      <c r="LZG14" s="286"/>
      <c r="LZH14" s="287"/>
      <c r="LZI14" s="67"/>
      <c r="LZJ14" s="284"/>
      <c r="LZK14" s="285"/>
      <c r="LZL14" s="285"/>
      <c r="LZM14" s="286"/>
      <c r="LZN14" s="287"/>
      <c r="LZO14" s="67"/>
      <c r="LZP14" s="284"/>
      <c r="LZQ14" s="285"/>
      <c r="LZR14" s="285"/>
      <c r="LZS14" s="286"/>
      <c r="LZT14" s="287"/>
      <c r="LZU14" s="67"/>
      <c r="LZV14" s="284"/>
      <c r="LZW14" s="285"/>
      <c r="LZX14" s="285"/>
      <c r="LZY14" s="286"/>
      <c r="LZZ14" s="287"/>
      <c r="MAA14" s="67"/>
      <c r="MAB14" s="284"/>
      <c r="MAC14" s="285"/>
      <c r="MAD14" s="285"/>
      <c r="MAE14" s="286"/>
      <c r="MAF14" s="287"/>
      <c r="MAG14" s="67"/>
      <c r="MAH14" s="284"/>
      <c r="MAI14" s="285"/>
      <c r="MAJ14" s="285"/>
      <c r="MAK14" s="286"/>
      <c r="MAL14" s="287"/>
      <c r="MAM14" s="67"/>
      <c r="MAN14" s="284"/>
      <c r="MAO14" s="285"/>
      <c r="MAP14" s="285"/>
      <c r="MAQ14" s="286"/>
      <c r="MAR14" s="287"/>
      <c r="MAS14" s="67"/>
      <c r="MAT14" s="284"/>
      <c r="MAU14" s="285"/>
      <c r="MAV14" s="285"/>
      <c r="MAW14" s="286"/>
      <c r="MAX14" s="287"/>
      <c r="MAY14" s="67"/>
      <c r="MAZ14" s="284"/>
      <c r="MBA14" s="285"/>
      <c r="MBB14" s="285"/>
      <c r="MBC14" s="286"/>
      <c r="MBD14" s="287"/>
      <c r="MBE14" s="67"/>
      <c r="MBF14" s="284"/>
      <c r="MBG14" s="285"/>
      <c r="MBH14" s="285"/>
      <c r="MBI14" s="286"/>
      <c r="MBJ14" s="287"/>
      <c r="MBK14" s="67"/>
      <c r="MBL14" s="284"/>
      <c r="MBM14" s="285"/>
      <c r="MBN14" s="285"/>
      <c r="MBO14" s="286"/>
      <c r="MBP14" s="287"/>
      <c r="MBQ14" s="67"/>
      <c r="MBR14" s="284"/>
      <c r="MBS14" s="285"/>
      <c r="MBT14" s="285"/>
      <c r="MBU14" s="286"/>
      <c r="MBV14" s="287"/>
      <c r="MBW14" s="67"/>
      <c r="MBX14" s="284"/>
      <c r="MBY14" s="285"/>
      <c r="MBZ14" s="285"/>
      <c r="MCA14" s="286"/>
      <c r="MCB14" s="287"/>
      <c r="MCC14" s="67"/>
      <c r="MCD14" s="284"/>
      <c r="MCE14" s="285"/>
      <c r="MCF14" s="285"/>
      <c r="MCG14" s="286"/>
      <c r="MCH14" s="287"/>
      <c r="MCI14" s="67"/>
      <c r="MCJ14" s="284"/>
      <c r="MCK14" s="285"/>
      <c r="MCL14" s="285"/>
      <c r="MCM14" s="286"/>
      <c r="MCN14" s="287"/>
      <c r="MCO14" s="67"/>
      <c r="MCP14" s="284"/>
      <c r="MCQ14" s="285"/>
      <c r="MCR14" s="285"/>
      <c r="MCS14" s="286"/>
      <c r="MCT14" s="287"/>
      <c r="MCU14" s="67"/>
      <c r="MCV14" s="284"/>
      <c r="MCW14" s="285"/>
      <c r="MCX14" s="285"/>
      <c r="MCY14" s="286"/>
      <c r="MCZ14" s="287"/>
      <c r="MDA14" s="67"/>
      <c r="MDB14" s="284"/>
      <c r="MDC14" s="285"/>
      <c r="MDD14" s="285"/>
      <c r="MDE14" s="286"/>
      <c r="MDF14" s="287"/>
      <c r="MDG14" s="67"/>
      <c r="MDH14" s="284"/>
      <c r="MDI14" s="285"/>
      <c r="MDJ14" s="285"/>
      <c r="MDK14" s="286"/>
      <c r="MDL14" s="287"/>
      <c r="MDM14" s="67"/>
      <c r="MDN14" s="284"/>
      <c r="MDO14" s="285"/>
      <c r="MDP14" s="285"/>
      <c r="MDQ14" s="286"/>
      <c r="MDR14" s="287"/>
      <c r="MDS14" s="67"/>
      <c r="MDT14" s="284"/>
      <c r="MDU14" s="285"/>
      <c r="MDV14" s="285"/>
      <c r="MDW14" s="286"/>
      <c r="MDX14" s="287"/>
      <c r="MDY14" s="67"/>
      <c r="MDZ14" s="284"/>
      <c r="MEA14" s="285"/>
      <c r="MEB14" s="285"/>
      <c r="MEC14" s="286"/>
      <c r="MED14" s="287"/>
      <c r="MEE14" s="67"/>
      <c r="MEF14" s="284"/>
      <c r="MEG14" s="285"/>
      <c r="MEH14" s="285"/>
      <c r="MEI14" s="286"/>
      <c r="MEJ14" s="287"/>
      <c r="MEK14" s="67"/>
      <c r="MEL14" s="284"/>
      <c r="MEM14" s="285"/>
      <c r="MEN14" s="285"/>
      <c r="MEO14" s="286"/>
      <c r="MEP14" s="287"/>
      <c r="MEQ14" s="67"/>
      <c r="MER14" s="284"/>
      <c r="MES14" s="285"/>
      <c r="MET14" s="285"/>
      <c r="MEU14" s="286"/>
      <c r="MEV14" s="287"/>
      <c r="MEW14" s="67"/>
      <c r="MEX14" s="284"/>
      <c r="MEY14" s="285"/>
      <c r="MEZ14" s="285"/>
      <c r="MFA14" s="286"/>
      <c r="MFB14" s="287"/>
      <c r="MFC14" s="67"/>
      <c r="MFD14" s="284"/>
      <c r="MFE14" s="285"/>
      <c r="MFF14" s="285"/>
      <c r="MFG14" s="286"/>
      <c r="MFH14" s="287"/>
      <c r="MFI14" s="67"/>
      <c r="MFJ14" s="284"/>
      <c r="MFK14" s="285"/>
      <c r="MFL14" s="285"/>
      <c r="MFM14" s="286"/>
      <c r="MFN14" s="287"/>
      <c r="MFO14" s="67"/>
      <c r="MFP14" s="284"/>
      <c r="MFQ14" s="285"/>
      <c r="MFR14" s="285"/>
      <c r="MFS14" s="286"/>
      <c r="MFT14" s="287"/>
      <c r="MFU14" s="67"/>
      <c r="MFV14" s="284"/>
      <c r="MFW14" s="285"/>
      <c r="MFX14" s="285"/>
      <c r="MFY14" s="286"/>
      <c r="MFZ14" s="287"/>
      <c r="MGA14" s="67"/>
      <c r="MGB14" s="284"/>
      <c r="MGC14" s="285"/>
      <c r="MGD14" s="285"/>
      <c r="MGE14" s="286"/>
      <c r="MGF14" s="287"/>
      <c r="MGG14" s="67"/>
      <c r="MGH14" s="284"/>
      <c r="MGI14" s="285"/>
      <c r="MGJ14" s="285"/>
      <c r="MGK14" s="286"/>
      <c r="MGL14" s="287"/>
      <c r="MGM14" s="67"/>
      <c r="MGN14" s="284"/>
      <c r="MGO14" s="285"/>
      <c r="MGP14" s="285"/>
      <c r="MGQ14" s="286"/>
      <c r="MGR14" s="287"/>
      <c r="MGS14" s="67"/>
      <c r="MGT14" s="284"/>
      <c r="MGU14" s="285"/>
      <c r="MGV14" s="285"/>
      <c r="MGW14" s="286"/>
      <c r="MGX14" s="287"/>
      <c r="MGY14" s="67"/>
      <c r="MGZ14" s="284"/>
      <c r="MHA14" s="285"/>
      <c r="MHB14" s="285"/>
      <c r="MHC14" s="286"/>
      <c r="MHD14" s="287"/>
      <c r="MHE14" s="67"/>
      <c r="MHF14" s="284"/>
      <c r="MHG14" s="285"/>
      <c r="MHH14" s="285"/>
      <c r="MHI14" s="286"/>
      <c r="MHJ14" s="287"/>
      <c r="MHK14" s="67"/>
      <c r="MHL14" s="284"/>
      <c r="MHM14" s="285"/>
      <c r="MHN14" s="285"/>
      <c r="MHO14" s="286"/>
      <c r="MHP14" s="287"/>
      <c r="MHQ14" s="67"/>
      <c r="MHR14" s="284"/>
      <c r="MHS14" s="285"/>
      <c r="MHT14" s="285"/>
      <c r="MHU14" s="286"/>
      <c r="MHV14" s="287"/>
      <c r="MHW14" s="67"/>
      <c r="MHX14" s="284"/>
      <c r="MHY14" s="285"/>
      <c r="MHZ14" s="285"/>
      <c r="MIA14" s="286"/>
      <c r="MIB14" s="287"/>
      <c r="MIC14" s="67"/>
      <c r="MID14" s="284"/>
      <c r="MIE14" s="285"/>
      <c r="MIF14" s="285"/>
      <c r="MIG14" s="286"/>
      <c r="MIH14" s="287"/>
      <c r="MII14" s="67"/>
      <c r="MIJ14" s="284"/>
      <c r="MIK14" s="285"/>
      <c r="MIL14" s="285"/>
      <c r="MIM14" s="286"/>
      <c r="MIN14" s="287"/>
      <c r="MIO14" s="67"/>
      <c r="MIP14" s="284"/>
      <c r="MIQ14" s="285"/>
      <c r="MIR14" s="285"/>
      <c r="MIS14" s="286"/>
      <c r="MIT14" s="287"/>
      <c r="MIU14" s="67"/>
      <c r="MIV14" s="284"/>
      <c r="MIW14" s="285"/>
      <c r="MIX14" s="285"/>
      <c r="MIY14" s="286"/>
      <c r="MIZ14" s="287"/>
      <c r="MJA14" s="67"/>
      <c r="MJB14" s="284"/>
      <c r="MJC14" s="285"/>
      <c r="MJD14" s="285"/>
      <c r="MJE14" s="286"/>
      <c r="MJF14" s="287"/>
      <c r="MJG14" s="67"/>
      <c r="MJH14" s="284"/>
      <c r="MJI14" s="285"/>
      <c r="MJJ14" s="285"/>
      <c r="MJK14" s="286"/>
      <c r="MJL14" s="287"/>
      <c r="MJM14" s="67"/>
      <c r="MJN14" s="284"/>
      <c r="MJO14" s="285"/>
      <c r="MJP14" s="285"/>
      <c r="MJQ14" s="286"/>
      <c r="MJR14" s="287"/>
      <c r="MJS14" s="67"/>
      <c r="MJT14" s="284"/>
      <c r="MJU14" s="285"/>
      <c r="MJV14" s="285"/>
      <c r="MJW14" s="286"/>
      <c r="MJX14" s="287"/>
      <c r="MJY14" s="67"/>
      <c r="MJZ14" s="284"/>
      <c r="MKA14" s="285"/>
      <c r="MKB14" s="285"/>
      <c r="MKC14" s="286"/>
      <c r="MKD14" s="287"/>
      <c r="MKE14" s="67"/>
      <c r="MKF14" s="284"/>
      <c r="MKG14" s="285"/>
      <c r="MKH14" s="285"/>
      <c r="MKI14" s="286"/>
      <c r="MKJ14" s="287"/>
      <c r="MKK14" s="67"/>
      <c r="MKL14" s="284"/>
      <c r="MKM14" s="285"/>
      <c r="MKN14" s="285"/>
      <c r="MKO14" s="286"/>
      <c r="MKP14" s="287"/>
      <c r="MKQ14" s="67"/>
      <c r="MKR14" s="284"/>
      <c r="MKS14" s="285"/>
      <c r="MKT14" s="285"/>
      <c r="MKU14" s="286"/>
      <c r="MKV14" s="287"/>
      <c r="MKW14" s="67"/>
      <c r="MKX14" s="284"/>
      <c r="MKY14" s="285"/>
      <c r="MKZ14" s="285"/>
      <c r="MLA14" s="286"/>
      <c r="MLB14" s="287"/>
      <c r="MLC14" s="67"/>
      <c r="MLD14" s="284"/>
      <c r="MLE14" s="285"/>
      <c r="MLF14" s="285"/>
      <c r="MLG14" s="286"/>
      <c r="MLH14" s="287"/>
      <c r="MLI14" s="67"/>
      <c r="MLJ14" s="284"/>
      <c r="MLK14" s="285"/>
      <c r="MLL14" s="285"/>
      <c r="MLM14" s="286"/>
      <c r="MLN14" s="287"/>
      <c r="MLO14" s="67"/>
      <c r="MLP14" s="284"/>
      <c r="MLQ14" s="285"/>
      <c r="MLR14" s="285"/>
      <c r="MLS14" s="286"/>
      <c r="MLT14" s="287"/>
      <c r="MLU14" s="67"/>
      <c r="MLV14" s="284"/>
      <c r="MLW14" s="285"/>
      <c r="MLX14" s="285"/>
      <c r="MLY14" s="286"/>
      <c r="MLZ14" s="287"/>
      <c r="MMA14" s="67"/>
      <c r="MMB14" s="284"/>
      <c r="MMC14" s="285"/>
      <c r="MMD14" s="285"/>
      <c r="MME14" s="286"/>
      <c r="MMF14" s="287"/>
      <c r="MMG14" s="67"/>
      <c r="MMH14" s="284"/>
      <c r="MMI14" s="285"/>
      <c r="MMJ14" s="285"/>
      <c r="MMK14" s="286"/>
      <c r="MML14" s="287"/>
      <c r="MMM14" s="67"/>
      <c r="MMN14" s="284"/>
      <c r="MMO14" s="285"/>
      <c r="MMP14" s="285"/>
      <c r="MMQ14" s="286"/>
      <c r="MMR14" s="287"/>
      <c r="MMS14" s="67"/>
      <c r="MMT14" s="284"/>
      <c r="MMU14" s="285"/>
      <c r="MMV14" s="285"/>
      <c r="MMW14" s="286"/>
      <c r="MMX14" s="287"/>
      <c r="MMY14" s="67"/>
      <c r="MMZ14" s="284"/>
      <c r="MNA14" s="285"/>
      <c r="MNB14" s="285"/>
      <c r="MNC14" s="286"/>
      <c r="MND14" s="287"/>
      <c r="MNE14" s="67"/>
      <c r="MNF14" s="284"/>
      <c r="MNG14" s="285"/>
      <c r="MNH14" s="285"/>
      <c r="MNI14" s="286"/>
      <c r="MNJ14" s="287"/>
      <c r="MNK14" s="67"/>
      <c r="MNL14" s="284"/>
      <c r="MNM14" s="285"/>
      <c r="MNN14" s="285"/>
      <c r="MNO14" s="286"/>
      <c r="MNP14" s="287"/>
      <c r="MNQ14" s="67"/>
      <c r="MNR14" s="284"/>
      <c r="MNS14" s="285"/>
      <c r="MNT14" s="285"/>
      <c r="MNU14" s="286"/>
      <c r="MNV14" s="287"/>
      <c r="MNW14" s="67"/>
      <c r="MNX14" s="284"/>
      <c r="MNY14" s="285"/>
      <c r="MNZ14" s="285"/>
      <c r="MOA14" s="286"/>
      <c r="MOB14" s="287"/>
      <c r="MOC14" s="67"/>
      <c r="MOD14" s="284"/>
      <c r="MOE14" s="285"/>
      <c r="MOF14" s="285"/>
      <c r="MOG14" s="286"/>
      <c r="MOH14" s="287"/>
      <c r="MOI14" s="67"/>
      <c r="MOJ14" s="284"/>
      <c r="MOK14" s="285"/>
      <c r="MOL14" s="285"/>
      <c r="MOM14" s="286"/>
      <c r="MON14" s="287"/>
      <c r="MOO14" s="67"/>
      <c r="MOP14" s="284"/>
      <c r="MOQ14" s="285"/>
      <c r="MOR14" s="285"/>
      <c r="MOS14" s="286"/>
      <c r="MOT14" s="287"/>
      <c r="MOU14" s="67"/>
      <c r="MOV14" s="284"/>
      <c r="MOW14" s="285"/>
      <c r="MOX14" s="285"/>
      <c r="MOY14" s="286"/>
      <c r="MOZ14" s="287"/>
      <c r="MPA14" s="67"/>
      <c r="MPB14" s="284"/>
      <c r="MPC14" s="285"/>
      <c r="MPD14" s="285"/>
      <c r="MPE14" s="286"/>
      <c r="MPF14" s="287"/>
      <c r="MPG14" s="67"/>
      <c r="MPH14" s="284"/>
      <c r="MPI14" s="285"/>
      <c r="MPJ14" s="285"/>
      <c r="MPK14" s="286"/>
      <c r="MPL14" s="287"/>
      <c r="MPM14" s="67"/>
      <c r="MPN14" s="284"/>
      <c r="MPO14" s="285"/>
      <c r="MPP14" s="285"/>
      <c r="MPQ14" s="286"/>
      <c r="MPR14" s="287"/>
      <c r="MPS14" s="67"/>
      <c r="MPT14" s="284"/>
      <c r="MPU14" s="285"/>
      <c r="MPV14" s="285"/>
      <c r="MPW14" s="286"/>
      <c r="MPX14" s="287"/>
      <c r="MPY14" s="67"/>
      <c r="MPZ14" s="284"/>
      <c r="MQA14" s="285"/>
      <c r="MQB14" s="285"/>
      <c r="MQC14" s="286"/>
      <c r="MQD14" s="287"/>
      <c r="MQE14" s="67"/>
      <c r="MQF14" s="284"/>
      <c r="MQG14" s="285"/>
      <c r="MQH14" s="285"/>
      <c r="MQI14" s="286"/>
      <c r="MQJ14" s="287"/>
      <c r="MQK14" s="67"/>
      <c r="MQL14" s="284"/>
      <c r="MQM14" s="285"/>
      <c r="MQN14" s="285"/>
      <c r="MQO14" s="286"/>
      <c r="MQP14" s="287"/>
      <c r="MQQ14" s="67"/>
      <c r="MQR14" s="284"/>
      <c r="MQS14" s="285"/>
      <c r="MQT14" s="285"/>
      <c r="MQU14" s="286"/>
      <c r="MQV14" s="287"/>
      <c r="MQW14" s="67"/>
      <c r="MQX14" s="284"/>
      <c r="MQY14" s="285"/>
      <c r="MQZ14" s="285"/>
      <c r="MRA14" s="286"/>
      <c r="MRB14" s="287"/>
      <c r="MRC14" s="67"/>
      <c r="MRD14" s="284"/>
      <c r="MRE14" s="285"/>
      <c r="MRF14" s="285"/>
      <c r="MRG14" s="286"/>
      <c r="MRH14" s="287"/>
      <c r="MRI14" s="67"/>
      <c r="MRJ14" s="284"/>
      <c r="MRK14" s="285"/>
      <c r="MRL14" s="285"/>
      <c r="MRM14" s="286"/>
      <c r="MRN14" s="287"/>
      <c r="MRO14" s="67"/>
      <c r="MRP14" s="284"/>
      <c r="MRQ14" s="285"/>
      <c r="MRR14" s="285"/>
      <c r="MRS14" s="286"/>
      <c r="MRT14" s="287"/>
      <c r="MRU14" s="67"/>
      <c r="MRV14" s="284"/>
      <c r="MRW14" s="285"/>
      <c r="MRX14" s="285"/>
      <c r="MRY14" s="286"/>
      <c r="MRZ14" s="287"/>
      <c r="MSA14" s="67"/>
      <c r="MSB14" s="284"/>
      <c r="MSC14" s="285"/>
      <c r="MSD14" s="285"/>
      <c r="MSE14" s="286"/>
      <c r="MSF14" s="287"/>
      <c r="MSG14" s="67"/>
      <c r="MSH14" s="284"/>
      <c r="MSI14" s="285"/>
      <c r="MSJ14" s="285"/>
      <c r="MSK14" s="286"/>
      <c r="MSL14" s="287"/>
      <c r="MSM14" s="67"/>
      <c r="MSN14" s="284"/>
      <c r="MSO14" s="285"/>
      <c r="MSP14" s="285"/>
      <c r="MSQ14" s="286"/>
      <c r="MSR14" s="287"/>
      <c r="MSS14" s="67"/>
      <c r="MST14" s="284"/>
      <c r="MSU14" s="285"/>
      <c r="MSV14" s="285"/>
      <c r="MSW14" s="286"/>
      <c r="MSX14" s="287"/>
      <c r="MSY14" s="67"/>
      <c r="MSZ14" s="284"/>
      <c r="MTA14" s="285"/>
      <c r="MTB14" s="285"/>
      <c r="MTC14" s="286"/>
      <c r="MTD14" s="287"/>
      <c r="MTE14" s="67"/>
      <c r="MTF14" s="284"/>
      <c r="MTG14" s="285"/>
      <c r="MTH14" s="285"/>
      <c r="MTI14" s="286"/>
      <c r="MTJ14" s="287"/>
      <c r="MTK14" s="67"/>
      <c r="MTL14" s="284"/>
      <c r="MTM14" s="285"/>
      <c r="MTN14" s="285"/>
      <c r="MTO14" s="286"/>
      <c r="MTP14" s="287"/>
      <c r="MTQ14" s="67"/>
      <c r="MTR14" s="284"/>
      <c r="MTS14" s="285"/>
      <c r="MTT14" s="285"/>
      <c r="MTU14" s="286"/>
      <c r="MTV14" s="287"/>
      <c r="MTW14" s="67"/>
      <c r="MTX14" s="284"/>
      <c r="MTY14" s="285"/>
      <c r="MTZ14" s="285"/>
      <c r="MUA14" s="286"/>
      <c r="MUB14" s="287"/>
      <c r="MUC14" s="67"/>
      <c r="MUD14" s="284"/>
      <c r="MUE14" s="285"/>
      <c r="MUF14" s="285"/>
      <c r="MUG14" s="286"/>
      <c r="MUH14" s="287"/>
      <c r="MUI14" s="67"/>
      <c r="MUJ14" s="284"/>
      <c r="MUK14" s="285"/>
      <c r="MUL14" s="285"/>
      <c r="MUM14" s="286"/>
      <c r="MUN14" s="287"/>
      <c r="MUO14" s="67"/>
      <c r="MUP14" s="284"/>
      <c r="MUQ14" s="285"/>
      <c r="MUR14" s="285"/>
      <c r="MUS14" s="286"/>
      <c r="MUT14" s="287"/>
      <c r="MUU14" s="67"/>
      <c r="MUV14" s="284"/>
      <c r="MUW14" s="285"/>
      <c r="MUX14" s="285"/>
      <c r="MUY14" s="286"/>
      <c r="MUZ14" s="287"/>
      <c r="MVA14" s="67"/>
      <c r="MVB14" s="284"/>
      <c r="MVC14" s="285"/>
      <c r="MVD14" s="285"/>
      <c r="MVE14" s="286"/>
      <c r="MVF14" s="287"/>
      <c r="MVG14" s="67"/>
      <c r="MVH14" s="284"/>
      <c r="MVI14" s="285"/>
      <c r="MVJ14" s="285"/>
      <c r="MVK14" s="286"/>
      <c r="MVL14" s="287"/>
      <c r="MVM14" s="67"/>
      <c r="MVN14" s="284"/>
      <c r="MVO14" s="285"/>
      <c r="MVP14" s="285"/>
      <c r="MVQ14" s="286"/>
      <c r="MVR14" s="287"/>
      <c r="MVS14" s="67"/>
      <c r="MVT14" s="284"/>
      <c r="MVU14" s="285"/>
      <c r="MVV14" s="285"/>
      <c r="MVW14" s="286"/>
      <c r="MVX14" s="287"/>
      <c r="MVY14" s="67"/>
      <c r="MVZ14" s="284"/>
      <c r="MWA14" s="285"/>
      <c r="MWB14" s="285"/>
      <c r="MWC14" s="286"/>
      <c r="MWD14" s="287"/>
      <c r="MWE14" s="67"/>
      <c r="MWF14" s="284"/>
      <c r="MWG14" s="285"/>
      <c r="MWH14" s="285"/>
      <c r="MWI14" s="286"/>
      <c r="MWJ14" s="287"/>
      <c r="MWK14" s="67"/>
      <c r="MWL14" s="284"/>
      <c r="MWM14" s="285"/>
      <c r="MWN14" s="285"/>
      <c r="MWO14" s="286"/>
      <c r="MWP14" s="287"/>
      <c r="MWQ14" s="67"/>
      <c r="MWR14" s="284"/>
      <c r="MWS14" s="285"/>
      <c r="MWT14" s="285"/>
      <c r="MWU14" s="286"/>
      <c r="MWV14" s="287"/>
      <c r="MWW14" s="67"/>
      <c r="MWX14" s="284"/>
      <c r="MWY14" s="285"/>
      <c r="MWZ14" s="285"/>
      <c r="MXA14" s="286"/>
      <c r="MXB14" s="287"/>
      <c r="MXC14" s="67"/>
      <c r="MXD14" s="284"/>
      <c r="MXE14" s="285"/>
      <c r="MXF14" s="285"/>
      <c r="MXG14" s="286"/>
      <c r="MXH14" s="287"/>
      <c r="MXI14" s="67"/>
      <c r="MXJ14" s="284"/>
      <c r="MXK14" s="285"/>
      <c r="MXL14" s="285"/>
      <c r="MXM14" s="286"/>
      <c r="MXN14" s="287"/>
      <c r="MXO14" s="67"/>
      <c r="MXP14" s="284"/>
      <c r="MXQ14" s="285"/>
      <c r="MXR14" s="285"/>
      <c r="MXS14" s="286"/>
      <c r="MXT14" s="287"/>
      <c r="MXU14" s="67"/>
      <c r="MXV14" s="284"/>
      <c r="MXW14" s="285"/>
      <c r="MXX14" s="285"/>
      <c r="MXY14" s="286"/>
      <c r="MXZ14" s="287"/>
      <c r="MYA14" s="67"/>
      <c r="MYB14" s="284"/>
      <c r="MYC14" s="285"/>
      <c r="MYD14" s="285"/>
      <c r="MYE14" s="286"/>
      <c r="MYF14" s="287"/>
      <c r="MYG14" s="67"/>
      <c r="MYH14" s="284"/>
      <c r="MYI14" s="285"/>
      <c r="MYJ14" s="285"/>
      <c r="MYK14" s="286"/>
      <c r="MYL14" s="287"/>
      <c r="MYM14" s="67"/>
      <c r="MYN14" s="284"/>
      <c r="MYO14" s="285"/>
      <c r="MYP14" s="285"/>
      <c r="MYQ14" s="286"/>
      <c r="MYR14" s="287"/>
      <c r="MYS14" s="67"/>
      <c r="MYT14" s="284"/>
      <c r="MYU14" s="285"/>
      <c r="MYV14" s="285"/>
      <c r="MYW14" s="286"/>
      <c r="MYX14" s="287"/>
      <c r="MYY14" s="67"/>
      <c r="MYZ14" s="284"/>
      <c r="MZA14" s="285"/>
      <c r="MZB14" s="285"/>
      <c r="MZC14" s="286"/>
      <c r="MZD14" s="287"/>
      <c r="MZE14" s="67"/>
      <c r="MZF14" s="284"/>
      <c r="MZG14" s="285"/>
      <c r="MZH14" s="285"/>
      <c r="MZI14" s="286"/>
      <c r="MZJ14" s="287"/>
      <c r="MZK14" s="67"/>
      <c r="MZL14" s="284"/>
      <c r="MZM14" s="285"/>
      <c r="MZN14" s="285"/>
      <c r="MZO14" s="286"/>
      <c r="MZP14" s="287"/>
      <c r="MZQ14" s="67"/>
      <c r="MZR14" s="284"/>
      <c r="MZS14" s="285"/>
      <c r="MZT14" s="285"/>
      <c r="MZU14" s="286"/>
      <c r="MZV14" s="287"/>
      <c r="MZW14" s="67"/>
      <c r="MZX14" s="284"/>
      <c r="MZY14" s="285"/>
      <c r="MZZ14" s="285"/>
      <c r="NAA14" s="286"/>
      <c r="NAB14" s="287"/>
      <c r="NAC14" s="67"/>
      <c r="NAD14" s="284"/>
      <c r="NAE14" s="285"/>
      <c r="NAF14" s="285"/>
      <c r="NAG14" s="286"/>
      <c r="NAH14" s="287"/>
      <c r="NAI14" s="67"/>
      <c r="NAJ14" s="284"/>
      <c r="NAK14" s="285"/>
      <c r="NAL14" s="285"/>
      <c r="NAM14" s="286"/>
      <c r="NAN14" s="287"/>
      <c r="NAO14" s="67"/>
      <c r="NAP14" s="284"/>
      <c r="NAQ14" s="285"/>
      <c r="NAR14" s="285"/>
      <c r="NAS14" s="286"/>
      <c r="NAT14" s="287"/>
      <c r="NAU14" s="67"/>
      <c r="NAV14" s="284"/>
      <c r="NAW14" s="285"/>
      <c r="NAX14" s="285"/>
      <c r="NAY14" s="286"/>
      <c r="NAZ14" s="287"/>
      <c r="NBA14" s="67"/>
      <c r="NBB14" s="284"/>
      <c r="NBC14" s="285"/>
      <c r="NBD14" s="285"/>
      <c r="NBE14" s="286"/>
      <c r="NBF14" s="287"/>
      <c r="NBG14" s="67"/>
      <c r="NBH14" s="284"/>
      <c r="NBI14" s="285"/>
      <c r="NBJ14" s="285"/>
      <c r="NBK14" s="286"/>
      <c r="NBL14" s="287"/>
      <c r="NBM14" s="67"/>
      <c r="NBN14" s="284"/>
      <c r="NBO14" s="285"/>
      <c r="NBP14" s="285"/>
      <c r="NBQ14" s="286"/>
      <c r="NBR14" s="287"/>
      <c r="NBS14" s="67"/>
      <c r="NBT14" s="284"/>
      <c r="NBU14" s="285"/>
      <c r="NBV14" s="285"/>
      <c r="NBW14" s="286"/>
      <c r="NBX14" s="287"/>
      <c r="NBY14" s="67"/>
      <c r="NBZ14" s="284"/>
      <c r="NCA14" s="285"/>
      <c r="NCB14" s="285"/>
      <c r="NCC14" s="286"/>
      <c r="NCD14" s="287"/>
      <c r="NCE14" s="67"/>
      <c r="NCF14" s="284"/>
      <c r="NCG14" s="285"/>
      <c r="NCH14" s="285"/>
      <c r="NCI14" s="286"/>
      <c r="NCJ14" s="287"/>
      <c r="NCK14" s="67"/>
      <c r="NCL14" s="284"/>
      <c r="NCM14" s="285"/>
      <c r="NCN14" s="285"/>
      <c r="NCO14" s="286"/>
      <c r="NCP14" s="287"/>
      <c r="NCQ14" s="67"/>
      <c r="NCR14" s="284"/>
      <c r="NCS14" s="285"/>
      <c r="NCT14" s="285"/>
      <c r="NCU14" s="286"/>
      <c r="NCV14" s="287"/>
      <c r="NCW14" s="67"/>
      <c r="NCX14" s="284"/>
      <c r="NCY14" s="285"/>
      <c r="NCZ14" s="285"/>
      <c r="NDA14" s="286"/>
      <c r="NDB14" s="287"/>
      <c r="NDC14" s="67"/>
      <c r="NDD14" s="284"/>
      <c r="NDE14" s="285"/>
      <c r="NDF14" s="285"/>
      <c r="NDG14" s="286"/>
      <c r="NDH14" s="287"/>
      <c r="NDI14" s="67"/>
      <c r="NDJ14" s="284"/>
      <c r="NDK14" s="285"/>
      <c r="NDL14" s="285"/>
      <c r="NDM14" s="286"/>
      <c r="NDN14" s="287"/>
      <c r="NDO14" s="67"/>
      <c r="NDP14" s="284"/>
      <c r="NDQ14" s="285"/>
      <c r="NDR14" s="285"/>
      <c r="NDS14" s="286"/>
      <c r="NDT14" s="287"/>
      <c r="NDU14" s="67"/>
      <c r="NDV14" s="284"/>
      <c r="NDW14" s="285"/>
      <c r="NDX14" s="285"/>
      <c r="NDY14" s="286"/>
      <c r="NDZ14" s="287"/>
      <c r="NEA14" s="67"/>
      <c r="NEB14" s="284"/>
      <c r="NEC14" s="285"/>
      <c r="NED14" s="285"/>
      <c r="NEE14" s="286"/>
      <c r="NEF14" s="287"/>
      <c r="NEG14" s="67"/>
      <c r="NEH14" s="284"/>
      <c r="NEI14" s="285"/>
      <c r="NEJ14" s="285"/>
      <c r="NEK14" s="286"/>
      <c r="NEL14" s="287"/>
      <c r="NEM14" s="67"/>
      <c r="NEN14" s="284"/>
      <c r="NEO14" s="285"/>
      <c r="NEP14" s="285"/>
      <c r="NEQ14" s="286"/>
      <c r="NER14" s="287"/>
      <c r="NES14" s="67"/>
      <c r="NET14" s="284"/>
      <c r="NEU14" s="285"/>
      <c r="NEV14" s="285"/>
      <c r="NEW14" s="286"/>
      <c r="NEX14" s="287"/>
      <c r="NEY14" s="67"/>
      <c r="NEZ14" s="284"/>
      <c r="NFA14" s="285"/>
      <c r="NFB14" s="285"/>
      <c r="NFC14" s="286"/>
      <c r="NFD14" s="287"/>
      <c r="NFE14" s="67"/>
      <c r="NFF14" s="284"/>
      <c r="NFG14" s="285"/>
      <c r="NFH14" s="285"/>
      <c r="NFI14" s="286"/>
      <c r="NFJ14" s="287"/>
      <c r="NFK14" s="67"/>
      <c r="NFL14" s="284"/>
      <c r="NFM14" s="285"/>
      <c r="NFN14" s="285"/>
      <c r="NFO14" s="286"/>
      <c r="NFP14" s="287"/>
      <c r="NFQ14" s="67"/>
      <c r="NFR14" s="284"/>
      <c r="NFS14" s="285"/>
      <c r="NFT14" s="285"/>
      <c r="NFU14" s="286"/>
      <c r="NFV14" s="287"/>
      <c r="NFW14" s="67"/>
      <c r="NFX14" s="284"/>
      <c r="NFY14" s="285"/>
      <c r="NFZ14" s="285"/>
      <c r="NGA14" s="286"/>
      <c r="NGB14" s="287"/>
      <c r="NGC14" s="67"/>
      <c r="NGD14" s="284"/>
      <c r="NGE14" s="285"/>
      <c r="NGF14" s="285"/>
      <c r="NGG14" s="286"/>
      <c r="NGH14" s="287"/>
      <c r="NGI14" s="67"/>
      <c r="NGJ14" s="284"/>
      <c r="NGK14" s="285"/>
      <c r="NGL14" s="285"/>
      <c r="NGM14" s="286"/>
      <c r="NGN14" s="287"/>
      <c r="NGO14" s="67"/>
      <c r="NGP14" s="284"/>
      <c r="NGQ14" s="285"/>
      <c r="NGR14" s="285"/>
      <c r="NGS14" s="286"/>
      <c r="NGT14" s="287"/>
      <c r="NGU14" s="67"/>
      <c r="NGV14" s="284"/>
      <c r="NGW14" s="285"/>
      <c r="NGX14" s="285"/>
      <c r="NGY14" s="286"/>
      <c r="NGZ14" s="287"/>
      <c r="NHA14" s="67"/>
      <c r="NHB14" s="284"/>
      <c r="NHC14" s="285"/>
      <c r="NHD14" s="285"/>
      <c r="NHE14" s="286"/>
      <c r="NHF14" s="287"/>
      <c r="NHG14" s="67"/>
      <c r="NHH14" s="284"/>
      <c r="NHI14" s="285"/>
      <c r="NHJ14" s="285"/>
      <c r="NHK14" s="286"/>
      <c r="NHL14" s="287"/>
      <c r="NHM14" s="67"/>
      <c r="NHN14" s="284"/>
      <c r="NHO14" s="285"/>
      <c r="NHP14" s="285"/>
      <c r="NHQ14" s="286"/>
      <c r="NHR14" s="287"/>
      <c r="NHS14" s="67"/>
      <c r="NHT14" s="284"/>
      <c r="NHU14" s="285"/>
      <c r="NHV14" s="285"/>
      <c r="NHW14" s="286"/>
      <c r="NHX14" s="287"/>
      <c r="NHY14" s="67"/>
      <c r="NHZ14" s="284"/>
      <c r="NIA14" s="285"/>
      <c r="NIB14" s="285"/>
      <c r="NIC14" s="286"/>
      <c r="NID14" s="287"/>
      <c r="NIE14" s="67"/>
      <c r="NIF14" s="284"/>
      <c r="NIG14" s="285"/>
      <c r="NIH14" s="285"/>
      <c r="NII14" s="286"/>
      <c r="NIJ14" s="287"/>
      <c r="NIK14" s="67"/>
      <c r="NIL14" s="284"/>
      <c r="NIM14" s="285"/>
      <c r="NIN14" s="285"/>
      <c r="NIO14" s="286"/>
      <c r="NIP14" s="287"/>
      <c r="NIQ14" s="67"/>
      <c r="NIR14" s="284"/>
      <c r="NIS14" s="285"/>
      <c r="NIT14" s="285"/>
      <c r="NIU14" s="286"/>
      <c r="NIV14" s="287"/>
      <c r="NIW14" s="67"/>
      <c r="NIX14" s="284"/>
      <c r="NIY14" s="285"/>
      <c r="NIZ14" s="285"/>
      <c r="NJA14" s="286"/>
      <c r="NJB14" s="287"/>
      <c r="NJC14" s="67"/>
      <c r="NJD14" s="284"/>
      <c r="NJE14" s="285"/>
      <c r="NJF14" s="285"/>
      <c r="NJG14" s="286"/>
      <c r="NJH14" s="287"/>
      <c r="NJI14" s="67"/>
      <c r="NJJ14" s="284"/>
      <c r="NJK14" s="285"/>
      <c r="NJL14" s="285"/>
      <c r="NJM14" s="286"/>
      <c r="NJN14" s="287"/>
      <c r="NJO14" s="67"/>
      <c r="NJP14" s="284"/>
      <c r="NJQ14" s="285"/>
      <c r="NJR14" s="285"/>
      <c r="NJS14" s="286"/>
      <c r="NJT14" s="287"/>
      <c r="NJU14" s="67"/>
      <c r="NJV14" s="284"/>
      <c r="NJW14" s="285"/>
      <c r="NJX14" s="285"/>
      <c r="NJY14" s="286"/>
      <c r="NJZ14" s="287"/>
      <c r="NKA14" s="67"/>
      <c r="NKB14" s="284"/>
      <c r="NKC14" s="285"/>
      <c r="NKD14" s="285"/>
      <c r="NKE14" s="286"/>
      <c r="NKF14" s="287"/>
      <c r="NKG14" s="67"/>
      <c r="NKH14" s="284"/>
      <c r="NKI14" s="285"/>
      <c r="NKJ14" s="285"/>
      <c r="NKK14" s="286"/>
      <c r="NKL14" s="287"/>
      <c r="NKM14" s="67"/>
      <c r="NKN14" s="284"/>
      <c r="NKO14" s="285"/>
      <c r="NKP14" s="285"/>
      <c r="NKQ14" s="286"/>
      <c r="NKR14" s="287"/>
      <c r="NKS14" s="67"/>
      <c r="NKT14" s="284"/>
      <c r="NKU14" s="285"/>
      <c r="NKV14" s="285"/>
      <c r="NKW14" s="286"/>
      <c r="NKX14" s="287"/>
      <c r="NKY14" s="67"/>
      <c r="NKZ14" s="284"/>
      <c r="NLA14" s="285"/>
      <c r="NLB14" s="285"/>
      <c r="NLC14" s="286"/>
      <c r="NLD14" s="287"/>
      <c r="NLE14" s="67"/>
      <c r="NLF14" s="284"/>
      <c r="NLG14" s="285"/>
      <c r="NLH14" s="285"/>
      <c r="NLI14" s="286"/>
      <c r="NLJ14" s="287"/>
      <c r="NLK14" s="67"/>
      <c r="NLL14" s="284"/>
      <c r="NLM14" s="285"/>
      <c r="NLN14" s="285"/>
      <c r="NLO14" s="286"/>
      <c r="NLP14" s="287"/>
      <c r="NLQ14" s="67"/>
      <c r="NLR14" s="284"/>
      <c r="NLS14" s="285"/>
      <c r="NLT14" s="285"/>
      <c r="NLU14" s="286"/>
      <c r="NLV14" s="287"/>
      <c r="NLW14" s="67"/>
      <c r="NLX14" s="284"/>
      <c r="NLY14" s="285"/>
      <c r="NLZ14" s="285"/>
      <c r="NMA14" s="286"/>
      <c r="NMB14" s="287"/>
      <c r="NMC14" s="67"/>
      <c r="NMD14" s="284"/>
      <c r="NME14" s="285"/>
      <c r="NMF14" s="285"/>
      <c r="NMG14" s="286"/>
      <c r="NMH14" s="287"/>
      <c r="NMI14" s="67"/>
      <c r="NMJ14" s="284"/>
      <c r="NMK14" s="285"/>
      <c r="NML14" s="285"/>
      <c r="NMM14" s="286"/>
      <c r="NMN14" s="287"/>
      <c r="NMO14" s="67"/>
      <c r="NMP14" s="284"/>
      <c r="NMQ14" s="285"/>
      <c r="NMR14" s="285"/>
      <c r="NMS14" s="286"/>
      <c r="NMT14" s="287"/>
      <c r="NMU14" s="67"/>
      <c r="NMV14" s="284"/>
      <c r="NMW14" s="285"/>
      <c r="NMX14" s="285"/>
      <c r="NMY14" s="286"/>
      <c r="NMZ14" s="287"/>
      <c r="NNA14" s="67"/>
      <c r="NNB14" s="284"/>
      <c r="NNC14" s="285"/>
      <c r="NND14" s="285"/>
      <c r="NNE14" s="286"/>
      <c r="NNF14" s="287"/>
      <c r="NNG14" s="67"/>
      <c r="NNH14" s="284"/>
      <c r="NNI14" s="285"/>
      <c r="NNJ14" s="285"/>
      <c r="NNK14" s="286"/>
      <c r="NNL14" s="287"/>
      <c r="NNM14" s="67"/>
      <c r="NNN14" s="284"/>
      <c r="NNO14" s="285"/>
      <c r="NNP14" s="285"/>
      <c r="NNQ14" s="286"/>
      <c r="NNR14" s="287"/>
      <c r="NNS14" s="67"/>
      <c r="NNT14" s="284"/>
      <c r="NNU14" s="285"/>
      <c r="NNV14" s="285"/>
      <c r="NNW14" s="286"/>
      <c r="NNX14" s="287"/>
      <c r="NNY14" s="67"/>
      <c r="NNZ14" s="284"/>
      <c r="NOA14" s="285"/>
      <c r="NOB14" s="285"/>
      <c r="NOC14" s="286"/>
      <c r="NOD14" s="287"/>
      <c r="NOE14" s="67"/>
      <c r="NOF14" s="284"/>
      <c r="NOG14" s="285"/>
      <c r="NOH14" s="285"/>
      <c r="NOI14" s="286"/>
      <c r="NOJ14" s="287"/>
      <c r="NOK14" s="67"/>
      <c r="NOL14" s="284"/>
      <c r="NOM14" s="285"/>
      <c r="NON14" s="285"/>
      <c r="NOO14" s="286"/>
      <c r="NOP14" s="287"/>
      <c r="NOQ14" s="67"/>
      <c r="NOR14" s="284"/>
      <c r="NOS14" s="285"/>
      <c r="NOT14" s="285"/>
      <c r="NOU14" s="286"/>
      <c r="NOV14" s="287"/>
      <c r="NOW14" s="67"/>
      <c r="NOX14" s="284"/>
      <c r="NOY14" s="285"/>
      <c r="NOZ14" s="285"/>
      <c r="NPA14" s="286"/>
      <c r="NPB14" s="287"/>
      <c r="NPC14" s="67"/>
      <c r="NPD14" s="284"/>
      <c r="NPE14" s="285"/>
      <c r="NPF14" s="285"/>
      <c r="NPG14" s="286"/>
      <c r="NPH14" s="287"/>
      <c r="NPI14" s="67"/>
      <c r="NPJ14" s="284"/>
      <c r="NPK14" s="285"/>
      <c r="NPL14" s="285"/>
      <c r="NPM14" s="286"/>
      <c r="NPN14" s="287"/>
      <c r="NPO14" s="67"/>
      <c r="NPP14" s="284"/>
      <c r="NPQ14" s="285"/>
      <c r="NPR14" s="285"/>
      <c r="NPS14" s="286"/>
      <c r="NPT14" s="287"/>
      <c r="NPU14" s="67"/>
      <c r="NPV14" s="284"/>
      <c r="NPW14" s="285"/>
      <c r="NPX14" s="285"/>
      <c r="NPY14" s="286"/>
      <c r="NPZ14" s="287"/>
      <c r="NQA14" s="67"/>
      <c r="NQB14" s="284"/>
      <c r="NQC14" s="285"/>
      <c r="NQD14" s="285"/>
      <c r="NQE14" s="286"/>
      <c r="NQF14" s="287"/>
      <c r="NQG14" s="67"/>
      <c r="NQH14" s="284"/>
      <c r="NQI14" s="285"/>
      <c r="NQJ14" s="285"/>
      <c r="NQK14" s="286"/>
      <c r="NQL14" s="287"/>
      <c r="NQM14" s="67"/>
      <c r="NQN14" s="284"/>
      <c r="NQO14" s="285"/>
      <c r="NQP14" s="285"/>
      <c r="NQQ14" s="286"/>
      <c r="NQR14" s="287"/>
      <c r="NQS14" s="67"/>
      <c r="NQT14" s="284"/>
      <c r="NQU14" s="285"/>
      <c r="NQV14" s="285"/>
      <c r="NQW14" s="286"/>
      <c r="NQX14" s="287"/>
      <c r="NQY14" s="67"/>
      <c r="NQZ14" s="284"/>
      <c r="NRA14" s="285"/>
      <c r="NRB14" s="285"/>
      <c r="NRC14" s="286"/>
      <c r="NRD14" s="287"/>
      <c r="NRE14" s="67"/>
      <c r="NRF14" s="284"/>
      <c r="NRG14" s="285"/>
      <c r="NRH14" s="285"/>
      <c r="NRI14" s="286"/>
      <c r="NRJ14" s="287"/>
      <c r="NRK14" s="67"/>
      <c r="NRL14" s="284"/>
      <c r="NRM14" s="285"/>
      <c r="NRN14" s="285"/>
      <c r="NRO14" s="286"/>
      <c r="NRP14" s="287"/>
      <c r="NRQ14" s="67"/>
      <c r="NRR14" s="284"/>
      <c r="NRS14" s="285"/>
      <c r="NRT14" s="285"/>
      <c r="NRU14" s="286"/>
      <c r="NRV14" s="287"/>
      <c r="NRW14" s="67"/>
      <c r="NRX14" s="284"/>
      <c r="NRY14" s="285"/>
      <c r="NRZ14" s="285"/>
      <c r="NSA14" s="286"/>
      <c r="NSB14" s="287"/>
      <c r="NSC14" s="67"/>
      <c r="NSD14" s="284"/>
      <c r="NSE14" s="285"/>
      <c r="NSF14" s="285"/>
      <c r="NSG14" s="286"/>
      <c r="NSH14" s="287"/>
      <c r="NSI14" s="67"/>
      <c r="NSJ14" s="284"/>
      <c r="NSK14" s="285"/>
      <c r="NSL14" s="285"/>
      <c r="NSM14" s="286"/>
      <c r="NSN14" s="287"/>
      <c r="NSO14" s="67"/>
      <c r="NSP14" s="284"/>
      <c r="NSQ14" s="285"/>
      <c r="NSR14" s="285"/>
      <c r="NSS14" s="286"/>
      <c r="NST14" s="287"/>
      <c r="NSU14" s="67"/>
      <c r="NSV14" s="284"/>
      <c r="NSW14" s="285"/>
      <c r="NSX14" s="285"/>
      <c r="NSY14" s="286"/>
      <c r="NSZ14" s="287"/>
      <c r="NTA14" s="67"/>
      <c r="NTB14" s="284"/>
      <c r="NTC14" s="285"/>
      <c r="NTD14" s="285"/>
      <c r="NTE14" s="286"/>
      <c r="NTF14" s="287"/>
      <c r="NTG14" s="67"/>
      <c r="NTH14" s="284"/>
      <c r="NTI14" s="285"/>
      <c r="NTJ14" s="285"/>
      <c r="NTK14" s="286"/>
      <c r="NTL14" s="287"/>
      <c r="NTM14" s="67"/>
      <c r="NTN14" s="284"/>
      <c r="NTO14" s="285"/>
      <c r="NTP14" s="285"/>
      <c r="NTQ14" s="286"/>
      <c r="NTR14" s="287"/>
      <c r="NTS14" s="67"/>
      <c r="NTT14" s="284"/>
      <c r="NTU14" s="285"/>
      <c r="NTV14" s="285"/>
      <c r="NTW14" s="286"/>
      <c r="NTX14" s="287"/>
      <c r="NTY14" s="67"/>
      <c r="NTZ14" s="284"/>
      <c r="NUA14" s="285"/>
      <c r="NUB14" s="285"/>
      <c r="NUC14" s="286"/>
      <c r="NUD14" s="287"/>
      <c r="NUE14" s="67"/>
      <c r="NUF14" s="284"/>
      <c r="NUG14" s="285"/>
      <c r="NUH14" s="285"/>
      <c r="NUI14" s="286"/>
      <c r="NUJ14" s="287"/>
      <c r="NUK14" s="67"/>
      <c r="NUL14" s="284"/>
      <c r="NUM14" s="285"/>
      <c r="NUN14" s="285"/>
      <c r="NUO14" s="286"/>
      <c r="NUP14" s="287"/>
      <c r="NUQ14" s="67"/>
      <c r="NUR14" s="284"/>
      <c r="NUS14" s="285"/>
      <c r="NUT14" s="285"/>
      <c r="NUU14" s="286"/>
      <c r="NUV14" s="287"/>
      <c r="NUW14" s="67"/>
      <c r="NUX14" s="284"/>
      <c r="NUY14" s="285"/>
      <c r="NUZ14" s="285"/>
      <c r="NVA14" s="286"/>
      <c r="NVB14" s="287"/>
      <c r="NVC14" s="67"/>
      <c r="NVD14" s="284"/>
      <c r="NVE14" s="285"/>
      <c r="NVF14" s="285"/>
      <c r="NVG14" s="286"/>
      <c r="NVH14" s="287"/>
      <c r="NVI14" s="67"/>
      <c r="NVJ14" s="284"/>
      <c r="NVK14" s="285"/>
      <c r="NVL14" s="285"/>
      <c r="NVM14" s="286"/>
      <c r="NVN14" s="287"/>
      <c r="NVO14" s="67"/>
      <c r="NVP14" s="284"/>
      <c r="NVQ14" s="285"/>
      <c r="NVR14" s="285"/>
      <c r="NVS14" s="286"/>
      <c r="NVT14" s="287"/>
      <c r="NVU14" s="67"/>
      <c r="NVV14" s="284"/>
      <c r="NVW14" s="285"/>
      <c r="NVX14" s="285"/>
      <c r="NVY14" s="286"/>
      <c r="NVZ14" s="287"/>
      <c r="NWA14" s="67"/>
      <c r="NWB14" s="284"/>
      <c r="NWC14" s="285"/>
      <c r="NWD14" s="285"/>
      <c r="NWE14" s="286"/>
      <c r="NWF14" s="287"/>
      <c r="NWG14" s="67"/>
      <c r="NWH14" s="284"/>
      <c r="NWI14" s="285"/>
      <c r="NWJ14" s="285"/>
      <c r="NWK14" s="286"/>
      <c r="NWL14" s="287"/>
      <c r="NWM14" s="67"/>
      <c r="NWN14" s="284"/>
      <c r="NWO14" s="285"/>
      <c r="NWP14" s="285"/>
      <c r="NWQ14" s="286"/>
      <c r="NWR14" s="287"/>
      <c r="NWS14" s="67"/>
      <c r="NWT14" s="284"/>
      <c r="NWU14" s="285"/>
      <c r="NWV14" s="285"/>
      <c r="NWW14" s="286"/>
      <c r="NWX14" s="287"/>
      <c r="NWY14" s="67"/>
      <c r="NWZ14" s="284"/>
      <c r="NXA14" s="285"/>
      <c r="NXB14" s="285"/>
      <c r="NXC14" s="286"/>
      <c r="NXD14" s="287"/>
      <c r="NXE14" s="67"/>
      <c r="NXF14" s="284"/>
      <c r="NXG14" s="285"/>
      <c r="NXH14" s="285"/>
      <c r="NXI14" s="286"/>
      <c r="NXJ14" s="287"/>
      <c r="NXK14" s="67"/>
      <c r="NXL14" s="284"/>
      <c r="NXM14" s="285"/>
      <c r="NXN14" s="285"/>
      <c r="NXO14" s="286"/>
      <c r="NXP14" s="287"/>
      <c r="NXQ14" s="67"/>
      <c r="NXR14" s="284"/>
      <c r="NXS14" s="285"/>
      <c r="NXT14" s="285"/>
      <c r="NXU14" s="286"/>
      <c r="NXV14" s="287"/>
      <c r="NXW14" s="67"/>
      <c r="NXX14" s="284"/>
      <c r="NXY14" s="285"/>
      <c r="NXZ14" s="285"/>
      <c r="NYA14" s="286"/>
      <c r="NYB14" s="287"/>
      <c r="NYC14" s="67"/>
      <c r="NYD14" s="284"/>
      <c r="NYE14" s="285"/>
      <c r="NYF14" s="285"/>
      <c r="NYG14" s="286"/>
      <c r="NYH14" s="287"/>
      <c r="NYI14" s="67"/>
      <c r="NYJ14" s="284"/>
      <c r="NYK14" s="285"/>
      <c r="NYL14" s="285"/>
      <c r="NYM14" s="286"/>
      <c r="NYN14" s="287"/>
      <c r="NYO14" s="67"/>
      <c r="NYP14" s="284"/>
      <c r="NYQ14" s="285"/>
      <c r="NYR14" s="285"/>
      <c r="NYS14" s="286"/>
      <c r="NYT14" s="287"/>
      <c r="NYU14" s="67"/>
      <c r="NYV14" s="284"/>
      <c r="NYW14" s="285"/>
      <c r="NYX14" s="285"/>
      <c r="NYY14" s="286"/>
      <c r="NYZ14" s="287"/>
      <c r="NZA14" s="67"/>
      <c r="NZB14" s="284"/>
      <c r="NZC14" s="285"/>
      <c r="NZD14" s="285"/>
      <c r="NZE14" s="286"/>
      <c r="NZF14" s="287"/>
      <c r="NZG14" s="67"/>
      <c r="NZH14" s="284"/>
      <c r="NZI14" s="285"/>
      <c r="NZJ14" s="285"/>
      <c r="NZK14" s="286"/>
      <c r="NZL14" s="287"/>
      <c r="NZM14" s="67"/>
      <c r="NZN14" s="284"/>
      <c r="NZO14" s="285"/>
      <c r="NZP14" s="285"/>
      <c r="NZQ14" s="286"/>
      <c r="NZR14" s="287"/>
      <c r="NZS14" s="67"/>
      <c r="NZT14" s="284"/>
      <c r="NZU14" s="285"/>
      <c r="NZV14" s="285"/>
      <c r="NZW14" s="286"/>
      <c r="NZX14" s="287"/>
      <c r="NZY14" s="67"/>
      <c r="NZZ14" s="284"/>
      <c r="OAA14" s="285"/>
      <c r="OAB14" s="285"/>
      <c r="OAC14" s="286"/>
      <c r="OAD14" s="287"/>
      <c r="OAE14" s="67"/>
      <c r="OAF14" s="284"/>
      <c r="OAG14" s="285"/>
      <c r="OAH14" s="285"/>
      <c r="OAI14" s="286"/>
      <c r="OAJ14" s="287"/>
      <c r="OAK14" s="67"/>
      <c r="OAL14" s="284"/>
      <c r="OAM14" s="285"/>
      <c r="OAN14" s="285"/>
      <c r="OAO14" s="286"/>
      <c r="OAP14" s="287"/>
      <c r="OAQ14" s="67"/>
      <c r="OAR14" s="284"/>
      <c r="OAS14" s="285"/>
      <c r="OAT14" s="285"/>
      <c r="OAU14" s="286"/>
      <c r="OAV14" s="287"/>
      <c r="OAW14" s="67"/>
      <c r="OAX14" s="284"/>
      <c r="OAY14" s="285"/>
      <c r="OAZ14" s="285"/>
      <c r="OBA14" s="286"/>
      <c r="OBB14" s="287"/>
      <c r="OBC14" s="67"/>
      <c r="OBD14" s="284"/>
      <c r="OBE14" s="285"/>
      <c r="OBF14" s="285"/>
      <c r="OBG14" s="286"/>
      <c r="OBH14" s="287"/>
      <c r="OBI14" s="67"/>
      <c r="OBJ14" s="284"/>
      <c r="OBK14" s="285"/>
      <c r="OBL14" s="285"/>
      <c r="OBM14" s="286"/>
      <c r="OBN14" s="287"/>
      <c r="OBO14" s="67"/>
      <c r="OBP14" s="284"/>
      <c r="OBQ14" s="285"/>
      <c r="OBR14" s="285"/>
      <c r="OBS14" s="286"/>
      <c r="OBT14" s="287"/>
      <c r="OBU14" s="67"/>
      <c r="OBV14" s="284"/>
      <c r="OBW14" s="285"/>
      <c r="OBX14" s="285"/>
      <c r="OBY14" s="286"/>
      <c r="OBZ14" s="287"/>
      <c r="OCA14" s="67"/>
      <c r="OCB14" s="284"/>
      <c r="OCC14" s="285"/>
      <c r="OCD14" s="285"/>
      <c r="OCE14" s="286"/>
      <c r="OCF14" s="287"/>
      <c r="OCG14" s="67"/>
      <c r="OCH14" s="284"/>
      <c r="OCI14" s="285"/>
      <c r="OCJ14" s="285"/>
      <c r="OCK14" s="286"/>
      <c r="OCL14" s="287"/>
      <c r="OCM14" s="67"/>
      <c r="OCN14" s="284"/>
      <c r="OCO14" s="285"/>
      <c r="OCP14" s="285"/>
      <c r="OCQ14" s="286"/>
      <c r="OCR14" s="287"/>
      <c r="OCS14" s="67"/>
      <c r="OCT14" s="284"/>
      <c r="OCU14" s="285"/>
      <c r="OCV14" s="285"/>
      <c r="OCW14" s="286"/>
      <c r="OCX14" s="287"/>
      <c r="OCY14" s="67"/>
      <c r="OCZ14" s="284"/>
      <c r="ODA14" s="285"/>
      <c r="ODB14" s="285"/>
      <c r="ODC14" s="286"/>
      <c r="ODD14" s="287"/>
      <c r="ODE14" s="67"/>
      <c r="ODF14" s="284"/>
      <c r="ODG14" s="285"/>
      <c r="ODH14" s="285"/>
      <c r="ODI14" s="286"/>
      <c r="ODJ14" s="287"/>
      <c r="ODK14" s="67"/>
      <c r="ODL14" s="284"/>
      <c r="ODM14" s="285"/>
      <c r="ODN14" s="285"/>
      <c r="ODO14" s="286"/>
      <c r="ODP14" s="287"/>
      <c r="ODQ14" s="67"/>
      <c r="ODR14" s="284"/>
      <c r="ODS14" s="285"/>
      <c r="ODT14" s="285"/>
      <c r="ODU14" s="286"/>
      <c r="ODV14" s="287"/>
      <c r="ODW14" s="67"/>
      <c r="ODX14" s="284"/>
      <c r="ODY14" s="285"/>
      <c r="ODZ14" s="285"/>
      <c r="OEA14" s="286"/>
      <c r="OEB14" s="287"/>
      <c r="OEC14" s="67"/>
      <c r="OED14" s="284"/>
      <c r="OEE14" s="285"/>
      <c r="OEF14" s="285"/>
      <c r="OEG14" s="286"/>
      <c r="OEH14" s="287"/>
      <c r="OEI14" s="67"/>
      <c r="OEJ14" s="284"/>
      <c r="OEK14" s="285"/>
      <c r="OEL14" s="285"/>
      <c r="OEM14" s="286"/>
      <c r="OEN14" s="287"/>
      <c r="OEO14" s="67"/>
      <c r="OEP14" s="284"/>
      <c r="OEQ14" s="285"/>
      <c r="OER14" s="285"/>
      <c r="OES14" s="286"/>
      <c r="OET14" s="287"/>
      <c r="OEU14" s="67"/>
      <c r="OEV14" s="284"/>
      <c r="OEW14" s="285"/>
      <c r="OEX14" s="285"/>
      <c r="OEY14" s="286"/>
      <c r="OEZ14" s="287"/>
      <c r="OFA14" s="67"/>
      <c r="OFB14" s="284"/>
      <c r="OFC14" s="285"/>
      <c r="OFD14" s="285"/>
      <c r="OFE14" s="286"/>
      <c r="OFF14" s="287"/>
      <c r="OFG14" s="67"/>
      <c r="OFH14" s="284"/>
      <c r="OFI14" s="285"/>
      <c r="OFJ14" s="285"/>
      <c r="OFK14" s="286"/>
      <c r="OFL14" s="287"/>
      <c r="OFM14" s="67"/>
      <c r="OFN14" s="284"/>
      <c r="OFO14" s="285"/>
      <c r="OFP14" s="285"/>
      <c r="OFQ14" s="286"/>
      <c r="OFR14" s="287"/>
      <c r="OFS14" s="67"/>
      <c r="OFT14" s="284"/>
      <c r="OFU14" s="285"/>
      <c r="OFV14" s="285"/>
      <c r="OFW14" s="286"/>
      <c r="OFX14" s="287"/>
      <c r="OFY14" s="67"/>
      <c r="OFZ14" s="284"/>
      <c r="OGA14" s="285"/>
      <c r="OGB14" s="285"/>
      <c r="OGC14" s="286"/>
      <c r="OGD14" s="287"/>
      <c r="OGE14" s="67"/>
      <c r="OGF14" s="284"/>
      <c r="OGG14" s="285"/>
      <c r="OGH14" s="285"/>
      <c r="OGI14" s="286"/>
      <c r="OGJ14" s="287"/>
      <c r="OGK14" s="67"/>
      <c r="OGL14" s="284"/>
      <c r="OGM14" s="285"/>
      <c r="OGN14" s="285"/>
      <c r="OGO14" s="286"/>
      <c r="OGP14" s="287"/>
      <c r="OGQ14" s="67"/>
      <c r="OGR14" s="284"/>
      <c r="OGS14" s="285"/>
      <c r="OGT14" s="285"/>
      <c r="OGU14" s="286"/>
      <c r="OGV14" s="287"/>
      <c r="OGW14" s="67"/>
      <c r="OGX14" s="284"/>
      <c r="OGY14" s="285"/>
      <c r="OGZ14" s="285"/>
      <c r="OHA14" s="286"/>
      <c r="OHB14" s="287"/>
      <c r="OHC14" s="67"/>
      <c r="OHD14" s="284"/>
      <c r="OHE14" s="285"/>
      <c r="OHF14" s="285"/>
      <c r="OHG14" s="286"/>
      <c r="OHH14" s="287"/>
      <c r="OHI14" s="67"/>
      <c r="OHJ14" s="284"/>
      <c r="OHK14" s="285"/>
      <c r="OHL14" s="285"/>
      <c r="OHM14" s="286"/>
      <c r="OHN14" s="287"/>
      <c r="OHO14" s="67"/>
      <c r="OHP14" s="284"/>
      <c r="OHQ14" s="285"/>
      <c r="OHR14" s="285"/>
      <c r="OHS14" s="286"/>
      <c r="OHT14" s="287"/>
      <c r="OHU14" s="67"/>
      <c r="OHV14" s="284"/>
      <c r="OHW14" s="285"/>
      <c r="OHX14" s="285"/>
      <c r="OHY14" s="286"/>
      <c r="OHZ14" s="287"/>
      <c r="OIA14" s="67"/>
      <c r="OIB14" s="284"/>
      <c r="OIC14" s="285"/>
      <c r="OID14" s="285"/>
      <c r="OIE14" s="286"/>
      <c r="OIF14" s="287"/>
      <c r="OIG14" s="67"/>
      <c r="OIH14" s="284"/>
      <c r="OII14" s="285"/>
      <c r="OIJ14" s="285"/>
      <c r="OIK14" s="286"/>
      <c r="OIL14" s="287"/>
      <c r="OIM14" s="67"/>
      <c r="OIN14" s="284"/>
      <c r="OIO14" s="285"/>
      <c r="OIP14" s="285"/>
      <c r="OIQ14" s="286"/>
      <c r="OIR14" s="287"/>
      <c r="OIS14" s="67"/>
      <c r="OIT14" s="284"/>
      <c r="OIU14" s="285"/>
      <c r="OIV14" s="285"/>
      <c r="OIW14" s="286"/>
      <c r="OIX14" s="287"/>
      <c r="OIY14" s="67"/>
      <c r="OIZ14" s="284"/>
      <c r="OJA14" s="285"/>
      <c r="OJB14" s="285"/>
      <c r="OJC14" s="286"/>
      <c r="OJD14" s="287"/>
      <c r="OJE14" s="67"/>
      <c r="OJF14" s="284"/>
      <c r="OJG14" s="285"/>
      <c r="OJH14" s="285"/>
      <c r="OJI14" s="286"/>
      <c r="OJJ14" s="287"/>
      <c r="OJK14" s="67"/>
      <c r="OJL14" s="284"/>
      <c r="OJM14" s="285"/>
      <c r="OJN14" s="285"/>
      <c r="OJO14" s="286"/>
      <c r="OJP14" s="287"/>
      <c r="OJQ14" s="67"/>
      <c r="OJR14" s="284"/>
      <c r="OJS14" s="285"/>
      <c r="OJT14" s="285"/>
      <c r="OJU14" s="286"/>
      <c r="OJV14" s="287"/>
      <c r="OJW14" s="67"/>
      <c r="OJX14" s="284"/>
      <c r="OJY14" s="285"/>
      <c r="OJZ14" s="285"/>
      <c r="OKA14" s="286"/>
      <c r="OKB14" s="287"/>
      <c r="OKC14" s="67"/>
      <c r="OKD14" s="284"/>
      <c r="OKE14" s="285"/>
      <c r="OKF14" s="285"/>
      <c r="OKG14" s="286"/>
      <c r="OKH14" s="287"/>
      <c r="OKI14" s="67"/>
      <c r="OKJ14" s="284"/>
      <c r="OKK14" s="285"/>
      <c r="OKL14" s="285"/>
      <c r="OKM14" s="286"/>
      <c r="OKN14" s="287"/>
      <c r="OKO14" s="67"/>
      <c r="OKP14" s="284"/>
      <c r="OKQ14" s="285"/>
      <c r="OKR14" s="285"/>
      <c r="OKS14" s="286"/>
      <c r="OKT14" s="287"/>
      <c r="OKU14" s="67"/>
      <c r="OKV14" s="284"/>
      <c r="OKW14" s="285"/>
      <c r="OKX14" s="285"/>
      <c r="OKY14" s="286"/>
      <c r="OKZ14" s="287"/>
      <c r="OLA14" s="67"/>
      <c r="OLB14" s="284"/>
      <c r="OLC14" s="285"/>
      <c r="OLD14" s="285"/>
      <c r="OLE14" s="286"/>
      <c r="OLF14" s="287"/>
      <c r="OLG14" s="67"/>
      <c r="OLH14" s="284"/>
      <c r="OLI14" s="285"/>
      <c r="OLJ14" s="285"/>
      <c r="OLK14" s="286"/>
      <c r="OLL14" s="287"/>
      <c r="OLM14" s="67"/>
      <c r="OLN14" s="284"/>
      <c r="OLO14" s="285"/>
      <c r="OLP14" s="285"/>
      <c r="OLQ14" s="286"/>
      <c r="OLR14" s="287"/>
      <c r="OLS14" s="67"/>
      <c r="OLT14" s="284"/>
      <c r="OLU14" s="285"/>
      <c r="OLV14" s="285"/>
      <c r="OLW14" s="286"/>
      <c r="OLX14" s="287"/>
      <c r="OLY14" s="67"/>
      <c r="OLZ14" s="284"/>
      <c r="OMA14" s="285"/>
      <c r="OMB14" s="285"/>
      <c r="OMC14" s="286"/>
      <c r="OMD14" s="287"/>
      <c r="OME14" s="67"/>
      <c r="OMF14" s="284"/>
      <c r="OMG14" s="285"/>
      <c r="OMH14" s="285"/>
      <c r="OMI14" s="286"/>
      <c r="OMJ14" s="287"/>
      <c r="OMK14" s="67"/>
      <c r="OML14" s="284"/>
      <c r="OMM14" s="285"/>
      <c r="OMN14" s="285"/>
      <c r="OMO14" s="286"/>
      <c r="OMP14" s="287"/>
      <c r="OMQ14" s="67"/>
      <c r="OMR14" s="284"/>
      <c r="OMS14" s="285"/>
      <c r="OMT14" s="285"/>
      <c r="OMU14" s="286"/>
      <c r="OMV14" s="287"/>
      <c r="OMW14" s="67"/>
      <c r="OMX14" s="284"/>
      <c r="OMY14" s="285"/>
      <c r="OMZ14" s="285"/>
      <c r="ONA14" s="286"/>
      <c r="ONB14" s="287"/>
      <c r="ONC14" s="67"/>
      <c r="OND14" s="284"/>
      <c r="ONE14" s="285"/>
      <c r="ONF14" s="285"/>
      <c r="ONG14" s="286"/>
      <c r="ONH14" s="287"/>
      <c r="ONI14" s="67"/>
      <c r="ONJ14" s="284"/>
      <c r="ONK14" s="285"/>
      <c r="ONL14" s="285"/>
      <c r="ONM14" s="286"/>
      <c r="ONN14" s="287"/>
      <c r="ONO14" s="67"/>
      <c r="ONP14" s="284"/>
      <c r="ONQ14" s="285"/>
      <c r="ONR14" s="285"/>
      <c r="ONS14" s="286"/>
      <c r="ONT14" s="287"/>
      <c r="ONU14" s="67"/>
      <c r="ONV14" s="284"/>
      <c r="ONW14" s="285"/>
      <c r="ONX14" s="285"/>
      <c r="ONY14" s="286"/>
      <c r="ONZ14" s="287"/>
      <c r="OOA14" s="67"/>
      <c r="OOB14" s="284"/>
      <c r="OOC14" s="285"/>
      <c r="OOD14" s="285"/>
      <c r="OOE14" s="286"/>
      <c r="OOF14" s="287"/>
      <c r="OOG14" s="67"/>
      <c r="OOH14" s="284"/>
      <c r="OOI14" s="285"/>
      <c r="OOJ14" s="285"/>
      <c r="OOK14" s="286"/>
      <c r="OOL14" s="287"/>
      <c r="OOM14" s="67"/>
      <c r="OON14" s="284"/>
      <c r="OOO14" s="285"/>
      <c r="OOP14" s="285"/>
      <c r="OOQ14" s="286"/>
      <c r="OOR14" s="287"/>
      <c r="OOS14" s="67"/>
      <c r="OOT14" s="284"/>
      <c r="OOU14" s="285"/>
      <c r="OOV14" s="285"/>
      <c r="OOW14" s="286"/>
      <c r="OOX14" s="287"/>
      <c r="OOY14" s="67"/>
      <c r="OOZ14" s="284"/>
      <c r="OPA14" s="285"/>
      <c r="OPB14" s="285"/>
      <c r="OPC14" s="286"/>
      <c r="OPD14" s="287"/>
      <c r="OPE14" s="67"/>
      <c r="OPF14" s="284"/>
      <c r="OPG14" s="285"/>
      <c r="OPH14" s="285"/>
      <c r="OPI14" s="286"/>
      <c r="OPJ14" s="287"/>
      <c r="OPK14" s="67"/>
      <c r="OPL14" s="284"/>
      <c r="OPM14" s="285"/>
      <c r="OPN14" s="285"/>
      <c r="OPO14" s="286"/>
      <c r="OPP14" s="287"/>
      <c r="OPQ14" s="67"/>
      <c r="OPR14" s="284"/>
      <c r="OPS14" s="285"/>
      <c r="OPT14" s="285"/>
      <c r="OPU14" s="286"/>
      <c r="OPV14" s="287"/>
      <c r="OPW14" s="67"/>
      <c r="OPX14" s="284"/>
      <c r="OPY14" s="285"/>
      <c r="OPZ14" s="285"/>
      <c r="OQA14" s="286"/>
      <c r="OQB14" s="287"/>
      <c r="OQC14" s="67"/>
      <c r="OQD14" s="284"/>
      <c r="OQE14" s="285"/>
      <c r="OQF14" s="285"/>
      <c r="OQG14" s="286"/>
      <c r="OQH14" s="287"/>
      <c r="OQI14" s="67"/>
      <c r="OQJ14" s="284"/>
      <c r="OQK14" s="285"/>
      <c r="OQL14" s="285"/>
      <c r="OQM14" s="286"/>
      <c r="OQN14" s="287"/>
      <c r="OQO14" s="67"/>
      <c r="OQP14" s="284"/>
      <c r="OQQ14" s="285"/>
      <c r="OQR14" s="285"/>
      <c r="OQS14" s="286"/>
      <c r="OQT14" s="287"/>
      <c r="OQU14" s="67"/>
      <c r="OQV14" s="284"/>
      <c r="OQW14" s="285"/>
      <c r="OQX14" s="285"/>
      <c r="OQY14" s="286"/>
      <c r="OQZ14" s="287"/>
      <c r="ORA14" s="67"/>
      <c r="ORB14" s="284"/>
      <c r="ORC14" s="285"/>
      <c r="ORD14" s="285"/>
      <c r="ORE14" s="286"/>
      <c r="ORF14" s="287"/>
      <c r="ORG14" s="67"/>
      <c r="ORH14" s="284"/>
      <c r="ORI14" s="285"/>
      <c r="ORJ14" s="285"/>
      <c r="ORK14" s="286"/>
      <c r="ORL14" s="287"/>
      <c r="ORM14" s="67"/>
      <c r="ORN14" s="284"/>
      <c r="ORO14" s="285"/>
      <c r="ORP14" s="285"/>
      <c r="ORQ14" s="286"/>
      <c r="ORR14" s="287"/>
      <c r="ORS14" s="67"/>
      <c r="ORT14" s="284"/>
      <c r="ORU14" s="285"/>
      <c r="ORV14" s="285"/>
      <c r="ORW14" s="286"/>
      <c r="ORX14" s="287"/>
      <c r="ORY14" s="67"/>
      <c r="ORZ14" s="284"/>
      <c r="OSA14" s="285"/>
      <c r="OSB14" s="285"/>
      <c r="OSC14" s="286"/>
      <c r="OSD14" s="287"/>
      <c r="OSE14" s="67"/>
      <c r="OSF14" s="284"/>
      <c r="OSG14" s="285"/>
      <c r="OSH14" s="285"/>
      <c r="OSI14" s="286"/>
      <c r="OSJ14" s="287"/>
      <c r="OSK14" s="67"/>
      <c r="OSL14" s="284"/>
      <c r="OSM14" s="285"/>
      <c r="OSN14" s="285"/>
      <c r="OSO14" s="286"/>
      <c r="OSP14" s="287"/>
      <c r="OSQ14" s="67"/>
      <c r="OSR14" s="284"/>
      <c r="OSS14" s="285"/>
      <c r="OST14" s="285"/>
      <c r="OSU14" s="286"/>
      <c r="OSV14" s="287"/>
      <c r="OSW14" s="67"/>
      <c r="OSX14" s="284"/>
      <c r="OSY14" s="285"/>
      <c r="OSZ14" s="285"/>
      <c r="OTA14" s="286"/>
      <c r="OTB14" s="287"/>
      <c r="OTC14" s="67"/>
      <c r="OTD14" s="284"/>
      <c r="OTE14" s="285"/>
      <c r="OTF14" s="285"/>
      <c r="OTG14" s="286"/>
      <c r="OTH14" s="287"/>
      <c r="OTI14" s="67"/>
      <c r="OTJ14" s="284"/>
      <c r="OTK14" s="285"/>
      <c r="OTL14" s="285"/>
      <c r="OTM14" s="286"/>
      <c r="OTN14" s="287"/>
      <c r="OTO14" s="67"/>
      <c r="OTP14" s="284"/>
      <c r="OTQ14" s="285"/>
      <c r="OTR14" s="285"/>
      <c r="OTS14" s="286"/>
      <c r="OTT14" s="287"/>
      <c r="OTU14" s="67"/>
      <c r="OTV14" s="284"/>
      <c r="OTW14" s="285"/>
      <c r="OTX14" s="285"/>
      <c r="OTY14" s="286"/>
      <c r="OTZ14" s="287"/>
      <c r="OUA14" s="67"/>
      <c r="OUB14" s="284"/>
      <c r="OUC14" s="285"/>
      <c r="OUD14" s="285"/>
      <c r="OUE14" s="286"/>
      <c r="OUF14" s="287"/>
      <c r="OUG14" s="67"/>
      <c r="OUH14" s="284"/>
      <c r="OUI14" s="285"/>
      <c r="OUJ14" s="285"/>
      <c r="OUK14" s="286"/>
      <c r="OUL14" s="287"/>
      <c r="OUM14" s="67"/>
      <c r="OUN14" s="284"/>
      <c r="OUO14" s="285"/>
      <c r="OUP14" s="285"/>
      <c r="OUQ14" s="286"/>
      <c r="OUR14" s="287"/>
      <c r="OUS14" s="67"/>
      <c r="OUT14" s="284"/>
      <c r="OUU14" s="285"/>
      <c r="OUV14" s="285"/>
      <c r="OUW14" s="286"/>
      <c r="OUX14" s="287"/>
      <c r="OUY14" s="67"/>
      <c r="OUZ14" s="284"/>
      <c r="OVA14" s="285"/>
      <c r="OVB14" s="285"/>
      <c r="OVC14" s="286"/>
      <c r="OVD14" s="287"/>
      <c r="OVE14" s="67"/>
      <c r="OVF14" s="284"/>
      <c r="OVG14" s="285"/>
      <c r="OVH14" s="285"/>
      <c r="OVI14" s="286"/>
      <c r="OVJ14" s="287"/>
      <c r="OVK14" s="67"/>
      <c r="OVL14" s="284"/>
      <c r="OVM14" s="285"/>
      <c r="OVN14" s="285"/>
      <c r="OVO14" s="286"/>
      <c r="OVP14" s="287"/>
      <c r="OVQ14" s="67"/>
      <c r="OVR14" s="284"/>
      <c r="OVS14" s="285"/>
      <c r="OVT14" s="285"/>
      <c r="OVU14" s="286"/>
      <c r="OVV14" s="287"/>
      <c r="OVW14" s="67"/>
      <c r="OVX14" s="284"/>
      <c r="OVY14" s="285"/>
      <c r="OVZ14" s="285"/>
      <c r="OWA14" s="286"/>
      <c r="OWB14" s="287"/>
      <c r="OWC14" s="67"/>
      <c r="OWD14" s="284"/>
      <c r="OWE14" s="285"/>
      <c r="OWF14" s="285"/>
      <c r="OWG14" s="286"/>
      <c r="OWH14" s="287"/>
      <c r="OWI14" s="67"/>
      <c r="OWJ14" s="284"/>
      <c r="OWK14" s="285"/>
      <c r="OWL14" s="285"/>
      <c r="OWM14" s="286"/>
      <c r="OWN14" s="287"/>
      <c r="OWO14" s="67"/>
      <c r="OWP14" s="284"/>
      <c r="OWQ14" s="285"/>
      <c r="OWR14" s="285"/>
      <c r="OWS14" s="286"/>
      <c r="OWT14" s="287"/>
      <c r="OWU14" s="67"/>
      <c r="OWV14" s="284"/>
      <c r="OWW14" s="285"/>
      <c r="OWX14" s="285"/>
      <c r="OWY14" s="286"/>
      <c r="OWZ14" s="287"/>
      <c r="OXA14" s="67"/>
      <c r="OXB14" s="284"/>
      <c r="OXC14" s="285"/>
      <c r="OXD14" s="285"/>
      <c r="OXE14" s="286"/>
      <c r="OXF14" s="287"/>
      <c r="OXG14" s="67"/>
      <c r="OXH14" s="284"/>
      <c r="OXI14" s="285"/>
      <c r="OXJ14" s="285"/>
      <c r="OXK14" s="286"/>
      <c r="OXL14" s="287"/>
      <c r="OXM14" s="67"/>
      <c r="OXN14" s="284"/>
      <c r="OXO14" s="285"/>
      <c r="OXP14" s="285"/>
      <c r="OXQ14" s="286"/>
      <c r="OXR14" s="287"/>
      <c r="OXS14" s="67"/>
      <c r="OXT14" s="284"/>
      <c r="OXU14" s="285"/>
      <c r="OXV14" s="285"/>
      <c r="OXW14" s="286"/>
      <c r="OXX14" s="287"/>
      <c r="OXY14" s="67"/>
      <c r="OXZ14" s="284"/>
      <c r="OYA14" s="285"/>
      <c r="OYB14" s="285"/>
      <c r="OYC14" s="286"/>
      <c r="OYD14" s="287"/>
      <c r="OYE14" s="67"/>
      <c r="OYF14" s="284"/>
      <c r="OYG14" s="285"/>
      <c r="OYH14" s="285"/>
      <c r="OYI14" s="286"/>
      <c r="OYJ14" s="287"/>
      <c r="OYK14" s="67"/>
      <c r="OYL14" s="284"/>
      <c r="OYM14" s="285"/>
      <c r="OYN14" s="285"/>
      <c r="OYO14" s="286"/>
      <c r="OYP14" s="287"/>
      <c r="OYQ14" s="67"/>
      <c r="OYR14" s="284"/>
      <c r="OYS14" s="285"/>
      <c r="OYT14" s="285"/>
      <c r="OYU14" s="286"/>
      <c r="OYV14" s="287"/>
      <c r="OYW14" s="67"/>
      <c r="OYX14" s="284"/>
      <c r="OYY14" s="285"/>
      <c r="OYZ14" s="285"/>
      <c r="OZA14" s="286"/>
      <c r="OZB14" s="287"/>
      <c r="OZC14" s="67"/>
      <c r="OZD14" s="284"/>
      <c r="OZE14" s="285"/>
      <c r="OZF14" s="285"/>
      <c r="OZG14" s="286"/>
      <c r="OZH14" s="287"/>
      <c r="OZI14" s="67"/>
      <c r="OZJ14" s="284"/>
      <c r="OZK14" s="285"/>
      <c r="OZL14" s="285"/>
      <c r="OZM14" s="286"/>
      <c r="OZN14" s="287"/>
      <c r="OZO14" s="67"/>
      <c r="OZP14" s="284"/>
      <c r="OZQ14" s="285"/>
      <c r="OZR14" s="285"/>
      <c r="OZS14" s="286"/>
      <c r="OZT14" s="287"/>
      <c r="OZU14" s="67"/>
      <c r="OZV14" s="284"/>
      <c r="OZW14" s="285"/>
      <c r="OZX14" s="285"/>
      <c r="OZY14" s="286"/>
      <c r="OZZ14" s="287"/>
      <c r="PAA14" s="67"/>
      <c r="PAB14" s="284"/>
      <c r="PAC14" s="285"/>
      <c r="PAD14" s="285"/>
      <c r="PAE14" s="286"/>
      <c r="PAF14" s="287"/>
      <c r="PAG14" s="67"/>
      <c r="PAH14" s="284"/>
      <c r="PAI14" s="285"/>
      <c r="PAJ14" s="285"/>
      <c r="PAK14" s="286"/>
      <c r="PAL14" s="287"/>
      <c r="PAM14" s="67"/>
      <c r="PAN14" s="284"/>
      <c r="PAO14" s="285"/>
      <c r="PAP14" s="285"/>
      <c r="PAQ14" s="286"/>
      <c r="PAR14" s="287"/>
      <c r="PAS14" s="67"/>
      <c r="PAT14" s="284"/>
      <c r="PAU14" s="285"/>
      <c r="PAV14" s="285"/>
      <c r="PAW14" s="286"/>
      <c r="PAX14" s="287"/>
      <c r="PAY14" s="67"/>
      <c r="PAZ14" s="284"/>
      <c r="PBA14" s="285"/>
      <c r="PBB14" s="285"/>
      <c r="PBC14" s="286"/>
      <c r="PBD14" s="287"/>
      <c r="PBE14" s="67"/>
      <c r="PBF14" s="284"/>
      <c r="PBG14" s="285"/>
      <c r="PBH14" s="285"/>
      <c r="PBI14" s="286"/>
      <c r="PBJ14" s="287"/>
      <c r="PBK14" s="67"/>
      <c r="PBL14" s="284"/>
      <c r="PBM14" s="285"/>
      <c r="PBN14" s="285"/>
      <c r="PBO14" s="286"/>
      <c r="PBP14" s="287"/>
      <c r="PBQ14" s="67"/>
      <c r="PBR14" s="284"/>
      <c r="PBS14" s="285"/>
      <c r="PBT14" s="285"/>
      <c r="PBU14" s="286"/>
      <c r="PBV14" s="287"/>
      <c r="PBW14" s="67"/>
      <c r="PBX14" s="284"/>
      <c r="PBY14" s="285"/>
      <c r="PBZ14" s="285"/>
      <c r="PCA14" s="286"/>
      <c r="PCB14" s="287"/>
      <c r="PCC14" s="67"/>
      <c r="PCD14" s="284"/>
      <c r="PCE14" s="285"/>
      <c r="PCF14" s="285"/>
      <c r="PCG14" s="286"/>
      <c r="PCH14" s="287"/>
      <c r="PCI14" s="67"/>
      <c r="PCJ14" s="284"/>
      <c r="PCK14" s="285"/>
      <c r="PCL14" s="285"/>
      <c r="PCM14" s="286"/>
      <c r="PCN14" s="287"/>
      <c r="PCO14" s="67"/>
      <c r="PCP14" s="284"/>
      <c r="PCQ14" s="285"/>
      <c r="PCR14" s="285"/>
      <c r="PCS14" s="286"/>
      <c r="PCT14" s="287"/>
      <c r="PCU14" s="67"/>
      <c r="PCV14" s="284"/>
      <c r="PCW14" s="285"/>
      <c r="PCX14" s="285"/>
      <c r="PCY14" s="286"/>
      <c r="PCZ14" s="287"/>
      <c r="PDA14" s="67"/>
      <c r="PDB14" s="284"/>
      <c r="PDC14" s="285"/>
      <c r="PDD14" s="285"/>
      <c r="PDE14" s="286"/>
      <c r="PDF14" s="287"/>
      <c r="PDG14" s="67"/>
      <c r="PDH14" s="284"/>
      <c r="PDI14" s="285"/>
      <c r="PDJ14" s="285"/>
      <c r="PDK14" s="286"/>
      <c r="PDL14" s="287"/>
      <c r="PDM14" s="67"/>
      <c r="PDN14" s="284"/>
      <c r="PDO14" s="285"/>
      <c r="PDP14" s="285"/>
      <c r="PDQ14" s="286"/>
      <c r="PDR14" s="287"/>
      <c r="PDS14" s="67"/>
      <c r="PDT14" s="284"/>
      <c r="PDU14" s="285"/>
      <c r="PDV14" s="285"/>
      <c r="PDW14" s="286"/>
      <c r="PDX14" s="287"/>
      <c r="PDY14" s="67"/>
      <c r="PDZ14" s="284"/>
      <c r="PEA14" s="285"/>
      <c r="PEB14" s="285"/>
      <c r="PEC14" s="286"/>
      <c r="PED14" s="287"/>
      <c r="PEE14" s="67"/>
      <c r="PEF14" s="284"/>
      <c r="PEG14" s="285"/>
      <c r="PEH14" s="285"/>
      <c r="PEI14" s="286"/>
      <c r="PEJ14" s="287"/>
      <c r="PEK14" s="67"/>
      <c r="PEL14" s="284"/>
      <c r="PEM14" s="285"/>
      <c r="PEN14" s="285"/>
      <c r="PEO14" s="286"/>
      <c r="PEP14" s="287"/>
      <c r="PEQ14" s="67"/>
      <c r="PER14" s="284"/>
      <c r="PES14" s="285"/>
      <c r="PET14" s="285"/>
      <c r="PEU14" s="286"/>
      <c r="PEV14" s="287"/>
      <c r="PEW14" s="67"/>
      <c r="PEX14" s="284"/>
      <c r="PEY14" s="285"/>
      <c r="PEZ14" s="285"/>
      <c r="PFA14" s="286"/>
      <c r="PFB14" s="287"/>
      <c r="PFC14" s="67"/>
      <c r="PFD14" s="284"/>
      <c r="PFE14" s="285"/>
      <c r="PFF14" s="285"/>
      <c r="PFG14" s="286"/>
      <c r="PFH14" s="287"/>
      <c r="PFI14" s="67"/>
      <c r="PFJ14" s="284"/>
      <c r="PFK14" s="285"/>
      <c r="PFL14" s="285"/>
      <c r="PFM14" s="286"/>
      <c r="PFN14" s="287"/>
      <c r="PFO14" s="67"/>
      <c r="PFP14" s="284"/>
      <c r="PFQ14" s="285"/>
      <c r="PFR14" s="285"/>
      <c r="PFS14" s="286"/>
      <c r="PFT14" s="287"/>
      <c r="PFU14" s="67"/>
      <c r="PFV14" s="284"/>
      <c r="PFW14" s="285"/>
      <c r="PFX14" s="285"/>
      <c r="PFY14" s="286"/>
      <c r="PFZ14" s="287"/>
      <c r="PGA14" s="67"/>
      <c r="PGB14" s="284"/>
      <c r="PGC14" s="285"/>
      <c r="PGD14" s="285"/>
      <c r="PGE14" s="286"/>
      <c r="PGF14" s="287"/>
      <c r="PGG14" s="67"/>
      <c r="PGH14" s="284"/>
      <c r="PGI14" s="285"/>
      <c r="PGJ14" s="285"/>
      <c r="PGK14" s="286"/>
      <c r="PGL14" s="287"/>
      <c r="PGM14" s="67"/>
      <c r="PGN14" s="284"/>
      <c r="PGO14" s="285"/>
      <c r="PGP14" s="285"/>
      <c r="PGQ14" s="286"/>
      <c r="PGR14" s="287"/>
      <c r="PGS14" s="67"/>
      <c r="PGT14" s="284"/>
      <c r="PGU14" s="285"/>
      <c r="PGV14" s="285"/>
      <c r="PGW14" s="286"/>
      <c r="PGX14" s="287"/>
      <c r="PGY14" s="67"/>
      <c r="PGZ14" s="284"/>
      <c r="PHA14" s="285"/>
      <c r="PHB14" s="285"/>
      <c r="PHC14" s="286"/>
      <c r="PHD14" s="287"/>
      <c r="PHE14" s="67"/>
      <c r="PHF14" s="284"/>
      <c r="PHG14" s="285"/>
      <c r="PHH14" s="285"/>
      <c r="PHI14" s="286"/>
      <c r="PHJ14" s="287"/>
      <c r="PHK14" s="67"/>
      <c r="PHL14" s="284"/>
      <c r="PHM14" s="285"/>
      <c r="PHN14" s="285"/>
      <c r="PHO14" s="286"/>
      <c r="PHP14" s="287"/>
      <c r="PHQ14" s="67"/>
      <c r="PHR14" s="284"/>
      <c r="PHS14" s="285"/>
      <c r="PHT14" s="285"/>
      <c r="PHU14" s="286"/>
      <c r="PHV14" s="287"/>
      <c r="PHW14" s="67"/>
      <c r="PHX14" s="284"/>
      <c r="PHY14" s="285"/>
      <c r="PHZ14" s="285"/>
      <c r="PIA14" s="286"/>
      <c r="PIB14" s="287"/>
      <c r="PIC14" s="67"/>
      <c r="PID14" s="284"/>
      <c r="PIE14" s="285"/>
      <c r="PIF14" s="285"/>
      <c r="PIG14" s="286"/>
      <c r="PIH14" s="287"/>
      <c r="PII14" s="67"/>
      <c r="PIJ14" s="284"/>
      <c r="PIK14" s="285"/>
      <c r="PIL14" s="285"/>
      <c r="PIM14" s="286"/>
      <c r="PIN14" s="287"/>
      <c r="PIO14" s="67"/>
      <c r="PIP14" s="284"/>
      <c r="PIQ14" s="285"/>
      <c r="PIR14" s="285"/>
      <c r="PIS14" s="286"/>
      <c r="PIT14" s="287"/>
      <c r="PIU14" s="67"/>
      <c r="PIV14" s="284"/>
      <c r="PIW14" s="285"/>
      <c r="PIX14" s="285"/>
      <c r="PIY14" s="286"/>
      <c r="PIZ14" s="287"/>
      <c r="PJA14" s="67"/>
      <c r="PJB14" s="284"/>
      <c r="PJC14" s="285"/>
      <c r="PJD14" s="285"/>
      <c r="PJE14" s="286"/>
      <c r="PJF14" s="287"/>
      <c r="PJG14" s="67"/>
      <c r="PJH14" s="284"/>
      <c r="PJI14" s="285"/>
      <c r="PJJ14" s="285"/>
      <c r="PJK14" s="286"/>
      <c r="PJL14" s="287"/>
      <c r="PJM14" s="67"/>
      <c r="PJN14" s="284"/>
      <c r="PJO14" s="285"/>
      <c r="PJP14" s="285"/>
      <c r="PJQ14" s="286"/>
      <c r="PJR14" s="287"/>
      <c r="PJS14" s="67"/>
      <c r="PJT14" s="284"/>
      <c r="PJU14" s="285"/>
      <c r="PJV14" s="285"/>
      <c r="PJW14" s="286"/>
      <c r="PJX14" s="287"/>
      <c r="PJY14" s="67"/>
      <c r="PJZ14" s="284"/>
      <c r="PKA14" s="285"/>
      <c r="PKB14" s="285"/>
      <c r="PKC14" s="286"/>
      <c r="PKD14" s="287"/>
      <c r="PKE14" s="67"/>
      <c r="PKF14" s="284"/>
      <c r="PKG14" s="285"/>
      <c r="PKH14" s="285"/>
      <c r="PKI14" s="286"/>
      <c r="PKJ14" s="287"/>
      <c r="PKK14" s="67"/>
      <c r="PKL14" s="284"/>
      <c r="PKM14" s="285"/>
      <c r="PKN14" s="285"/>
      <c r="PKO14" s="286"/>
      <c r="PKP14" s="287"/>
      <c r="PKQ14" s="67"/>
      <c r="PKR14" s="284"/>
      <c r="PKS14" s="285"/>
      <c r="PKT14" s="285"/>
      <c r="PKU14" s="286"/>
      <c r="PKV14" s="287"/>
      <c r="PKW14" s="67"/>
      <c r="PKX14" s="284"/>
      <c r="PKY14" s="285"/>
      <c r="PKZ14" s="285"/>
      <c r="PLA14" s="286"/>
      <c r="PLB14" s="287"/>
      <c r="PLC14" s="67"/>
      <c r="PLD14" s="284"/>
      <c r="PLE14" s="285"/>
      <c r="PLF14" s="285"/>
      <c r="PLG14" s="286"/>
      <c r="PLH14" s="287"/>
      <c r="PLI14" s="67"/>
      <c r="PLJ14" s="284"/>
      <c r="PLK14" s="285"/>
      <c r="PLL14" s="285"/>
      <c r="PLM14" s="286"/>
      <c r="PLN14" s="287"/>
      <c r="PLO14" s="67"/>
      <c r="PLP14" s="284"/>
      <c r="PLQ14" s="285"/>
      <c r="PLR14" s="285"/>
      <c r="PLS14" s="286"/>
      <c r="PLT14" s="287"/>
      <c r="PLU14" s="67"/>
      <c r="PLV14" s="284"/>
      <c r="PLW14" s="285"/>
      <c r="PLX14" s="285"/>
      <c r="PLY14" s="286"/>
      <c r="PLZ14" s="287"/>
      <c r="PMA14" s="67"/>
      <c r="PMB14" s="284"/>
      <c r="PMC14" s="285"/>
      <c r="PMD14" s="285"/>
      <c r="PME14" s="286"/>
      <c r="PMF14" s="287"/>
      <c r="PMG14" s="67"/>
      <c r="PMH14" s="284"/>
      <c r="PMI14" s="285"/>
      <c r="PMJ14" s="285"/>
      <c r="PMK14" s="286"/>
      <c r="PML14" s="287"/>
      <c r="PMM14" s="67"/>
      <c r="PMN14" s="284"/>
      <c r="PMO14" s="285"/>
      <c r="PMP14" s="285"/>
      <c r="PMQ14" s="286"/>
      <c r="PMR14" s="287"/>
      <c r="PMS14" s="67"/>
      <c r="PMT14" s="284"/>
      <c r="PMU14" s="285"/>
      <c r="PMV14" s="285"/>
      <c r="PMW14" s="286"/>
      <c r="PMX14" s="287"/>
      <c r="PMY14" s="67"/>
      <c r="PMZ14" s="284"/>
      <c r="PNA14" s="285"/>
      <c r="PNB14" s="285"/>
      <c r="PNC14" s="286"/>
      <c r="PND14" s="287"/>
      <c r="PNE14" s="67"/>
      <c r="PNF14" s="284"/>
      <c r="PNG14" s="285"/>
      <c r="PNH14" s="285"/>
      <c r="PNI14" s="286"/>
      <c r="PNJ14" s="287"/>
      <c r="PNK14" s="67"/>
      <c r="PNL14" s="284"/>
      <c r="PNM14" s="285"/>
      <c r="PNN14" s="285"/>
      <c r="PNO14" s="286"/>
      <c r="PNP14" s="287"/>
      <c r="PNQ14" s="67"/>
      <c r="PNR14" s="284"/>
      <c r="PNS14" s="285"/>
      <c r="PNT14" s="285"/>
      <c r="PNU14" s="286"/>
      <c r="PNV14" s="287"/>
      <c r="PNW14" s="67"/>
      <c r="PNX14" s="284"/>
      <c r="PNY14" s="285"/>
      <c r="PNZ14" s="285"/>
      <c r="POA14" s="286"/>
      <c r="POB14" s="287"/>
      <c r="POC14" s="67"/>
      <c r="POD14" s="284"/>
      <c r="POE14" s="285"/>
      <c r="POF14" s="285"/>
      <c r="POG14" s="286"/>
      <c r="POH14" s="287"/>
      <c r="POI14" s="67"/>
      <c r="POJ14" s="284"/>
      <c r="POK14" s="285"/>
      <c r="POL14" s="285"/>
      <c r="POM14" s="286"/>
      <c r="PON14" s="287"/>
      <c r="POO14" s="67"/>
      <c r="POP14" s="284"/>
      <c r="POQ14" s="285"/>
      <c r="POR14" s="285"/>
      <c r="POS14" s="286"/>
      <c r="POT14" s="287"/>
      <c r="POU14" s="67"/>
      <c r="POV14" s="284"/>
      <c r="POW14" s="285"/>
      <c r="POX14" s="285"/>
      <c r="POY14" s="286"/>
      <c r="POZ14" s="287"/>
      <c r="PPA14" s="67"/>
      <c r="PPB14" s="284"/>
      <c r="PPC14" s="285"/>
      <c r="PPD14" s="285"/>
      <c r="PPE14" s="286"/>
      <c r="PPF14" s="287"/>
      <c r="PPG14" s="67"/>
      <c r="PPH14" s="284"/>
      <c r="PPI14" s="285"/>
      <c r="PPJ14" s="285"/>
      <c r="PPK14" s="286"/>
      <c r="PPL14" s="287"/>
      <c r="PPM14" s="67"/>
      <c r="PPN14" s="284"/>
      <c r="PPO14" s="285"/>
      <c r="PPP14" s="285"/>
      <c r="PPQ14" s="286"/>
      <c r="PPR14" s="287"/>
      <c r="PPS14" s="67"/>
      <c r="PPT14" s="284"/>
      <c r="PPU14" s="285"/>
      <c r="PPV14" s="285"/>
      <c r="PPW14" s="286"/>
      <c r="PPX14" s="287"/>
      <c r="PPY14" s="67"/>
      <c r="PPZ14" s="284"/>
      <c r="PQA14" s="285"/>
      <c r="PQB14" s="285"/>
      <c r="PQC14" s="286"/>
      <c r="PQD14" s="287"/>
      <c r="PQE14" s="67"/>
      <c r="PQF14" s="284"/>
      <c r="PQG14" s="285"/>
      <c r="PQH14" s="285"/>
      <c r="PQI14" s="286"/>
      <c r="PQJ14" s="287"/>
      <c r="PQK14" s="67"/>
      <c r="PQL14" s="284"/>
      <c r="PQM14" s="285"/>
      <c r="PQN14" s="285"/>
      <c r="PQO14" s="286"/>
      <c r="PQP14" s="287"/>
      <c r="PQQ14" s="67"/>
      <c r="PQR14" s="284"/>
      <c r="PQS14" s="285"/>
      <c r="PQT14" s="285"/>
      <c r="PQU14" s="286"/>
      <c r="PQV14" s="287"/>
      <c r="PQW14" s="67"/>
      <c r="PQX14" s="284"/>
      <c r="PQY14" s="285"/>
      <c r="PQZ14" s="285"/>
      <c r="PRA14" s="286"/>
      <c r="PRB14" s="287"/>
      <c r="PRC14" s="67"/>
      <c r="PRD14" s="284"/>
      <c r="PRE14" s="285"/>
      <c r="PRF14" s="285"/>
      <c r="PRG14" s="286"/>
      <c r="PRH14" s="287"/>
      <c r="PRI14" s="67"/>
      <c r="PRJ14" s="284"/>
      <c r="PRK14" s="285"/>
      <c r="PRL14" s="285"/>
      <c r="PRM14" s="286"/>
      <c r="PRN14" s="287"/>
      <c r="PRO14" s="67"/>
      <c r="PRP14" s="284"/>
      <c r="PRQ14" s="285"/>
      <c r="PRR14" s="285"/>
      <c r="PRS14" s="286"/>
      <c r="PRT14" s="287"/>
      <c r="PRU14" s="67"/>
      <c r="PRV14" s="284"/>
      <c r="PRW14" s="285"/>
      <c r="PRX14" s="285"/>
      <c r="PRY14" s="286"/>
      <c r="PRZ14" s="287"/>
      <c r="PSA14" s="67"/>
      <c r="PSB14" s="284"/>
      <c r="PSC14" s="285"/>
      <c r="PSD14" s="285"/>
      <c r="PSE14" s="286"/>
      <c r="PSF14" s="287"/>
      <c r="PSG14" s="67"/>
      <c r="PSH14" s="284"/>
      <c r="PSI14" s="285"/>
      <c r="PSJ14" s="285"/>
      <c r="PSK14" s="286"/>
      <c r="PSL14" s="287"/>
      <c r="PSM14" s="67"/>
      <c r="PSN14" s="284"/>
      <c r="PSO14" s="285"/>
      <c r="PSP14" s="285"/>
      <c r="PSQ14" s="286"/>
      <c r="PSR14" s="287"/>
      <c r="PSS14" s="67"/>
      <c r="PST14" s="284"/>
      <c r="PSU14" s="285"/>
      <c r="PSV14" s="285"/>
      <c r="PSW14" s="286"/>
      <c r="PSX14" s="287"/>
      <c r="PSY14" s="67"/>
      <c r="PSZ14" s="284"/>
      <c r="PTA14" s="285"/>
      <c r="PTB14" s="285"/>
      <c r="PTC14" s="286"/>
      <c r="PTD14" s="287"/>
      <c r="PTE14" s="67"/>
      <c r="PTF14" s="284"/>
      <c r="PTG14" s="285"/>
      <c r="PTH14" s="285"/>
      <c r="PTI14" s="286"/>
      <c r="PTJ14" s="287"/>
      <c r="PTK14" s="67"/>
      <c r="PTL14" s="284"/>
      <c r="PTM14" s="285"/>
      <c r="PTN14" s="285"/>
      <c r="PTO14" s="286"/>
      <c r="PTP14" s="287"/>
      <c r="PTQ14" s="67"/>
      <c r="PTR14" s="284"/>
      <c r="PTS14" s="285"/>
      <c r="PTT14" s="285"/>
      <c r="PTU14" s="286"/>
      <c r="PTV14" s="287"/>
      <c r="PTW14" s="67"/>
      <c r="PTX14" s="284"/>
      <c r="PTY14" s="285"/>
      <c r="PTZ14" s="285"/>
      <c r="PUA14" s="286"/>
      <c r="PUB14" s="287"/>
      <c r="PUC14" s="67"/>
      <c r="PUD14" s="284"/>
      <c r="PUE14" s="285"/>
      <c r="PUF14" s="285"/>
      <c r="PUG14" s="286"/>
      <c r="PUH14" s="287"/>
      <c r="PUI14" s="67"/>
      <c r="PUJ14" s="284"/>
      <c r="PUK14" s="285"/>
      <c r="PUL14" s="285"/>
      <c r="PUM14" s="286"/>
      <c r="PUN14" s="287"/>
      <c r="PUO14" s="67"/>
      <c r="PUP14" s="284"/>
      <c r="PUQ14" s="285"/>
      <c r="PUR14" s="285"/>
      <c r="PUS14" s="286"/>
      <c r="PUT14" s="287"/>
      <c r="PUU14" s="67"/>
      <c r="PUV14" s="284"/>
      <c r="PUW14" s="285"/>
      <c r="PUX14" s="285"/>
      <c r="PUY14" s="286"/>
      <c r="PUZ14" s="287"/>
      <c r="PVA14" s="67"/>
      <c r="PVB14" s="284"/>
      <c r="PVC14" s="285"/>
      <c r="PVD14" s="285"/>
      <c r="PVE14" s="286"/>
      <c r="PVF14" s="287"/>
      <c r="PVG14" s="67"/>
      <c r="PVH14" s="284"/>
      <c r="PVI14" s="285"/>
      <c r="PVJ14" s="285"/>
      <c r="PVK14" s="286"/>
      <c r="PVL14" s="287"/>
      <c r="PVM14" s="67"/>
      <c r="PVN14" s="284"/>
      <c r="PVO14" s="285"/>
      <c r="PVP14" s="285"/>
      <c r="PVQ14" s="286"/>
      <c r="PVR14" s="287"/>
      <c r="PVS14" s="67"/>
      <c r="PVT14" s="284"/>
      <c r="PVU14" s="285"/>
      <c r="PVV14" s="285"/>
      <c r="PVW14" s="286"/>
      <c r="PVX14" s="287"/>
      <c r="PVY14" s="67"/>
      <c r="PVZ14" s="284"/>
      <c r="PWA14" s="285"/>
      <c r="PWB14" s="285"/>
      <c r="PWC14" s="286"/>
      <c r="PWD14" s="287"/>
      <c r="PWE14" s="67"/>
      <c r="PWF14" s="284"/>
      <c r="PWG14" s="285"/>
      <c r="PWH14" s="285"/>
      <c r="PWI14" s="286"/>
      <c r="PWJ14" s="287"/>
      <c r="PWK14" s="67"/>
      <c r="PWL14" s="284"/>
      <c r="PWM14" s="285"/>
      <c r="PWN14" s="285"/>
      <c r="PWO14" s="286"/>
      <c r="PWP14" s="287"/>
      <c r="PWQ14" s="67"/>
      <c r="PWR14" s="284"/>
      <c r="PWS14" s="285"/>
      <c r="PWT14" s="285"/>
      <c r="PWU14" s="286"/>
      <c r="PWV14" s="287"/>
      <c r="PWW14" s="67"/>
      <c r="PWX14" s="284"/>
      <c r="PWY14" s="285"/>
      <c r="PWZ14" s="285"/>
      <c r="PXA14" s="286"/>
      <c r="PXB14" s="287"/>
      <c r="PXC14" s="67"/>
      <c r="PXD14" s="284"/>
      <c r="PXE14" s="285"/>
      <c r="PXF14" s="285"/>
      <c r="PXG14" s="286"/>
      <c r="PXH14" s="287"/>
      <c r="PXI14" s="67"/>
      <c r="PXJ14" s="284"/>
      <c r="PXK14" s="285"/>
      <c r="PXL14" s="285"/>
      <c r="PXM14" s="286"/>
      <c r="PXN14" s="287"/>
      <c r="PXO14" s="67"/>
      <c r="PXP14" s="284"/>
      <c r="PXQ14" s="285"/>
      <c r="PXR14" s="285"/>
      <c r="PXS14" s="286"/>
      <c r="PXT14" s="287"/>
      <c r="PXU14" s="67"/>
      <c r="PXV14" s="284"/>
      <c r="PXW14" s="285"/>
      <c r="PXX14" s="285"/>
      <c r="PXY14" s="286"/>
      <c r="PXZ14" s="287"/>
      <c r="PYA14" s="67"/>
      <c r="PYB14" s="284"/>
      <c r="PYC14" s="285"/>
      <c r="PYD14" s="285"/>
      <c r="PYE14" s="286"/>
      <c r="PYF14" s="287"/>
      <c r="PYG14" s="67"/>
      <c r="PYH14" s="284"/>
      <c r="PYI14" s="285"/>
      <c r="PYJ14" s="285"/>
      <c r="PYK14" s="286"/>
      <c r="PYL14" s="287"/>
      <c r="PYM14" s="67"/>
      <c r="PYN14" s="284"/>
      <c r="PYO14" s="285"/>
      <c r="PYP14" s="285"/>
      <c r="PYQ14" s="286"/>
      <c r="PYR14" s="287"/>
      <c r="PYS14" s="67"/>
      <c r="PYT14" s="284"/>
      <c r="PYU14" s="285"/>
      <c r="PYV14" s="285"/>
      <c r="PYW14" s="286"/>
      <c r="PYX14" s="287"/>
      <c r="PYY14" s="67"/>
      <c r="PYZ14" s="284"/>
      <c r="PZA14" s="285"/>
      <c r="PZB14" s="285"/>
      <c r="PZC14" s="286"/>
      <c r="PZD14" s="287"/>
      <c r="PZE14" s="67"/>
      <c r="PZF14" s="284"/>
      <c r="PZG14" s="285"/>
      <c r="PZH14" s="285"/>
      <c r="PZI14" s="286"/>
      <c r="PZJ14" s="287"/>
      <c r="PZK14" s="67"/>
      <c r="PZL14" s="284"/>
      <c r="PZM14" s="285"/>
      <c r="PZN14" s="285"/>
      <c r="PZO14" s="286"/>
      <c r="PZP14" s="287"/>
      <c r="PZQ14" s="67"/>
      <c r="PZR14" s="284"/>
      <c r="PZS14" s="285"/>
      <c r="PZT14" s="285"/>
      <c r="PZU14" s="286"/>
      <c r="PZV14" s="287"/>
      <c r="PZW14" s="67"/>
      <c r="PZX14" s="284"/>
      <c r="PZY14" s="285"/>
      <c r="PZZ14" s="285"/>
      <c r="QAA14" s="286"/>
      <c r="QAB14" s="287"/>
      <c r="QAC14" s="67"/>
      <c r="QAD14" s="284"/>
      <c r="QAE14" s="285"/>
      <c r="QAF14" s="285"/>
      <c r="QAG14" s="286"/>
      <c r="QAH14" s="287"/>
      <c r="QAI14" s="67"/>
      <c r="QAJ14" s="284"/>
      <c r="QAK14" s="285"/>
      <c r="QAL14" s="285"/>
      <c r="QAM14" s="286"/>
      <c r="QAN14" s="287"/>
      <c r="QAO14" s="67"/>
      <c r="QAP14" s="284"/>
      <c r="QAQ14" s="285"/>
      <c r="QAR14" s="285"/>
      <c r="QAS14" s="286"/>
      <c r="QAT14" s="287"/>
      <c r="QAU14" s="67"/>
      <c r="QAV14" s="284"/>
      <c r="QAW14" s="285"/>
      <c r="QAX14" s="285"/>
      <c r="QAY14" s="286"/>
      <c r="QAZ14" s="287"/>
      <c r="QBA14" s="67"/>
      <c r="QBB14" s="284"/>
      <c r="QBC14" s="285"/>
      <c r="QBD14" s="285"/>
      <c r="QBE14" s="286"/>
      <c r="QBF14" s="287"/>
      <c r="QBG14" s="67"/>
      <c r="QBH14" s="284"/>
      <c r="QBI14" s="285"/>
      <c r="QBJ14" s="285"/>
      <c r="QBK14" s="286"/>
      <c r="QBL14" s="287"/>
      <c r="QBM14" s="67"/>
      <c r="QBN14" s="284"/>
      <c r="QBO14" s="285"/>
      <c r="QBP14" s="285"/>
      <c r="QBQ14" s="286"/>
      <c r="QBR14" s="287"/>
      <c r="QBS14" s="67"/>
      <c r="QBT14" s="284"/>
      <c r="QBU14" s="285"/>
      <c r="QBV14" s="285"/>
      <c r="QBW14" s="286"/>
      <c r="QBX14" s="287"/>
      <c r="QBY14" s="67"/>
      <c r="QBZ14" s="284"/>
      <c r="QCA14" s="285"/>
      <c r="QCB14" s="285"/>
      <c r="QCC14" s="286"/>
      <c r="QCD14" s="287"/>
      <c r="QCE14" s="67"/>
      <c r="QCF14" s="284"/>
      <c r="QCG14" s="285"/>
      <c r="QCH14" s="285"/>
      <c r="QCI14" s="286"/>
      <c r="QCJ14" s="287"/>
      <c r="QCK14" s="67"/>
      <c r="QCL14" s="284"/>
      <c r="QCM14" s="285"/>
      <c r="QCN14" s="285"/>
      <c r="QCO14" s="286"/>
      <c r="QCP14" s="287"/>
      <c r="QCQ14" s="67"/>
      <c r="QCR14" s="284"/>
      <c r="QCS14" s="285"/>
      <c r="QCT14" s="285"/>
      <c r="QCU14" s="286"/>
      <c r="QCV14" s="287"/>
      <c r="QCW14" s="67"/>
      <c r="QCX14" s="284"/>
      <c r="QCY14" s="285"/>
      <c r="QCZ14" s="285"/>
      <c r="QDA14" s="286"/>
      <c r="QDB14" s="287"/>
      <c r="QDC14" s="67"/>
      <c r="QDD14" s="284"/>
      <c r="QDE14" s="285"/>
      <c r="QDF14" s="285"/>
      <c r="QDG14" s="286"/>
      <c r="QDH14" s="287"/>
      <c r="QDI14" s="67"/>
      <c r="QDJ14" s="284"/>
      <c r="QDK14" s="285"/>
      <c r="QDL14" s="285"/>
      <c r="QDM14" s="286"/>
      <c r="QDN14" s="287"/>
      <c r="QDO14" s="67"/>
      <c r="QDP14" s="284"/>
      <c r="QDQ14" s="285"/>
      <c r="QDR14" s="285"/>
      <c r="QDS14" s="286"/>
      <c r="QDT14" s="287"/>
      <c r="QDU14" s="67"/>
      <c r="QDV14" s="284"/>
      <c r="QDW14" s="285"/>
      <c r="QDX14" s="285"/>
      <c r="QDY14" s="286"/>
      <c r="QDZ14" s="287"/>
      <c r="QEA14" s="67"/>
      <c r="QEB14" s="284"/>
      <c r="QEC14" s="285"/>
      <c r="QED14" s="285"/>
      <c r="QEE14" s="286"/>
      <c r="QEF14" s="287"/>
      <c r="QEG14" s="67"/>
      <c r="QEH14" s="284"/>
      <c r="QEI14" s="285"/>
      <c r="QEJ14" s="285"/>
      <c r="QEK14" s="286"/>
      <c r="QEL14" s="287"/>
      <c r="QEM14" s="67"/>
      <c r="QEN14" s="284"/>
      <c r="QEO14" s="285"/>
      <c r="QEP14" s="285"/>
      <c r="QEQ14" s="286"/>
      <c r="QER14" s="287"/>
      <c r="QES14" s="67"/>
      <c r="QET14" s="284"/>
      <c r="QEU14" s="285"/>
      <c r="QEV14" s="285"/>
      <c r="QEW14" s="286"/>
      <c r="QEX14" s="287"/>
      <c r="QEY14" s="67"/>
      <c r="QEZ14" s="284"/>
      <c r="QFA14" s="285"/>
      <c r="QFB14" s="285"/>
      <c r="QFC14" s="286"/>
      <c r="QFD14" s="287"/>
      <c r="QFE14" s="67"/>
      <c r="QFF14" s="284"/>
      <c r="QFG14" s="285"/>
      <c r="QFH14" s="285"/>
      <c r="QFI14" s="286"/>
      <c r="QFJ14" s="287"/>
      <c r="QFK14" s="67"/>
      <c r="QFL14" s="284"/>
      <c r="QFM14" s="285"/>
      <c r="QFN14" s="285"/>
      <c r="QFO14" s="286"/>
      <c r="QFP14" s="287"/>
      <c r="QFQ14" s="67"/>
      <c r="QFR14" s="284"/>
      <c r="QFS14" s="285"/>
      <c r="QFT14" s="285"/>
      <c r="QFU14" s="286"/>
      <c r="QFV14" s="287"/>
      <c r="QFW14" s="67"/>
      <c r="QFX14" s="284"/>
      <c r="QFY14" s="285"/>
      <c r="QFZ14" s="285"/>
      <c r="QGA14" s="286"/>
      <c r="QGB14" s="287"/>
      <c r="QGC14" s="67"/>
      <c r="QGD14" s="284"/>
      <c r="QGE14" s="285"/>
      <c r="QGF14" s="285"/>
      <c r="QGG14" s="286"/>
      <c r="QGH14" s="287"/>
      <c r="QGI14" s="67"/>
      <c r="QGJ14" s="284"/>
      <c r="QGK14" s="285"/>
      <c r="QGL14" s="285"/>
      <c r="QGM14" s="286"/>
      <c r="QGN14" s="287"/>
      <c r="QGO14" s="67"/>
      <c r="QGP14" s="284"/>
      <c r="QGQ14" s="285"/>
      <c r="QGR14" s="285"/>
      <c r="QGS14" s="286"/>
      <c r="QGT14" s="287"/>
      <c r="QGU14" s="67"/>
      <c r="QGV14" s="284"/>
      <c r="QGW14" s="285"/>
      <c r="QGX14" s="285"/>
      <c r="QGY14" s="286"/>
      <c r="QGZ14" s="287"/>
      <c r="QHA14" s="67"/>
      <c r="QHB14" s="284"/>
      <c r="QHC14" s="285"/>
      <c r="QHD14" s="285"/>
      <c r="QHE14" s="286"/>
      <c r="QHF14" s="287"/>
      <c r="QHG14" s="67"/>
      <c r="QHH14" s="284"/>
      <c r="QHI14" s="285"/>
      <c r="QHJ14" s="285"/>
      <c r="QHK14" s="286"/>
      <c r="QHL14" s="287"/>
      <c r="QHM14" s="67"/>
      <c r="QHN14" s="284"/>
      <c r="QHO14" s="285"/>
      <c r="QHP14" s="285"/>
      <c r="QHQ14" s="286"/>
      <c r="QHR14" s="287"/>
      <c r="QHS14" s="67"/>
      <c r="QHT14" s="284"/>
      <c r="QHU14" s="285"/>
      <c r="QHV14" s="285"/>
      <c r="QHW14" s="286"/>
      <c r="QHX14" s="287"/>
      <c r="QHY14" s="67"/>
      <c r="QHZ14" s="284"/>
      <c r="QIA14" s="285"/>
      <c r="QIB14" s="285"/>
      <c r="QIC14" s="286"/>
      <c r="QID14" s="287"/>
      <c r="QIE14" s="67"/>
      <c r="QIF14" s="284"/>
      <c r="QIG14" s="285"/>
      <c r="QIH14" s="285"/>
      <c r="QII14" s="286"/>
      <c r="QIJ14" s="287"/>
      <c r="QIK14" s="67"/>
      <c r="QIL14" s="284"/>
      <c r="QIM14" s="285"/>
      <c r="QIN14" s="285"/>
      <c r="QIO14" s="286"/>
      <c r="QIP14" s="287"/>
      <c r="QIQ14" s="67"/>
      <c r="QIR14" s="284"/>
      <c r="QIS14" s="285"/>
      <c r="QIT14" s="285"/>
      <c r="QIU14" s="286"/>
      <c r="QIV14" s="287"/>
      <c r="QIW14" s="67"/>
      <c r="QIX14" s="284"/>
      <c r="QIY14" s="285"/>
      <c r="QIZ14" s="285"/>
      <c r="QJA14" s="286"/>
      <c r="QJB14" s="287"/>
      <c r="QJC14" s="67"/>
      <c r="QJD14" s="284"/>
      <c r="QJE14" s="285"/>
      <c r="QJF14" s="285"/>
      <c r="QJG14" s="286"/>
      <c r="QJH14" s="287"/>
      <c r="QJI14" s="67"/>
      <c r="QJJ14" s="284"/>
      <c r="QJK14" s="285"/>
      <c r="QJL14" s="285"/>
      <c r="QJM14" s="286"/>
      <c r="QJN14" s="287"/>
      <c r="QJO14" s="67"/>
      <c r="QJP14" s="284"/>
      <c r="QJQ14" s="285"/>
      <c r="QJR14" s="285"/>
      <c r="QJS14" s="286"/>
      <c r="QJT14" s="287"/>
      <c r="QJU14" s="67"/>
      <c r="QJV14" s="284"/>
      <c r="QJW14" s="285"/>
      <c r="QJX14" s="285"/>
      <c r="QJY14" s="286"/>
      <c r="QJZ14" s="287"/>
      <c r="QKA14" s="67"/>
      <c r="QKB14" s="284"/>
      <c r="QKC14" s="285"/>
      <c r="QKD14" s="285"/>
      <c r="QKE14" s="286"/>
      <c r="QKF14" s="287"/>
      <c r="QKG14" s="67"/>
      <c r="QKH14" s="284"/>
      <c r="QKI14" s="285"/>
      <c r="QKJ14" s="285"/>
      <c r="QKK14" s="286"/>
      <c r="QKL14" s="287"/>
      <c r="QKM14" s="67"/>
      <c r="QKN14" s="284"/>
      <c r="QKO14" s="285"/>
      <c r="QKP14" s="285"/>
      <c r="QKQ14" s="286"/>
      <c r="QKR14" s="287"/>
      <c r="QKS14" s="67"/>
      <c r="QKT14" s="284"/>
      <c r="QKU14" s="285"/>
      <c r="QKV14" s="285"/>
      <c r="QKW14" s="286"/>
      <c r="QKX14" s="287"/>
      <c r="QKY14" s="67"/>
      <c r="QKZ14" s="284"/>
      <c r="QLA14" s="285"/>
      <c r="QLB14" s="285"/>
      <c r="QLC14" s="286"/>
      <c r="QLD14" s="287"/>
      <c r="QLE14" s="67"/>
      <c r="QLF14" s="284"/>
      <c r="QLG14" s="285"/>
      <c r="QLH14" s="285"/>
      <c r="QLI14" s="286"/>
      <c r="QLJ14" s="287"/>
      <c r="QLK14" s="67"/>
      <c r="QLL14" s="284"/>
      <c r="QLM14" s="285"/>
      <c r="QLN14" s="285"/>
      <c r="QLO14" s="286"/>
      <c r="QLP14" s="287"/>
      <c r="QLQ14" s="67"/>
      <c r="QLR14" s="284"/>
      <c r="QLS14" s="285"/>
      <c r="QLT14" s="285"/>
      <c r="QLU14" s="286"/>
      <c r="QLV14" s="287"/>
      <c r="QLW14" s="67"/>
      <c r="QLX14" s="284"/>
      <c r="QLY14" s="285"/>
      <c r="QLZ14" s="285"/>
      <c r="QMA14" s="286"/>
      <c r="QMB14" s="287"/>
      <c r="QMC14" s="67"/>
      <c r="QMD14" s="284"/>
      <c r="QME14" s="285"/>
      <c r="QMF14" s="285"/>
      <c r="QMG14" s="286"/>
      <c r="QMH14" s="287"/>
      <c r="QMI14" s="67"/>
      <c r="QMJ14" s="284"/>
      <c r="QMK14" s="285"/>
      <c r="QML14" s="285"/>
      <c r="QMM14" s="286"/>
      <c r="QMN14" s="287"/>
      <c r="QMO14" s="67"/>
      <c r="QMP14" s="284"/>
      <c r="QMQ14" s="285"/>
      <c r="QMR14" s="285"/>
      <c r="QMS14" s="286"/>
      <c r="QMT14" s="287"/>
      <c r="QMU14" s="67"/>
      <c r="QMV14" s="284"/>
      <c r="QMW14" s="285"/>
      <c r="QMX14" s="285"/>
      <c r="QMY14" s="286"/>
      <c r="QMZ14" s="287"/>
      <c r="QNA14" s="67"/>
      <c r="QNB14" s="284"/>
      <c r="QNC14" s="285"/>
      <c r="QND14" s="285"/>
      <c r="QNE14" s="286"/>
      <c r="QNF14" s="287"/>
      <c r="QNG14" s="67"/>
      <c r="QNH14" s="284"/>
      <c r="QNI14" s="285"/>
      <c r="QNJ14" s="285"/>
      <c r="QNK14" s="286"/>
      <c r="QNL14" s="287"/>
      <c r="QNM14" s="67"/>
      <c r="QNN14" s="284"/>
      <c r="QNO14" s="285"/>
      <c r="QNP14" s="285"/>
      <c r="QNQ14" s="286"/>
      <c r="QNR14" s="287"/>
      <c r="QNS14" s="67"/>
      <c r="QNT14" s="284"/>
      <c r="QNU14" s="285"/>
      <c r="QNV14" s="285"/>
      <c r="QNW14" s="286"/>
      <c r="QNX14" s="287"/>
      <c r="QNY14" s="67"/>
      <c r="QNZ14" s="284"/>
      <c r="QOA14" s="285"/>
      <c r="QOB14" s="285"/>
      <c r="QOC14" s="286"/>
      <c r="QOD14" s="287"/>
      <c r="QOE14" s="67"/>
      <c r="QOF14" s="284"/>
      <c r="QOG14" s="285"/>
      <c r="QOH14" s="285"/>
      <c r="QOI14" s="286"/>
      <c r="QOJ14" s="287"/>
      <c r="QOK14" s="67"/>
      <c r="QOL14" s="284"/>
      <c r="QOM14" s="285"/>
      <c r="QON14" s="285"/>
      <c r="QOO14" s="286"/>
      <c r="QOP14" s="287"/>
      <c r="QOQ14" s="67"/>
      <c r="QOR14" s="284"/>
      <c r="QOS14" s="285"/>
      <c r="QOT14" s="285"/>
      <c r="QOU14" s="286"/>
      <c r="QOV14" s="287"/>
      <c r="QOW14" s="67"/>
      <c r="QOX14" s="284"/>
      <c r="QOY14" s="285"/>
      <c r="QOZ14" s="285"/>
      <c r="QPA14" s="286"/>
      <c r="QPB14" s="287"/>
      <c r="QPC14" s="67"/>
      <c r="QPD14" s="284"/>
      <c r="QPE14" s="285"/>
      <c r="QPF14" s="285"/>
      <c r="QPG14" s="286"/>
      <c r="QPH14" s="287"/>
      <c r="QPI14" s="67"/>
      <c r="QPJ14" s="284"/>
      <c r="QPK14" s="285"/>
      <c r="QPL14" s="285"/>
      <c r="QPM14" s="286"/>
      <c r="QPN14" s="287"/>
      <c r="QPO14" s="67"/>
      <c r="QPP14" s="284"/>
      <c r="QPQ14" s="285"/>
      <c r="QPR14" s="285"/>
      <c r="QPS14" s="286"/>
      <c r="QPT14" s="287"/>
      <c r="QPU14" s="67"/>
      <c r="QPV14" s="284"/>
      <c r="QPW14" s="285"/>
      <c r="QPX14" s="285"/>
      <c r="QPY14" s="286"/>
      <c r="QPZ14" s="287"/>
      <c r="QQA14" s="67"/>
      <c r="QQB14" s="284"/>
      <c r="QQC14" s="285"/>
      <c r="QQD14" s="285"/>
      <c r="QQE14" s="286"/>
      <c r="QQF14" s="287"/>
      <c r="QQG14" s="67"/>
      <c r="QQH14" s="284"/>
      <c r="QQI14" s="285"/>
      <c r="QQJ14" s="285"/>
      <c r="QQK14" s="286"/>
      <c r="QQL14" s="287"/>
      <c r="QQM14" s="67"/>
      <c r="QQN14" s="284"/>
      <c r="QQO14" s="285"/>
      <c r="QQP14" s="285"/>
      <c r="QQQ14" s="286"/>
      <c r="QQR14" s="287"/>
      <c r="QQS14" s="67"/>
      <c r="QQT14" s="284"/>
      <c r="QQU14" s="285"/>
      <c r="QQV14" s="285"/>
      <c r="QQW14" s="286"/>
      <c r="QQX14" s="287"/>
      <c r="QQY14" s="67"/>
      <c r="QQZ14" s="284"/>
      <c r="QRA14" s="285"/>
      <c r="QRB14" s="285"/>
      <c r="QRC14" s="286"/>
      <c r="QRD14" s="287"/>
      <c r="QRE14" s="67"/>
      <c r="QRF14" s="284"/>
      <c r="QRG14" s="285"/>
      <c r="QRH14" s="285"/>
      <c r="QRI14" s="286"/>
      <c r="QRJ14" s="287"/>
      <c r="QRK14" s="67"/>
      <c r="QRL14" s="284"/>
      <c r="QRM14" s="285"/>
      <c r="QRN14" s="285"/>
      <c r="QRO14" s="286"/>
      <c r="QRP14" s="287"/>
      <c r="QRQ14" s="67"/>
      <c r="QRR14" s="284"/>
      <c r="QRS14" s="285"/>
      <c r="QRT14" s="285"/>
      <c r="QRU14" s="286"/>
      <c r="QRV14" s="287"/>
      <c r="QRW14" s="67"/>
      <c r="QRX14" s="284"/>
      <c r="QRY14" s="285"/>
      <c r="QRZ14" s="285"/>
      <c r="QSA14" s="286"/>
      <c r="QSB14" s="287"/>
      <c r="QSC14" s="67"/>
      <c r="QSD14" s="284"/>
      <c r="QSE14" s="285"/>
      <c r="QSF14" s="285"/>
      <c r="QSG14" s="286"/>
      <c r="QSH14" s="287"/>
      <c r="QSI14" s="67"/>
      <c r="QSJ14" s="284"/>
      <c r="QSK14" s="285"/>
      <c r="QSL14" s="285"/>
      <c r="QSM14" s="286"/>
      <c r="QSN14" s="287"/>
      <c r="QSO14" s="67"/>
      <c r="QSP14" s="284"/>
      <c r="QSQ14" s="285"/>
      <c r="QSR14" s="285"/>
      <c r="QSS14" s="286"/>
      <c r="QST14" s="287"/>
      <c r="QSU14" s="67"/>
      <c r="QSV14" s="284"/>
      <c r="QSW14" s="285"/>
      <c r="QSX14" s="285"/>
      <c r="QSY14" s="286"/>
      <c r="QSZ14" s="287"/>
      <c r="QTA14" s="67"/>
      <c r="QTB14" s="284"/>
      <c r="QTC14" s="285"/>
      <c r="QTD14" s="285"/>
      <c r="QTE14" s="286"/>
      <c r="QTF14" s="287"/>
      <c r="QTG14" s="67"/>
      <c r="QTH14" s="284"/>
      <c r="QTI14" s="285"/>
      <c r="QTJ14" s="285"/>
      <c r="QTK14" s="286"/>
      <c r="QTL14" s="287"/>
      <c r="QTM14" s="67"/>
      <c r="QTN14" s="284"/>
      <c r="QTO14" s="285"/>
      <c r="QTP14" s="285"/>
      <c r="QTQ14" s="286"/>
      <c r="QTR14" s="287"/>
      <c r="QTS14" s="67"/>
      <c r="QTT14" s="284"/>
      <c r="QTU14" s="285"/>
      <c r="QTV14" s="285"/>
      <c r="QTW14" s="286"/>
      <c r="QTX14" s="287"/>
      <c r="QTY14" s="67"/>
      <c r="QTZ14" s="284"/>
      <c r="QUA14" s="285"/>
      <c r="QUB14" s="285"/>
      <c r="QUC14" s="286"/>
      <c r="QUD14" s="287"/>
      <c r="QUE14" s="67"/>
      <c r="QUF14" s="284"/>
      <c r="QUG14" s="285"/>
      <c r="QUH14" s="285"/>
      <c r="QUI14" s="286"/>
      <c r="QUJ14" s="287"/>
      <c r="QUK14" s="67"/>
      <c r="QUL14" s="284"/>
      <c r="QUM14" s="285"/>
      <c r="QUN14" s="285"/>
      <c r="QUO14" s="286"/>
      <c r="QUP14" s="287"/>
      <c r="QUQ14" s="67"/>
      <c r="QUR14" s="284"/>
      <c r="QUS14" s="285"/>
      <c r="QUT14" s="285"/>
      <c r="QUU14" s="286"/>
      <c r="QUV14" s="287"/>
      <c r="QUW14" s="67"/>
      <c r="QUX14" s="284"/>
      <c r="QUY14" s="285"/>
      <c r="QUZ14" s="285"/>
      <c r="QVA14" s="286"/>
      <c r="QVB14" s="287"/>
      <c r="QVC14" s="67"/>
      <c r="QVD14" s="284"/>
      <c r="QVE14" s="285"/>
      <c r="QVF14" s="285"/>
      <c r="QVG14" s="286"/>
      <c r="QVH14" s="287"/>
      <c r="QVI14" s="67"/>
      <c r="QVJ14" s="284"/>
      <c r="QVK14" s="285"/>
      <c r="QVL14" s="285"/>
      <c r="QVM14" s="286"/>
      <c r="QVN14" s="287"/>
      <c r="QVO14" s="67"/>
      <c r="QVP14" s="284"/>
      <c r="QVQ14" s="285"/>
      <c r="QVR14" s="285"/>
      <c r="QVS14" s="286"/>
      <c r="QVT14" s="287"/>
      <c r="QVU14" s="67"/>
      <c r="QVV14" s="284"/>
      <c r="QVW14" s="285"/>
      <c r="QVX14" s="285"/>
      <c r="QVY14" s="286"/>
      <c r="QVZ14" s="287"/>
      <c r="QWA14" s="67"/>
      <c r="QWB14" s="284"/>
      <c r="QWC14" s="285"/>
      <c r="QWD14" s="285"/>
      <c r="QWE14" s="286"/>
      <c r="QWF14" s="287"/>
      <c r="QWG14" s="67"/>
      <c r="QWH14" s="284"/>
      <c r="QWI14" s="285"/>
      <c r="QWJ14" s="285"/>
      <c r="QWK14" s="286"/>
      <c r="QWL14" s="287"/>
      <c r="QWM14" s="67"/>
      <c r="QWN14" s="284"/>
      <c r="QWO14" s="285"/>
      <c r="QWP14" s="285"/>
      <c r="QWQ14" s="286"/>
      <c r="QWR14" s="287"/>
      <c r="QWS14" s="67"/>
      <c r="QWT14" s="284"/>
      <c r="QWU14" s="285"/>
      <c r="QWV14" s="285"/>
      <c r="QWW14" s="286"/>
      <c r="QWX14" s="287"/>
      <c r="QWY14" s="67"/>
      <c r="QWZ14" s="284"/>
      <c r="QXA14" s="285"/>
      <c r="QXB14" s="285"/>
      <c r="QXC14" s="286"/>
      <c r="QXD14" s="287"/>
      <c r="QXE14" s="67"/>
      <c r="QXF14" s="284"/>
      <c r="QXG14" s="285"/>
      <c r="QXH14" s="285"/>
      <c r="QXI14" s="286"/>
      <c r="QXJ14" s="287"/>
      <c r="QXK14" s="67"/>
      <c r="QXL14" s="284"/>
      <c r="QXM14" s="285"/>
      <c r="QXN14" s="285"/>
      <c r="QXO14" s="286"/>
      <c r="QXP14" s="287"/>
      <c r="QXQ14" s="67"/>
      <c r="QXR14" s="284"/>
      <c r="QXS14" s="285"/>
      <c r="QXT14" s="285"/>
      <c r="QXU14" s="286"/>
      <c r="QXV14" s="287"/>
      <c r="QXW14" s="67"/>
      <c r="QXX14" s="284"/>
      <c r="QXY14" s="285"/>
      <c r="QXZ14" s="285"/>
      <c r="QYA14" s="286"/>
      <c r="QYB14" s="287"/>
      <c r="QYC14" s="67"/>
      <c r="QYD14" s="284"/>
      <c r="QYE14" s="285"/>
      <c r="QYF14" s="285"/>
      <c r="QYG14" s="286"/>
      <c r="QYH14" s="287"/>
      <c r="QYI14" s="67"/>
      <c r="QYJ14" s="284"/>
      <c r="QYK14" s="285"/>
      <c r="QYL14" s="285"/>
      <c r="QYM14" s="286"/>
      <c r="QYN14" s="287"/>
      <c r="QYO14" s="67"/>
      <c r="QYP14" s="284"/>
      <c r="QYQ14" s="285"/>
      <c r="QYR14" s="285"/>
      <c r="QYS14" s="286"/>
      <c r="QYT14" s="287"/>
      <c r="QYU14" s="67"/>
      <c r="QYV14" s="284"/>
      <c r="QYW14" s="285"/>
      <c r="QYX14" s="285"/>
      <c r="QYY14" s="286"/>
      <c r="QYZ14" s="287"/>
      <c r="QZA14" s="67"/>
      <c r="QZB14" s="284"/>
      <c r="QZC14" s="285"/>
      <c r="QZD14" s="285"/>
      <c r="QZE14" s="286"/>
      <c r="QZF14" s="287"/>
      <c r="QZG14" s="67"/>
      <c r="QZH14" s="284"/>
      <c r="QZI14" s="285"/>
      <c r="QZJ14" s="285"/>
      <c r="QZK14" s="286"/>
      <c r="QZL14" s="287"/>
      <c r="QZM14" s="67"/>
      <c r="QZN14" s="284"/>
      <c r="QZO14" s="285"/>
      <c r="QZP14" s="285"/>
      <c r="QZQ14" s="286"/>
      <c r="QZR14" s="287"/>
      <c r="QZS14" s="67"/>
      <c r="QZT14" s="284"/>
      <c r="QZU14" s="285"/>
      <c r="QZV14" s="285"/>
      <c r="QZW14" s="286"/>
      <c r="QZX14" s="287"/>
      <c r="QZY14" s="67"/>
      <c r="QZZ14" s="284"/>
      <c r="RAA14" s="285"/>
      <c r="RAB14" s="285"/>
      <c r="RAC14" s="286"/>
      <c r="RAD14" s="287"/>
      <c r="RAE14" s="67"/>
      <c r="RAF14" s="284"/>
      <c r="RAG14" s="285"/>
      <c r="RAH14" s="285"/>
      <c r="RAI14" s="286"/>
      <c r="RAJ14" s="287"/>
      <c r="RAK14" s="67"/>
      <c r="RAL14" s="284"/>
      <c r="RAM14" s="285"/>
      <c r="RAN14" s="285"/>
      <c r="RAO14" s="286"/>
      <c r="RAP14" s="287"/>
      <c r="RAQ14" s="67"/>
      <c r="RAR14" s="284"/>
      <c r="RAS14" s="285"/>
      <c r="RAT14" s="285"/>
      <c r="RAU14" s="286"/>
      <c r="RAV14" s="287"/>
      <c r="RAW14" s="67"/>
      <c r="RAX14" s="284"/>
      <c r="RAY14" s="285"/>
      <c r="RAZ14" s="285"/>
      <c r="RBA14" s="286"/>
      <c r="RBB14" s="287"/>
      <c r="RBC14" s="67"/>
      <c r="RBD14" s="284"/>
      <c r="RBE14" s="285"/>
      <c r="RBF14" s="285"/>
      <c r="RBG14" s="286"/>
      <c r="RBH14" s="287"/>
      <c r="RBI14" s="67"/>
      <c r="RBJ14" s="284"/>
      <c r="RBK14" s="285"/>
      <c r="RBL14" s="285"/>
      <c r="RBM14" s="286"/>
      <c r="RBN14" s="287"/>
      <c r="RBO14" s="67"/>
      <c r="RBP14" s="284"/>
      <c r="RBQ14" s="285"/>
      <c r="RBR14" s="285"/>
      <c r="RBS14" s="286"/>
      <c r="RBT14" s="287"/>
      <c r="RBU14" s="67"/>
      <c r="RBV14" s="284"/>
      <c r="RBW14" s="285"/>
      <c r="RBX14" s="285"/>
      <c r="RBY14" s="286"/>
      <c r="RBZ14" s="287"/>
      <c r="RCA14" s="67"/>
      <c r="RCB14" s="284"/>
      <c r="RCC14" s="285"/>
      <c r="RCD14" s="285"/>
      <c r="RCE14" s="286"/>
      <c r="RCF14" s="287"/>
      <c r="RCG14" s="67"/>
      <c r="RCH14" s="284"/>
      <c r="RCI14" s="285"/>
      <c r="RCJ14" s="285"/>
      <c r="RCK14" s="286"/>
      <c r="RCL14" s="287"/>
      <c r="RCM14" s="67"/>
      <c r="RCN14" s="284"/>
      <c r="RCO14" s="285"/>
      <c r="RCP14" s="285"/>
      <c r="RCQ14" s="286"/>
      <c r="RCR14" s="287"/>
      <c r="RCS14" s="67"/>
      <c r="RCT14" s="284"/>
      <c r="RCU14" s="285"/>
      <c r="RCV14" s="285"/>
      <c r="RCW14" s="286"/>
      <c r="RCX14" s="287"/>
      <c r="RCY14" s="67"/>
      <c r="RCZ14" s="284"/>
      <c r="RDA14" s="285"/>
      <c r="RDB14" s="285"/>
      <c r="RDC14" s="286"/>
      <c r="RDD14" s="287"/>
      <c r="RDE14" s="67"/>
      <c r="RDF14" s="284"/>
      <c r="RDG14" s="285"/>
      <c r="RDH14" s="285"/>
      <c r="RDI14" s="286"/>
      <c r="RDJ14" s="287"/>
      <c r="RDK14" s="67"/>
      <c r="RDL14" s="284"/>
      <c r="RDM14" s="285"/>
      <c r="RDN14" s="285"/>
      <c r="RDO14" s="286"/>
      <c r="RDP14" s="287"/>
      <c r="RDQ14" s="67"/>
      <c r="RDR14" s="284"/>
      <c r="RDS14" s="285"/>
      <c r="RDT14" s="285"/>
      <c r="RDU14" s="286"/>
      <c r="RDV14" s="287"/>
      <c r="RDW14" s="67"/>
      <c r="RDX14" s="284"/>
      <c r="RDY14" s="285"/>
      <c r="RDZ14" s="285"/>
      <c r="REA14" s="286"/>
      <c r="REB14" s="287"/>
      <c r="REC14" s="67"/>
      <c r="RED14" s="284"/>
      <c r="REE14" s="285"/>
      <c r="REF14" s="285"/>
      <c r="REG14" s="286"/>
      <c r="REH14" s="287"/>
      <c r="REI14" s="67"/>
      <c r="REJ14" s="284"/>
      <c r="REK14" s="285"/>
      <c r="REL14" s="285"/>
      <c r="REM14" s="286"/>
      <c r="REN14" s="287"/>
      <c r="REO14" s="67"/>
      <c r="REP14" s="284"/>
      <c r="REQ14" s="285"/>
      <c r="RER14" s="285"/>
      <c r="RES14" s="286"/>
      <c r="RET14" s="287"/>
      <c r="REU14" s="67"/>
      <c r="REV14" s="284"/>
      <c r="REW14" s="285"/>
      <c r="REX14" s="285"/>
      <c r="REY14" s="286"/>
      <c r="REZ14" s="287"/>
      <c r="RFA14" s="67"/>
      <c r="RFB14" s="284"/>
      <c r="RFC14" s="285"/>
      <c r="RFD14" s="285"/>
      <c r="RFE14" s="286"/>
      <c r="RFF14" s="287"/>
      <c r="RFG14" s="67"/>
      <c r="RFH14" s="284"/>
      <c r="RFI14" s="285"/>
      <c r="RFJ14" s="285"/>
      <c r="RFK14" s="286"/>
      <c r="RFL14" s="287"/>
      <c r="RFM14" s="67"/>
      <c r="RFN14" s="284"/>
      <c r="RFO14" s="285"/>
      <c r="RFP14" s="285"/>
      <c r="RFQ14" s="286"/>
      <c r="RFR14" s="287"/>
      <c r="RFS14" s="67"/>
      <c r="RFT14" s="284"/>
      <c r="RFU14" s="285"/>
      <c r="RFV14" s="285"/>
      <c r="RFW14" s="286"/>
      <c r="RFX14" s="287"/>
      <c r="RFY14" s="67"/>
      <c r="RFZ14" s="284"/>
      <c r="RGA14" s="285"/>
      <c r="RGB14" s="285"/>
      <c r="RGC14" s="286"/>
      <c r="RGD14" s="287"/>
      <c r="RGE14" s="67"/>
      <c r="RGF14" s="284"/>
      <c r="RGG14" s="285"/>
      <c r="RGH14" s="285"/>
      <c r="RGI14" s="286"/>
      <c r="RGJ14" s="287"/>
      <c r="RGK14" s="67"/>
      <c r="RGL14" s="284"/>
      <c r="RGM14" s="285"/>
      <c r="RGN14" s="285"/>
      <c r="RGO14" s="286"/>
      <c r="RGP14" s="287"/>
      <c r="RGQ14" s="67"/>
      <c r="RGR14" s="284"/>
      <c r="RGS14" s="285"/>
      <c r="RGT14" s="285"/>
      <c r="RGU14" s="286"/>
      <c r="RGV14" s="287"/>
      <c r="RGW14" s="67"/>
      <c r="RGX14" s="284"/>
      <c r="RGY14" s="285"/>
      <c r="RGZ14" s="285"/>
      <c r="RHA14" s="286"/>
      <c r="RHB14" s="287"/>
      <c r="RHC14" s="67"/>
      <c r="RHD14" s="284"/>
      <c r="RHE14" s="285"/>
      <c r="RHF14" s="285"/>
      <c r="RHG14" s="286"/>
      <c r="RHH14" s="287"/>
      <c r="RHI14" s="67"/>
      <c r="RHJ14" s="284"/>
      <c r="RHK14" s="285"/>
      <c r="RHL14" s="285"/>
      <c r="RHM14" s="286"/>
      <c r="RHN14" s="287"/>
      <c r="RHO14" s="67"/>
      <c r="RHP14" s="284"/>
      <c r="RHQ14" s="285"/>
      <c r="RHR14" s="285"/>
      <c r="RHS14" s="286"/>
      <c r="RHT14" s="287"/>
      <c r="RHU14" s="67"/>
      <c r="RHV14" s="284"/>
      <c r="RHW14" s="285"/>
      <c r="RHX14" s="285"/>
      <c r="RHY14" s="286"/>
      <c r="RHZ14" s="287"/>
      <c r="RIA14" s="67"/>
      <c r="RIB14" s="284"/>
      <c r="RIC14" s="285"/>
      <c r="RID14" s="285"/>
      <c r="RIE14" s="286"/>
      <c r="RIF14" s="287"/>
      <c r="RIG14" s="67"/>
      <c r="RIH14" s="284"/>
      <c r="RII14" s="285"/>
      <c r="RIJ14" s="285"/>
      <c r="RIK14" s="286"/>
      <c r="RIL14" s="287"/>
      <c r="RIM14" s="67"/>
      <c r="RIN14" s="284"/>
      <c r="RIO14" s="285"/>
      <c r="RIP14" s="285"/>
      <c r="RIQ14" s="286"/>
      <c r="RIR14" s="287"/>
      <c r="RIS14" s="67"/>
      <c r="RIT14" s="284"/>
      <c r="RIU14" s="285"/>
      <c r="RIV14" s="285"/>
      <c r="RIW14" s="286"/>
      <c r="RIX14" s="287"/>
      <c r="RIY14" s="67"/>
      <c r="RIZ14" s="284"/>
      <c r="RJA14" s="285"/>
      <c r="RJB14" s="285"/>
      <c r="RJC14" s="286"/>
      <c r="RJD14" s="287"/>
      <c r="RJE14" s="67"/>
      <c r="RJF14" s="284"/>
      <c r="RJG14" s="285"/>
      <c r="RJH14" s="285"/>
      <c r="RJI14" s="286"/>
      <c r="RJJ14" s="287"/>
      <c r="RJK14" s="67"/>
      <c r="RJL14" s="284"/>
      <c r="RJM14" s="285"/>
      <c r="RJN14" s="285"/>
      <c r="RJO14" s="286"/>
      <c r="RJP14" s="287"/>
      <c r="RJQ14" s="67"/>
      <c r="RJR14" s="284"/>
      <c r="RJS14" s="285"/>
      <c r="RJT14" s="285"/>
      <c r="RJU14" s="286"/>
      <c r="RJV14" s="287"/>
      <c r="RJW14" s="67"/>
      <c r="RJX14" s="284"/>
      <c r="RJY14" s="285"/>
      <c r="RJZ14" s="285"/>
      <c r="RKA14" s="286"/>
      <c r="RKB14" s="287"/>
      <c r="RKC14" s="67"/>
      <c r="RKD14" s="284"/>
      <c r="RKE14" s="285"/>
      <c r="RKF14" s="285"/>
      <c r="RKG14" s="286"/>
      <c r="RKH14" s="287"/>
      <c r="RKI14" s="67"/>
      <c r="RKJ14" s="284"/>
      <c r="RKK14" s="285"/>
      <c r="RKL14" s="285"/>
      <c r="RKM14" s="286"/>
      <c r="RKN14" s="287"/>
      <c r="RKO14" s="67"/>
      <c r="RKP14" s="284"/>
      <c r="RKQ14" s="285"/>
      <c r="RKR14" s="285"/>
      <c r="RKS14" s="286"/>
      <c r="RKT14" s="287"/>
      <c r="RKU14" s="67"/>
      <c r="RKV14" s="284"/>
      <c r="RKW14" s="285"/>
      <c r="RKX14" s="285"/>
      <c r="RKY14" s="286"/>
      <c r="RKZ14" s="287"/>
      <c r="RLA14" s="67"/>
      <c r="RLB14" s="284"/>
      <c r="RLC14" s="285"/>
      <c r="RLD14" s="285"/>
      <c r="RLE14" s="286"/>
      <c r="RLF14" s="287"/>
      <c r="RLG14" s="67"/>
      <c r="RLH14" s="284"/>
      <c r="RLI14" s="285"/>
      <c r="RLJ14" s="285"/>
      <c r="RLK14" s="286"/>
      <c r="RLL14" s="287"/>
      <c r="RLM14" s="67"/>
      <c r="RLN14" s="284"/>
      <c r="RLO14" s="285"/>
      <c r="RLP14" s="285"/>
      <c r="RLQ14" s="286"/>
      <c r="RLR14" s="287"/>
      <c r="RLS14" s="67"/>
      <c r="RLT14" s="284"/>
      <c r="RLU14" s="285"/>
      <c r="RLV14" s="285"/>
      <c r="RLW14" s="286"/>
      <c r="RLX14" s="287"/>
      <c r="RLY14" s="67"/>
      <c r="RLZ14" s="284"/>
      <c r="RMA14" s="285"/>
      <c r="RMB14" s="285"/>
      <c r="RMC14" s="286"/>
      <c r="RMD14" s="287"/>
      <c r="RME14" s="67"/>
      <c r="RMF14" s="284"/>
      <c r="RMG14" s="285"/>
      <c r="RMH14" s="285"/>
      <c r="RMI14" s="286"/>
      <c r="RMJ14" s="287"/>
      <c r="RMK14" s="67"/>
      <c r="RML14" s="284"/>
      <c r="RMM14" s="285"/>
      <c r="RMN14" s="285"/>
      <c r="RMO14" s="286"/>
      <c r="RMP14" s="287"/>
      <c r="RMQ14" s="67"/>
      <c r="RMR14" s="284"/>
      <c r="RMS14" s="285"/>
      <c r="RMT14" s="285"/>
      <c r="RMU14" s="286"/>
      <c r="RMV14" s="287"/>
      <c r="RMW14" s="67"/>
      <c r="RMX14" s="284"/>
      <c r="RMY14" s="285"/>
      <c r="RMZ14" s="285"/>
      <c r="RNA14" s="286"/>
      <c r="RNB14" s="287"/>
      <c r="RNC14" s="67"/>
      <c r="RND14" s="284"/>
      <c r="RNE14" s="285"/>
      <c r="RNF14" s="285"/>
      <c r="RNG14" s="286"/>
      <c r="RNH14" s="287"/>
      <c r="RNI14" s="67"/>
      <c r="RNJ14" s="284"/>
      <c r="RNK14" s="285"/>
      <c r="RNL14" s="285"/>
      <c r="RNM14" s="286"/>
      <c r="RNN14" s="287"/>
      <c r="RNO14" s="67"/>
      <c r="RNP14" s="284"/>
      <c r="RNQ14" s="285"/>
      <c r="RNR14" s="285"/>
      <c r="RNS14" s="286"/>
      <c r="RNT14" s="287"/>
      <c r="RNU14" s="67"/>
      <c r="RNV14" s="284"/>
      <c r="RNW14" s="285"/>
      <c r="RNX14" s="285"/>
      <c r="RNY14" s="286"/>
      <c r="RNZ14" s="287"/>
      <c r="ROA14" s="67"/>
      <c r="ROB14" s="284"/>
      <c r="ROC14" s="285"/>
      <c r="ROD14" s="285"/>
      <c r="ROE14" s="286"/>
      <c r="ROF14" s="287"/>
      <c r="ROG14" s="67"/>
      <c r="ROH14" s="284"/>
      <c r="ROI14" s="285"/>
      <c r="ROJ14" s="285"/>
      <c r="ROK14" s="286"/>
      <c r="ROL14" s="287"/>
      <c r="ROM14" s="67"/>
      <c r="RON14" s="284"/>
      <c r="ROO14" s="285"/>
      <c r="ROP14" s="285"/>
      <c r="ROQ14" s="286"/>
      <c r="ROR14" s="287"/>
      <c r="ROS14" s="67"/>
      <c r="ROT14" s="284"/>
      <c r="ROU14" s="285"/>
      <c r="ROV14" s="285"/>
      <c r="ROW14" s="286"/>
      <c r="ROX14" s="287"/>
      <c r="ROY14" s="67"/>
      <c r="ROZ14" s="284"/>
      <c r="RPA14" s="285"/>
      <c r="RPB14" s="285"/>
      <c r="RPC14" s="286"/>
      <c r="RPD14" s="287"/>
      <c r="RPE14" s="67"/>
      <c r="RPF14" s="284"/>
      <c r="RPG14" s="285"/>
      <c r="RPH14" s="285"/>
      <c r="RPI14" s="286"/>
      <c r="RPJ14" s="287"/>
      <c r="RPK14" s="67"/>
      <c r="RPL14" s="284"/>
      <c r="RPM14" s="285"/>
      <c r="RPN14" s="285"/>
      <c r="RPO14" s="286"/>
      <c r="RPP14" s="287"/>
      <c r="RPQ14" s="67"/>
      <c r="RPR14" s="284"/>
      <c r="RPS14" s="285"/>
      <c r="RPT14" s="285"/>
      <c r="RPU14" s="286"/>
      <c r="RPV14" s="287"/>
      <c r="RPW14" s="67"/>
      <c r="RPX14" s="284"/>
      <c r="RPY14" s="285"/>
      <c r="RPZ14" s="285"/>
      <c r="RQA14" s="286"/>
      <c r="RQB14" s="287"/>
      <c r="RQC14" s="67"/>
      <c r="RQD14" s="284"/>
      <c r="RQE14" s="285"/>
      <c r="RQF14" s="285"/>
      <c r="RQG14" s="286"/>
      <c r="RQH14" s="287"/>
      <c r="RQI14" s="67"/>
      <c r="RQJ14" s="284"/>
      <c r="RQK14" s="285"/>
      <c r="RQL14" s="285"/>
      <c r="RQM14" s="286"/>
      <c r="RQN14" s="287"/>
      <c r="RQO14" s="67"/>
      <c r="RQP14" s="284"/>
      <c r="RQQ14" s="285"/>
      <c r="RQR14" s="285"/>
      <c r="RQS14" s="286"/>
      <c r="RQT14" s="287"/>
      <c r="RQU14" s="67"/>
      <c r="RQV14" s="284"/>
      <c r="RQW14" s="285"/>
      <c r="RQX14" s="285"/>
      <c r="RQY14" s="286"/>
      <c r="RQZ14" s="287"/>
      <c r="RRA14" s="67"/>
      <c r="RRB14" s="284"/>
      <c r="RRC14" s="285"/>
      <c r="RRD14" s="285"/>
      <c r="RRE14" s="286"/>
      <c r="RRF14" s="287"/>
      <c r="RRG14" s="67"/>
      <c r="RRH14" s="284"/>
      <c r="RRI14" s="285"/>
      <c r="RRJ14" s="285"/>
      <c r="RRK14" s="286"/>
      <c r="RRL14" s="287"/>
      <c r="RRM14" s="67"/>
      <c r="RRN14" s="284"/>
      <c r="RRO14" s="285"/>
      <c r="RRP14" s="285"/>
      <c r="RRQ14" s="286"/>
      <c r="RRR14" s="287"/>
      <c r="RRS14" s="67"/>
      <c r="RRT14" s="284"/>
      <c r="RRU14" s="285"/>
      <c r="RRV14" s="285"/>
      <c r="RRW14" s="286"/>
      <c r="RRX14" s="287"/>
      <c r="RRY14" s="67"/>
      <c r="RRZ14" s="284"/>
      <c r="RSA14" s="285"/>
      <c r="RSB14" s="285"/>
      <c r="RSC14" s="286"/>
      <c r="RSD14" s="287"/>
      <c r="RSE14" s="67"/>
      <c r="RSF14" s="284"/>
      <c r="RSG14" s="285"/>
      <c r="RSH14" s="285"/>
      <c r="RSI14" s="286"/>
      <c r="RSJ14" s="287"/>
      <c r="RSK14" s="67"/>
      <c r="RSL14" s="284"/>
      <c r="RSM14" s="285"/>
      <c r="RSN14" s="285"/>
      <c r="RSO14" s="286"/>
      <c r="RSP14" s="287"/>
      <c r="RSQ14" s="67"/>
      <c r="RSR14" s="284"/>
      <c r="RSS14" s="285"/>
      <c r="RST14" s="285"/>
      <c r="RSU14" s="286"/>
      <c r="RSV14" s="287"/>
      <c r="RSW14" s="67"/>
      <c r="RSX14" s="284"/>
      <c r="RSY14" s="285"/>
      <c r="RSZ14" s="285"/>
      <c r="RTA14" s="286"/>
      <c r="RTB14" s="287"/>
      <c r="RTC14" s="67"/>
      <c r="RTD14" s="284"/>
      <c r="RTE14" s="285"/>
      <c r="RTF14" s="285"/>
      <c r="RTG14" s="286"/>
      <c r="RTH14" s="287"/>
      <c r="RTI14" s="67"/>
      <c r="RTJ14" s="284"/>
      <c r="RTK14" s="285"/>
      <c r="RTL14" s="285"/>
      <c r="RTM14" s="286"/>
      <c r="RTN14" s="287"/>
      <c r="RTO14" s="67"/>
      <c r="RTP14" s="284"/>
      <c r="RTQ14" s="285"/>
      <c r="RTR14" s="285"/>
      <c r="RTS14" s="286"/>
      <c r="RTT14" s="287"/>
      <c r="RTU14" s="67"/>
      <c r="RTV14" s="284"/>
      <c r="RTW14" s="285"/>
      <c r="RTX14" s="285"/>
      <c r="RTY14" s="286"/>
      <c r="RTZ14" s="287"/>
      <c r="RUA14" s="67"/>
      <c r="RUB14" s="284"/>
      <c r="RUC14" s="285"/>
      <c r="RUD14" s="285"/>
      <c r="RUE14" s="286"/>
      <c r="RUF14" s="287"/>
      <c r="RUG14" s="67"/>
      <c r="RUH14" s="284"/>
      <c r="RUI14" s="285"/>
      <c r="RUJ14" s="285"/>
      <c r="RUK14" s="286"/>
      <c r="RUL14" s="287"/>
      <c r="RUM14" s="67"/>
      <c r="RUN14" s="284"/>
      <c r="RUO14" s="285"/>
      <c r="RUP14" s="285"/>
      <c r="RUQ14" s="286"/>
      <c r="RUR14" s="287"/>
      <c r="RUS14" s="67"/>
      <c r="RUT14" s="284"/>
      <c r="RUU14" s="285"/>
      <c r="RUV14" s="285"/>
      <c r="RUW14" s="286"/>
      <c r="RUX14" s="287"/>
      <c r="RUY14" s="67"/>
      <c r="RUZ14" s="284"/>
      <c r="RVA14" s="285"/>
      <c r="RVB14" s="285"/>
      <c r="RVC14" s="286"/>
      <c r="RVD14" s="287"/>
      <c r="RVE14" s="67"/>
      <c r="RVF14" s="284"/>
      <c r="RVG14" s="285"/>
      <c r="RVH14" s="285"/>
      <c r="RVI14" s="286"/>
      <c r="RVJ14" s="287"/>
      <c r="RVK14" s="67"/>
      <c r="RVL14" s="284"/>
      <c r="RVM14" s="285"/>
      <c r="RVN14" s="285"/>
      <c r="RVO14" s="286"/>
      <c r="RVP14" s="287"/>
      <c r="RVQ14" s="67"/>
      <c r="RVR14" s="284"/>
      <c r="RVS14" s="285"/>
      <c r="RVT14" s="285"/>
      <c r="RVU14" s="286"/>
      <c r="RVV14" s="287"/>
      <c r="RVW14" s="67"/>
      <c r="RVX14" s="284"/>
      <c r="RVY14" s="285"/>
      <c r="RVZ14" s="285"/>
      <c r="RWA14" s="286"/>
      <c r="RWB14" s="287"/>
      <c r="RWC14" s="67"/>
      <c r="RWD14" s="284"/>
      <c r="RWE14" s="285"/>
      <c r="RWF14" s="285"/>
      <c r="RWG14" s="286"/>
      <c r="RWH14" s="287"/>
      <c r="RWI14" s="67"/>
      <c r="RWJ14" s="284"/>
      <c r="RWK14" s="285"/>
      <c r="RWL14" s="285"/>
      <c r="RWM14" s="286"/>
      <c r="RWN14" s="287"/>
      <c r="RWO14" s="67"/>
      <c r="RWP14" s="284"/>
      <c r="RWQ14" s="285"/>
      <c r="RWR14" s="285"/>
      <c r="RWS14" s="286"/>
      <c r="RWT14" s="287"/>
      <c r="RWU14" s="67"/>
      <c r="RWV14" s="284"/>
      <c r="RWW14" s="285"/>
      <c r="RWX14" s="285"/>
      <c r="RWY14" s="286"/>
      <c r="RWZ14" s="287"/>
      <c r="RXA14" s="67"/>
      <c r="RXB14" s="284"/>
      <c r="RXC14" s="285"/>
      <c r="RXD14" s="285"/>
      <c r="RXE14" s="286"/>
      <c r="RXF14" s="287"/>
      <c r="RXG14" s="67"/>
      <c r="RXH14" s="284"/>
      <c r="RXI14" s="285"/>
      <c r="RXJ14" s="285"/>
      <c r="RXK14" s="286"/>
      <c r="RXL14" s="287"/>
      <c r="RXM14" s="67"/>
      <c r="RXN14" s="284"/>
      <c r="RXO14" s="285"/>
      <c r="RXP14" s="285"/>
      <c r="RXQ14" s="286"/>
      <c r="RXR14" s="287"/>
      <c r="RXS14" s="67"/>
      <c r="RXT14" s="284"/>
      <c r="RXU14" s="285"/>
      <c r="RXV14" s="285"/>
      <c r="RXW14" s="286"/>
      <c r="RXX14" s="287"/>
      <c r="RXY14" s="67"/>
      <c r="RXZ14" s="284"/>
      <c r="RYA14" s="285"/>
      <c r="RYB14" s="285"/>
      <c r="RYC14" s="286"/>
      <c r="RYD14" s="287"/>
      <c r="RYE14" s="67"/>
      <c r="RYF14" s="284"/>
      <c r="RYG14" s="285"/>
      <c r="RYH14" s="285"/>
      <c r="RYI14" s="286"/>
      <c r="RYJ14" s="287"/>
      <c r="RYK14" s="67"/>
      <c r="RYL14" s="284"/>
      <c r="RYM14" s="285"/>
      <c r="RYN14" s="285"/>
      <c r="RYO14" s="286"/>
      <c r="RYP14" s="287"/>
      <c r="RYQ14" s="67"/>
      <c r="RYR14" s="284"/>
      <c r="RYS14" s="285"/>
      <c r="RYT14" s="285"/>
      <c r="RYU14" s="286"/>
      <c r="RYV14" s="287"/>
      <c r="RYW14" s="67"/>
      <c r="RYX14" s="284"/>
      <c r="RYY14" s="285"/>
      <c r="RYZ14" s="285"/>
      <c r="RZA14" s="286"/>
      <c r="RZB14" s="287"/>
      <c r="RZC14" s="67"/>
      <c r="RZD14" s="284"/>
      <c r="RZE14" s="285"/>
      <c r="RZF14" s="285"/>
      <c r="RZG14" s="286"/>
      <c r="RZH14" s="287"/>
      <c r="RZI14" s="67"/>
      <c r="RZJ14" s="284"/>
      <c r="RZK14" s="285"/>
      <c r="RZL14" s="285"/>
      <c r="RZM14" s="286"/>
      <c r="RZN14" s="287"/>
      <c r="RZO14" s="67"/>
      <c r="RZP14" s="284"/>
      <c r="RZQ14" s="285"/>
      <c r="RZR14" s="285"/>
      <c r="RZS14" s="286"/>
      <c r="RZT14" s="287"/>
      <c r="RZU14" s="67"/>
      <c r="RZV14" s="284"/>
      <c r="RZW14" s="285"/>
      <c r="RZX14" s="285"/>
      <c r="RZY14" s="286"/>
      <c r="RZZ14" s="287"/>
      <c r="SAA14" s="67"/>
      <c r="SAB14" s="284"/>
      <c r="SAC14" s="285"/>
      <c r="SAD14" s="285"/>
      <c r="SAE14" s="286"/>
      <c r="SAF14" s="287"/>
      <c r="SAG14" s="67"/>
      <c r="SAH14" s="284"/>
      <c r="SAI14" s="285"/>
      <c r="SAJ14" s="285"/>
      <c r="SAK14" s="286"/>
      <c r="SAL14" s="287"/>
      <c r="SAM14" s="67"/>
      <c r="SAN14" s="284"/>
      <c r="SAO14" s="285"/>
      <c r="SAP14" s="285"/>
      <c r="SAQ14" s="286"/>
      <c r="SAR14" s="287"/>
      <c r="SAS14" s="67"/>
      <c r="SAT14" s="284"/>
      <c r="SAU14" s="285"/>
      <c r="SAV14" s="285"/>
      <c r="SAW14" s="286"/>
      <c r="SAX14" s="287"/>
      <c r="SAY14" s="67"/>
      <c r="SAZ14" s="284"/>
      <c r="SBA14" s="285"/>
      <c r="SBB14" s="285"/>
      <c r="SBC14" s="286"/>
      <c r="SBD14" s="287"/>
      <c r="SBE14" s="67"/>
      <c r="SBF14" s="284"/>
      <c r="SBG14" s="285"/>
      <c r="SBH14" s="285"/>
      <c r="SBI14" s="286"/>
      <c r="SBJ14" s="287"/>
      <c r="SBK14" s="67"/>
      <c r="SBL14" s="284"/>
      <c r="SBM14" s="285"/>
      <c r="SBN14" s="285"/>
      <c r="SBO14" s="286"/>
      <c r="SBP14" s="287"/>
      <c r="SBQ14" s="67"/>
      <c r="SBR14" s="284"/>
      <c r="SBS14" s="285"/>
      <c r="SBT14" s="285"/>
      <c r="SBU14" s="286"/>
      <c r="SBV14" s="287"/>
      <c r="SBW14" s="67"/>
      <c r="SBX14" s="284"/>
      <c r="SBY14" s="285"/>
      <c r="SBZ14" s="285"/>
      <c r="SCA14" s="286"/>
      <c r="SCB14" s="287"/>
      <c r="SCC14" s="67"/>
      <c r="SCD14" s="284"/>
      <c r="SCE14" s="285"/>
      <c r="SCF14" s="285"/>
      <c r="SCG14" s="286"/>
      <c r="SCH14" s="287"/>
      <c r="SCI14" s="67"/>
      <c r="SCJ14" s="284"/>
      <c r="SCK14" s="285"/>
      <c r="SCL14" s="285"/>
      <c r="SCM14" s="286"/>
      <c r="SCN14" s="287"/>
      <c r="SCO14" s="67"/>
      <c r="SCP14" s="284"/>
      <c r="SCQ14" s="285"/>
      <c r="SCR14" s="285"/>
      <c r="SCS14" s="286"/>
      <c r="SCT14" s="287"/>
      <c r="SCU14" s="67"/>
      <c r="SCV14" s="284"/>
      <c r="SCW14" s="285"/>
      <c r="SCX14" s="285"/>
      <c r="SCY14" s="286"/>
      <c r="SCZ14" s="287"/>
      <c r="SDA14" s="67"/>
      <c r="SDB14" s="284"/>
      <c r="SDC14" s="285"/>
      <c r="SDD14" s="285"/>
      <c r="SDE14" s="286"/>
      <c r="SDF14" s="287"/>
      <c r="SDG14" s="67"/>
      <c r="SDH14" s="284"/>
      <c r="SDI14" s="285"/>
      <c r="SDJ14" s="285"/>
      <c r="SDK14" s="286"/>
      <c r="SDL14" s="287"/>
      <c r="SDM14" s="67"/>
      <c r="SDN14" s="284"/>
      <c r="SDO14" s="285"/>
      <c r="SDP14" s="285"/>
      <c r="SDQ14" s="286"/>
      <c r="SDR14" s="287"/>
      <c r="SDS14" s="67"/>
      <c r="SDT14" s="284"/>
      <c r="SDU14" s="285"/>
      <c r="SDV14" s="285"/>
      <c r="SDW14" s="286"/>
      <c r="SDX14" s="287"/>
      <c r="SDY14" s="67"/>
      <c r="SDZ14" s="284"/>
      <c r="SEA14" s="285"/>
      <c r="SEB14" s="285"/>
      <c r="SEC14" s="286"/>
      <c r="SED14" s="287"/>
      <c r="SEE14" s="67"/>
      <c r="SEF14" s="284"/>
      <c r="SEG14" s="285"/>
      <c r="SEH14" s="285"/>
      <c r="SEI14" s="286"/>
      <c r="SEJ14" s="287"/>
      <c r="SEK14" s="67"/>
      <c r="SEL14" s="284"/>
      <c r="SEM14" s="285"/>
      <c r="SEN14" s="285"/>
      <c r="SEO14" s="286"/>
      <c r="SEP14" s="287"/>
      <c r="SEQ14" s="67"/>
      <c r="SER14" s="284"/>
      <c r="SES14" s="285"/>
      <c r="SET14" s="285"/>
      <c r="SEU14" s="286"/>
      <c r="SEV14" s="287"/>
      <c r="SEW14" s="67"/>
      <c r="SEX14" s="284"/>
      <c r="SEY14" s="285"/>
      <c r="SEZ14" s="285"/>
      <c r="SFA14" s="286"/>
      <c r="SFB14" s="287"/>
      <c r="SFC14" s="67"/>
      <c r="SFD14" s="284"/>
      <c r="SFE14" s="285"/>
      <c r="SFF14" s="285"/>
      <c r="SFG14" s="286"/>
      <c r="SFH14" s="287"/>
      <c r="SFI14" s="67"/>
      <c r="SFJ14" s="284"/>
      <c r="SFK14" s="285"/>
      <c r="SFL14" s="285"/>
      <c r="SFM14" s="286"/>
      <c r="SFN14" s="287"/>
      <c r="SFO14" s="67"/>
      <c r="SFP14" s="284"/>
      <c r="SFQ14" s="285"/>
      <c r="SFR14" s="285"/>
      <c r="SFS14" s="286"/>
      <c r="SFT14" s="287"/>
      <c r="SFU14" s="67"/>
      <c r="SFV14" s="284"/>
      <c r="SFW14" s="285"/>
      <c r="SFX14" s="285"/>
      <c r="SFY14" s="286"/>
      <c r="SFZ14" s="287"/>
      <c r="SGA14" s="67"/>
      <c r="SGB14" s="284"/>
      <c r="SGC14" s="285"/>
      <c r="SGD14" s="285"/>
      <c r="SGE14" s="286"/>
      <c r="SGF14" s="287"/>
      <c r="SGG14" s="67"/>
      <c r="SGH14" s="284"/>
      <c r="SGI14" s="285"/>
      <c r="SGJ14" s="285"/>
      <c r="SGK14" s="286"/>
      <c r="SGL14" s="287"/>
      <c r="SGM14" s="67"/>
      <c r="SGN14" s="284"/>
      <c r="SGO14" s="285"/>
      <c r="SGP14" s="285"/>
      <c r="SGQ14" s="286"/>
      <c r="SGR14" s="287"/>
      <c r="SGS14" s="67"/>
      <c r="SGT14" s="284"/>
      <c r="SGU14" s="285"/>
      <c r="SGV14" s="285"/>
      <c r="SGW14" s="286"/>
      <c r="SGX14" s="287"/>
      <c r="SGY14" s="67"/>
      <c r="SGZ14" s="284"/>
      <c r="SHA14" s="285"/>
      <c r="SHB14" s="285"/>
      <c r="SHC14" s="286"/>
      <c r="SHD14" s="287"/>
      <c r="SHE14" s="67"/>
      <c r="SHF14" s="284"/>
      <c r="SHG14" s="285"/>
      <c r="SHH14" s="285"/>
      <c r="SHI14" s="286"/>
      <c r="SHJ14" s="287"/>
      <c r="SHK14" s="67"/>
      <c r="SHL14" s="284"/>
      <c r="SHM14" s="285"/>
      <c r="SHN14" s="285"/>
      <c r="SHO14" s="286"/>
      <c r="SHP14" s="287"/>
      <c r="SHQ14" s="67"/>
      <c r="SHR14" s="284"/>
      <c r="SHS14" s="285"/>
      <c r="SHT14" s="285"/>
      <c r="SHU14" s="286"/>
      <c r="SHV14" s="287"/>
      <c r="SHW14" s="67"/>
      <c r="SHX14" s="284"/>
      <c r="SHY14" s="285"/>
      <c r="SHZ14" s="285"/>
      <c r="SIA14" s="286"/>
      <c r="SIB14" s="287"/>
      <c r="SIC14" s="67"/>
      <c r="SID14" s="284"/>
      <c r="SIE14" s="285"/>
      <c r="SIF14" s="285"/>
      <c r="SIG14" s="286"/>
      <c r="SIH14" s="287"/>
      <c r="SII14" s="67"/>
      <c r="SIJ14" s="284"/>
      <c r="SIK14" s="285"/>
      <c r="SIL14" s="285"/>
      <c r="SIM14" s="286"/>
      <c r="SIN14" s="287"/>
      <c r="SIO14" s="67"/>
      <c r="SIP14" s="284"/>
      <c r="SIQ14" s="285"/>
      <c r="SIR14" s="285"/>
      <c r="SIS14" s="286"/>
      <c r="SIT14" s="287"/>
      <c r="SIU14" s="67"/>
      <c r="SIV14" s="284"/>
      <c r="SIW14" s="285"/>
      <c r="SIX14" s="285"/>
      <c r="SIY14" s="286"/>
      <c r="SIZ14" s="287"/>
      <c r="SJA14" s="67"/>
      <c r="SJB14" s="284"/>
      <c r="SJC14" s="285"/>
      <c r="SJD14" s="285"/>
      <c r="SJE14" s="286"/>
      <c r="SJF14" s="287"/>
      <c r="SJG14" s="67"/>
      <c r="SJH14" s="284"/>
      <c r="SJI14" s="285"/>
      <c r="SJJ14" s="285"/>
      <c r="SJK14" s="286"/>
      <c r="SJL14" s="287"/>
      <c r="SJM14" s="67"/>
      <c r="SJN14" s="284"/>
      <c r="SJO14" s="285"/>
      <c r="SJP14" s="285"/>
      <c r="SJQ14" s="286"/>
      <c r="SJR14" s="287"/>
      <c r="SJS14" s="67"/>
      <c r="SJT14" s="284"/>
      <c r="SJU14" s="285"/>
      <c r="SJV14" s="285"/>
      <c r="SJW14" s="286"/>
      <c r="SJX14" s="287"/>
      <c r="SJY14" s="67"/>
      <c r="SJZ14" s="284"/>
      <c r="SKA14" s="285"/>
      <c r="SKB14" s="285"/>
      <c r="SKC14" s="286"/>
      <c r="SKD14" s="287"/>
      <c r="SKE14" s="67"/>
      <c r="SKF14" s="284"/>
      <c r="SKG14" s="285"/>
      <c r="SKH14" s="285"/>
      <c r="SKI14" s="286"/>
      <c r="SKJ14" s="287"/>
      <c r="SKK14" s="67"/>
      <c r="SKL14" s="284"/>
      <c r="SKM14" s="285"/>
      <c r="SKN14" s="285"/>
      <c r="SKO14" s="286"/>
      <c r="SKP14" s="287"/>
      <c r="SKQ14" s="67"/>
      <c r="SKR14" s="284"/>
      <c r="SKS14" s="285"/>
      <c r="SKT14" s="285"/>
      <c r="SKU14" s="286"/>
      <c r="SKV14" s="287"/>
      <c r="SKW14" s="67"/>
      <c r="SKX14" s="284"/>
      <c r="SKY14" s="285"/>
      <c r="SKZ14" s="285"/>
      <c r="SLA14" s="286"/>
      <c r="SLB14" s="287"/>
      <c r="SLC14" s="67"/>
      <c r="SLD14" s="284"/>
      <c r="SLE14" s="285"/>
      <c r="SLF14" s="285"/>
      <c r="SLG14" s="286"/>
      <c r="SLH14" s="287"/>
      <c r="SLI14" s="67"/>
      <c r="SLJ14" s="284"/>
      <c r="SLK14" s="285"/>
      <c r="SLL14" s="285"/>
      <c r="SLM14" s="286"/>
      <c r="SLN14" s="287"/>
      <c r="SLO14" s="67"/>
      <c r="SLP14" s="284"/>
      <c r="SLQ14" s="285"/>
      <c r="SLR14" s="285"/>
      <c r="SLS14" s="286"/>
      <c r="SLT14" s="287"/>
      <c r="SLU14" s="67"/>
      <c r="SLV14" s="284"/>
      <c r="SLW14" s="285"/>
      <c r="SLX14" s="285"/>
      <c r="SLY14" s="286"/>
      <c r="SLZ14" s="287"/>
      <c r="SMA14" s="67"/>
      <c r="SMB14" s="284"/>
      <c r="SMC14" s="285"/>
      <c r="SMD14" s="285"/>
      <c r="SME14" s="286"/>
      <c r="SMF14" s="287"/>
      <c r="SMG14" s="67"/>
      <c r="SMH14" s="284"/>
      <c r="SMI14" s="285"/>
      <c r="SMJ14" s="285"/>
      <c r="SMK14" s="286"/>
      <c r="SML14" s="287"/>
      <c r="SMM14" s="67"/>
      <c r="SMN14" s="284"/>
      <c r="SMO14" s="285"/>
      <c r="SMP14" s="285"/>
      <c r="SMQ14" s="286"/>
      <c r="SMR14" s="287"/>
      <c r="SMS14" s="67"/>
      <c r="SMT14" s="284"/>
      <c r="SMU14" s="285"/>
      <c r="SMV14" s="285"/>
      <c r="SMW14" s="286"/>
      <c r="SMX14" s="287"/>
      <c r="SMY14" s="67"/>
      <c r="SMZ14" s="284"/>
      <c r="SNA14" s="285"/>
      <c r="SNB14" s="285"/>
      <c r="SNC14" s="286"/>
      <c r="SND14" s="287"/>
      <c r="SNE14" s="67"/>
      <c r="SNF14" s="284"/>
      <c r="SNG14" s="285"/>
      <c r="SNH14" s="285"/>
      <c r="SNI14" s="286"/>
      <c r="SNJ14" s="287"/>
      <c r="SNK14" s="67"/>
      <c r="SNL14" s="284"/>
      <c r="SNM14" s="285"/>
      <c r="SNN14" s="285"/>
      <c r="SNO14" s="286"/>
      <c r="SNP14" s="287"/>
      <c r="SNQ14" s="67"/>
      <c r="SNR14" s="284"/>
      <c r="SNS14" s="285"/>
      <c r="SNT14" s="285"/>
      <c r="SNU14" s="286"/>
      <c r="SNV14" s="287"/>
      <c r="SNW14" s="67"/>
      <c r="SNX14" s="284"/>
      <c r="SNY14" s="285"/>
      <c r="SNZ14" s="285"/>
      <c r="SOA14" s="286"/>
      <c r="SOB14" s="287"/>
      <c r="SOC14" s="67"/>
      <c r="SOD14" s="284"/>
      <c r="SOE14" s="285"/>
      <c r="SOF14" s="285"/>
      <c r="SOG14" s="286"/>
      <c r="SOH14" s="287"/>
      <c r="SOI14" s="67"/>
      <c r="SOJ14" s="284"/>
      <c r="SOK14" s="285"/>
      <c r="SOL14" s="285"/>
      <c r="SOM14" s="286"/>
      <c r="SON14" s="287"/>
      <c r="SOO14" s="67"/>
      <c r="SOP14" s="284"/>
      <c r="SOQ14" s="285"/>
      <c r="SOR14" s="285"/>
      <c r="SOS14" s="286"/>
      <c r="SOT14" s="287"/>
      <c r="SOU14" s="67"/>
      <c r="SOV14" s="284"/>
      <c r="SOW14" s="285"/>
      <c r="SOX14" s="285"/>
      <c r="SOY14" s="286"/>
      <c r="SOZ14" s="287"/>
      <c r="SPA14" s="67"/>
      <c r="SPB14" s="284"/>
      <c r="SPC14" s="285"/>
      <c r="SPD14" s="285"/>
      <c r="SPE14" s="286"/>
      <c r="SPF14" s="287"/>
      <c r="SPG14" s="67"/>
      <c r="SPH14" s="284"/>
      <c r="SPI14" s="285"/>
      <c r="SPJ14" s="285"/>
      <c r="SPK14" s="286"/>
      <c r="SPL14" s="287"/>
      <c r="SPM14" s="67"/>
      <c r="SPN14" s="284"/>
      <c r="SPO14" s="285"/>
      <c r="SPP14" s="285"/>
      <c r="SPQ14" s="286"/>
      <c r="SPR14" s="287"/>
      <c r="SPS14" s="67"/>
      <c r="SPT14" s="284"/>
      <c r="SPU14" s="285"/>
      <c r="SPV14" s="285"/>
      <c r="SPW14" s="286"/>
      <c r="SPX14" s="287"/>
      <c r="SPY14" s="67"/>
      <c r="SPZ14" s="284"/>
      <c r="SQA14" s="285"/>
      <c r="SQB14" s="285"/>
      <c r="SQC14" s="286"/>
      <c r="SQD14" s="287"/>
      <c r="SQE14" s="67"/>
      <c r="SQF14" s="284"/>
      <c r="SQG14" s="285"/>
      <c r="SQH14" s="285"/>
      <c r="SQI14" s="286"/>
      <c r="SQJ14" s="287"/>
      <c r="SQK14" s="67"/>
      <c r="SQL14" s="284"/>
      <c r="SQM14" s="285"/>
      <c r="SQN14" s="285"/>
      <c r="SQO14" s="286"/>
      <c r="SQP14" s="287"/>
      <c r="SQQ14" s="67"/>
      <c r="SQR14" s="284"/>
      <c r="SQS14" s="285"/>
      <c r="SQT14" s="285"/>
      <c r="SQU14" s="286"/>
      <c r="SQV14" s="287"/>
      <c r="SQW14" s="67"/>
      <c r="SQX14" s="284"/>
      <c r="SQY14" s="285"/>
      <c r="SQZ14" s="285"/>
      <c r="SRA14" s="286"/>
      <c r="SRB14" s="287"/>
      <c r="SRC14" s="67"/>
      <c r="SRD14" s="284"/>
      <c r="SRE14" s="285"/>
      <c r="SRF14" s="285"/>
      <c r="SRG14" s="286"/>
      <c r="SRH14" s="287"/>
      <c r="SRI14" s="67"/>
      <c r="SRJ14" s="284"/>
      <c r="SRK14" s="285"/>
      <c r="SRL14" s="285"/>
      <c r="SRM14" s="286"/>
      <c r="SRN14" s="287"/>
      <c r="SRO14" s="67"/>
      <c r="SRP14" s="284"/>
      <c r="SRQ14" s="285"/>
      <c r="SRR14" s="285"/>
      <c r="SRS14" s="286"/>
      <c r="SRT14" s="287"/>
      <c r="SRU14" s="67"/>
      <c r="SRV14" s="284"/>
      <c r="SRW14" s="285"/>
      <c r="SRX14" s="285"/>
      <c r="SRY14" s="286"/>
      <c r="SRZ14" s="287"/>
      <c r="SSA14" s="67"/>
      <c r="SSB14" s="284"/>
      <c r="SSC14" s="285"/>
      <c r="SSD14" s="285"/>
      <c r="SSE14" s="286"/>
      <c r="SSF14" s="287"/>
      <c r="SSG14" s="67"/>
      <c r="SSH14" s="284"/>
      <c r="SSI14" s="285"/>
      <c r="SSJ14" s="285"/>
      <c r="SSK14" s="286"/>
      <c r="SSL14" s="287"/>
      <c r="SSM14" s="67"/>
      <c r="SSN14" s="284"/>
      <c r="SSO14" s="285"/>
      <c r="SSP14" s="285"/>
      <c r="SSQ14" s="286"/>
      <c r="SSR14" s="287"/>
      <c r="SSS14" s="67"/>
      <c r="SST14" s="284"/>
      <c r="SSU14" s="285"/>
      <c r="SSV14" s="285"/>
      <c r="SSW14" s="286"/>
      <c r="SSX14" s="287"/>
      <c r="SSY14" s="67"/>
      <c r="SSZ14" s="284"/>
      <c r="STA14" s="285"/>
      <c r="STB14" s="285"/>
      <c r="STC14" s="286"/>
      <c r="STD14" s="287"/>
      <c r="STE14" s="67"/>
      <c r="STF14" s="284"/>
      <c r="STG14" s="285"/>
      <c r="STH14" s="285"/>
      <c r="STI14" s="286"/>
      <c r="STJ14" s="287"/>
      <c r="STK14" s="67"/>
      <c r="STL14" s="284"/>
      <c r="STM14" s="285"/>
      <c r="STN14" s="285"/>
      <c r="STO14" s="286"/>
      <c r="STP14" s="287"/>
      <c r="STQ14" s="67"/>
      <c r="STR14" s="284"/>
      <c r="STS14" s="285"/>
      <c r="STT14" s="285"/>
      <c r="STU14" s="286"/>
      <c r="STV14" s="287"/>
      <c r="STW14" s="67"/>
      <c r="STX14" s="284"/>
      <c r="STY14" s="285"/>
      <c r="STZ14" s="285"/>
      <c r="SUA14" s="286"/>
      <c r="SUB14" s="287"/>
      <c r="SUC14" s="67"/>
      <c r="SUD14" s="284"/>
      <c r="SUE14" s="285"/>
      <c r="SUF14" s="285"/>
      <c r="SUG14" s="286"/>
      <c r="SUH14" s="287"/>
      <c r="SUI14" s="67"/>
      <c r="SUJ14" s="284"/>
      <c r="SUK14" s="285"/>
      <c r="SUL14" s="285"/>
      <c r="SUM14" s="286"/>
      <c r="SUN14" s="287"/>
      <c r="SUO14" s="67"/>
      <c r="SUP14" s="284"/>
      <c r="SUQ14" s="285"/>
      <c r="SUR14" s="285"/>
      <c r="SUS14" s="286"/>
      <c r="SUT14" s="287"/>
      <c r="SUU14" s="67"/>
      <c r="SUV14" s="284"/>
      <c r="SUW14" s="285"/>
      <c r="SUX14" s="285"/>
      <c r="SUY14" s="286"/>
      <c r="SUZ14" s="287"/>
      <c r="SVA14" s="67"/>
      <c r="SVB14" s="284"/>
      <c r="SVC14" s="285"/>
      <c r="SVD14" s="285"/>
      <c r="SVE14" s="286"/>
      <c r="SVF14" s="287"/>
      <c r="SVG14" s="67"/>
      <c r="SVH14" s="284"/>
      <c r="SVI14" s="285"/>
      <c r="SVJ14" s="285"/>
      <c r="SVK14" s="286"/>
      <c r="SVL14" s="287"/>
      <c r="SVM14" s="67"/>
      <c r="SVN14" s="284"/>
      <c r="SVO14" s="285"/>
      <c r="SVP14" s="285"/>
      <c r="SVQ14" s="286"/>
      <c r="SVR14" s="287"/>
      <c r="SVS14" s="67"/>
      <c r="SVT14" s="284"/>
      <c r="SVU14" s="285"/>
      <c r="SVV14" s="285"/>
      <c r="SVW14" s="286"/>
      <c r="SVX14" s="287"/>
      <c r="SVY14" s="67"/>
      <c r="SVZ14" s="284"/>
      <c r="SWA14" s="285"/>
      <c r="SWB14" s="285"/>
      <c r="SWC14" s="286"/>
      <c r="SWD14" s="287"/>
      <c r="SWE14" s="67"/>
      <c r="SWF14" s="284"/>
      <c r="SWG14" s="285"/>
      <c r="SWH14" s="285"/>
      <c r="SWI14" s="286"/>
      <c r="SWJ14" s="287"/>
      <c r="SWK14" s="67"/>
      <c r="SWL14" s="284"/>
      <c r="SWM14" s="285"/>
      <c r="SWN14" s="285"/>
      <c r="SWO14" s="286"/>
      <c r="SWP14" s="287"/>
      <c r="SWQ14" s="67"/>
      <c r="SWR14" s="284"/>
      <c r="SWS14" s="285"/>
      <c r="SWT14" s="285"/>
      <c r="SWU14" s="286"/>
      <c r="SWV14" s="287"/>
      <c r="SWW14" s="67"/>
      <c r="SWX14" s="284"/>
      <c r="SWY14" s="285"/>
      <c r="SWZ14" s="285"/>
      <c r="SXA14" s="286"/>
      <c r="SXB14" s="287"/>
      <c r="SXC14" s="67"/>
      <c r="SXD14" s="284"/>
      <c r="SXE14" s="285"/>
      <c r="SXF14" s="285"/>
      <c r="SXG14" s="286"/>
      <c r="SXH14" s="287"/>
      <c r="SXI14" s="67"/>
      <c r="SXJ14" s="284"/>
      <c r="SXK14" s="285"/>
      <c r="SXL14" s="285"/>
      <c r="SXM14" s="286"/>
      <c r="SXN14" s="287"/>
      <c r="SXO14" s="67"/>
      <c r="SXP14" s="284"/>
      <c r="SXQ14" s="285"/>
      <c r="SXR14" s="285"/>
      <c r="SXS14" s="286"/>
      <c r="SXT14" s="287"/>
      <c r="SXU14" s="67"/>
      <c r="SXV14" s="284"/>
      <c r="SXW14" s="285"/>
      <c r="SXX14" s="285"/>
      <c r="SXY14" s="286"/>
      <c r="SXZ14" s="287"/>
      <c r="SYA14" s="67"/>
      <c r="SYB14" s="284"/>
      <c r="SYC14" s="285"/>
      <c r="SYD14" s="285"/>
      <c r="SYE14" s="286"/>
      <c r="SYF14" s="287"/>
      <c r="SYG14" s="67"/>
      <c r="SYH14" s="284"/>
      <c r="SYI14" s="285"/>
      <c r="SYJ14" s="285"/>
      <c r="SYK14" s="286"/>
      <c r="SYL14" s="287"/>
      <c r="SYM14" s="67"/>
      <c r="SYN14" s="284"/>
      <c r="SYO14" s="285"/>
      <c r="SYP14" s="285"/>
      <c r="SYQ14" s="286"/>
      <c r="SYR14" s="287"/>
      <c r="SYS14" s="67"/>
      <c r="SYT14" s="284"/>
      <c r="SYU14" s="285"/>
      <c r="SYV14" s="285"/>
      <c r="SYW14" s="286"/>
      <c r="SYX14" s="287"/>
      <c r="SYY14" s="67"/>
      <c r="SYZ14" s="284"/>
      <c r="SZA14" s="285"/>
      <c r="SZB14" s="285"/>
      <c r="SZC14" s="286"/>
      <c r="SZD14" s="287"/>
      <c r="SZE14" s="67"/>
      <c r="SZF14" s="284"/>
      <c r="SZG14" s="285"/>
      <c r="SZH14" s="285"/>
      <c r="SZI14" s="286"/>
      <c r="SZJ14" s="287"/>
      <c r="SZK14" s="67"/>
      <c r="SZL14" s="284"/>
      <c r="SZM14" s="285"/>
      <c r="SZN14" s="285"/>
      <c r="SZO14" s="286"/>
      <c r="SZP14" s="287"/>
      <c r="SZQ14" s="67"/>
      <c r="SZR14" s="284"/>
      <c r="SZS14" s="285"/>
      <c r="SZT14" s="285"/>
      <c r="SZU14" s="286"/>
      <c r="SZV14" s="287"/>
      <c r="SZW14" s="67"/>
      <c r="SZX14" s="284"/>
      <c r="SZY14" s="285"/>
      <c r="SZZ14" s="285"/>
      <c r="TAA14" s="286"/>
      <c r="TAB14" s="287"/>
      <c r="TAC14" s="67"/>
      <c r="TAD14" s="284"/>
      <c r="TAE14" s="285"/>
      <c r="TAF14" s="285"/>
      <c r="TAG14" s="286"/>
      <c r="TAH14" s="287"/>
      <c r="TAI14" s="67"/>
      <c r="TAJ14" s="284"/>
      <c r="TAK14" s="285"/>
      <c r="TAL14" s="285"/>
      <c r="TAM14" s="286"/>
      <c r="TAN14" s="287"/>
      <c r="TAO14" s="67"/>
      <c r="TAP14" s="284"/>
      <c r="TAQ14" s="285"/>
      <c r="TAR14" s="285"/>
      <c r="TAS14" s="286"/>
      <c r="TAT14" s="287"/>
      <c r="TAU14" s="67"/>
      <c r="TAV14" s="284"/>
      <c r="TAW14" s="285"/>
      <c r="TAX14" s="285"/>
      <c r="TAY14" s="286"/>
      <c r="TAZ14" s="287"/>
      <c r="TBA14" s="67"/>
      <c r="TBB14" s="284"/>
      <c r="TBC14" s="285"/>
      <c r="TBD14" s="285"/>
      <c r="TBE14" s="286"/>
      <c r="TBF14" s="287"/>
      <c r="TBG14" s="67"/>
      <c r="TBH14" s="284"/>
      <c r="TBI14" s="285"/>
      <c r="TBJ14" s="285"/>
      <c r="TBK14" s="286"/>
      <c r="TBL14" s="287"/>
      <c r="TBM14" s="67"/>
      <c r="TBN14" s="284"/>
      <c r="TBO14" s="285"/>
      <c r="TBP14" s="285"/>
      <c r="TBQ14" s="286"/>
      <c r="TBR14" s="287"/>
      <c r="TBS14" s="67"/>
      <c r="TBT14" s="284"/>
      <c r="TBU14" s="285"/>
      <c r="TBV14" s="285"/>
      <c r="TBW14" s="286"/>
      <c r="TBX14" s="287"/>
      <c r="TBY14" s="67"/>
      <c r="TBZ14" s="284"/>
      <c r="TCA14" s="285"/>
      <c r="TCB14" s="285"/>
      <c r="TCC14" s="286"/>
      <c r="TCD14" s="287"/>
      <c r="TCE14" s="67"/>
      <c r="TCF14" s="284"/>
      <c r="TCG14" s="285"/>
      <c r="TCH14" s="285"/>
      <c r="TCI14" s="286"/>
      <c r="TCJ14" s="287"/>
      <c r="TCK14" s="67"/>
      <c r="TCL14" s="284"/>
      <c r="TCM14" s="285"/>
      <c r="TCN14" s="285"/>
      <c r="TCO14" s="286"/>
      <c r="TCP14" s="287"/>
      <c r="TCQ14" s="67"/>
      <c r="TCR14" s="284"/>
      <c r="TCS14" s="285"/>
      <c r="TCT14" s="285"/>
      <c r="TCU14" s="286"/>
      <c r="TCV14" s="287"/>
      <c r="TCW14" s="67"/>
      <c r="TCX14" s="284"/>
      <c r="TCY14" s="285"/>
      <c r="TCZ14" s="285"/>
      <c r="TDA14" s="286"/>
      <c r="TDB14" s="287"/>
      <c r="TDC14" s="67"/>
      <c r="TDD14" s="284"/>
      <c r="TDE14" s="285"/>
      <c r="TDF14" s="285"/>
      <c r="TDG14" s="286"/>
      <c r="TDH14" s="287"/>
      <c r="TDI14" s="67"/>
      <c r="TDJ14" s="284"/>
      <c r="TDK14" s="285"/>
      <c r="TDL14" s="285"/>
      <c r="TDM14" s="286"/>
      <c r="TDN14" s="287"/>
      <c r="TDO14" s="67"/>
      <c r="TDP14" s="284"/>
      <c r="TDQ14" s="285"/>
      <c r="TDR14" s="285"/>
      <c r="TDS14" s="286"/>
      <c r="TDT14" s="287"/>
      <c r="TDU14" s="67"/>
      <c r="TDV14" s="284"/>
      <c r="TDW14" s="285"/>
      <c r="TDX14" s="285"/>
      <c r="TDY14" s="286"/>
      <c r="TDZ14" s="287"/>
      <c r="TEA14" s="67"/>
      <c r="TEB14" s="284"/>
      <c r="TEC14" s="285"/>
      <c r="TED14" s="285"/>
      <c r="TEE14" s="286"/>
      <c r="TEF14" s="287"/>
      <c r="TEG14" s="67"/>
      <c r="TEH14" s="284"/>
      <c r="TEI14" s="285"/>
      <c r="TEJ14" s="285"/>
      <c r="TEK14" s="286"/>
      <c r="TEL14" s="287"/>
      <c r="TEM14" s="67"/>
      <c r="TEN14" s="284"/>
      <c r="TEO14" s="285"/>
      <c r="TEP14" s="285"/>
      <c r="TEQ14" s="286"/>
      <c r="TER14" s="287"/>
      <c r="TES14" s="67"/>
      <c r="TET14" s="284"/>
      <c r="TEU14" s="285"/>
      <c r="TEV14" s="285"/>
      <c r="TEW14" s="286"/>
      <c r="TEX14" s="287"/>
      <c r="TEY14" s="67"/>
      <c r="TEZ14" s="284"/>
      <c r="TFA14" s="285"/>
      <c r="TFB14" s="285"/>
      <c r="TFC14" s="286"/>
      <c r="TFD14" s="287"/>
      <c r="TFE14" s="67"/>
      <c r="TFF14" s="284"/>
      <c r="TFG14" s="285"/>
      <c r="TFH14" s="285"/>
      <c r="TFI14" s="286"/>
      <c r="TFJ14" s="287"/>
      <c r="TFK14" s="67"/>
      <c r="TFL14" s="284"/>
      <c r="TFM14" s="285"/>
      <c r="TFN14" s="285"/>
      <c r="TFO14" s="286"/>
      <c r="TFP14" s="287"/>
      <c r="TFQ14" s="67"/>
      <c r="TFR14" s="284"/>
      <c r="TFS14" s="285"/>
      <c r="TFT14" s="285"/>
      <c r="TFU14" s="286"/>
      <c r="TFV14" s="287"/>
      <c r="TFW14" s="67"/>
      <c r="TFX14" s="284"/>
      <c r="TFY14" s="285"/>
      <c r="TFZ14" s="285"/>
      <c r="TGA14" s="286"/>
      <c r="TGB14" s="287"/>
      <c r="TGC14" s="67"/>
      <c r="TGD14" s="284"/>
      <c r="TGE14" s="285"/>
      <c r="TGF14" s="285"/>
      <c r="TGG14" s="286"/>
      <c r="TGH14" s="287"/>
      <c r="TGI14" s="67"/>
      <c r="TGJ14" s="284"/>
      <c r="TGK14" s="285"/>
      <c r="TGL14" s="285"/>
      <c r="TGM14" s="286"/>
      <c r="TGN14" s="287"/>
      <c r="TGO14" s="67"/>
      <c r="TGP14" s="284"/>
      <c r="TGQ14" s="285"/>
      <c r="TGR14" s="285"/>
      <c r="TGS14" s="286"/>
      <c r="TGT14" s="287"/>
      <c r="TGU14" s="67"/>
      <c r="TGV14" s="284"/>
      <c r="TGW14" s="285"/>
      <c r="TGX14" s="285"/>
      <c r="TGY14" s="286"/>
      <c r="TGZ14" s="287"/>
      <c r="THA14" s="67"/>
      <c r="THB14" s="284"/>
      <c r="THC14" s="285"/>
      <c r="THD14" s="285"/>
      <c r="THE14" s="286"/>
      <c r="THF14" s="287"/>
      <c r="THG14" s="67"/>
      <c r="THH14" s="284"/>
      <c r="THI14" s="285"/>
      <c r="THJ14" s="285"/>
      <c r="THK14" s="286"/>
      <c r="THL14" s="287"/>
      <c r="THM14" s="67"/>
      <c r="THN14" s="284"/>
      <c r="THO14" s="285"/>
      <c r="THP14" s="285"/>
      <c r="THQ14" s="286"/>
      <c r="THR14" s="287"/>
      <c r="THS14" s="67"/>
      <c r="THT14" s="284"/>
      <c r="THU14" s="285"/>
      <c r="THV14" s="285"/>
      <c r="THW14" s="286"/>
      <c r="THX14" s="287"/>
      <c r="THY14" s="67"/>
      <c r="THZ14" s="284"/>
      <c r="TIA14" s="285"/>
      <c r="TIB14" s="285"/>
      <c r="TIC14" s="286"/>
      <c r="TID14" s="287"/>
      <c r="TIE14" s="67"/>
      <c r="TIF14" s="284"/>
      <c r="TIG14" s="285"/>
      <c r="TIH14" s="285"/>
      <c r="TII14" s="286"/>
      <c r="TIJ14" s="287"/>
      <c r="TIK14" s="67"/>
      <c r="TIL14" s="284"/>
      <c r="TIM14" s="285"/>
      <c r="TIN14" s="285"/>
      <c r="TIO14" s="286"/>
      <c r="TIP14" s="287"/>
      <c r="TIQ14" s="67"/>
      <c r="TIR14" s="284"/>
      <c r="TIS14" s="285"/>
      <c r="TIT14" s="285"/>
      <c r="TIU14" s="286"/>
      <c r="TIV14" s="287"/>
      <c r="TIW14" s="67"/>
      <c r="TIX14" s="284"/>
      <c r="TIY14" s="285"/>
      <c r="TIZ14" s="285"/>
      <c r="TJA14" s="286"/>
      <c r="TJB14" s="287"/>
      <c r="TJC14" s="67"/>
      <c r="TJD14" s="284"/>
      <c r="TJE14" s="285"/>
      <c r="TJF14" s="285"/>
      <c r="TJG14" s="286"/>
      <c r="TJH14" s="287"/>
      <c r="TJI14" s="67"/>
      <c r="TJJ14" s="284"/>
      <c r="TJK14" s="285"/>
      <c r="TJL14" s="285"/>
      <c r="TJM14" s="286"/>
      <c r="TJN14" s="287"/>
      <c r="TJO14" s="67"/>
      <c r="TJP14" s="284"/>
      <c r="TJQ14" s="285"/>
      <c r="TJR14" s="285"/>
      <c r="TJS14" s="286"/>
      <c r="TJT14" s="287"/>
      <c r="TJU14" s="67"/>
      <c r="TJV14" s="284"/>
      <c r="TJW14" s="285"/>
      <c r="TJX14" s="285"/>
      <c r="TJY14" s="286"/>
      <c r="TJZ14" s="287"/>
      <c r="TKA14" s="67"/>
      <c r="TKB14" s="284"/>
      <c r="TKC14" s="285"/>
      <c r="TKD14" s="285"/>
      <c r="TKE14" s="286"/>
      <c r="TKF14" s="287"/>
      <c r="TKG14" s="67"/>
      <c r="TKH14" s="284"/>
      <c r="TKI14" s="285"/>
      <c r="TKJ14" s="285"/>
      <c r="TKK14" s="286"/>
      <c r="TKL14" s="287"/>
      <c r="TKM14" s="67"/>
      <c r="TKN14" s="284"/>
      <c r="TKO14" s="285"/>
      <c r="TKP14" s="285"/>
      <c r="TKQ14" s="286"/>
      <c r="TKR14" s="287"/>
      <c r="TKS14" s="67"/>
      <c r="TKT14" s="284"/>
      <c r="TKU14" s="285"/>
      <c r="TKV14" s="285"/>
      <c r="TKW14" s="286"/>
      <c r="TKX14" s="287"/>
      <c r="TKY14" s="67"/>
      <c r="TKZ14" s="284"/>
      <c r="TLA14" s="285"/>
      <c r="TLB14" s="285"/>
      <c r="TLC14" s="286"/>
      <c r="TLD14" s="287"/>
      <c r="TLE14" s="67"/>
      <c r="TLF14" s="284"/>
      <c r="TLG14" s="285"/>
      <c r="TLH14" s="285"/>
      <c r="TLI14" s="286"/>
      <c r="TLJ14" s="287"/>
      <c r="TLK14" s="67"/>
      <c r="TLL14" s="284"/>
      <c r="TLM14" s="285"/>
      <c r="TLN14" s="285"/>
      <c r="TLO14" s="286"/>
      <c r="TLP14" s="287"/>
      <c r="TLQ14" s="67"/>
      <c r="TLR14" s="284"/>
      <c r="TLS14" s="285"/>
      <c r="TLT14" s="285"/>
      <c r="TLU14" s="286"/>
      <c r="TLV14" s="287"/>
      <c r="TLW14" s="67"/>
      <c r="TLX14" s="284"/>
      <c r="TLY14" s="285"/>
      <c r="TLZ14" s="285"/>
      <c r="TMA14" s="286"/>
      <c r="TMB14" s="287"/>
      <c r="TMC14" s="67"/>
      <c r="TMD14" s="284"/>
      <c r="TME14" s="285"/>
      <c r="TMF14" s="285"/>
      <c r="TMG14" s="286"/>
      <c r="TMH14" s="287"/>
      <c r="TMI14" s="67"/>
      <c r="TMJ14" s="284"/>
      <c r="TMK14" s="285"/>
      <c r="TML14" s="285"/>
      <c r="TMM14" s="286"/>
      <c r="TMN14" s="287"/>
      <c r="TMO14" s="67"/>
      <c r="TMP14" s="284"/>
      <c r="TMQ14" s="285"/>
      <c r="TMR14" s="285"/>
      <c r="TMS14" s="286"/>
      <c r="TMT14" s="287"/>
      <c r="TMU14" s="67"/>
      <c r="TMV14" s="284"/>
      <c r="TMW14" s="285"/>
      <c r="TMX14" s="285"/>
      <c r="TMY14" s="286"/>
      <c r="TMZ14" s="287"/>
      <c r="TNA14" s="67"/>
      <c r="TNB14" s="284"/>
      <c r="TNC14" s="285"/>
      <c r="TND14" s="285"/>
      <c r="TNE14" s="286"/>
      <c r="TNF14" s="287"/>
      <c r="TNG14" s="67"/>
      <c r="TNH14" s="284"/>
      <c r="TNI14" s="285"/>
      <c r="TNJ14" s="285"/>
      <c r="TNK14" s="286"/>
      <c r="TNL14" s="287"/>
      <c r="TNM14" s="67"/>
      <c r="TNN14" s="284"/>
      <c r="TNO14" s="285"/>
      <c r="TNP14" s="285"/>
      <c r="TNQ14" s="286"/>
      <c r="TNR14" s="287"/>
      <c r="TNS14" s="67"/>
      <c r="TNT14" s="284"/>
      <c r="TNU14" s="285"/>
      <c r="TNV14" s="285"/>
      <c r="TNW14" s="286"/>
      <c r="TNX14" s="287"/>
      <c r="TNY14" s="67"/>
      <c r="TNZ14" s="284"/>
      <c r="TOA14" s="285"/>
      <c r="TOB14" s="285"/>
      <c r="TOC14" s="286"/>
      <c r="TOD14" s="287"/>
      <c r="TOE14" s="67"/>
      <c r="TOF14" s="284"/>
      <c r="TOG14" s="285"/>
      <c r="TOH14" s="285"/>
      <c r="TOI14" s="286"/>
      <c r="TOJ14" s="287"/>
      <c r="TOK14" s="67"/>
      <c r="TOL14" s="284"/>
      <c r="TOM14" s="285"/>
      <c r="TON14" s="285"/>
      <c r="TOO14" s="286"/>
      <c r="TOP14" s="287"/>
      <c r="TOQ14" s="67"/>
      <c r="TOR14" s="284"/>
      <c r="TOS14" s="285"/>
      <c r="TOT14" s="285"/>
      <c r="TOU14" s="286"/>
      <c r="TOV14" s="287"/>
      <c r="TOW14" s="67"/>
      <c r="TOX14" s="284"/>
      <c r="TOY14" s="285"/>
      <c r="TOZ14" s="285"/>
      <c r="TPA14" s="286"/>
      <c r="TPB14" s="287"/>
      <c r="TPC14" s="67"/>
      <c r="TPD14" s="284"/>
      <c r="TPE14" s="285"/>
      <c r="TPF14" s="285"/>
      <c r="TPG14" s="286"/>
      <c r="TPH14" s="287"/>
      <c r="TPI14" s="67"/>
      <c r="TPJ14" s="284"/>
      <c r="TPK14" s="285"/>
      <c r="TPL14" s="285"/>
      <c r="TPM14" s="286"/>
      <c r="TPN14" s="287"/>
      <c r="TPO14" s="67"/>
      <c r="TPP14" s="284"/>
      <c r="TPQ14" s="285"/>
      <c r="TPR14" s="285"/>
      <c r="TPS14" s="286"/>
      <c r="TPT14" s="287"/>
      <c r="TPU14" s="67"/>
      <c r="TPV14" s="284"/>
      <c r="TPW14" s="285"/>
      <c r="TPX14" s="285"/>
      <c r="TPY14" s="286"/>
      <c r="TPZ14" s="287"/>
      <c r="TQA14" s="67"/>
      <c r="TQB14" s="284"/>
      <c r="TQC14" s="285"/>
      <c r="TQD14" s="285"/>
      <c r="TQE14" s="286"/>
      <c r="TQF14" s="287"/>
      <c r="TQG14" s="67"/>
      <c r="TQH14" s="284"/>
      <c r="TQI14" s="285"/>
      <c r="TQJ14" s="285"/>
      <c r="TQK14" s="286"/>
      <c r="TQL14" s="287"/>
      <c r="TQM14" s="67"/>
      <c r="TQN14" s="284"/>
      <c r="TQO14" s="285"/>
      <c r="TQP14" s="285"/>
      <c r="TQQ14" s="286"/>
      <c r="TQR14" s="287"/>
      <c r="TQS14" s="67"/>
      <c r="TQT14" s="284"/>
      <c r="TQU14" s="285"/>
      <c r="TQV14" s="285"/>
      <c r="TQW14" s="286"/>
      <c r="TQX14" s="287"/>
      <c r="TQY14" s="67"/>
      <c r="TQZ14" s="284"/>
      <c r="TRA14" s="285"/>
      <c r="TRB14" s="285"/>
      <c r="TRC14" s="286"/>
      <c r="TRD14" s="287"/>
      <c r="TRE14" s="67"/>
      <c r="TRF14" s="284"/>
      <c r="TRG14" s="285"/>
      <c r="TRH14" s="285"/>
      <c r="TRI14" s="286"/>
      <c r="TRJ14" s="287"/>
      <c r="TRK14" s="67"/>
      <c r="TRL14" s="284"/>
      <c r="TRM14" s="285"/>
      <c r="TRN14" s="285"/>
      <c r="TRO14" s="286"/>
      <c r="TRP14" s="287"/>
      <c r="TRQ14" s="67"/>
      <c r="TRR14" s="284"/>
      <c r="TRS14" s="285"/>
      <c r="TRT14" s="285"/>
      <c r="TRU14" s="286"/>
      <c r="TRV14" s="287"/>
      <c r="TRW14" s="67"/>
      <c r="TRX14" s="284"/>
      <c r="TRY14" s="285"/>
      <c r="TRZ14" s="285"/>
      <c r="TSA14" s="286"/>
      <c r="TSB14" s="287"/>
      <c r="TSC14" s="67"/>
      <c r="TSD14" s="284"/>
      <c r="TSE14" s="285"/>
      <c r="TSF14" s="285"/>
      <c r="TSG14" s="286"/>
      <c r="TSH14" s="287"/>
      <c r="TSI14" s="67"/>
      <c r="TSJ14" s="284"/>
      <c r="TSK14" s="285"/>
      <c r="TSL14" s="285"/>
      <c r="TSM14" s="286"/>
      <c r="TSN14" s="287"/>
      <c r="TSO14" s="67"/>
      <c r="TSP14" s="284"/>
      <c r="TSQ14" s="285"/>
      <c r="TSR14" s="285"/>
      <c r="TSS14" s="286"/>
      <c r="TST14" s="287"/>
      <c r="TSU14" s="67"/>
      <c r="TSV14" s="284"/>
      <c r="TSW14" s="285"/>
      <c r="TSX14" s="285"/>
      <c r="TSY14" s="286"/>
      <c r="TSZ14" s="287"/>
      <c r="TTA14" s="67"/>
      <c r="TTB14" s="284"/>
      <c r="TTC14" s="285"/>
      <c r="TTD14" s="285"/>
      <c r="TTE14" s="286"/>
      <c r="TTF14" s="287"/>
      <c r="TTG14" s="67"/>
      <c r="TTH14" s="284"/>
      <c r="TTI14" s="285"/>
      <c r="TTJ14" s="285"/>
      <c r="TTK14" s="286"/>
      <c r="TTL14" s="287"/>
      <c r="TTM14" s="67"/>
      <c r="TTN14" s="284"/>
      <c r="TTO14" s="285"/>
      <c r="TTP14" s="285"/>
      <c r="TTQ14" s="286"/>
      <c r="TTR14" s="287"/>
      <c r="TTS14" s="67"/>
      <c r="TTT14" s="284"/>
      <c r="TTU14" s="285"/>
      <c r="TTV14" s="285"/>
      <c r="TTW14" s="286"/>
      <c r="TTX14" s="287"/>
      <c r="TTY14" s="67"/>
      <c r="TTZ14" s="284"/>
      <c r="TUA14" s="285"/>
      <c r="TUB14" s="285"/>
      <c r="TUC14" s="286"/>
      <c r="TUD14" s="287"/>
      <c r="TUE14" s="67"/>
      <c r="TUF14" s="284"/>
      <c r="TUG14" s="285"/>
      <c r="TUH14" s="285"/>
      <c r="TUI14" s="286"/>
      <c r="TUJ14" s="287"/>
      <c r="TUK14" s="67"/>
      <c r="TUL14" s="284"/>
      <c r="TUM14" s="285"/>
      <c r="TUN14" s="285"/>
      <c r="TUO14" s="286"/>
      <c r="TUP14" s="287"/>
      <c r="TUQ14" s="67"/>
      <c r="TUR14" s="284"/>
      <c r="TUS14" s="285"/>
      <c r="TUT14" s="285"/>
      <c r="TUU14" s="286"/>
      <c r="TUV14" s="287"/>
      <c r="TUW14" s="67"/>
      <c r="TUX14" s="284"/>
      <c r="TUY14" s="285"/>
      <c r="TUZ14" s="285"/>
      <c r="TVA14" s="286"/>
      <c r="TVB14" s="287"/>
      <c r="TVC14" s="67"/>
      <c r="TVD14" s="284"/>
      <c r="TVE14" s="285"/>
      <c r="TVF14" s="285"/>
      <c r="TVG14" s="286"/>
      <c r="TVH14" s="287"/>
      <c r="TVI14" s="67"/>
      <c r="TVJ14" s="284"/>
      <c r="TVK14" s="285"/>
      <c r="TVL14" s="285"/>
      <c r="TVM14" s="286"/>
      <c r="TVN14" s="287"/>
      <c r="TVO14" s="67"/>
      <c r="TVP14" s="284"/>
      <c r="TVQ14" s="285"/>
      <c r="TVR14" s="285"/>
      <c r="TVS14" s="286"/>
      <c r="TVT14" s="287"/>
      <c r="TVU14" s="67"/>
      <c r="TVV14" s="284"/>
      <c r="TVW14" s="285"/>
      <c r="TVX14" s="285"/>
      <c r="TVY14" s="286"/>
      <c r="TVZ14" s="287"/>
      <c r="TWA14" s="67"/>
      <c r="TWB14" s="284"/>
      <c r="TWC14" s="285"/>
      <c r="TWD14" s="285"/>
      <c r="TWE14" s="286"/>
      <c r="TWF14" s="287"/>
      <c r="TWG14" s="67"/>
      <c r="TWH14" s="284"/>
      <c r="TWI14" s="285"/>
      <c r="TWJ14" s="285"/>
      <c r="TWK14" s="286"/>
      <c r="TWL14" s="287"/>
      <c r="TWM14" s="67"/>
      <c r="TWN14" s="284"/>
      <c r="TWO14" s="285"/>
      <c r="TWP14" s="285"/>
      <c r="TWQ14" s="286"/>
      <c r="TWR14" s="287"/>
      <c r="TWS14" s="67"/>
      <c r="TWT14" s="284"/>
      <c r="TWU14" s="285"/>
      <c r="TWV14" s="285"/>
      <c r="TWW14" s="286"/>
      <c r="TWX14" s="287"/>
      <c r="TWY14" s="67"/>
      <c r="TWZ14" s="284"/>
      <c r="TXA14" s="285"/>
      <c r="TXB14" s="285"/>
      <c r="TXC14" s="286"/>
      <c r="TXD14" s="287"/>
      <c r="TXE14" s="67"/>
      <c r="TXF14" s="284"/>
      <c r="TXG14" s="285"/>
      <c r="TXH14" s="285"/>
      <c r="TXI14" s="286"/>
      <c r="TXJ14" s="287"/>
      <c r="TXK14" s="67"/>
      <c r="TXL14" s="284"/>
      <c r="TXM14" s="285"/>
      <c r="TXN14" s="285"/>
      <c r="TXO14" s="286"/>
      <c r="TXP14" s="287"/>
      <c r="TXQ14" s="67"/>
      <c r="TXR14" s="284"/>
      <c r="TXS14" s="285"/>
      <c r="TXT14" s="285"/>
      <c r="TXU14" s="286"/>
      <c r="TXV14" s="287"/>
      <c r="TXW14" s="67"/>
      <c r="TXX14" s="284"/>
      <c r="TXY14" s="285"/>
      <c r="TXZ14" s="285"/>
      <c r="TYA14" s="286"/>
      <c r="TYB14" s="287"/>
      <c r="TYC14" s="67"/>
      <c r="TYD14" s="284"/>
      <c r="TYE14" s="285"/>
      <c r="TYF14" s="285"/>
      <c r="TYG14" s="286"/>
      <c r="TYH14" s="287"/>
      <c r="TYI14" s="67"/>
      <c r="TYJ14" s="284"/>
      <c r="TYK14" s="285"/>
      <c r="TYL14" s="285"/>
      <c r="TYM14" s="286"/>
      <c r="TYN14" s="287"/>
      <c r="TYO14" s="67"/>
      <c r="TYP14" s="284"/>
      <c r="TYQ14" s="285"/>
      <c r="TYR14" s="285"/>
      <c r="TYS14" s="286"/>
      <c r="TYT14" s="287"/>
      <c r="TYU14" s="67"/>
      <c r="TYV14" s="284"/>
      <c r="TYW14" s="285"/>
      <c r="TYX14" s="285"/>
      <c r="TYY14" s="286"/>
      <c r="TYZ14" s="287"/>
      <c r="TZA14" s="67"/>
      <c r="TZB14" s="284"/>
      <c r="TZC14" s="285"/>
      <c r="TZD14" s="285"/>
      <c r="TZE14" s="286"/>
      <c r="TZF14" s="287"/>
      <c r="TZG14" s="67"/>
      <c r="TZH14" s="284"/>
      <c r="TZI14" s="285"/>
      <c r="TZJ14" s="285"/>
      <c r="TZK14" s="286"/>
      <c r="TZL14" s="287"/>
      <c r="TZM14" s="67"/>
      <c r="TZN14" s="284"/>
      <c r="TZO14" s="285"/>
      <c r="TZP14" s="285"/>
      <c r="TZQ14" s="286"/>
      <c r="TZR14" s="287"/>
      <c r="TZS14" s="67"/>
      <c r="TZT14" s="284"/>
      <c r="TZU14" s="285"/>
      <c r="TZV14" s="285"/>
      <c r="TZW14" s="286"/>
      <c r="TZX14" s="287"/>
      <c r="TZY14" s="67"/>
      <c r="TZZ14" s="284"/>
      <c r="UAA14" s="285"/>
      <c r="UAB14" s="285"/>
      <c r="UAC14" s="286"/>
      <c r="UAD14" s="287"/>
      <c r="UAE14" s="67"/>
      <c r="UAF14" s="284"/>
      <c r="UAG14" s="285"/>
      <c r="UAH14" s="285"/>
      <c r="UAI14" s="286"/>
      <c r="UAJ14" s="287"/>
      <c r="UAK14" s="67"/>
      <c r="UAL14" s="284"/>
      <c r="UAM14" s="285"/>
      <c r="UAN14" s="285"/>
      <c r="UAO14" s="286"/>
      <c r="UAP14" s="287"/>
      <c r="UAQ14" s="67"/>
      <c r="UAR14" s="284"/>
      <c r="UAS14" s="285"/>
      <c r="UAT14" s="285"/>
      <c r="UAU14" s="286"/>
      <c r="UAV14" s="287"/>
      <c r="UAW14" s="67"/>
      <c r="UAX14" s="284"/>
      <c r="UAY14" s="285"/>
      <c r="UAZ14" s="285"/>
      <c r="UBA14" s="286"/>
      <c r="UBB14" s="287"/>
      <c r="UBC14" s="67"/>
      <c r="UBD14" s="284"/>
      <c r="UBE14" s="285"/>
      <c r="UBF14" s="285"/>
      <c r="UBG14" s="286"/>
      <c r="UBH14" s="287"/>
      <c r="UBI14" s="67"/>
      <c r="UBJ14" s="284"/>
      <c r="UBK14" s="285"/>
      <c r="UBL14" s="285"/>
      <c r="UBM14" s="286"/>
      <c r="UBN14" s="287"/>
      <c r="UBO14" s="67"/>
      <c r="UBP14" s="284"/>
      <c r="UBQ14" s="285"/>
      <c r="UBR14" s="285"/>
      <c r="UBS14" s="286"/>
      <c r="UBT14" s="287"/>
      <c r="UBU14" s="67"/>
      <c r="UBV14" s="284"/>
      <c r="UBW14" s="285"/>
      <c r="UBX14" s="285"/>
      <c r="UBY14" s="286"/>
      <c r="UBZ14" s="287"/>
      <c r="UCA14" s="67"/>
      <c r="UCB14" s="284"/>
      <c r="UCC14" s="285"/>
      <c r="UCD14" s="285"/>
      <c r="UCE14" s="286"/>
      <c r="UCF14" s="287"/>
      <c r="UCG14" s="67"/>
      <c r="UCH14" s="284"/>
      <c r="UCI14" s="285"/>
      <c r="UCJ14" s="285"/>
      <c r="UCK14" s="286"/>
      <c r="UCL14" s="287"/>
      <c r="UCM14" s="67"/>
      <c r="UCN14" s="284"/>
      <c r="UCO14" s="285"/>
      <c r="UCP14" s="285"/>
      <c r="UCQ14" s="286"/>
      <c r="UCR14" s="287"/>
      <c r="UCS14" s="67"/>
      <c r="UCT14" s="284"/>
      <c r="UCU14" s="285"/>
      <c r="UCV14" s="285"/>
      <c r="UCW14" s="286"/>
      <c r="UCX14" s="287"/>
      <c r="UCY14" s="67"/>
      <c r="UCZ14" s="284"/>
      <c r="UDA14" s="285"/>
      <c r="UDB14" s="285"/>
      <c r="UDC14" s="286"/>
      <c r="UDD14" s="287"/>
      <c r="UDE14" s="67"/>
      <c r="UDF14" s="284"/>
      <c r="UDG14" s="285"/>
      <c r="UDH14" s="285"/>
      <c r="UDI14" s="286"/>
      <c r="UDJ14" s="287"/>
      <c r="UDK14" s="67"/>
      <c r="UDL14" s="284"/>
      <c r="UDM14" s="285"/>
      <c r="UDN14" s="285"/>
      <c r="UDO14" s="286"/>
      <c r="UDP14" s="287"/>
      <c r="UDQ14" s="67"/>
      <c r="UDR14" s="284"/>
      <c r="UDS14" s="285"/>
      <c r="UDT14" s="285"/>
      <c r="UDU14" s="286"/>
      <c r="UDV14" s="287"/>
      <c r="UDW14" s="67"/>
      <c r="UDX14" s="284"/>
      <c r="UDY14" s="285"/>
      <c r="UDZ14" s="285"/>
      <c r="UEA14" s="286"/>
      <c r="UEB14" s="287"/>
      <c r="UEC14" s="67"/>
      <c r="UED14" s="284"/>
      <c r="UEE14" s="285"/>
      <c r="UEF14" s="285"/>
      <c r="UEG14" s="286"/>
      <c r="UEH14" s="287"/>
      <c r="UEI14" s="67"/>
      <c r="UEJ14" s="284"/>
      <c r="UEK14" s="285"/>
      <c r="UEL14" s="285"/>
      <c r="UEM14" s="286"/>
      <c r="UEN14" s="287"/>
      <c r="UEO14" s="67"/>
      <c r="UEP14" s="284"/>
      <c r="UEQ14" s="285"/>
      <c r="UER14" s="285"/>
      <c r="UES14" s="286"/>
      <c r="UET14" s="287"/>
      <c r="UEU14" s="67"/>
      <c r="UEV14" s="284"/>
      <c r="UEW14" s="285"/>
      <c r="UEX14" s="285"/>
      <c r="UEY14" s="286"/>
      <c r="UEZ14" s="287"/>
      <c r="UFA14" s="67"/>
      <c r="UFB14" s="284"/>
      <c r="UFC14" s="285"/>
      <c r="UFD14" s="285"/>
      <c r="UFE14" s="286"/>
      <c r="UFF14" s="287"/>
      <c r="UFG14" s="67"/>
      <c r="UFH14" s="284"/>
      <c r="UFI14" s="285"/>
      <c r="UFJ14" s="285"/>
      <c r="UFK14" s="286"/>
      <c r="UFL14" s="287"/>
      <c r="UFM14" s="67"/>
      <c r="UFN14" s="284"/>
      <c r="UFO14" s="285"/>
      <c r="UFP14" s="285"/>
      <c r="UFQ14" s="286"/>
      <c r="UFR14" s="287"/>
      <c r="UFS14" s="67"/>
      <c r="UFT14" s="284"/>
      <c r="UFU14" s="285"/>
      <c r="UFV14" s="285"/>
      <c r="UFW14" s="286"/>
      <c r="UFX14" s="287"/>
      <c r="UFY14" s="67"/>
      <c r="UFZ14" s="284"/>
      <c r="UGA14" s="285"/>
      <c r="UGB14" s="285"/>
      <c r="UGC14" s="286"/>
      <c r="UGD14" s="287"/>
      <c r="UGE14" s="67"/>
      <c r="UGF14" s="284"/>
      <c r="UGG14" s="285"/>
      <c r="UGH14" s="285"/>
      <c r="UGI14" s="286"/>
      <c r="UGJ14" s="287"/>
      <c r="UGK14" s="67"/>
      <c r="UGL14" s="284"/>
      <c r="UGM14" s="285"/>
      <c r="UGN14" s="285"/>
      <c r="UGO14" s="286"/>
      <c r="UGP14" s="287"/>
      <c r="UGQ14" s="67"/>
      <c r="UGR14" s="284"/>
      <c r="UGS14" s="285"/>
      <c r="UGT14" s="285"/>
      <c r="UGU14" s="286"/>
      <c r="UGV14" s="287"/>
      <c r="UGW14" s="67"/>
      <c r="UGX14" s="284"/>
      <c r="UGY14" s="285"/>
      <c r="UGZ14" s="285"/>
      <c r="UHA14" s="286"/>
      <c r="UHB14" s="287"/>
      <c r="UHC14" s="67"/>
      <c r="UHD14" s="284"/>
      <c r="UHE14" s="285"/>
      <c r="UHF14" s="285"/>
      <c r="UHG14" s="286"/>
      <c r="UHH14" s="287"/>
      <c r="UHI14" s="67"/>
      <c r="UHJ14" s="284"/>
      <c r="UHK14" s="285"/>
      <c r="UHL14" s="285"/>
      <c r="UHM14" s="286"/>
      <c r="UHN14" s="287"/>
      <c r="UHO14" s="67"/>
      <c r="UHP14" s="284"/>
      <c r="UHQ14" s="285"/>
      <c r="UHR14" s="285"/>
      <c r="UHS14" s="286"/>
      <c r="UHT14" s="287"/>
      <c r="UHU14" s="67"/>
      <c r="UHV14" s="284"/>
      <c r="UHW14" s="285"/>
      <c r="UHX14" s="285"/>
      <c r="UHY14" s="286"/>
      <c r="UHZ14" s="287"/>
      <c r="UIA14" s="67"/>
      <c r="UIB14" s="284"/>
      <c r="UIC14" s="285"/>
      <c r="UID14" s="285"/>
      <c r="UIE14" s="286"/>
      <c r="UIF14" s="287"/>
      <c r="UIG14" s="67"/>
      <c r="UIH14" s="284"/>
      <c r="UII14" s="285"/>
      <c r="UIJ14" s="285"/>
      <c r="UIK14" s="286"/>
      <c r="UIL14" s="287"/>
      <c r="UIM14" s="67"/>
      <c r="UIN14" s="284"/>
      <c r="UIO14" s="285"/>
      <c r="UIP14" s="285"/>
      <c r="UIQ14" s="286"/>
      <c r="UIR14" s="287"/>
      <c r="UIS14" s="67"/>
      <c r="UIT14" s="284"/>
      <c r="UIU14" s="285"/>
      <c r="UIV14" s="285"/>
      <c r="UIW14" s="286"/>
      <c r="UIX14" s="287"/>
      <c r="UIY14" s="67"/>
      <c r="UIZ14" s="284"/>
      <c r="UJA14" s="285"/>
      <c r="UJB14" s="285"/>
      <c r="UJC14" s="286"/>
      <c r="UJD14" s="287"/>
      <c r="UJE14" s="67"/>
      <c r="UJF14" s="284"/>
      <c r="UJG14" s="285"/>
      <c r="UJH14" s="285"/>
      <c r="UJI14" s="286"/>
      <c r="UJJ14" s="287"/>
      <c r="UJK14" s="67"/>
      <c r="UJL14" s="284"/>
      <c r="UJM14" s="285"/>
      <c r="UJN14" s="285"/>
      <c r="UJO14" s="286"/>
      <c r="UJP14" s="287"/>
      <c r="UJQ14" s="67"/>
      <c r="UJR14" s="284"/>
      <c r="UJS14" s="285"/>
      <c r="UJT14" s="285"/>
      <c r="UJU14" s="286"/>
      <c r="UJV14" s="287"/>
      <c r="UJW14" s="67"/>
      <c r="UJX14" s="284"/>
      <c r="UJY14" s="285"/>
      <c r="UJZ14" s="285"/>
      <c r="UKA14" s="286"/>
      <c r="UKB14" s="287"/>
      <c r="UKC14" s="67"/>
      <c r="UKD14" s="284"/>
      <c r="UKE14" s="285"/>
      <c r="UKF14" s="285"/>
      <c r="UKG14" s="286"/>
      <c r="UKH14" s="287"/>
      <c r="UKI14" s="67"/>
      <c r="UKJ14" s="284"/>
      <c r="UKK14" s="285"/>
      <c r="UKL14" s="285"/>
      <c r="UKM14" s="286"/>
      <c r="UKN14" s="287"/>
      <c r="UKO14" s="67"/>
      <c r="UKP14" s="284"/>
      <c r="UKQ14" s="285"/>
      <c r="UKR14" s="285"/>
      <c r="UKS14" s="286"/>
      <c r="UKT14" s="287"/>
      <c r="UKU14" s="67"/>
      <c r="UKV14" s="284"/>
      <c r="UKW14" s="285"/>
      <c r="UKX14" s="285"/>
      <c r="UKY14" s="286"/>
      <c r="UKZ14" s="287"/>
      <c r="ULA14" s="67"/>
      <c r="ULB14" s="284"/>
      <c r="ULC14" s="285"/>
      <c r="ULD14" s="285"/>
      <c r="ULE14" s="286"/>
      <c r="ULF14" s="287"/>
      <c r="ULG14" s="67"/>
      <c r="ULH14" s="284"/>
      <c r="ULI14" s="285"/>
      <c r="ULJ14" s="285"/>
      <c r="ULK14" s="286"/>
      <c r="ULL14" s="287"/>
      <c r="ULM14" s="67"/>
      <c r="ULN14" s="284"/>
      <c r="ULO14" s="285"/>
      <c r="ULP14" s="285"/>
      <c r="ULQ14" s="286"/>
      <c r="ULR14" s="287"/>
      <c r="ULS14" s="67"/>
      <c r="ULT14" s="284"/>
      <c r="ULU14" s="285"/>
      <c r="ULV14" s="285"/>
      <c r="ULW14" s="286"/>
      <c r="ULX14" s="287"/>
      <c r="ULY14" s="67"/>
      <c r="ULZ14" s="284"/>
      <c r="UMA14" s="285"/>
      <c r="UMB14" s="285"/>
      <c r="UMC14" s="286"/>
      <c r="UMD14" s="287"/>
      <c r="UME14" s="67"/>
      <c r="UMF14" s="284"/>
      <c r="UMG14" s="285"/>
      <c r="UMH14" s="285"/>
      <c r="UMI14" s="286"/>
      <c r="UMJ14" s="287"/>
      <c r="UMK14" s="67"/>
      <c r="UML14" s="284"/>
      <c r="UMM14" s="285"/>
      <c r="UMN14" s="285"/>
      <c r="UMO14" s="286"/>
      <c r="UMP14" s="287"/>
      <c r="UMQ14" s="67"/>
      <c r="UMR14" s="284"/>
      <c r="UMS14" s="285"/>
      <c r="UMT14" s="285"/>
      <c r="UMU14" s="286"/>
      <c r="UMV14" s="287"/>
      <c r="UMW14" s="67"/>
      <c r="UMX14" s="284"/>
      <c r="UMY14" s="285"/>
      <c r="UMZ14" s="285"/>
      <c r="UNA14" s="286"/>
      <c r="UNB14" s="287"/>
      <c r="UNC14" s="67"/>
      <c r="UND14" s="284"/>
      <c r="UNE14" s="285"/>
      <c r="UNF14" s="285"/>
      <c r="UNG14" s="286"/>
      <c r="UNH14" s="287"/>
      <c r="UNI14" s="67"/>
      <c r="UNJ14" s="284"/>
      <c r="UNK14" s="285"/>
      <c r="UNL14" s="285"/>
      <c r="UNM14" s="286"/>
      <c r="UNN14" s="287"/>
      <c r="UNO14" s="67"/>
      <c r="UNP14" s="284"/>
      <c r="UNQ14" s="285"/>
      <c r="UNR14" s="285"/>
      <c r="UNS14" s="286"/>
      <c r="UNT14" s="287"/>
      <c r="UNU14" s="67"/>
      <c r="UNV14" s="284"/>
      <c r="UNW14" s="285"/>
      <c r="UNX14" s="285"/>
      <c r="UNY14" s="286"/>
      <c r="UNZ14" s="287"/>
      <c r="UOA14" s="67"/>
      <c r="UOB14" s="284"/>
      <c r="UOC14" s="285"/>
      <c r="UOD14" s="285"/>
      <c r="UOE14" s="286"/>
      <c r="UOF14" s="287"/>
      <c r="UOG14" s="67"/>
      <c r="UOH14" s="284"/>
      <c r="UOI14" s="285"/>
      <c r="UOJ14" s="285"/>
      <c r="UOK14" s="286"/>
      <c r="UOL14" s="287"/>
      <c r="UOM14" s="67"/>
      <c r="UON14" s="284"/>
      <c r="UOO14" s="285"/>
      <c r="UOP14" s="285"/>
      <c r="UOQ14" s="286"/>
      <c r="UOR14" s="287"/>
      <c r="UOS14" s="67"/>
      <c r="UOT14" s="284"/>
      <c r="UOU14" s="285"/>
      <c r="UOV14" s="285"/>
      <c r="UOW14" s="286"/>
      <c r="UOX14" s="287"/>
      <c r="UOY14" s="67"/>
      <c r="UOZ14" s="284"/>
      <c r="UPA14" s="285"/>
      <c r="UPB14" s="285"/>
      <c r="UPC14" s="286"/>
      <c r="UPD14" s="287"/>
      <c r="UPE14" s="67"/>
      <c r="UPF14" s="284"/>
      <c r="UPG14" s="285"/>
      <c r="UPH14" s="285"/>
      <c r="UPI14" s="286"/>
      <c r="UPJ14" s="287"/>
      <c r="UPK14" s="67"/>
      <c r="UPL14" s="284"/>
      <c r="UPM14" s="285"/>
      <c r="UPN14" s="285"/>
      <c r="UPO14" s="286"/>
      <c r="UPP14" s="287"/>
      <c r="UPQ14" s="67"/>
      <c r="UPR14" s="284"/>
      <c r="UPS14" s="285"/>
      <c r="UPT14" s="285"/>
      <c r="UPU14" s="286"/>
      <c r="UPV14" s="287"/>
      <c r="UPW14" s="67"/>
      <c r="UPX14" s="284"/>
      <c r="UPY14" s="285"/>
      <c r="UPZ14" s="285"/>
      <c r="UQA14" s="286"/>
      <c r="UQB14" s="287"/>
      <c r="UQC14" s="67"/>
      <c r="UQD14" s="284"/>
      <c r="UQE14" s="285"/>
      <c r="UQF14" s="285"/>
      <c r="UQG14" s="286"/>
      <c r="UQH14" s="287"/>
      <c r="UQI14" s="67"/>
      <c r="UQJ14" s="284"/>
      <c r="UQK14" s="285"/>
      <c r="UQL14" s="285"/>
      <c r="UQM14" s="286"/>
      <c r="UQN14" s="287"/>
      <c r="UQO14" s="67"/>
      <c r="UQP14" s="284"/>
      <c r="UQQ14" s="285"/>
      <c r="UQR14" s="285"/>
      <c r="UQS14" s="286"/>
      <c r="UQT14" s="287"/>
      <c r="UQU14" s="67"/>
      <c r="UQV14" s="284"/>
      <c r="UQW14" s="285"/>
      <c r="UQX14" s="285"/>
      <c r="UQY14" s="286"/>
      <c r="UQZ14" s="287"/>
      <c r="URA14" s="67"/>
      <c r="URB14" s="284"/>
      <c r="URC14" s="285"/>
      <c r="URD14" s="285"/>
      <c r="URE14" s="286"/>
      <c r="URF14" s="287"/>
      <c r="URG14" s="67"/>
      <c r="URH14" s="284"/>
      <c r="URI14" s="285"/>
      <c r="URJ14" s="285"/>
      <c r="URK14" s="286"/>
      <c r="URL14" s="287"/>
      <c r="URM14" s="67"/>
      <c r="URN14" s="284"/>
      <c r="URO14" s="285"/>
      <c r="URP14" s="285"/>
      <c r="URQ14" s="286"/>
      <c r="URR14" s="287"/>
      <c r="URS14" s="67"/>
      <c r="URT14" s="284"/>
      <c r="URU14" s="285"/>
      <c r="URV14" s="285"/>
      <c r="URW14" s="286"/>
      <c r="URX14" s="287"/>
      <c r="URY14" s="67"/>
      <c r="URZ14" s="284"/>
      <c r="USA14" s="285"/>
      <c r="USB14" s="285"/>
      <c r="USC14" s="286"/>
      <c r="USD14" s="287"/>
      <c r="USE14" s="67"/>
      <c r="USF14" s="284"/>
      <c r="USG14" s="285"/>
      <c r="USH14" s="285"/>
      <c r="USI14" s="286"/>
      <c r="USJ14" s="287"/>
      <c r="USK14" s="67"/>
      <c r="USL14" s="284"/>
      <c r="USM14" s="285"/>
      <c r="USN14" s="285"/>
      <c r="USO14" s="286"/>
      <c r="USP14" s="287"/>
      <c r="USQ14" s="67"/>
      <c r="USR14" s="284"/>
      <c r="USS14" s="285"/>
      <c r="UST14" s="285"/>
      <c r="USU14" s="286"/>
      <c r="USV14" s="287"/>
      <c r="USW14" s="67"/>
      <c r="USX14" s="284"/>
      <c r="USY14" s="285"/>
      <c r="USZ14" s="285"/>
      <c r="UTA14" s="286"/>
      <c r="UTB14" s="287"/>
      <c r="UTC14" s="67"/>
      <c r="UTD14" s="284"/>
      <c r="UTE14" s="285"/>
      <c r="UTF14" s="285"/>
      <c r="UTG14" s="286"/>
      <c r="UTH14" s="287"/>
      <c r="UTI14" s="67"/>
      <c r="UTJ14" s="284"/>
      <c r="UTK14" s="285"/>
      <c r="UTL14" s="285"/>
      <c r="UTM14" s="286"/>
      <c r="UTN14" s="287"/>
      <c r="UTO14" s="67"/>
      <c r="UTP14" s="284"/>
      <c r="UTQ14" s="285"/>
      <c r="UTR14" s="285"/>
      <c r="UTS14" s="286"/>
      <c r="UTT14" s="287"/>
      <c r="UTU14" s="67"/>
      <c r="UTV14" s="284"/>
      <c r="UTW14" s="285"/>
      <c r="UTX14" s="285"/>
      <c r="UTY14" s="286"/>
      <c r="UTZ14" s="287"/>
      <c r="UUA14" s="67"/>
      <c r="UUB14" s="284"/>
      <c r="UUC14" s="285"/>
      <c r="UUD14" s="285"/>
      <c r="UUE14" s="286"/>
      <c r="UUF14" s="287"/>
      <c r="UUG14" s="67"/>
      <c r="UUH14" s="284"/>
      <c r="UUI14" s="285"/>
      <c r="UUJ14" s="285"/>
      <c r="UUK14" s="286"/>
      <c r="UUL14" s="287"/>
      <c r="UUM14" s="67"/>
      <c r="UUN14" s="284"/>
      <c r="UUO14" s="285"/>
      <c r="UUP14" s="285"/>
      <c r="UUQ14" s="286"/>
      <c r="UUR14" s="287"/>
      <c r="UUS14" s="67"/>
      <c r="UUT14" s="284"/>
      <c r="UUU14" s="285"/>
      <c r="UUV14" s="285"/>
      <c r="UUW14" s="286"/>
      <c r="UUX14" s="287"/>
      <c r="UUY14" s="67"/>
      <c r="UUZ14" s="284"/>
      <c r="UVA14" s="285"/>
      <c r="UVB14" s="285"/>
      <c r="UVC14" s="286"/>
      <c r="UVD14" s="287"/>
      <c r="UVE14" s="67"/>
      <c r="UVF14" s="284"/>
      <c r="UVG14" s="285"/>
      <c r="UVH14" s="285"/>
      <c r="UVI14" s="286"/>
      <c r="UVJ14" s="287"/>
      <c r="UVK14" s="67"/>
      <c r="UVL14" s="284"/>
      <c r="UVM14" s="285"/>
      <c r="UVN14" s="285"/>
      <c r="UVO14" s="286"/>
      <c r="UVP14" s="287"/>
      <c r="UVQ14" s="67"/>
      <c r="UVR14" s="284"/>
      <c r="UVS14" s="285"/>
      <c r="UVT14" s="285"/>
      <c r="UVU14" s="286"/>
      <c r="UVV14" s="287"/>
      <c r="UVW14" s="67"/>
      <c r="UVX14" s="284"/>
      <c r="UVY14" s="285"/>
      <c r="UVZ14" s="285"/>
      <c r="UWA14" s="286"/>
      <c r="UWB14" s="287"/>
      <c r="UWC14" s="67"/>
      <c r="UWD14" s="284"/>
      <c r="UWE14" s="285"/>
      <c r="UWF14" s="285"/>
      <c r="UWG14" s="286"/>
      <c r="UWH14" s="287"/>
      <c r="UWI14" s="67"/>
      <c r="UWJ14" s="284"/>
      <c r="UWK14" s="285"/>
      <c r="UWL14" s="285"/>
      <c r="UWM14" s="286"/>
      <c r="UWN14" s="287"/>
      <c r="UWO14" s="67"/>
      <c r="UWP14" s="284"/>
      <c r="UWQ14" s="285"/>
      <c r="UWR14" s="285"/>
      <c r="UWS14" s="286"/>
      <c r="UWT14" s="287"/>
      <c r="UWU14" s="67"/>
      <c r="UWV14" s="284"/>
      <c r="UWW14" s="285"/>
      <c r="UWX14" s="285"/>
      <c r="UWY14" s="286"/>
      <c r="UWZ14" s="287"/>
      <c r="UXA14" s="67"/>
      <c r="UXB14" s="284"/>
      <c r="UXC14" s="285"/>
      <c r="UXD14" s="285"/>
      <c r="UXE14" s="286"/>
      <c r="UXF14" s="287"/>
      <c r="UXG14" s="67"/>
      <c r="UXH14" s="284"/>
      <c r="UXI14" s="285"/>
      <c r="UXJ14" s="285"/>
      <c r="UXK14" s="286"/>
      <c r="UXL14" s="287"/>
      <c r="UXM14" s="67"/>
      <c r="UXN14" s="284"/>
      <c r="UXO14" s="285"/>
      <c r="UXP14" s="285"/>
      <c r="UXQ14" s="286"/>
      <c r="UXR14" s="287"/>
      <c r="UXS14" s="67"/>
      <c r="UXT14" s="284"/>
      <c r="UXU14" s="285"/>
      <c r="UXV14" s="285"/>
      <c r="UXW14" s="286"/>
      <c r="UXX14" s="287"/>
      <c r="UXY14" s="67"/>
      <c r="UXZ14" s="284"/>
      <c r="UYA14" s="285"/>
      <c r="UYB14" s="285"/>
      <c r="UYC14" s="286"/>
      <c r="UYD14" s="287"/>
      <c r="UYE14" s="67"/>
      <c r="UYF14" s="284"/>
      <c r="UYG14" s="285"/>
      <c r="UYH14" s="285"/>
      <c r="UYI14" s="286"/>
      <c r="UYJ14" s="287"/>
      <c r="UYK14" s="67"/>
      <c r="UYL14" s="284"/>
      <c r="UYM14" s="285"/>
      <c r="UYN14" s="285"/>
      <c r="UYO14" s="286"/>
      <c r="UYP14" s="287"/>
      <c r="UYQ14" s="67"/>
      <c r="UYR14" s="284"/>
      <c r="UYS14" s="285"/>
      <c r="UYT14" s="285"/>
      <c r="UYU14" s="286"/>
      <c r="UYV14" s="287"/>
      <c r="UYW14" s="67"/>
      <c r="UYX14" s="284"/>
      <c r="UYY14" s="285"/>
      <c r="UYZ14" s="285"/>
      <c r="UZA14" s="286"/>
      <c r="UZB14" s="287"/>
      <c r="UZC14" s="67"/>
      <c r="UZD14" s="284"/>
      <c r="UZE14" s="285"/>
      <c r="UZF14" s="285"/>
      <c r="UZG14" s="286"/>
      <c r="UZH14" s="287"/>
      <c r="UZI14" s="67"/>
      <c r="UZJ14" s="284"/>
      <c r="UZK14" s="285"/>
      <c r="UZL14" s="285"/>
      <c r="UZM14" s="286"/>
      <c r="UZN14" s="287"/>
      <c r="UZO14" s="67"/>
      <c r="UZP14" s="284"/>
      <c r="UZQ14" s="285"/>
      <c r="UZR14" s="285"/>
      <c r="UZS14" s="286"/>
      <c r="UZT14" s="287"/>
      <c r="UZU14" s="67"/>
      <c r="UZV14" s="284"/>
      <c r="UZW14" s="285"/>
      <c r="UZX14" s="285"/>
      <c r="UZY14" s="286"/>
      <c r="UZZ14" s="287"/>
      <c r="VAA14" s="67"/>
      <c r="VAB14" s="284"/>
      <c r="VAC14" s="285"/>
      <c r="VAD14" s="285"/>
      <c r="VAE14" s="286"/>
      <c r="VAF14" s="287"/>
      <c r="VAG14" s="67"/>
      <c r="VAH14" s="284"/>
      <c r="VAI14" s="285"/>
      <c r="VAJ14" s="285"/>
      <c r="VAK14" s="286"/>
      <c r="VAL14" s="287"/>
      <c r="VAM14" s="67"/>
      <c r="VAN14" s="284"/>
      <c r="VAO14" s="285"/>
      <c r="VAP14" s="285"/>
      <c r="VAQ14" s="286"/>
      <c r="VAR14" s="287"/>
      <c r="VAS14" s="67"/>
      <c r="VAT14" s="284"/>
      <c r="VAU14" s="285"/>
      <c r="VAV14" s="285"/>
      <c r="VAW14" s="286"/>
      <c r="VAX14" s="287"/>
      <c r="VAY14" s="67"/>
      <c r="VAZ14" s="284"/>
      <c r="VBA14" s="285"/>
      <c r="VBB14" s="285"/>
      <c r="VBC14" s="286"/>
      <c r="VBD14" s="287"/>
      <c r="VBE14" s="67"/>
      <c r="VBF14" s="284"/>
      <c r="VBG14" s="285"/>
      <c r="VBH14" s="285"/>
      <c r="VBI14" s="286"/>
      <c r="VBJ14" s="287"/>
      <c r="VBK14" s="67"/>
      <c r="VBL14" s="284"/>
      <c r="VBM14" s="285"/>
      <c r="VBN14" s="285"/>
      <c r="VBO14" s="286"/>
      <c r="VBP14" s="287"/>
      <c r="VBQ14" s="67"/>
      <c r="VBR14" s="284"/>
      <c r="VBS14" s="285"/>
      <c r="VBT14" s="285"/>
      <c r="VBU14" s="286"/>
      <c r="VBV14" s="287"/>
      <c r="VBW14" s="67"/>
      <c r="VBX14" s="284"/>
      <c r="VBY14" s="285"/>
      <c r="VBZ14" s="285"/>
      <c r="VCA14" s="286"/>
      <c r="VCB14" s="287"/>
      <c r="VCC14" s="67"/>
      <c r="VCD14" s="284"/>
      <c r="VCE14" s="285"/>
      <c r="VCF14" s="285"/>
      <c r="VCG14" s="286"/>
      <c r="VCH14" s="287"/>
      <c r="VCI14" s="67"/>
      <c r="VCJ14" s="284"/>
      <c r="VCK14" s="285"/>
      <c r="VCL14" s="285"/>
      <c r="VCM14" s="286"/>
      <c r="VCN14" s="287"/>
      <c r="VCO14" s="67"/>
      <c r="VCP14" s="284"/>
      <c r="VCQ14" s="285"/>
      <c r="VCR14" s="285"/>
      <c r="VCS14" s="286"/>
      <c r="VCT14" s="287"/>
      <c r="VCU14" s="67"/>
      <c r="VCV14" s="284"/>
      <c r="VCW14" s="285"/>
      <c r="VCX14" s="285"/>
      <c r="VCY14" s="286"/>
      <c r="VCZ14" s="287"/>
      <c r="VDA14" s="67"/>
      <c r="VDB14" s="284"/>
      <c r="VDC14" s="285"/>
      <c r="VDD14" s="285"/>
      <c r="VDE14" s="286"/>
      <c r="VDF14" s="287"/>
      <c r="VDG14" s="67"/>
      <c r="VDH14" s="284"/>
      <c r="VDI14" s="285"/>
      <c r="VDJ14" s="285"/>
      <c r="VDK14" s="286"/>
      <c r="VDL14" s="287"/>
      <c r="VDM14" s="67"/>
      <c r="VDN14" s="284"/>
      <c r="VDO14" s="285"/>
      <c r="VDP14" s="285"/>
      <c r="VDQ14" s="286"/>
      <c r="VDR14" s="287"/>
      <c r="VDS14" s="67"/>
      <c r="VDT14" s="284"/>
      <c r="VDU14" s="285"/>
      <c r="VDV14" s="285"/>
      <c r="VDW14" s="286"/>
      <c r="VDX14" s="287"/>
      <c r="VDY14" s="67"/>
      <c r="VDZ14" s="284"/>
      <c r="VEA14" s="285"/>
      <c r="VEB14" s="285"/>
      <c r="VEC14" s="286"/>
      <c r="VED14" s="287"/>
      <c r="VEE14" s="67"/>
      <c r="VEF14" s="284"/>
      <c r="VEG14" s="285"/>
      <c r="VEH14" s="285"/>
      <c r="VEI14" s="286"/>
      <c r="VEJ14" s="287"/>
      <c r="VEK14" s="67"/>
      <c r="VEL14" s="284"/>
      <c r="VEM14" s="285"/>
      <c r="VEN14" s="285"/>
      <c r="VEO14" s="286"/>
      <c r="VEP14" s="287"/>
      <c r="VEQ14" s="67"/>
      <c r="VER14" s="284"/>
      <c r="VES14" s="285"/>
      <c r="VET14" s="285"/>
      <c r="VEU14" s="286"/>
      <c r="VEV14" s="287"/>
      <c r="VEW14" s="67"/>
      <c r="VEX14" s="284"/>
      <c r="VEY14" s="285"/>
      <c r="VEZ14" s="285"/>
      <c r="VFA14" s="286"/>
      <c r="VFB14" s="287"/>
      <c r="VFC14" s="67"/>
      <c r="VFD14" s="284"/>
      <c r="VFE14" s="285"/>
      <c r="VFF14" s="285"/>
      <c r="VFG14" s="286"/>
      <c r="VFH14" s="287"/>
      <c r="VFI14" s="67"/>
      <c r="VFJ14" s="284"/>
      <c r="VFK14" s="285"/>
      <c r="VFL14" s="285"/>
      <c r="VFM14" s="286"/>
      <c r="VFN14" s="287"/>
      <c r="VFO14" s="67"/>
      <c r="VFP14" s="284"/>
      <c r="VFQ14" s="285"/>
      <c r="VFR14" s="285"/>
      <c r="VFS14" s="286"/>
      <c r="VFT14" s="287"/>
      <c r="VFU14" s="67"/>
      <c r="VFV14" s="284"/>
      <c r="VFW14" s="285"/>
      <c r="VFX14" s="285"/>
      <c r="VFY14" s="286"/>
      <c r="VFZ14" s="287"/>
      <c r="VGA14" s="67"/>
      <c r="VGB14" s="284"/>
      <c r="VGC14" s="285"/>
      <c r="VGD14" s="285"/>
      <c r="VGE14" s="286"/>
      <c r="VGF14" s="287"/>
      <c r="VGG14" s="67"/>
      <c r="VGH14" s="284"/>
      <c r="VGI14" s="285"/>
      <c r="VGJ14" s="285"/>
      <c r="VGK14" s="286"/>
      <c r="VGL14" s="287"/>
      <c r="VGM14" s="67"/>
      <c r="VGN14" s="284"/>
      <c r="VGO14" s="285"/>
      <c r="VGP14" s="285"/>
      <c r="VGQ14" s="286"/>
      <c r="VGR14" s="287"/>
      <c r="VGS14" s="67"/>
      <c r="VGT14" s="284"/>
      <c r="VGU14" s="285"/>
      <c r="VGV14" s="285"/>
      <c r="VGW14" s="286"/>
      <c r="VGX14" s="287"/>
      <c r="VGY14" s="67"/>
      <c r="VGZ14" s="284"/>
      <c r="VHA14" s="285"/>
      <c r="VHB14" s="285"/>
      <c r="VHC14" s="286"/>
      <c r="VHD14" s="287"/>
      <c r="VHE14" s="67"/>
      <c r="VHF14" s="284"/>
      <c r="VHG14" s="285"/>
      <c r="VHH14" s="285"/>
      <c r="VHI14" s="286"/>
      <c r="VHJ14" s="287"/>
      <c r="VHK14" s="67"/>
      <c r="VHL14" s="284"/>
      <c r="VHM14" s="285"/>
      <c r="VHN14" s="285"/>
      <c r="VHO14" s="286"/>
      <c r="VHP14" s="287"/>
      <c r="VHQ14" s="67"/>
      <c r="VHR14" s="284"/>
      <c r="VHS14" s="285"/>
      <c r="VHT14" s="285"/>
      <c r="VHU14" s="286"/>
      <c r="VHV14" s="287"/>
      <c r="VHW14" s="67"/>
      <c r="VHX14" s="284"/>
      <c r="VHY14" s="285"/>
      <c r="VHZ14" s="285"/>
      <c r="VIA14" s="286"/>
      <c r="VIB14" s="287"/>
      <c r="VIC14" s="67"/>
      <c r="VID14" s="284"/>
      <c r="VIE14" s="285"/>
      <c r="VIF14" s="285"/>
      <c r="VIG14" s="286"/>
      <c r="VIH14" s="287"/>
      <c r="VII14" s="67"/>
      <c r="VIJ14" s="284"/>
      <c r="VIK14" s="285"/>
      <c r="VIL14" s="285"/>
      <c r="VIM14" s="286"/>
      <c r="VIN14" s="287"/>
      <c r="VIO14" s="67"/>
      <c r="VIP14" s="284"/>
      <c r="VIQ14" s="285"/>
      <c r="VIR14" s="285"/>
      <c r="VIS14" s="286"/>
      <c r="VIT14" s="287"/>
      <c r="VIU14" s="67"/>
      <c r="VIV14" s="284"/>
      <c r="VIW14" s="285"/>
      <c r="VIX14" s="285"/>
      <c r="VIY14" s="286"/>
      <c r="VIZ14" s="287"/>
      <c r="VJA14" s="67"/>
      <c r="VJB14" s="284"/>
      <c r="VJC14" s="285"/>
      <c r="VJD14" s="285"/>
      <c r="VJE14" s="286"/>
      <c r="VJF14" s="287"/>
      <c r="VJG14" s="67"/>
      <c r="VJH14" s="284"/>
      <c r="VJI14" s="285"/>
      <c r="VJJ14" s="285"/>
      <c r="VJK14" s="286"/>
      <c r="VJL14" s="287"/>
      <c r="VJM14" s="67"/>
      <c r="VJN14" s="284"/>
      <c r="VJO14" s="285"/>
      <c r="VJP14" s="285"/>
      <c r="VJQ14" s="286"/>
      <c r="VJR14" s="287"/>
      <c r="VJS14" s="67"/>
      <c r="VJT14" s="284"/>
      <c r="VJU14" s="285"/>
      <c r="VJV14" s="285"/>
      <c r="VJW14" s="286"/>
      <c r="VJX14" s="287"/>
      <c r="VJY14" s="67"/>
      <c r="VJZ14" s="284"/>
      <c r="VKA14" s="285"/>
      <c r="VKB14" s="285"/>
      <c r="VKC14" s="286"/>
      <c r="VKD14" s="287"/>
      <c r="VKE14" s="67"/>
      <c r="VKF14" s="284"/>
      <c r="VKG14" s="285"/>
      <c r="VKH14" s="285"/>
      <c r="VKI14" s="286"/>
      <c r="VKJ14" s="287"/>
      <c r="VKK14" s="67"/>
      <c r="VKL14" s="284"/>
      <c r="VKM14" s="285"/>
      <c r="VKN14" s="285"/>
      <c r="VKO14" s="286"/>
      <c r="VKP14" s="287"/>
      <c r="VKQ14" s="67"/>
      <c r="VKR14" s="284"/>
      <c r="VKS14" s="285"/>
      <c r="VKT14" s="285"/>
      <c r="VKU14" s="286"/>
      <c r="VKV14" s="287"/>
      <c r="VKW14" s="67"/>
      <c r="VKX14" s="284"/>
      <c r="VKY14" s="285"/>
      <c r="VKZ14" s="285"/>
      <c r="VLA14" s="286"/>
      <c r="VLB14" s="287"/>
      <c r="VLC14" s="67"/>
      <c r="VLD14" s="284"/>
      <c r="VLE14" s="285"/>
      <c r="VLF14" s="285"/>
      <c r="VLG14" s="286"/>
      <c r="VLH14" s="287"/>
      <c r="VLI14" s="67"/>
      <c r="VLJ14" s="284"/>
      <c r="VLK14" s="285"/>
      <c r="VLL14" s="285"/>
      <c r="VLM14" s="286"/>
      <c r="VLN14" s="287"/>
      <c r="VLO14" s="67"/>
      <c r="VLP14" s="284"/>
      <c r="VLQ14" s="285"/>
      <c r="VLR14" s="285"/>
      <c r="VLS14" s="286"/>
      <c r="VLT14" s="287"/>
      <c r="VLU14" s="67"/>
      <c r="VLV14" s="284"/>
      <c r="VLW14" s="285"/>
      <c r="VLX14" s="285"/>
      <c r="VLY14" s="286"/>
      <c r="VLZ14" s="287"/>
      <c r="VMA14" s="67"/>
      <c r="VMB14" s="284"/>
      <c r="VMC14" s="285"/>
      <c r="VMD14" s="285"/>
      <c r="VME14" s="286"/>
      <c r="VMF14" s="287"/>
      <c r="VMG14" s="67"/>
      <c r="VMH14" s="284"/>
      <c r="VMI14" s="285"/>
      <c r="VMJ14" s="285"/>
      <c r="VMK14" s="286"/>
      <c r="VML14" s="287"/>
      <c r="VMM14" s="67"/>
      <c r="VMN14" s="284"/>
      <c r="VMO14" s="285"/>
      <c r="VMP14" s="285"/>
      <c r="VMQ14" s="286"/>
      <c r="VMR14" s="287"/>
      <c r="VMS14" s="67"/>
      <c r="VMT14" s="284"/>
      <c r="VMU14" s="285"/>
      <c r="VMV14" s="285"/>
      <c r="VMW14" s="286"/>
      <c r="VMX14" s="287"/>
      <c r="VMY14" s="67"/>
      <c r="VMZ14" s="284"/>
      <c r="VNA14" s="285"/>
      <c r="VNB14" s="285"/>
      <c r="VNC14" s="286"/>
      <c r="VND14" s="287"/>
      <c r="VNE14" s="67"/>
      <c r="VNF14" s="284"/>
      <c r="VNG14" s="285"/>
      <c r="VNH14" s="285"/>
      <c r="VNI14" s="286"/>
      <c r="VNJ14" s="287"/>
      <c r="VNK14" s="67"/>
      <c r="VNL14" s="284"/>
      <c r="VNM14" s="285"/>
      <c r="VNN14" s="285"/>
      <c r="VNO14" s="286"/>
      <c r="VNP14" s="287"/>
      <c r="VNQ14" s="67"/>
      <c r="VNR14" s="284"/>
      <c r="VNS14" s="285"/>
      <c r="VNT14" s="285"/>
      <c r="VNU14" s="286"/>
      <c r="VNV14" s="287"/>
      <c r="VNW14" s="67"/>
      <c r="VNX14" s="284"/>
      <c r="VNY14" s="285"/>
      <c r="VNZ14" s="285"/>
      <c r="VOA14" s="286"/>
      <c r="VOB14" s="287"/>
      <c r="VOC14" s="67"/>
      <c r="VOD14" s="284"/>
      <c r="VOE14" s="285"/>
      <c r="VOF14" s="285"/>
      <c r="VOG14" s="286"/>
      <c r="VOH14" s="287"/>
      <c r="VOI14" s="67"/>
      <c r="VOJ14" s="284"/>
      <c r="VOK14" s="285"/>
      <c r="VOL14" s="285"/>
      <c r="VOM14" s="286"/>
      <c r="VON14" s="287"/>
      <c r="VOO14" s="67"/>
      <c r="VOP14" s="284"/>
      <c r="VOQ14" s="285"/>
      <c r="VOR14" s="285"/>
      <c r="VOS14" s="286"/>
      <c r="VOT14" s="287"/>
      <c r="VOU14" s="67"/>
      <c r="VOV14" s="284"/>
      <c r="VOW14" s="285"/>
      <c r="VOX14" s="285"/>
      <c r="VOY14" s="286"/>
      <c r="VOZ14" s="287"/>
      <c r="VPA14" s="67"/>
      <c r="VPB14" s="284"/>
      <c r="VPC14" s="285"/>
      <c r="VPD14" s="285"/>
      <c r="VPE14" s="286"/>
      <c r="VPF14" s="287"/>
      <c r="VPG14" s="67"/>
      <c r="VPH14" s="284"/>
      <c r="VPI14" s="285"/>
      <c r="VPJ14" s="285"/>
      <c r="VPK14" s="286"/>
      <c r="VPL14" s="287"/>
      <c r="VPM14" s="67"/>
      <c r="VPN14" s="284"/>
      <c r="VPO14" s="285"/>
      <c r="VPP14" s="285"/>
      <c r="VPQ14" s="286"/>
      <c r="VPR14" s="287"/>
      <c r="VPS14" s="67"/>
      <c r="VPT14" s="284"/>
      <c r="VPU14" s="285"/>
      <c r="VPV14" s="285"/>
      <c r="VPW14" s="286"/>
      <c r="VPX14" s="287"/>
      <c r="VPY14" s="67"/>
      <c r="VPZ14" s="284"/>
      <c r="VQA14" s="285"/>
      <c r="VQB14" s="285"/>
      <c r="VQC14" s="286"/>
      <c r="VQD14" s="287"/>
      <c r="VQE14" s="67"/>
      <c r="VQF14" s="284"/>
      <c r="VQG14" s="285"/>
      <c r="VQH14" s="285"/>
      <c r="VQI14" s="286"/>
      <c r="VQJ14" s="287"/>
      <c r="VQK14" s="67"/>
      <c r="VQL14" s="284"/>
      <c r="VQM14" s="285"/>
      <c r="VQN14" s="285"/>
      <c r="VQO14" s="286"/>
      <c r="VQP14" s="287"/>
      <c r="VQQ14" s="67"/>
      <c r="VQR14" s="284"/>
      <c r="VQS14" s="285"/>
      <c r="VQT14" s="285"/>
      <c r="VQU14" s="286"/>
      <c r="VQV14" s="287"/>
      <c r="VQW14" s="67"/>
      <c r="VQX14" s="284"/>
      <c r="VQY14" s="285"/>
      <c r="VQZ14" s="285"/>
      <c r="VRA14" s="286"/>
      <c r="VRB14" s="287"/>
      <c r="VRC14" s="67"/>
      <c r="VRD14" s="284"/>
      <c r="VRE14" s="285"/>
      <c r="VRF14" s="285"/>
      <c r="VRG14" s="286"/>
      <c r="VRH14" s="287"/>
      <c r="VRI14" s="67"/>
      <c r="VRJ14" s="284"/>
      <c r="VRK14" s="285"/>
      <c r="VRL14" s="285"/>
      <c r="VRM14" s="286"/>
      <c r="VRN14" s="287"/>
      <c r="VRO14" s="67"/>
      <c r="VRP14" s="284"/>
      <c r="VRQ14" s="285"/>
      <c r="VRR14" s="285"/>
      <c r="VRS14" s="286"/>
      <c r="VRT14" s="287"/>
      <c r="VRU14" s="67"/>
      <c r="VRV14" s="284"/>
      <c r="VRW14" s="285"/>
      <c r="VRX14" s="285"/>
      <c r="VRY14" s="286"/>
      <c r="VRZ14" s="287"/>
      <c r="VSA14" s="67"/>
      <c r="VSB14" s="284"/>
      <c r="VSC14" s="285"/>
      <c r="VSD14" s="285"/>
      <c r="VSE14" s="286"/>
      <c r="VSF14" s="287"/>
      <c r="VSG14" s="67"/>
      <c r="VSH14" s="284"/>
      <c r="VSI14" s="285"/>
      <c r="VSJ14" s="285"/>
      <c r="VSK14" s="286"/>
      <c r="VSL14" s="287"/>
      <c r="VSM14" s="67"/>
      <c r="VSN14" s="284"/>
      <c r="VSO14" s="285"/>
      <c r="VSP14" s="285"/>
      <c r="VSQ14" s="286"/>
      <c r="VSR14" s="287"/>
      <c r="VSS14" s="67"/>
      <c r="VST14" s="284"/>
      <c r="VSU14" s="285"/>
      <c r="VSV14" s="285"/>
      <c r="VSW14" s="286"/>
      <c r="VSX14" s="287"/>
      <c r="VSY14" s="67"/>
      <c r="VSZ14" s="284"/>
      <c r="VTA14" s="285"/>
      <c r="VTB14" s="285"/>
      <c r="VTC14" s="286"/>
      <c r="VTD14" s="287"/>
      <c r="VTE14" s="67"/>
      <c r="VTF14" s="284"/>
      <c r="VTG14" s="285"/>
      <c r="VTH14" s="285"/>
      <c r="VTI14" s="286"/>
      <c r="VTJ14" s="287"/>
      <c r="VTK14" s="67"/>
      <c r="VTL14" s="284"/>
      <c r="VTM14" s="285"/>
      <c r="VTN14" s="285"/>
      <c r="VTO14" s="286"/>
      <c r="VTP14" s="287"/>
      <c r="VTQ14" s="67"/>
      <c r="VTR14" s="284"/>
      <c r="VTS14" s="285"/>
      <c r="VTT14" s="285"/>
      <c r="VTU14" s="286"/>
      <c r="VTV14" s="287"/>
      <c r="VTW14" s="67"/>
      <c r="VTX14" s="284"/>
      <c r="VTY14" s="285"/>
      <c r="VTZ14" s="285"/>
      <c r="VUA14" s="286"/>
      <c r="VUB14" s="287"/>
      <c r="VUC14" s="67"/>
      <c r="VUD14" s="284"/>
      <c r="VUE14" s="285"/>
      <c r="VUF14" s="285"/>
      <c r="VUG14" s="286"/>
      <c r="VUH14" s="287"/>
      <c r="VUI14" s="67"/>
      <c r="VUJ14" s="284"/>
      <c r="VUK14" s="285"/>
      <c r="VUL14" s="285"/>
      <c r="VUM14" s="286"/>
      <c r="VUN14" s="287"/>
      <c r="VUO14" s="67"/>
      <c r="VUP14" s="284"/>
      <c r="VUQ14" s="285"/>
      <c r="VUR14" s="285"/>
      <c r="VUS14" s="286"/>
      <c r="VUT14" s="287"/>
      <c r="VUU14" s="67"/>
      <c r="VUV14" s="284"/>
      <c r="VUW14" s="285"/>
      <c r="VUX14" s="285"/>
      <c r="VUY14" s="286"/>
      <c r="VUZ14" s="287"/>
      <c r="VVA14" s="67"/>
      <c r="VVB14" s="284"/>
      <c r="VVC14" s="285"/>
      <c r="VVD14" s="285"/>
      <c r="VVE14" s="286"/>
      <c r="VVF14" s="287"/>
      <c r="VVG14" s="67"/>
      <c r="VVH14" s="284"/>
      <c r="VVI14" s="285"/>
      <c r="VVJ14" s="285"/>
      <c r="VVK14" s="286"/>
      <c r="VVL14" s="287"/>
      <c r="VVM14" s="67"/>
      <c r="VVN14" s="284"/>
      <c r="VVO14" s="285"/>
      <c r="VVP14" s="285"/>
      <c r="VVQ14" s="286"/>
      <c r="VVR14" s="287"/>
      <c r="VVS14" s="67"/>
      <c r="VVT14" s="284"/>
      <c r="VVU14" s="285"/>
      <c r="VVV14" s="285"/>
      <c r="VVW14" s="286"/>
      <c r="VVX14" s="287"/>
      <c r="VVY14" s="67"/>
      <c r="VVZ14" s="284"/>
      <c r="VWA14" s="285"/>
      <c r="VWB14" s="285"/>
      <c r="VWC14" s="286"/>
      <c r="VWD14" s="287"/>
      <c r="VWE14" s="67"/>
      <c r="VWF14" s="284"/>
      <c r="VWG14" s="285"/>
      <c r="VWH14" s="285"/>
      <c r="VWI14" s="286"/>
      <c r="VWJ14" s="287"/>
      <c r="VWK14" s="67"/>
      <c r="VWL14" s="284"/>
      <c r="VWM14" s="285"/>
      <c r="VWN14" s="285"/>
      <c r="VWO14" s="286"/>
      <c r="VWP14" s="287"/>
      <c r="VWQ14" s="67"/>
      <c r="VWR14" s="284"/>
      <c r="VWS14" s="285"/>
      <c r="VWT14" s="285"/>
      <c r="VWU14" s="286"/>
      <c r="VWV14" s="287"/>
      <c r="VWW14" s="67"/>
      <c r="VWX14" s="284"/>
      <c r="VWY14" s="285"/>
      <c r="VWZ14" s="285"/>
      <c r="VXA14" s="286"/>
      <c r="VXB14" s="287"/>
      <c r="VXC14" s="67"/>
      <c r="VXD14" s="284"/>
      <c r="VXE14" s="285"/>
      <c r="VXF14" s="285"/>
      <c r="VXG14" s="286"/>
      <c r="VXH14" s="287"/>
      <c r="VXI14" s="67"/>
      <c r="VXJ14" s="284"/>
      <c r="VXK14" s="285"/>
      <c r="VXL14" s="285"/>
      <c r="VXM14" s="286"/>
      <c r="VXN14" s="287"/>
      <c r="VXO14" s="67"/>
      <c r="VXP14" s="284"/>
      <c r="VXQ14" s="285"/>
      <c r="VXR14" s="285"/>
      <c r="VXS14" s="286"/>
      <c r="VXT14" s="287"/>
      <c r="VXU14" s="67"/>
      <c r="VXV14" s="284"/>
      <c r="VXW14" s="285"/>
      <c r="VXX14" s="285"/>
      <c r="VXY14" s="286"/>
      <c r="VXZ14" s="287"/>
      <c r="VYA14" s="67"/>
      <c r="VYB14" s="284"/>
      <c r="VYC14" s="285"/>
      <c r="VYD14" s="285"/>
      <c r="VYE14" s="286"/>
      <c r="VYF14" s="287"/>
      <c r="VYG14" s="67"/>
      <c r="VYH14" s="284"/>
      <c r="VYI14" s="285"/>
      <c r="VYJ14" s="285"/>
      <c r="VYK14" s="286"/>
      <c r="VYL14" s="287"/>
      <c r="VYM14" s="67"/>
      <c r="VYN14" s="284"/>
      <c r="VYO14" s="285"/>
      <c r="VYP14" s="285"/>
      <c r="VYQ14" s="286"/>
      <c r="VYR14" s="287"/>
      <c r="VYS14" s="67"/>
      <c r="VYT14" s="284"/>
      <c r="VYU14" s="285"/>
      <c r="VYV14" s="285"/>
      <c r="VYW14" s="286"/>
      <c r="VYX14" s="287"/>
      <c r="VYY14" s="67"/>
      <c r="VYZ14" s="284"/>
      <c r="VZA14" s="285"/>
      <c r="VZB14" s="285"/>
      <c r="VZC14" s="286"/>
      <c r="VZD14" s="287"/>
      <c r="VZE14" s="67"/>
      <c r="VZF14" s="284"/>
      <c r="VZG14" s="285"/>
      <c r="VZH14" s="285"/>
      <c r="VZI14" s="286"/>
      <c r="VZJ14" s="287"/>
      <c r="VZK14" s="67"/>
      <c r="VZL14" s="284"/>
      <c r="VZM14" s="285"/>
      <c r="VZN14" s="285"/>
      <c r="VZO14" s="286"/>
      <c r="VZP14" s="287"/>
      <c r="VZQ14" s="67"/>
      <c r="VZR14" s="284"/>
      <c r="VZS14" s="285"/>
      <c r="VZT14" s="285"/>
      <c r="VZU14" s="286"/>
      <c r="VZV14" s="287"/>
      <c r="VZW14" s="67"/>
      <c r="VZX14" s="284"/>
      <c r="VZY14" s="285"/>
      <c r="VZZ14" s="285"/>
      <c r="WAA14" s="286"/>
      <c r="WAB14" s="287"/>
      <c r="WAC14" s="67"/>
      <c r="WAD14" s="284"/>
      <c r="WAE14" s="285"/>
      <c r="WAF14" s="285"/>
      <c r="WAG14" s="286"/>
      <c r="WAH14" s="287"/>
      <c r="WAI14" s="67"/>
      <c r="WAJ14" s="284"/>
      <c r="WAK14" s="285"/>
      <c r="WAL14" s="285"/>
      <c r="WAM14" s="286"/>
      <c r="WAN14" s="287"/>
      <c r="WAO14" s="67"/>
      <c r="WAP14" s="284"/>
      <c r="WAQ14" s="285"/>
      <c r="WAR14" s="285"/>
      <c r="WAS14" s="286"/>
      <c r="WAT14" s="287"/>
      <c r="WAU14" s="67"/>
      <c r="WAV14" s="284"/>
      <c r="WAW14" s="285"/>
      <c r="WAX14" s="285"/>
      <c r="WAY14" s="286"/>
      <c r="WAZ14" s="287"/>
      <c r="WBA14" s="67"/>
      <c r="WBB14" s="284"/>
      <c r="WBC14" s="285"/>
      <c r="WBD14" s="285"/>
      <c r="WBE14" s="286"/>
      <c r="WBF14" s="287"/>
      <c r="WBG14" s="67"/>
      <c r="WBH14" s="284"/>
      <c r="WBI14" s="285"/>
      <c r="WBJ14" s="285"/>
      <c r="WBK14" s="286"/>
      <c r="WBL14" s="287"/>
      <c r="WBM14" s="67"/>
      <c r="WBN14" s="284"/>
      <c r="WBO14" s="285"/>
      <c r="WBP14" s="285"/>
      <c r="WBQ14" s="286"/>
      <c r="WBR14" s="287"/>
      <c r="WBS14" s="67"/>
      <c r="WBT14" s="284"/>
      <c r="WBU14" s="285"/>
      <c r="WBV14" s="285"/>
      <c r="WBW14" s="286"/>
      <c r="WBX14" s="287"/>
      <c r="WBY14" s="67"/>
      <c r="WBZ14" s="284"/>
      <c r="WCA14" s="285"/>
      <c r="WCB14" s="285"/>
      <c r="WCC14" s="286"/>
      <c r="WCD14" s="287"/>
      <c r="WCE14" s="67"/>
      <c r="WCF14" s="284"/>
      <c r="WCG14" s="285"/>
      <c r="WCH14" s="285"/>
      <c r="WCI14" s="286"/>
      <c r="WCJ14" s="287"/>
      <c r="WCK14" s="67"/>
      <c r="WCL14" s="284"/>
      <c r="WCM14" s="285"/>
      <c r="WCN14" s="285"/>
      <c r="WCO14" s="286"/>
      <c r="WCP14" s="287"/>
      <c r="WCQ14" s="67"/>
      <c r="WCR14" s="284"/>
      <c r="WCS14" s="285"/>
      <c r="WCT14" s="285"/>
      <c r="WCU14" s="286"/>
      <c r="WCV14" s="287"/>
      <c r="WCW14" s="67"/>
      <c r="WCX14" s="284"/>
      <c r="WCY14" s="285"/>
      <c r="WCZ14" s="285"/>
      <c r="WDA14" s="286"/>
      <c r="WDB14" s="287"/>
      <c r="WDC14" s="67"/>
      <c r="WDD14" s="284"/>
      <c r="WDE14" s="285"/>
      <c r="WDF14" s="285"/>
      <c r="WDG14" s="286"/>
      <c r="WDH14" s="287"/>
      <c r="WDI14" s="67"/>
      <c r="WDJ14" s="284"/>
      <c r="WDK14" s="285"/>
      <c r="WDL14" s="285"/>
      <c r="WDM14" s="286"/>
      <c r="WDN14" s="287"/>
      <c r="WDO14" s="67"/>
      <c r="WDP14" s="284"/>
      <c r="WDQ14" s="285"/>
      <c r="WDR14" s="285"/>
      <c r="WDS14" s="286"/>
      <c r="WDT14" s="287"/>
      <c r="WDU14" s="67"/>
      <c r="WDV14" s="284"/>
      <c r="WDW14" s="285"/>
      <c r="WDX14" s="285"/>
      <c r="WDY14" s="286"/>
      <c r="WDZ14" s="287"/>
      <c r="WEA14" s="67"/>
      <c r="WEB14" s="284"/>
      <c r="WEC14" s="285"/>
      <c r="WED14" s="285"/>
      <c r="WEE14" s="286"/>
      <c r="WEF14" s="287"/>
      <c r="WEG14" s="67"/>
      <c r="WEH14" s="284"/>
      <c r="WEI14" s="285"/>
      <c r="WEJ14" s="285"/>
      <c r="WEK14" s="286"/>
      <c r="WEL14" s="287"/>
      <c r="WEM14" s="67"/>
      <c r="WEN14" s="284"/>
      <c r="WEO14" s="285"/>
      <c r="WEP14" s="285"/>
      <c r="WEQ14" s="286"/>
      <c r="WER14" s="287"/>
      <c r="WES14" s="67"/>
      <c r="WET14" s="284"/>
      <c r="WEU14" s="285"/>
      <c r="WEV14" s="285"/>
      <c r="WEW14" s="286"/>
      <c r="WEX14" s="287"/>
      <c r="WEY14" s="67"/>
      <c r="WEZ14" s="284"/>
      <c r="WFA14" s="285"/>
      <c r="WFB14" s="285"/>
      <c r="WFC14" s="286"/>
      <c r="WFD14" s="287"/>
      <c r="WFE14" s="67"/>
      <c r="WFF14" s="284"/>
      <c r="WFG14" s="285"/>
      <c r="WFH14" s="285"/>
      <c r="WFI14" s="286"/>
      <c r="WFJ14" s="287"/>
      <c r="WFK14" s="67"/>
      <c r="WFL14" s="284"/>
      <c r="WFM14" s="285"/>
      <c r="WFN14" s="285"/>
      <c r="WFO14" s="286"/>
      <c r="WFP14" s="287"/>
      <c r="WFQ14" s="67"/>
      <c r="WFR14" s="284"/>
      <c r="WFS14" s="285"/>
      <c r="WFT14" s="285"/>
      <c r="WFU14" s="286"/>
      <c r="WFV14" s="287"/>
      <c r="WFW14" s="67"/>
      <c r="WFX14" s="284"/>
      <c r="WFY14" s="285"/>
      <c r="WFZ14" s="285"/>
      <c r="WGA14" s="286"/>
      <c r="WGB14" s="287"/>
      <c r="WGC14" s="67"/>
      <c r="WGD14" s="284"/>
      <c r="WGE14" s="285"/>
      <c r="WGF14" s="285"/>
      <c r="WGG14" s="286"/>
      <c r="WGH14" s="287"/>
      <c r="WGI14" s="67"/>
      <c r="WGJ14" s="284"/>
      <c r="WGK14" s="285"/>
      <c r="WGL14" s="285"/>
      <c r="WGM14" s="286"/>
      <c r="WGN14" s="287"/>
      <c r="WGO14" s="67"/>
      <c r="WGP14" s="284"/>
      <c r="WGQ14" s="285"/>
      <c r="WGR14" s="285"/>
      <c r="WGS14" s="286"/>
      <c r="WGT14" s="287"/>
      <c r="WGU14" s="67"/>
      <c r="WGV14" s="284"/>
      <c r="WGW14" s="285"/>
      <c r="WGX14" s="285"/>
      <c r="WGY14" s="286"/>
      <c r="WGZ14" s="287"/>
      <c r="WHA14" s="67"/>
      <c r="WHB14" s="284"/>
      <c r="WHC14" s="285"/>
      <c r="WHD14" s="285"/>
      <c r="WHE14" s="286"/>
      <c r="WHF14" s="287"/>
      <c r="WHG14" s="67"/>
      <c r="WHH14" s="284"/>
      <c r="WHI14" s="285"/>
      <c r="WHJ14" s="285"/>
      <c r="WHK14" s="286"/>
      <c r="WHL14" s="287"/>
      <c r="WHM14" s="67"/>
      <c r="WHN14" s="284"/>
      <c r="WHO14" s="285"/>
      <c r="WHP14" s="285"/>
      <c r="WHQ14" s="286"/>
      <c r="WHR14" s="287"/>
      <c r="WHS14" s="67"/>
      <c r="WHT14" s="284"/>
      <c r="WHU14" s="285"/>
      <c r="WHV14" s="285"/>
      <c r="WHW14" s="286"/>
      <c r="WHX14" s="287"/>
      <c r="WHY14" s="67"/>
      <c r="WHZ14" s="284"/>
      <c r="WIA14" s="285"/>
      <c r="WIB14" s="285"/>
      <c r="WIC14" s="286"/>
      <c r="WID14" s="287"/>
      <c r="WIE14" s="67"/>
      <c r="WIF14" s="284"/>
      <c r="WIG14" s="285"/>
      <c r="WIH14" s="285"/>
      <c r="WII14" s="286"/>
      <c r="WIJ14" s="287"/>
      <c r="WIK14" s="67"/>
      <c r="WIL14" s="284"/>
      <c r="WIM14" s="285"/>
      <c r="WIN14" s="285"/>
      <c r="WIO14" s="286"/>
      <c r="WIP14" s="287"/>
      <c r="WIQ14" s="67"/>
      <c r="WIR14" s="284"/>
      <c r="WIS14" s="285"/>
      <c r="WIT14" s="285"/>
      <c r="WIU14" s="286"/>
      <c r="WIV14" s="287"/>
      <c r="WIW14" s="67"/>
      <c r="WIX14" s="284"/>
      <c r="WIY14" s="285"/>
      <c r="WIZ14" s="285"/>
      <c r="WJA14" s="286"/>
      <c r="WJB14" s="287"/>
      <c r="WJC14" s="67"/>
      <c r="WJD14" s="284"/>
      <c r="WJE14" s="285"/>
      <c r="WJF14" s="285"/>
      <c r="WJG14" s="286"/>
      <c r="WJH14" s="287"/>
      <c r="WJI14" s="67"/>
      <c r="WJJ14" s="284"/>
      <c r="WJK14" s="285"/>
      <c r="WJL14" s="285"/>
      <c r="WJM14" s="286"/>
      <c r="WJN14" s="287"/>
      <c r="WJO14" s="67"/>
      <c r="WJP14" s="284"/>
      <c r="WJQ14" s="285"/>
      <c r="WJR14" s="285"/>
      <c r="WJS14" s="286"/>
      <c r="WJT14" s="287"/>
      <c r="WJU14" s="67"/>
      <c r="WJV14" s="284"/>
      <c r="WJW14" s="285"/>
      <c r="WJX14" s="285"/>
      <c r="WJY14" s="286"/>
      <c r="WJZ14" s="287"/>
      <c r="WKA14" s="67"/>
      <c r="WKB14" s="284"/>
      <c r="WKC14" s="285"/>
      <c r="WKD14" s="285"/>
      <c r="WKE14" s="286"/>
      <c r="WKF14" s="287"/>
      <c r="WKG14" s="67"/>
      <c r="WKH14" s="284"/>
      <c r="WKI14" s="285"/>
      <c r="WKJ14" s="285"/>
      <c r="WKK14" s="286"/>
      <c r="WKL14" s="287"/>
      <c r="WKM14" s="67"/>
      <c r="WKN14" s="284"/>
      <c r="WKO14" s="285"/>
      <c r="WKP14" s="285"/>
      <c r="WKQ14" s="286"/>
      <c r="WKR14" s="287"/>
      <c r="WKS14" s="67"/>
      <c r="WKT14" s="284"/>
      <c r="WKU14" s="285"/>
      <c r="WKV14" s="285"/>
      <c r="WKW14" s="286"/>
      <c r="WKX14" s="287"/>
      <c r="WKY14" s="67"/>
      <c r="WKZ14" s="284"/>
      <c r="WLA14" s="285"/>
      <c r="WLB14" s="285"/>
      <c r="WLC14" s="286"/>
      <c r="WLD14" s="287"/>
      <c r="WLE14" s="67"/>
      <c r="WLF14" s="284"/>
      <c r="WLG14" s="285"/>
      <c r="WLH14" s="285"/>
      <c r="WLI14" s="286"/>
      <c r="WLJ14" s="287"/>
      <c r="WLK14" s="67"/>
      <c r="WLL14" s="284"/>
      <c r="WLM14" s="285"/>
      <c r="WLN14" s="285"/>
      <c r="WLO14" s="286"/>
      <c r="WLP14" s="287"/>
      <c r="WLQ14" s="67"/>
      <c r="WLR14" s="284"/>
      <c r="WLS14" s="285"/>
      <c r="WLT14" s="285"/>
      <c r="WLU14" s="286"/>
      <c r="WLV14" s="287"/>
      <c r="WLW14" s="67"/>
      <c r="WLX14" s="284"/>
      <c r="WLY14" s="285"/>
      <c r="WLZ14" s="285"/>
      <c r="WMA14" s="286"/>
      <c r="WMB14" s="287"/>
      <c r="WMC14" s="67"/>
      <c r="WMD14" s="284"/>
      <c r="WME14" s="285"/>
      <c r="WMF14" s="285"/>
      <c r="WMG14" s="286"/>
      <c r="WMH14" s="287"/>
      <c r="WMI14" s="67"/>
      <c r="WMJ14" s="284"/>
      <c r="WMK14" s="285"/>
      <c r="WML14" s="285"/>
      <c r="WMM14" s="286"/>
      <c r="WMN14" s="287"/>
      <c r="WMO14" s="67"/>
      <c r="WMP14" s="284"/>
      <c r="WMQ14" s="285"/>
      <c r="WMR14" s="285"/>
      <c r="WMS14" s="286"/>
      <c r="WMT14" s="287"/>
      <c r="WMU14" s="67"/>
      <c r="WMV14" s="284"/>
      <c r="WMW14" s="285"/>
      <c r="WMX14" s="285"/>
      <c r="WMY14" s="286"/>
      <c r="WMZ14" s="287"/>
      <c r="WNA14" s="67"/>
      <c r="WNB14" s="284"/>
      <c r="WNC14" s="285"/>
      <c r="WND14" s="285"/>
      <c r="WNE14" s="286"/>
      <c r="WNF14" s="287"/>
      <c r="WNG14" s="67"/>
      <c r="WNH14" s="284"/>
      <c r="WNI14" s="285"/>
      <c r="WNJ14" s="285"/>
      <c r="WNK14" s="286"/>
      <c r="WNL14" s="287"/>
      <c r="WNM14" s="67"/>
      <c r="WNN14" s="284"/>
      <c r="WNO14" s="285"/>
      <c r="WNP14" s="285"/>
      <c r="WNQ14" s="286"/>
      <c r="WNR14" s="287"/>
      <c r="WNS14" s="67"/>
      <c r="WNT14" s="284"/>
      <c r="WNU14" s="285"/>
      <c r="WNV14" s="285"/>
      <c r="WNW14" s="286"/>
      <c r="WNX14" s="287"/>
      <c r="WNY14" s="67"/>
      <c r="WNZ14" s="284"/>
      <c r="WOA14" s="285"/>
      <c r="WOB14" s="285"/>
      <c r="WOC14" s="286"/>
      <c r="WOD14" s="287"/>
      <c r="WOE14" s="67"/>
      <c r="WOF14" s="284"/>
      <c r="WOG14" s="285"/>
      <c r="WOH14" s="285"/>
      <c r="WOI14" s="286"/>
      <c r="WOJ14" s="287"/>
      <c r="WOK14" s="67"/>
      <c r="WOL14" s="284"/>
      <c r="WOM14" s="285"/>
      <c r="WON14" s="285"/>
      <c r="WOO14" s="286"/>
      <c r="WOP14" s="287"/>
      <c r="WOQ14" s="67"/>
      <c r="WOR14" s="284"/>
      <c r="WOS14" s="285"/>
      <c r="WOT14" s="285"/>
      <c r="WOU14" s="286"/>
      <c r="WOV14" s="287"/>
      <c r="WOW14" s="67"/>
      <c r="WOX14" s="284"/>
      <c r="WOY14" s="285"/>
      <c r="WOZ14" s="285"/>
      <c r="WPA14" s="286"/>
      <c r="WPB14" s="287"/>
      <c r="WPC14" s="67"/>
      <c r="WPD14" s="284"/>
      <c r="WPE14" s="285"/>
      <c r="WPF14" s="285"/>
      <c r="WPG14" s="286"/>
      <c r="WPH14" s="287"/>
      <c r="WPI14" s="67"/>
      <c r="WPJ14" s="284"/>
      <c r="WPK14" s="285"/>
      <c r="WPL14" s="285"/>
      <c r="WPM14" s="286"/>
      <c r="WPN14" s="287"/>
      <c r="WPO14" s="67"/>
      <c r="WPP14" s="284"/>
      <c r="WPQ14" s="285"/>
      <c r="WPR14" s="285"/>
      <c r="WPS14" s="286"/>
      <c r="WPT14" s="287"/>
      <c r="WPU14" s="67"/>
      <c r="WPV14" s="284"/>
      <c r="WPW14" s="285"/>
      <c r="WPX14" s="285"/>
      <c r="WPY14" s="286"/>
      <c r="WPZ14" s="287"/>
      <c r="WQA14" s="67"/>
      <c r="WQB14" s="284"/>
      <c r="WQC14" s="285"/>
      <c r="WQD14" s="285"/>
      <c r="WQE14" s="286"/>
      <c r="WQF14" s="287"/>
      <c r="WQG14" s="67"/>
      <c r="WQH14" s="284"/>
      <c r="WQI14" s="285"/>
      <c r="WQJ14" s="285"/>
      <c r="WQK14" s="286"/>
      <c r="WQL14" s="287"/>
      <c r="WQM14" s="67"/>
      <c r="WQN14" s="284"/>
      <c r="WQO14" s="285"/>
      <c r="WQP14" s="285"/>
      <c r="WQQ14" s="286"/>
      <c r="WQR14" s="287"/>
      <c r="WQS14" s="67"/>
      <c r="WQT14" s="284"/>
      <c r="WQU14" s="285"/>
      <c r="WQV14" s="285"/>
      <c r="WQW14" s="286"/>
      <c r="WQX14" s="287"/>
      <c r="WQY14" s="67"/>
      <c r="WQZ14" s="284"/>
      <c r="WRA14" s="285"/>
      <c r="WRB14" s="285"/>
      <c r="WRC14" s="286"/>
      <c r="WRD14" s="287"/>
      <c r="WRE14" s="67"/>
      <c r="WRF14" s="284"/>
      <c r="WRG14" s="285"/>
      <c r="WRH14" s="285"/>
      <c r="WRI14" s="286"/>
      <c r="WRJ14" s="287"/>
      <c r="WRK14" s="67"/>
      <c r="WRL14" s="284"/>
      <c r="WRM14" s="285"/>
      <c r="WRN14" s="285"/>
      <c r="WRO14" s="286"/>
      <c r="WRP14" s="287"/>
      <c r="WRQ14" s="67"/>
      <c r="WRR14" s="284"/>
      <c r="WRS14" s="285"/>
      <c r="WRT14" s="285"/>
      <c r="WRU14" s="286"/>
      <c r="WRV14" s="287"/>
      <c r="WRW14" s="67"/>
      <c r="WRX14" s="284"/>
      <c r="WRY14" s="285"/>
      <c r="WRZ14" s="285"/>
      <c r="WSA14" s="286"/>
      <c r="WSB14" s="287"/>
      <c r="WSC14" s="67"/>
      <c r="WSD14" s="284"/>
      <c r="WSE14" s="285"/>
      <c r="WSF14" s="285"/>
      <c r="WSG14" s="286"/>
      <c r="WSH14" s="287"/>
      <c r="WSI14" s="67"/>
      <c r="WSJ14" s="284"/>
      <c r="WSK14" s="285"/>
      <c r="WSL14" s="285"/>
      <c r="WSM14" s="286"/>
      <c r="WSN14" s="287"/>
      <c r="WSO14" s="67"/>
      <c r="WSP14" s="284"/>
      <c r="WSQ14" s="285"/>
      <c r="WSR14" s="285"/>
      <c r="WSS14" s="286"/>
      <c r="WST14" s="287"/>
      <c r="WSU14" s="67"/>
      <c r="WSV14" s="284"/>
      <c r="WSW14" s="285"/>
      <c r="WSX14" s="285"/>
      <c r="WSY14" s="286"/>
      <c r="WSZ14" s="287"/>
      <c r="WTA14" s="67"/>
      <c r="WTB14" s="284"/>
      <c r="WTC14" s="285"/>
      <c r="WTD14" s="285"/>
      <c r="WTE14" s="286"/>
      <c r="WTF14" s="287"/>
      <c r="WTG14" s="67"/>
      <c r="WTH14" s="284"/>
      <c r="WTI14" s="285"/>
      <c r="WTJ14" s="285"/>
      <c r="WTK14" s="286"/>
      <c r="WTL14" s="287"/>
      <c r="WTM14" s="67"/>
      <c r="WTN14" s="284"/>
      <c r="WTO14" s="285"/>
      <c r="WTP14" s="285"/>
      <c r="WTQ14" s="286"/>
      <c r="WTR14" s="287"/>
      <c r="WTS14" s="67"/>
      <c r="WTT14" s="284"/>
      <c r="WTU14" s="285"/>
      <c r="WTV14" s="285"/>
      <c r="WTW14" s="286"/>
      <c r="WTX14" s="287"/>
      <c r="WTY14" s="67"/>
      <c r="WTZ14" s="284"/>
      <c r="WUA14" s="285"/>
      <c r="WUB14" s="285"/>
      <c r="WUC14" s="286"/>
      <c r="WUD14" s="287"/>
      <c r="WUE14" s="67"/>
      <c r="WUF14" s="284"/>
      <c r="WUG14" s="285"/>
      <c r="WUH14" s="285"/>
      <c r="WUI14" s="286"/>
      <c r="WUJ14" s="287"/>
      <c r="WUK14" s="67"/>
      <c r="WUL14" s="284"/>
      <c r="WUM14" s="285"/>
      <c r="WUN14" s="285"/>
      <c r="WUO14" s="286"/>
      <c r="WUP14" s="287"/>
      <c r="WUQ14" s="67"/>
      <c r="WUR14" s="284"/>
      <c r="WUS14" s="285"/>
      <c r="WUT14" s="285"/>
      <c r="WUU14" s="286"/>
      <c r="WUV14" s="287"/>
      <c r="WUW14" s="67"/>
      <c r="WUX14" s="284"/>
      <c r="WUY14" s="285"/>
      <c r="WUZ14" s="285"/>
      <c r="WVA14" s="286"/>
      <c r="WVB14" s="287"/>
      <c r="WVC14" s="67"/>
      <c r="WVD14" s="284"/>
      <c r="WVE14" s="285"/>
      <c r="WVF14" s="285"/>
      <c r="WVG14" s="286"/>
      <c r="WVH14" s="287"/>
      <c r="WVI14" s="67"/>
      <c r="WVJ14" s="284"/>
      <c r="WVK14" s="285"/>
      <c r="WVL14" s="285"/>
      <c r="WVM14" s="286"/>
      <c r="WVN14" s="287"/>
      <c r="WVO14" s="67"/>
      <c r="WVP14" s="284"/>
      <c r="WVQ14" s="285"/>
      <c r="WVR14" s="285"/>
      <c r="WVS14" s="286"/>
      <c r="WVT14" s="287"/>
      <c r="WVU14" s="67"/>
      <c r="WVV14" s="284"/>
      <c r="WVW14" s="285"/>
      <c r="WVX14" s="285"/>
      <c r="WVY14" s="286"/>
      <c r="WVZ14" s="287"/>
      <c r="WWA14" s="67"/>
      <c r="WWB14" s="284"/>
      <c r="WWC14" s="285"/>
      <c r="WWD14" s="285"/>
      <c r="WWE14" s="286"/>
      <c r="WWF14" s="287"/>
      <c r="WWG14" s="67"/>
      <c r="WWH14" s="284"/>
      <c r="WWI14" s="285"/>
      <c r="WWJ14" s="285"/>
      <c r="WWK14" s="286"/>
      <c r="WWL14" s="287"/>
      <c r="WWM14" s="67"/>
      <c r="WWN14" s="284"/>
      <c r="WWO14" s="285"/>
      <c r="WWP14" s="285"/>
      <c r="WWQ14" s="286"/>
      <c r="WWR14" s="287"/>
      <c r="WWS14" s="67"/>
      <c r="WWT14" s="284"/>
      <c r="WWU14" s="285"/>
      <c r="WWV14" s="285"/>
      <c r="WWW14" s="286"/>
      <c r="WWX14" s="287"/>
      <c r="WWY14" s="67"/>
      <c r="WWZ14" s="284"/>
      <c r="WXA14" s="285"/>
      <c r="WXB14" s="285"/>
      <c r="WXC14" s="286"/>
      <c r="WXD14" s="287"/>
      <c r="WXE14" s="67"/>
      <c r="WXF14" s="284"/>
      <c r="WXG14" s="285"/>
      <c r="WXH14" s="285"/>
      <c r="WXI14" s="286"/>
      <c r="WXJ14" s="287"/>
      <c r="WXK14" s="67"/>
      <c r="WXL14" s="284"/>
      <c r="WXM14" s="285"/>
      <c r="WXN14" s="285"/>
      <c r="WXO14" s="286"/>
      <c r="WXP14" s="287"/>
      <c r="WXQ14" s="67"/>
      <c r="WXR14" s="284"/>
      <c r="WXS14" s="285"/>
      <c r="WXT14" s="285"/>
      <c r="WXU14" s="286"/>
      <c r="WXV14" s="287"/>
      <c r="WXW14" s="67"/>
      <c r="WXX14" s="284"/>
      <c r="WXY14" s="285"/>
      <c r="WXZ14" s="285"/>
      <c r="WYA14" s="286"/>
      <c r="WYB14" s="287"/>
      <c r="WYC14" s="67"/>
      <c r="WYD14" s="284"/>
      <c r="WYE14" s="285"/>
      <c r="WYF14" s="285"/>
      <c r="WYG14" s="286"/>
      <c r="WYH14" s="287"/>
      <c r="WYI14" s="67"/>
      <c r="WYJ14" s="284"/>
      <c r="WYK14" s="285"/>
      <c r="WYL14" s="285"/>
      <c r="WYM14" s="286"/>
      <c r="WYN14" s="287"/>
      <c r="WYO14" s="67"/>
      <c r="WYP14" s="284"/>
      <c r="WYQ14" s="285"/>
      <c r="WYR14" s="285"/>
      <c r="WYS14" s="286"/>
      <c r="WYT14" s="287"/>
      <c r="WYU14" s="67"/>
      <c r="WYV14" s="284"/>
      <c r="WYW14" s="285"/>
      <c r="WYX14" s="285"/>
      <c r="WYY14" s="286"/>
      <c r="WYZ14" s="287"/>
      <c r="WZA14" s="67"/>
      <c r="WZB14" s="284"/>
      <c r="WZC14" s="285"/>
      <c r="WZD14" s="285"/>
      <c r="WZE14" s="286"/>
      <c r="WZF14" s="287"/>
      <c r="WZG14" s="67"/>
      <c r="WZH14" s="284"/>
      <c r="WZI14" s="285"/>
      <c r="WZJ14" s="285"/>
      <c r="WZK14" s="286"/>
      <c r="WZL14" s="287"/>
      <c r="WZM14" s="67"/>
      <c r="WZN14" s="284"/>
      <c r="WZO14" s="285"/>
      <c r="WZP14" s="285"/>
      <c r="WZQ14" s="286"/>
      <c r="WZR14" s="287"/>
      <c r="WZS14" s="67"/>
      <c r="WZT14" s="284"/>
      <c r="WZU14" s="285"/>
      <c r="WZV14" s="285"/>
      <c r="WZW14" s="286"/>
      <c r="WZX14" s="287"/>
      <c r="WZY14" s="67"/>
      <c r="WZZ14" s="284"/>
      <c r="XAA14" s="285"/>
      <c r="XAB14" s="285"/>
      <c r="XAC14" s="286"/>
      <c r="XAD14" s="287"/>
      <c r="XAE14" s="67"/>
      <c r="XAF14" s="284"/>
      <c r="XAG14" s="285"/>
      <c r="XAH14" s="285"/>
      <c r="XAI14" s="286"/>
      <c r="XAJ14" s="287"/>
      <c r="XAK14" s="67"/>
      <c r="XAL14" s="284"/>
      <c r="XAM14" s="285"/>
      <c r="XAN14" s="285"/>
      <c r="XAO14" s="286"/>
      <c r="XAP14" s="287"/>
      <c r="XAQ14" s="67"/>
      <c r="XAR14" s="284"/>
      <c r="XAS14" s="285"/>
      <c r="XAT14" s="285"/>
      <c r="XAU14" s="286"/>
      <c r="XAV14" s="287"/>
      <c r="XAW14" s="67"/>
      <c r="XAX14" s="284"/>
      <c r="XAY14" s="285"/>
      <c r="XAZ14" s="285"/>
      <c r="XBA14" s="286"/>
      <c r="XBB14" s="287"/>
      <c r="XBC14" s="67"/>
      <c r="XBD14" s="284"/>
      <c r="XBE14" s="285"/>
      <c r="XBF14" s="285"/>
      <c r="XBG14" s="286"/>
      <c r="XBH14" s="287"/>
      <c r="XBI14" s="67"/>
      <c r="XBJ14" s="284"/>
      <c r="XBK14" s="285"/>
      <c r="XBL14" s="285"/>
      <c r="XBM14" s="286"/>
      <c r="XBN14" s="287"/>
      <c r="XBO14" s="67"/>
      <c r="XBP14" s="284"/>
      <c r="XBQ14" s="285"/>
      <c r="XBR14" s="285"/>
      <c r="XBS14" s="286"/>
      <c r="XBT14" s="287"/>
      <c r="XBU14" s="67"/>
      <c r="XBV14" s="284"/>
      <c r="XBW14" s="285"/>
      <c r="XBX14" s="285"/>
      <c r="XBY14" s="286"/>
      <c r="XBZ14" s="287"/>
      <c r="XCA14" s="67"/>
      <c r="XCB14" s="284"/>
      <c r="XCC14" s="285"/>
      <c r="XCD14" s="285"/>
      <c r="XCE14" s="286"/>
      <c r="XCF14" s="287"/>
      <c r="XCG14" s="67"/>
      <c r="XCH14" s="284"/>
      <c r="XCI14" s="285"/>
      <c r="XCJ14" s="285"/>
      <c r="XCK14" s="286"/>
      <c r="XCL14" s="287"/>
      <c r="XCM14" s="67"/>
      <c r="XCN14" s="284"/>
      <c r="XCO14" s="285"/>
      <c r="XCP14" s="285"/>
      <c r="XCQ14" s="286"/>
      <c r="XCR14" s="287"/>
      <c r="XCS14" s="67"/>
      <c r="XCT14" s="284"/>
      <c r="XCU14" s="285"/>
      <c r="XCV14" s="285"/>
      <c r="XCW14" s="286"/>
      <c r="XCX14" s="287"/>
      <c r="XCY14" s="67"/>
      <c r="XCZ14" s="284"/>
      <c r="XDA14" s="285"/>
      <c r="XDB14" s="285"/>
      <c r="XDC14" s="286"/>
      <c r="XDD14" s="287"/>
      <c r="XDE14" s="67"/>
      <c r="XDF14" s="284"/>
      <c r="XDG14" s="285"/>
      <c r="XDH14" s="285"/>
      <c r="XDI14" s="286"/>
      <c r="XDJ14" s="287"/>
      <c r="XDK14" s="67"/>
      <c r="XDL14" s="284"/>
      <c r="XDM14" s="285"/>
      <c r="XDN14" s="285"/>
      <c r="XDO14" s="286"/>
      <c r="XDP14" s="287"/>
      <c r="XDQ14" s="67"/>
      <c r="XDR14" s="284"/>
      <c r="XDS14" s="285"/>
      <c r="XDT14" s="285"/>
      <c r="XDU14" s="286"/>
      <c r="XDV14" s="287"/>
      <c r="XDW14" s="67"/>
      <c r="XDX14" s="284"/>
      <c r="XDY14" s="285"/>
      <c r="XDZ14" s="285"/>
      <c r="XEA14" s="286"/>
      <c r="XEB14" s="287"/>
      <c r="XEC14" s="67"/>
      <c r="XED14" s="284"/>
      <c r="XEE14" s="285"/>
      <c r="XEF14" s="285"/>
      <c r="XEG14" s="286"/>
      <c r="XEH14" s="287"/>
      <c r="XEI14" s="67"/>
      <c r="XEJ14" s="284"/>
      <c r="XEK14" s="285"/>
      <c r="XEL14" s="285"/>
      <c r="XEM14" s="286"/>
      <c r="XEN14" s="287"/>
      <c r="XEO14" s="67"/>
      <c r="XEP14" s="284"/>
      <c r="XEQ14" s="285"/>
      <c r="XER14" s="285"/>
      <c r="XES14" s="286"/>
      <c r="XET14" s="287"/>
      <c r="XEU14" s="67"/>
      <c r="XEV14" s="284"/>
      <c r="XEW14" s="285"/>
      <c r="XEX14" s="285"/>
      <c r="XEY14" s="286"/>
      <c r="XEZ14" s="287"/>
      <c r="XFA14" s="67"/>
      <c r="XFB14" s="284"/>
      <c r="XFC14" s="285"/>
      <c r="XFD14" s="285"/>
    </row>
    <row r="15" spans="1:16384" s="57" customFormat="1" ht="15.05">
      <c r="A15" s="204" t="s">
        <v>2481</v>
      </c>
      <c r="B15" s="238" t="s">
        <v>2485</v>
      </c>
      <c r="C15" s="239"/>
      <c r="D15" s="239"/>
      <c r="E15" s="240"/>
      <c r="F15" s="904">
        <f>SUM(E.ELT_troskovnik!I280)</f>
        <v>0</v>
      </c>
      <c r="G15" s="67"/>
      <c r="H15" s="284"/>
      <c r="I15" s="285"/>
      <c r="J15" s="285"/>
      <c r="K15" s="286"/>
      <c r="L15" s="287"/>
      <c r="M15" s="67"/>
      <c r="N15" s="284"/>
      <c r="O15" s="285"/>
      <c r="P15" s="285"/>
      <c r="Q15" s="286"/>
      <c r="R15" s="287"/>
      <c r="S15" s="67"/>
      <c r="T15" s="284"/>
      <c r="U15" s="285"/>
      <c r="V15" s="285"/>
      <c r="W15" s="286"/>
      <c r="X15" s="287"/>
      <c r="Y15" s="67"/>
      <c r="Z15" s="284"/>
      <c r="AA15" s="285"/>
      <c r="AB15" s="285"/>
      <c r="AC15" s="286"/>
      <c r="AD15" s="287"/>
      <c r="AE15" s="67"/>
      <c r="AF15" s="284"/>
      <c r="AG15" s="285"/>
      <c r="AH15" s="285"/>
      <c r="AI15" s="286"/>
      <c r="AJ15" s="287"/>
      <c r="AK15" s="67"/>
      <c r="AL15" s="284"/>
      <c r="AM15" s="285"/>
      <c r="AN15" s="285"/>
      <c r="AO15" s="286"/>
      <c r="AP15" s="287"/>
      <c r="AQ15" s="67"/>
      <c r="AR15" s="284"/>
      <c r="AS15" s="285"/>
      <c r="AT15" s="285"/>
      <c r="AU15" s="286"/>
      <c r="AV15" s="287"/>
      <c r="AW15" s="67"/>
      <c r="AX15" s="284"/>
      <c r="AY15" s="285"/>
      <c r="AZ15" s="285"/>
      <c r="BA15" s="286"/>
      <c r="BB15" s="287"/>
      <c r="BC15" s="67"/>
      <c r="BD15" s="284"/>
      <c r="BE15" s="285"/>
      <c r="BF15" s="285"/>
      <c r="BG15" s="286"/>
      <c r="BH15" s="287"/>
      <c r="BI15" s="67"/>
      <c r="BJ15" s="284"/>
      <c r="BK15" s="285"/>
      <c r="BL15" s="285"/>
      <c r="BM15" s="286"/>
      <c r="BN15" s="287"/>
      <c r="BO15" s="67"/>
      <c r="BP15" s="284"/>
      <c r="BQ15" s="285"/>
      <c r="BR15" s="285"/>
      <c r="BS15" s="286"/>
      <c r="BT15" s="287"/>
      <c r="BU15" s="67"/>
      <c r="BV15" s="284"/>
      <c r="BW15" s="285"/>
      <c r="BX15" s="285"/>
      <c r="BY15" s="286"/>
      <c r="BZ15" s="287"/>
      <c r="CA15" s="67"/>
      <c r="CB15" s="284"/>
      <c r="CC15" s="285"/>
      <c r="CD15" s="285"/>
      <c r="CE15" s="286"/>
      <c r="CF15" s="287"/>
      <c r="CG15" s="67"/>
      <c r="CH15" s="284"/>
      <c r="CI15" s="285"/>
      <c r="CJ15" s="285"/>
      <c r="CK15" s="286"/>
      <c r="CL15" s="287"/>
      <c r="CM15" s="67"/>
      <c r="CN15" s="284"/>
      <c r="CO15" s="285"/>
      <c r="CP15" s="285"/>
      <c r="CQ15" s="286"/>
      <c r="CR15" s="287"/>
      <c r="CS15" s="67"/>
      <c r="CT15" s="284"/>
      <c r="CU15" s="285"/>
      <c r="CV15" s="285"/>
      <c r="CW15" s="286"/>
      <c r="CX15" s="287"/>
      <c r="CY15" s="67"/>
      <c r="CZ15" s="284"/>
      <c r="DA15" s="285"/>
      <c r="DB15" s="285"/>
      <c r="DC15" s="286"/>
      <c r="DD15" s="287"/>
      <c r="DE15" s="67"/>
      <c r="DF15" s="284"/>
      <c r="DG15" s="285"/>
      <c r="DH15" s="285"/>
      <c r="DI15" s="286"/>
      <c r="DJ15" s="287"/>
      <c r="DK15" s="67"/>
      <c r="DL15" s="284"/>
      <c r="DM15" s="285"/>
      <c r="DN15" s="285"/>
      <c r="DO15" s="286"/>
      <c r="DP15" s="287"/>
      <c r="DQ15" s="67"/>
      <c r="DR15" s="284"/>
      <c r="DS15" s="285"/>
      <c r="DT15" s="285"/>
      <c r="DU15" s="286"/>
      <c r="DV15" s="287"/>
      <c r="DW15" s="67"/>
      <c r="DX15" s="284"/>
      <c r="DY15" s="285"/>
      <c r="DZ15" s="285"/>
      <c r="EA15" s="286"/>
      <c r="EB15" s="287"/>
      <c r="EC15" s="67"/>
      <c r="ED15" s="284"/>
      <c r="EE15" s="285"/>
      <c r="EF15" s="285"/>
      <c r="EG15" s="286"/>
      <c r="EH15" s="287"/>
      <c r="EI15" s="67"/>
      <c r="EJ15" s="284"/>
      <c r="EK15" s="285"/>
      <c r="EL15" s="285"/>
      <c r="EM15" s="286"/>
      <c r="EN15" s="287"/>
      <c r="EO15" s="67"/>
      <c r="EP15" s="284"/>
      <c r="EQ15" s="285"/>
      <c r="ER15" s="285"/>
      <c r="ES15" s="286"/>
      <c r="ET15" s="287"/>
      <c r="EU15" s="67"/>
      <c r="EV15" s="284"/>
      <c r="EW15" s="285"/>
      <c r="EX15" s="285"/>
      <c r="EY15" s="286"/>
      <c r="EZ15" s="287"/>
      <c r="FA15" s="67"/>
      <c r="FB15" s="284"/>
      <c r="FC15" s="285"/>
      <c r="FD15" s="285"/>
      <c r="FE15" s="286"/>
      <c r="FF15" s="287"/>
      <c r="FG15" s="67"/>
      <c r="FH15" s="284"/>
      <c r="FI15" s="285"/>
      <c r="FJ15" s="285"/>
      <c r="FK15" s="286"/>
      <c r="FL15" s="287"/>
      <c r="FM15" s="67"/>
      <c r="FN15" s="284"/>
      <c r="FO15" s="285"/>
      <c r="FP15" s="285"/>
      <c r="FQ15" s="286"/>
      <c r="FR15" s="287"/>
      <c r="FS15" s="67"/>
      <c r="FT15" s="284"/>
      <c r="FU15" s="285"/>
      <c r="FV15" s="285"/>
      <c r="FW15" s="286"/>
      <c r="FX15" s="287"/>
      <c r="FY15" s="67"/>
      <c r="FZ15" s="284"/>
      <c r="GA15" s="285"/>
      <c r="GB15" s="285"/>
      <c r="GC15" s="286"/>
      <c r="GD15" s="287"/>
      <c r="GE15" s="67"/>
      <c r="GF15" s="284"/>
      <c r="GG15" s="285"/>
      <c r="GH15" s="285"/>
      <c r="GI15" s="286"/>
      <c r="GJ15" s="287"/>
      <c r="GK15" s="67"/>
      <c r="GL15" s="284"/>
      <c r="GM15" s="285"/>
      <c r="GN15" s="285"/>
      <c r="GO15" s="286"/>
      <c r="GP15" s="287"/>
      <c r="GQ15" s="67"/>
      <c r="GR15" s="284"/>
      <c r="GS15" s="285"/>
      <c r="GT15" s="285"/>
      <c r="GU15" s="286"/>
      <c r="GV15" s="287"/>
      <c r="GW15" s="67"/>
      <c r="GX15" s="284"/>
      <c r="GY15" s="285"/>
      <c r="GZ15" s="285"/>
      <c r="HA15" s="286"/>
      <c r="HB15" s="287"/>
      <c r="HC15" s="67"/>
      <c r="HD15" s="284"/>
      <c r="HE15" s="285"/>
      <c r="HF15" s="285"/>
      <c r="HG15" s="286"/>
      <c r="HH15" s="287"/>
      <c r="HI15" s="67"/>
      <c r="HJ15" s="284"/>
      <c r="HK15" s="285"/>
      <c r="HL15" s="285"/>
      <c r="HM15" s="286"/>
      <c r="HN15" s="287"/>
      <c r="HO15" s="67"/>
      <c r="HP15" s="284"/>
      <c r="HQ15" s="285"/>
      <c r="HR15" s="285"/>
      <c r="HS15" s="286"/>
      <c r="HT15" s="287"/>
      <c r="HU15" s="67"/>
      <c r="HV15" s="284"/>
      <c r="HW15" s="285"/>
      <c r="HX15" s="285"/>
      <c r="HY15" s="286"/>
      <c r="HZ15" s="287"/>
      <c r="IA15" s="67"/>
      <c r="IB15" s="284"/>
      <c r="IC15" s="285"/>
      <c r="ID15" s="285"/>
      <c r="IE15" s="286"/>
      <c r="IF15" s="287"/>
      <c r="IG15" s="67"/>
      <c r="IH15" s="284"/>
      <c r="II15" s="285"/>
      <c r="IJ15" s="285"/>
      <c r="IK15" s="286"/>
      <c r="IL15" s="287"/>
      <c r="IM15" s="67"/>
      <c r="IN15" s="284"/>
      <c r="IO15" s="285"/>
      <c r="IP15" s="285"/>
      <c r="IQ15" s="286"/>
      <c r="IR15" s="287"/>
      <c r="IS15" s="67"/>
      <c r="IT15" s="284"/>
      <c r="IU15" s="285"/>
      <c r="IV15" s="285"/>
      <c r="IW15" s="286"/>
      <c r="IX15" s="287"/>
      <c r="IY15" s="67"/>
      <c r="IZ15" s="284"/>
      <c r="JA15" s="285"/>
      <c r="JB15" s="285"/>
      <c r="JC15" s="286"/>
      <c r="JD15" s="287"/>
      <c r="JE15" s="67"/>
      <c r="JF15" s="284"/>
      <c r="JG15" s="285"/>
      <c r="JH15" s="285"/>
      <c r="JI15" s="286"/>
      <c r="JJ15" s="287"/>
      <c r="JK15" s="67"/>
      <c r="JL15" s="284"/>
      <c r="JM15" s="285"/>
      <c r="JN15" s="285"/>
      <c r="JO15" s="286"/>
      <c r="JP15" s="287"/>
      <c r="JQ15" s="67"/>
      <c r="JR15" s="284"/>
      <c r="JS15" s="285"/>
      <c r="JT15" s="285"/>
      <c r="JU15" s="286"/>
      <c r="JV15" s="287"/>
      <c r="JW15" s="67"/>
      <c r="JX15" s="284"/>
      <c r="JY15" s="285"/>
      <c r="JZ15" s="285"/>
      <c r="KA15" s="286"/>
      <c r="KB15" s="287"/>
      <c r="KC15" s="67"/>
      <c r="KD15" s="284"/>
      <c r="KE15" s="285"/>
      <c r="KF15" s="285"/>
      <c r="KG15" s="286"/>
      <c r="KH15" s="287"/>
      <c r="KI15" s="67"/>
      <c r="KJ15" s="284"/>
      <c r="KK15" s="285"/>
      <c r="KL15" s="285"/>
      <c r="KM15" s="286"/>
      <c r="KN15" s="287"/>
      <c r="KO15" s="67"/>
      <c r="KP15" s="284"/>
      <c r="KQ15" s="285"/>
      <c r="KR15" s="285"/>
      <c r="KS15" s="286"/>
      <c r="KT15" s="287"/>
      <c r="KU15" s="67"/>
      <c r="KV15" s="284"/>
      <c r="KW15" s="285"/>
      <c r="KX15" s="285"/>
      <c r="KY15" s="286"/>
      <c r="KZ15" s="287"/>
      <c r="LA15" s="67"/>
      <c r="LB15" s="284"/>
      <c r="LC15" s="285"/>
      <c r="LD15" s="285"/>
      <c r="LE15" s="286"/>
      <c r="LF15" s="287"/>
      <c r="LG15" s="67"/>
      <c r="LH15" s="284"/>
      <c r="LI15" s="285"/>
      <c r="LJ15" s="285"/>
      <c r="LK15" s="286"/>
      <c r="LL15" s="287"/>
      <c r="LM15" s="67"/>
      <c r="LN15" s="284"/>
      <c r="LO15" s="285"/>
      <c r="LP15" s="285"/>
      <c r="LQ15" s="286"/>
      <c r="LR15" s="287"/>
      <c r="LS15" s="67"/>
      <c r="LT15" s="284"/>
      <c r="LU15" s="285"/>
      <c r="LV15" s="285"/>
      <c r="LW15" s="286"/>
      <c r="LX15" s="287"/>
      <c r="LY15" s="67"/>
      <c r="LZ15" s="284"/>
      <c r="MA15" s="285"/>
      <c r="MB15" s="285"/>
      <c r="MC15" s="286"/>
      <c r="MD15" s="287"/>
      <c r="ME15" s="67"/>
      <c r="MF15" s="284"/>
      <c r="MG15" s="285"/>
      <c r="MH15" s="285"/>
      <c r="MI15" s="286"/>
      <c r="MJ15" s="287"/>
      <c r="MK15" s="67"/>
      <c r="ML15" s="284"/>
      <c r="MM15" s="285"/>
      <c r="MN15" s="285"/>
      <c r="MO15" s="286"/>
      <c r="MP15" s="287"/>
      <c r="MQ15" s="67"/>
      <c r="MR15" s="284"/>
      <c r="MS15" s="285"/>
      <c r="MT15" s="285"/>
      <c r="MU15" s="286"/>
      <c r="MV15" s="287"/>
      <c r="MW15" s="67"/>
      <c r="MX15" s="284"/>
      <c r="MY15" s="285"/>
      <c r="MZ15" s="285"/>
      <c r="NA15" s="286"/>
      <c r="NB15" s="287"/>
      <c r="NC15" s="67"/>
      <c r="ND15" s="284"/>
      <c r="NE15" s="285"/>
      <c r="NF15" s="285"/>
      <c r="NG15" s="286"/>
      <c r="NH15" s="287"/>
      <c r="NI15" s="67"/>
      <c r="NJ15" s="284"/>
      <c r="NK15" s="285"/>
      <c r="NL15" s="285"/>
      <c r="NM15" s="286"/>
      <c r="NN15" s="287"/>
      <c r="NO15" s="67"/>
      <c r="NP15" s="284"/>
      <c r="NQ15" s="285"/>
      <c r="NR15" s="285"/>
      <c r="NS15" s="286"/>
      <c r="NT15" s="287"/>
      <c r="NU15" s="67"/>
      <c r="NV15" s="284"/>
      <c r="NW15" s="285"/>
      <c r="NX15" s="285"/>
      <c r="NY15" s="286"/>
      <c r="NZ15" s="287"/>
      <c r="OA15" s="67"/>
      <c r="OB15" s="284"/>
      <c r="OC15" s="285"/>
      <c r="OD15" s="285"/>
      <c r="OE15" s="286"/>
      <c r="OF15" s="287"/>
      <c r="OG15" s="67"/>
      <c r="OH15" s="284"/>
      <c r="OI15" s="285"/>
      <c r="OJ15" s="285"/>
      <c r="OK15" s="286"/>
      <c r="OL15" s="287"/>
      <c r="OM15" s="67"/>
      <c r="ON15" s="284"/>
      <c r="OO15" s="285"/>
      <c r="OP15" s="285"/>
      <c r="OQ15" s="286"/>
      <c r="OR15" s="287"/>
      <c r="OS15" s="67"/>
      <c r="OT15" s="284"/>
      <c r="OU15" s="285"/>
      <c r="OV15" s="285"/>
      <c r="OW15" s="286"/>
      <c r="OX15" s="287"/>
      <c r="OY15" s="67"/>
      <c r="OZ15" s="284"/>
      <c r="PA15" s="285"/>
      <c r="PB15" s="285"/>
      <c r="PC15" s="286"/>
      <c r="PD15" s="287"/>
      <c r="PE15" s="67"/>
      <c r="PF15" s="284"/>
      <c r="PG15" s="285"/>
      <c r="PH15" s="285"/>
      <c r="PI15" s="286"/>
      <c r="PJ15" s="287"/>
      <c r="PK15" s="67"/>
      <c r="PL15" s="284"/>
      <c r="PM15" s="285"/>
      <c r="PN15" s="285"/>
      <c r="PO15" s="286"/>
      <c r="PP15" s="287"/>
      <c r="PQ15" s="67"/>
      <c r="PR15" s="284"/>
      <c r="PS15" s="285"/>
      <c r="PT15" s="285"/>
      <c r="PU15" s="286"/>
      <c r="PV15" s="287"/>
      <c r="PW15" s="67"/>
      <c r="PX15" s="284"/>
      <c r="PY15" s="285"/>
      <c r="PZ15" s="285"/>
      <c r="QA15" s="286"/>
      <c r="QB15" s="287"/>
      <c r="QC15" s="67"/>
      <c r="QD15" s="284"/>
      <c r="QE15" s="285"/>
      <c r="QF15" s="285"/>
      <c r="QG15" s="286"/>
      <c r="QH15" s="287"/>
      <c r="QI15" s="67"/>
      <c r="QJ15" s="284"/>
      <c r="QK15" s="285"/>
      <c r="QL15" s="285"/>
      <c r="QM15" s="286"/>
      <c r="QN15" s="287"/>
      <c r="QO15" s="67"/>
      <c r="QP15" s="284"/>
      <c r="QQ15" s="285"/>
      <c r="QR15" s="285"/>
      <c r="QS15" s="286"/>
      <c r="QT15" s="287"/>
      <c r="QU15" s="67"/>
      <c r="QV15" s="284"/>
      <c r="QW15" s="285"/>
      <c r="QX15" s="285"/>
      <c r="QY15" s="286"/>
      <c r="QZ15" s="287"/>
      <c r="RA15" s="67"/>
      <c r="RB15" s="284"/>
      <c r="RC15" s="285"/>
      <c r="RD15" s="285"/>
      <c r="RE15" s="286"/>
      <c r="RF15" s="287"/>
      <c r="RG15" s="67"/>
      <c r="RH15" s="284"/>
      <c r="RI15" s="285"/>
      <c r="RJ15" s="285"/>
      <c r="RK15" s="286"/>
      <c r="RL15" s="287"/>
      <c r="RM15" s="67"/>
      <c r="RN15" s="284"/>
      <c r="RO15" s="285"/>
      <c r="RP15" s="285"/>
      <c r="RQ15" s="286"/>
      <c r="RR15" s="287"/>
      <c r="RS15" s="67"/>
      <c r="RT15" s="284"/>
      <c r="RU15" s="285"/>
      <c r="RV15" s="285"/>
      <c r="RW15" s="286"/>
      <c r="RX15" s="287"/>
      <c r="RY15" s="67"/>
      <c r="RZ15" s="284"/>
      <c r="SA15" s="285"/>
      <c r="SB15" s="285"/>
      <c r="SC15" s="286"/>
      <c r="SD15" s="287"/>
      <c r="SE15" s="67"/>
      <c r="SF15" s="284"/>
      <c r="SG15" s="285"/>
      <c r="SH15" s="285"/>
      <c r="SI15" s="286"/>
      <c r="SJ15" s="287"/>
      <c r="SK15" s="67"/>
      <c r="SL15" s="284"/>
      <c r="SM15" s="285"/>
      <c r="SN15" s="285"/>
      <c r="SO15" s="286"/>
      <c r="SP15" s="287"/>
      <c r="SQ15" s="67"/>
      <c r="SR15" s="284"/>
      <c r="SS15" s="285"/>
      <c r="ST15" s="285"/>
      <c r="SU15" s="286"/>
      <c r="SV15" s="287"/>
      <c r="SW15" s="67"/>
      <c r="SX15" s="284"/>
      <c r="SY15" s="285"/>
      <c r="SZ15" s="285"/>
      <c r="TA15" s="286"/>
      <c r="TB15" s="287"/>
      <c r="TC15" s="67"/>
      <c r="TD15" s="284"/>
      <c r="TE15" s="285"/>
      <c r="TF15" s="285"/>
      <c r="TG15" s="286"/>
      <c r="TH15" s="287"/>
      <c r="TI15" s="67"/>
      <c r="TJ15" s="284"/>
      <c r="TK15" s="285"/>
      <c r="TL15" s="285"/>
      <c r="TM15" s="286"/>
      <c r="TN15" s="287"/>
      <c r="TO15" s="67"/>
      <c r="TP15" s="284"/>
      <c r="TQ15" s="285"/>
      <c r="TR15" s="285"/>
      <c r="TS15" s="286"/>
      <c r="TT15" s="287"/>
      <c r="TU15" s="67"/>
      <c r="TV15" s="284"/>
      <c r="TW15" s="285"/>
      <c r="TX15" s="285"/>
      <c r="TY15" s="286"/>
      <c r="TZ15" s="287"/>
      <c r="UA15" s="67"/>
      <c r="UB15" s="284"/>
      <c r="UC15" s="285"/>
      <c r="UD15" s="285"/>
      <c r="UE15" s="286"/>
      <c r="UF15" s="287"/>
      <c r="UG15" s="67"/>
      <c r="UH15" s="284"/>
      <c r="UI15" s="285"/>
      <c r="UJ15" s="285"/>
      <c r="UK15" s="286"/>
      <c r="UL15" s="287"/>
      <c r="UM15" s="67"/>
      <c r="UN15" s="284"/>
      <c r="UO15" s="285"/>
      <c r="UP15" s="285"/>
      <c r="UQ15" s="286"/>
      <c r="UR15" s="287"/>
      <c r="US15" s="67"/>
      <c r="UT15" s="284"/>
      <c r="UU15" s="285"/>
      <c r="UV15" s="285"/>
      <c r="UW15" s="286"/>
      <c r="UX15" s="287"/>
      <c r="UY15" s="67"/>
      <c r="UZ15" s="284"/>
      <c r="VA15" s="285"/>
      <c r="VB15" s="285"/>
      <c r="VC15" s="286"/>
      <c r="VD15" s="287"/>
      <c r="VE15" s="67"/>
      <c r="VF15" s="284"/>
      <c r="VG15" s="285"/>
      <c r="VH15" s="285"/>
      <c r="VI15" s="286"/>
      <c r="VJ15" s="287"/>
      <c r="VK15" s="67"/>
      <c r="VL15" s="284"/>
      <c r="VM15" s="285"/>
      <c r="VN15" s="285"/>
      <c r="VO15" s="286"/>
      <c r="VP15" s="287"/>
      <c r="VQ15" s="67"/>
      <c r="VR15" s="284"/>
      <c r="VS15" s="285"/>
      <c r="VT15" s="285"/>
      <c r="VU15" s="286"/>
      <c r="VV15" s="287"/>
      <c r="VW15" s="67"/>
      <c r="VX15" s="284"/>
      <c r="VY15" s="285"/>
      <c r="VZ15" s="285"/>
      <c r="WA15" s="286"/>
      <c r="WB15" s="287"/>
      <c r="WC15" s="67"/>
      <c r="WD15" s="284"/>
      <c r="WE15" s="285"/>
      <c r="WF15" s="285"/>
      <c r="WG15" s="286"/>
      <c r="WH15" s="287"/>
      <c r="WI15" s="67"/>
      <c r="WJ15" s="284"/>
      <c r="WK15" s="285"/>
      <c r="WL15" s="285"/>
      <c r="WM15" s="286"/>
      <c r="WN15" s="287"/>
      <c r="WO15" s="67"/>
      <c r="WP15" s="284"/>
      <c r="WQ15" s="285"/>
      <c r="WR15" s="285"/>
      <c r="WS15" s="286"/>
      <c r="WT15" s="287"/>
      <c r="WU15" s="67"/>
      <c r="WV15" s="284"/>
      <c r="WW15" s="285"/>
      <c r="WX15" s="285"/>
      <c r="WY15" s="286"/>
      <c r="WZ15" s="287"/>
      <c r="XA15" s="67"/>
      <c r="XB15" s="284"/>
      <c r="XC15" s="285"/>
      <c r="XD15" s="285"/>
      <c r="XE15" s="286"/>
      <c r="XF15" s="287"/>
      <c r="XG15" s="67"/>
      <c r="XH15" s="284"/>
      <c r="XI15" s="285"/>
      <c r="XJ15" s="285"/>
      <c r="XK15" s="286"/>
      <c r="XL15" s="287"/>
      <c r="XM15" s="67"/>
      <c r="XN15" s="284"/>
      <c r="XO15" s="285"/>
      <c r="XP15" s="285"/>
      <c r="XQ15" s="286"/>
      <c r="XR15" s="287"/>
      <c r="XS15" s="67"/>
      <c r="XT15" s="284"/>
      <c r="XU15" s="285"/>
      <c r="XV15" s="285"/>
      <c r="XW15" s="286"/>
      <c r="XX15" s="287"/>
      <c r="XY15" s="67"/>
      <c r="XZ15" s="284"/>
      <c r="YA15" s="285"/>
      <c r="YB15" s="285"/>
      <c r="YC15" s="286"/>
      <c r="YD15" s="287"/>
      <c r="YE15" s="67"/>
      <c r="YF15" s="284"/>
      <c r="YG15" s="285"/>
      <c r="YH15" s="285"/>
      <c r="YI15" s="286"/>
      <c r="YJ15" s="287"/>
      <c r="YK15" s="67"/>
      <c r="YL15" s="284"/>
      <c r="YM15" s="285"/>
      <c r="YN15" s="285"/>
      <c r="YO15" s="286"/>
      <c r="YP15" s="287"/>
      <c r="YQ15" s="67"/>
      <c r="YR15" s="284"/>
      <c r="YS15" s="285"/>
      <c r="YT15" s="285"/>
      <c r="YU15" s="286"/>
      <c r="YV15" s="287"/>
      <c r="YW15" s="67"/>
      <c r="YX15" s="284"/>
      <c r="YY15" s="285"/>
      <c r="YZ15" s="285"/>
      <c r="ZA15" s="286"/>
      <c r="ZB15" s="287"/>
      <c r="ZC15" s="67"/>
      <c r="ZD15" s="284"/>
      <c r="ZE15" s="285"/>
      <c r="ZF15" s="285"/>
      <c r="ZG15" s="286"/>
      <c r="ZH15" s="287"/>
      <c r="ZI15" s="67"/>
      <c r="ZJ15" s="284"/>
      <c r="ZK15" s="285"/>
      <c r="ZL15" s="285"/>
      <c r="ZM15" s="286"/>
      <c r="ZN15" s="287"/>
      <c r="ZO15" s="67"/>
      <c r="ZP15" s="284"/>
      <c r="ZQ15" s="285"/>
      <c r="ZR15" s="285"/>
      <c r="ZS15" s="286"/>
      <c r="ZT15" s="287"/>
      <c r="ZU15" s="67"/>
      <c r="ZV15" s="284"/>
      <c r="ZW15" s="285"/>
      <c r="ZX15" s="285"/>
      <c r="ZY15" s="286"/>
      <c r="ZZ15" s="287"/>
      <c r="AAA15" s="67"/>
      <c r="AAB15" s="284"/>
      <c r="AAC15" s="285"/>
      <c r="AAD15" s="285"/>
      <c r="AAE15" s="286"/>
      <c r="AAF15" s="287"/>
      <c r="AAG15" s="67"/>
      <c r="AAH15" s="284"/>
      <c r="AAI15" s="285"/>
      <c r="AAJ15" s="285"/>
      <c r="AAK15" s="286"/>
      <c r="AAL15" s="287"/>
      <c r="AAM15" s="67"/>
      <c r="AAN15" s="284"/>
      <c r="AAO15" s="285"/>
      <c r="AAP15" s="285"/>
      <c r="AAQ15" s="286"/>
      <c r="AAR15" s="287"/>
      <c r="AAS15" s="67"/>
      <c r="AAT15" s="284"/>
      <c r="AAU15" s="285"/>
      <c r="AAV15" s="285"/>
      <c r="AAW15" s="286"/>
      <c r="AAX15" s="287"/>
      <c r="AAY15" s="67"/>
      <c r="AAZ15" s="284"/>
      <c r="ABA15" s="285"/>
      <c r="ABB15" s="285"/>
      <c r="ABC15" s="286"/>
      <c r="ABD15" s="287"/>
      <c r="ABE15" s="67"/>
      <c r="ABF15" s="284"/>
      <c r="ABG15" s="285"/>
      <c r="ABH15" s="285"/>
      <c r="ABI15" s="286"/>
      <c r="ABJ15" s="287"/>
      <c r="ABK15" s="67"/>
      <c r="ABL15" s="284"/>
      <c r="ABM15" s="285"/>
      <c r="ABN15" s="285"/>
      <c r="ABO15" s="286"/>
      <c r="ABP15" s="287"/>
      <c r="ABQ15" s="67"/>
      <c r="ABR15" s="284"/>
      <c r="ABS15" s="285"/>
      <c r="ABT15" s="285"/>
      <c r="ABU15" s="286"/>
      <c r="ABV15" s="287"/>
      <c r="ABW15" s="67"/>
      <c r="ABX15" s="284"/>
      <c r="ABY15" s="285"/>
      <c r="ABZ15" s="285"/>
      <c r="ACA15" s="286"/>
      <c r="ACB15" s="287"/>
      <c r="ACC15" s="67"/>
      <c r="ACD15" s="284"/>
      <c r="ACE15" s="285"/>
      <c r="ACF15" s="285"/>
      <c r="ACG15" s="286"/>
      <c r="ACH15" s="287"/>
      <c r="ACI15" s="67"/>
      <c r="ACJ15" s="284"/>
      <c r="ACK15" s="285"/>
      <c r="ACL15" s="285"/>
      <c r="ACM15" s="286"/>
      <c r="ACN15" s="287"/>
      <c r="ACO15" s="67"/>
      <c r="ACP15" s="284"/>
      <c r="ACQ15" s="285"/>
      <c r="ACR15" s="285"/>
      <c r="ACS15" s="286"/>
      <c r="ACT15" s="287"/>
      <c r="ACU15" s="67"/>
      <c r="ACV15" s="284"/>
      <c r="ACW15" s="285"/>
      <c r="ACX15" s="285"/>
      <c r="ACY15" s="286"/>
      <c r="ACZ15" s="287"/>
      <c r="ADA15" s="67"/>
      <c r="ADB15" s="284"/>
      <c r="ADC15" s="285"/>
      <c r="ADD15" s="285"/>
      <c r="ADE15" s="286"/>
      <c r="ADF15" s="287"/>
      <c r="ADG15" s="67"/>
      <c r="ADH15" s="284"/>
      <c r="ADI15" s="285"/>
      <c r="ADJ15" s="285"/>
      <c r="ADK15" s="286"/>
      <c r="ADL15" s="287"/>
      <c r="ADM15" s="67"/>
      <c r="ADN15" s="284"/>
      <c r="ADO15" s="285"/>
      <c r="ADP15" s="285"/>
      <c r="ADQ15" s="286"/>
      <c r="ADR15" s="287"/>
      <c r="ADS15" s="67"/>
      <c r="ADT15" s="284"/>
      <c r="ADU15" s="285"/>
      <c r="ADV15" s="285"/>
      <c r="ADW15" s="286"/>
      <c r="ADX15" s="287"/>
      <c r="ADY15" s="67"/>
      <c r="ADZ15" s="284"/>
      <c r="AEA15" s="285"/>
      <c r="AEB15" s="285"/>
      <c r="AEC15" s="286"/>
      <c r="AED15" s="287"/>
      <c r="AEE15" s="67"/>
      <c r="AEF15" s="284"/>
      <c r="AEG15" s="285"/>
      <c r="AEH15" s="285"/>
      <c r="AEI15" s="286"/>
      <c r="AEJ15" s="287"/>
      <c r="AEK15" s="67"/>
      <c r="AEL15" s="284"/>
      <c r="AEM15" s="285"/>
      <c r="AEN15" s="285"/>
      <c r="AEO15" s="286"/>
      <c r="AEP15" s="287"/>
      <c r="AEQ15" s="67"/>
      <c r="AER15" s="284"/>
      <c r="AES15" s="285"/>
      <c r="AET15" s="285"/>
      <c r="AEU15" s="286"/>
      <c r="AEV15" s="287"/>
      <c r="AEW15" s="67"/>
      <c r="AEX15" s="284"/>
      <c r="AEY15" s="285"/>
      <c r="AEZ15" s="285"/>
      <c r="AFA15" s="286"/>
      <c r="AFB15" s="287"/>
      <c r="AFC15" s="67"/>
      <c r="AFD15" s="284"/>
      <c r="AFE15" s="285"/>
      <c r="AFF15" s="285"/>
      <c r="AFG15" s="286"/>
      <c r="AFH15" s="287"/>
      <c r="AFI15" s="67"/>
      <c r="AFJ15" s="284"/>
      <c r="AFK15" s="285"/>
      <c r="AFL15" s="285"/>
      <c r="AFM15" s="286"/>
      <c r="AFN15" s="287"/>
      <c r="AFO15" s="67"/>
      <c r="AFP15" s="284"/>
      <c r="AFQ15" s="285"/>
      <c r="AFR15" s="285"/>
      <c r="AFS15" s="286"/>
      <c r="AFT15" s="287"/>
      <c r="AFU15" s="67"/>
      <c r="AFV15" s="284"/>
      <c r="AFW15" s="285"/>
      <c r="AFX15" s="285"/>
      <c r="AFY15" s="286"/>
      <c r="AFZ15" s="287"/>
      <c r="AGA15" s="67"/>
      <c r="AGB15" s="284"/>
      <c r="AGC15" s="285"/>
      <c r="AGD15" s="285"/>
      <c r="AGE15" s="286"/>
      <c r="AGF15" s="287"/>
      <c r="AGG15" s="67"/>
      <c r="AGH15" s="284"/>
      <c r="AGI15" s="285"/>
      <c r="AGJ15" s="285"/>
      <c r="AGK15" s="286"/>
      <c r="AGL15" s="287"/>
      <c r="AGM15" s="67"/>
      <c r="AGN15" s="284"/>
      <c r="AGO15" s="285"/>
      <c r="AGP15" s="285"/>
      <c r="AGQ15" s="286"/>
      <c r="AGR15" s="287"/>
      <c r="AGS15" s="67"/>
      <c r="AGT15" s="284"/>
      <c r="AGU15" s="285"/>
      <c r="AGV15" s="285"/>
      <c r="AGW15" s="286"/>
      <c r="AGX15" s="287"/>
      <c r="AGY15" s="67"/>
      <c r="AGZ15" s="284"/>
      <c r="AHA15" s="285"/>
      <c r="AHB15" s="285"/>
      <c r="AHC15" s="286"/>
      <c r="AHD15" s="287"/>
      <c r="AHE15" s="67"/>
      <c r="AHF15" s="284"/>
      <c r="AHG15" s="285"/>
      <c r="AHH15" s="285"/>
      <c r="AHI15" s="286"/>
      <c r="AHJ15" s="287"/>
      <c r="AHK15" s="67"/>
      <c r="AHL15" s="284"/>
      <c r="AHM15" s="285"/>
      <c r="AHN15" s="285"/>
      <c r="AHO15" s="286"/>
      <c r="AHP15" s="287"/>
      <c r="AHQ15" s="67"/>
      <c r="AHR15" s="284"/>
      <c r="AHS15" s="285"/>
      <c r="AHT15" s="285"/>
      <c r="AHU15" s="286"/>
      <c r="AHV15" s="287"/>
      <c r="AHW15" s="67"/>
      <c r="AHX15" s="284"/>
      <c r="AHY15" s="285"/>
      <c r="AHZ15" s="285"/>
      <c r="AIA15" s="286"/>
      <c r="AIB15" s="287"/>
      <c r="AIC15" s="67"/>
      <c r="AID15" s="284"/>
      <c r="AIE15" s="285"/>
      <c r="AIF15" s="285"/>
      <c r="AIG15" s="286"/>
      <c r="AIH15" s="287"/>
      <c r="AII15" s="67"/>
      <c r="AIJ15" s="284"/>
      <c r="AIK15" s="285"/>
      <c r="AIL15" s="285"/>
      <c r="AIM15" s="286"/>
      <c r="AIN15" s="287"/>
      <c r="AIO15" s="67"/>
      <c r="AIP15" s="284"/>
      <c r="AIQ15" s="285"/>
      <c r="AIR15" s="285"/>
      <c r="AIS15" s="286"/>
      <c r="AIT15" s="287"/>
      <c r="AIU15" s="67"/>
      <c r="AIV15" s="284"/>
      <c r="AIW15" s="285"/>
      <c r="AIX15" s="285"/>
      <c r="AIY15" s="286"/>
      <c r="AIZ15" s="287"/>
      <c r="AJA15" s="67"/>
      <c r="AJB15" s="284"/>
      <c r="AJC15" s="285"/>
      <c r="AJD15" s="285"/>
      <c r="AJE15" s="286"/>
      <c r="AJF15" s="287"/>
      <c r="AJG15" s="67"/>
      <c r="AJH15" s="284"/>
      <c r="AJI15" s="285"/>
      <c r="AJJ15" s="285"/>
      <c r="AJK15" s="286"/>
      <c r="AJL15" s="287"/>
      <c r="AJM15" s="67"/>
      <c r="AJN15" s="284"/>
      <c r="AJO15" s="285"/>
      <c r="AJP15" s="285"/>
      <c r="AJQ15" s="286"/>
      <c r="AJR15" s="287"/>
      <c r="AJS15" s="67"/>
      <c r="AJT15" s="284"/>
      <c r="AJU15" s="285"/>
      <c r="AJV15" s="285"/>
      <c r="AJW15" s="286"/>
      <c r="AJX15" s="287"/>
      <c r="AJY15" s="67"/>
      <c r="AJZ15" s="284"/>
      <c r="AKA15" s="285"/>
      <c r="AKB15" s="285"/>
      <c r="AKC15" s="286"/>
      <c r="AKD15" s="287"/>
      <c r="AKE15" s="67"/>
      <c r="AKF15" s="284"/>
      <c r="AKG15" s="285"/>
      <c r="AKH15" s="285"/>
      <c r="AKI15" s="286"/>
      <c r="AKJ15" s="287"/>
      <c r="AKK15" s="67"/>
      <c r="AKL15" s="284"/>
      <c r="AKM15" s="285"/>
      <c r="AKN15" s="285"/>
      <c r="AKO15" s="286"/>
      <c r="AKP15" s="287"/>
      <c r="AKQ15" s="67"/>
      <c r="AKR15" s="284"/>
      <c r="AKS15" s="285"/>
      <c r="AKT15" s="285"/>
      <c r="AKU15" s="286"/>
      <c r="AKV15" s="287"/>
      <c r="AKW15" s="67"/>
      <c r="AKX15" s="284"/>
      <c r="AKY15" s="285"/>
      <c r="AKZ15" s="285"/>
      <c r="ALA15" s="286"/>
      <c r="ALB15" s="287"/>
      <c r="ALC15" s="67"/>
      <c r="ALD15" s="284"/>
      <c r="ALE15" s="285"/>
      <c r="ALF15" s="285"/>
      <c r="ALG15" s="286"/>
      <c r="ALH15" s="287"/>
      <c r="ALI15" s="67"/>
      <c r="ALJ15" s="284"/>
      <c r="ALK15" s="285"/>
      <c r="ALL15" s="285"/>
      <c r="ALM15" s="286"/>
      <c r="ALN15" s="287"/>
      <c r="ALO15" s="67"/>
      <c r="ALP15" s="284"/>
      <c r="ALQ15" s="285"/>
      <c r="ALR15" s="285"/>
      <c r="ALS15" s="286"/>
      <c r="ALT15" s="287"/>
      <c r="ALU15" s="67"/>
      <c r="ALV15" s="284"/>
      <c r="ALW15" s="285"/>
      <c r="ALX15" s="285"/>
      <c r="ALY15" s="286"/>
      <c r="ALZ15" s="287"/>
      <c r="AMA15" s="67"/>
      <c r="AMB15" s="284"/>
      <c r="AMC15" s="285"/>
      <c r="AMD15" s="285"/>
      <c r="AME15" s="286"/>
      <c r="AMF15" s="287"/>
      <c r="AMG15" s="67"/>
      <c r="AMH15" s="284"/>
      <c r="AMI15" s="285"/>
      <c r="AMJ15" s="285"/>
      <c r="AMK15" s="286"/>
      <c r="AML15" s="287"/>
      <c r="AMM15" s="67"/>
      <c r="AMN15" s="284"/>
      <c r="AMO15" s="285"/>
      <c r="AMP15" s="285"/>
      <c r="AMQ15" s="286"/>
      <c r="AMR15" s="287"/>
      <c r="AMS15" s="67"/>
      <c r="AMT15" s="284"/>
      <c r="AMU15" s="285"/>
      <c r="AMV15" s="285"/>
      <c r="AMW15" s="286"/>
      <c r="AMX15" s="287"/>
      <c r="AMY15" s="67"/>
      <c r="AMZ15" s="284"/>
      <c r="ANA15" s="285"/>
      <c r="ANB15" s="285"/>
      <c r="ANC15" s="286"/>
      <c r="AND15" s="287"/>
      <c r="ANE15" s="67"/>
      <c r="ANF15" s="284"/>
      <c r="ANG15" s="285"/>
      <c r="ANH15" s="285"/>
      <c r="ANI15" s="286"/>
      <c r="ANJ15" s="287"/>
      <c r="ANK15" s="67"/>
      <c r="ANL15" s="284"/>
      <c r="ANM15" s="285"/>
      <c r="ANN15" s="285"/>
      <c r="ANO15" s="286"/>
      <c r="ANP15" s="287"/>
      <c r="ANQ15" s="67"/>
      <c r="ANR15" s="284"/>
      <c r="ANS15" s="285"/>
      <c r="ANT15" s="285"/>
      <c r="ANU15" s="286"/>
      <c r="ANV15" s="287"/>
      <c r="ANW15" s="67"/>
      <c r="ANX15" s="284"/>
      <c r="ANY15" s="285"/>
      <c r="ANZ15" s="285"/>
      <c r="AOA15" s="286"/>
      <c r="AOB15" s="287"/>
      <c r="AOC15" s="67"/>
      <c r="AOD15" s="284"/>
      <c r="AOE15" s="285"/>
      <c r="AOF15" s="285"/>
      <c r="AOG15" s="286"/>
      <c r="AOH15" s="287"/>
      <c r="AOI15" s="67"/>
      <c r="AOJ15" s="284"/>
      <c r="AOK15" s="285"/>
      <c r="AOL15" s="285"/>
      <c r="AOM15" s="286"/>
      <c r="AON15" s="287"/>
      <c r="AOO15" s="67"/>
      <c r="AOP15" s="284"/>
      <c r="AOQ15" s="285"/>
      <c r="AOR15" s="285"/>
      <c r="AOS15" s="286"/>
      <c r="AOT15" s="287"/>
      <c r="AOU15" s="67"/>
      <c r="AOV15" s="284"/>
      <c r="AOW15" s="285"/>
      <c r="AOX15" s="285"/>
      <c r="AOY15" s="286"/>
      <c r="AOZ15" s="287"/>
      <c r="APA15" s="67"/>
      <c r="APB15" s="284"/>
      <c r="APC15" s="285"/>
      <c r="APD15" s="285"/>
      <c r="APE15" s="286"/>
      <c r="APF15" s="287"/>
      <c r="APG15" s="67"/>
      <c r="APH15" s="284"/>
      <c r="API15" s="285"/>
      <c r="APJ15" s="285"/>
      <c r="APK15" s="286"/>
      <c r="APL15" s="287"/>
      <c r="APM15" s="67"/>
      <c r="APN15" s="284"/>
      <c r="APO15" s="285"/>
      <c r="APP15" s="285"/>
      <c r="APQ15" s="286"/>
      <c r="APR15" s="287"/>
      <c r="APS15" s="67"/>
      <c r="APT15" s="284"/>
      <c r="APU15" s="285"/>
      <c r="APV15" s="285"/>
      <c r="APW15" s="286"/>
      <c r="APX15" s="287"/>
      <c r="APY15" s="67"/>
      <c r="APZ15" s="284"/>
      <c r="AQA15" s="285"/>
      <c r="AQB15" s="285"/>
      <c r="AQC15" s="286"/>
      <c r="AQD15" s="287"/>
      <c r="AQE15" s="67"/>
      <c r="AQF15" s="284"/>
      <c r="AQG15" s="285"/>
      <c r="AQH15" s="285"/>
      <c r="AQI15" s="286"/>
      <c r="AQJ15" s="287"/>
      <c r="AQK15" s="67"/>
      <c r="AQL15" s="284"/>
      <c r="AQM15" s="285"/>
      <c r="AQN15" s="285"/>
      <c r="AQO15" s="286"/>
      <c r="AQP15" s="287"/>
      <c r="AQQ15" s="67"/>
      <c r="AQR15" s="284"/>
      <c r="AQS15" s="285"/>
      <c r="AQT15" s="285"/>
      <c r="AQU15" s="286"/>
      <c r="AQV15" s="287"/>
      <c r="AQW15" s="67"/>
      <c r="AQX15" s="284"/>
      <c r="AQY15" s="285"/>
      <c r="AQZ15" s="285"/>
      <c r="ARA15" s="286"/>
      <c r="ARB15" s="287"/>
      <c r="ARC15" s="67"/>
      <c r="ARD15" s="284"/>
      <c r="ARE15" s="285"/>
      <c r="ARF15" s="285"/>
      <c r="ARG15" s="286"/>
      <c r="ARH15" s="287"/>
      <c r="ARI15" s="67"/>
      <c r="ARJ15" s="284"/>
      <c r="ARK15" s="285"/>
      <c r="ARL15" s="285"/>
      <c r="ARM15" s="286"/>
      <c r="ARN15" s="287"/>
      <c r="ARO15" s="67"/>
      <c r="ARP15" s="284"/>
      <c r="ARQ15" s="285"/>
      <c r="ARR15" s="285"/>
      <c r="ARS15" s="286"/>
      <c r="ART15" s="287"/>
      <c r="ARU15" s="67"/>
      <c r="ARV15" s="284"/>
      <c r="ARW15" s="285"/>
      <c r="ARX15" s="285"/>
      <c r="ARY15" s="286"/>
      <c r="ARZ15" s="287"/>
      <c r="ASA15" s="67"/>
      <c r="ASB15" s="284"/>
      <c r="ASC15" s="285"/>
      <c r="ASD15" s="285"/>
      <c r="ASE15" s="286"/>
      <c r="ASF15" s="287"/>
      <c r="ASG15" s="67"/>
      <c r="ASH15" s="284"/>
      <c r="ASI15" s="285"/>
      <c r="ASJ15" s="285"/>
      <c r="ASK15" s="286"/>
      <c r="ASL15" s="287"/>
      <c r="ASM15" s="67"/>
      <c r="ASN15" s="284"/>
      <c r="ASO15" s="285"/>
      <c r="ASP15" s="285"/>
      <c r="ASQ15" s="286"/>
      <c r="ASR15" s="287"/>
      <c r="ASS15" s="67"/>
      <c r="AST15" s="284"/>
      <c r="ASU15" s="285"/>
      <c r="ASV15" s="285"/>
      <c r="ASW15" s="286"/>
      <c r="ASX15" s="287"/>
      <c r="ASY15" s="67"/>
      <c r="ASZ15" s="284"/>
      <c r="ATA15" s="285"/>
      <c r="ATB15" s="285"/>
      <c r="ATC15" s="286"/>
      <c r="ATD15" s="287"/>
      <c r="ATE15" s="67"/>
      <c r="ATF15" s="284"/>
      <c r="ATG15" s="285"/>
      <c r="ATH15" s="285"/>
      <c r="ATI15" s="286"/>
      <c r="ATJ15" s="287"/>
      <c r="ATK15" s="67"/>
      <c r="ATL15" s="284"/>
      <c r="ATM15" s="285"/>
      <c r="ATN15" s="285"/>
      <c r="ATO15" s="286"/>
      <c r="ATP15" s="287"/>
      <c r="ATQ15" s="67"/>
      <c r="ATR15" s="284"/>
      <c r="ATS15" s="285"/>
      <c r="ATT15" s="285"/>
      <c r="ATU15" s="286"/>
      <c r="ATV15" s="287"/>
      <c r="ATW15" s="67"/>
      <c r="ATX15" s="284"/>
      <c r="ATY15" s="285"/>
      <c r="ATZ15" s="285"/>
      <c r="AUA15" s="286"/>
      <c r="AUB15" s="287"/>
      <c r="AUC15" s="67"/>
      <c r="AUD15" s="284"/>
      <c r="AUE15" s="285"/>
      <c r="AUF15" s="285"/>
      <c r="AUG15" s="286"/>
      <c r="AUH15" s="287"/>
      <c r="AUI15" s="67"/>
      <c r="AUJ15" s="284"/>
      <c r="AUK15" s="285"/>
      <c r="AUL15" s="285"/>
      <c r="AUM15" s="286"/>
      <c r="AUN15" s="287"/>
      <c r="AUO15" s="67"/>
      <c r="AUP15" s="284"/>
      <c r="AUQ15" s="285"/>
      <c r="AUR15" s="285"/>
      <c r="AUS15" s="286"/>
      <c r="AUT15" s="287"/>
      <c r="AUU15" s="67"/>
      <c r="AUV15" s="284"/>
      <c r="AUW15" s="285"/>
      <c r="AUX15" s="285"/>
      <c r="AUY15" s="286"/>
      <c r="AUZ15" s="287"/>
      <c r="AVA15" s="67"/>
      <c r="AVB15" s="284"/>
      <c r="AVC15" s="285"/>
      <c r="AVD15" s="285"/>
      <c r="AVE15" s="286"/>
      <c r="AVF15" s="287"/>
      <c r="AVG15" s="67"/>
      <c r="AVH15" s="284"/>
      <c r="AVI15" s="285"/>
      <c r="AVJ15" s="285"/>
      <c r="AVK15" s="286"/>
      <c r="AVL15" s="287"/>
      <c r="AVM15" s="67"/>
      <c r="AVN15" s="284"/>
      <c r="AVO15" s="285"/>
      <c r="AVP15" s="285"/>
      <c r="AVQ15" s="286"/>
      <c r="AVR15" s="287"/>
      <c r="AVS15" s="67"/>
      <c r="AVT15" s="284"/>
      <c r="AVU15" s="285"/>
      <c r="AVV15" s="285"/>
      <c r="AVW15" s="286"/>
      <c r="AVX15" s="287"/>
      <c r="AVY15" s="67"/>
      <c r="AVZ15" s="284"/>
      <c r="AWA15" s="285"/>
      <c r="AWB15" s="285"/>
      <c r="AWC15" s="286"/>
      <c r="AWD15" s="287"/>
      <c r="AWE15" s="67"/>
      <c r="AWF15" s="284"/>
      <c r="AWG15" s="285"/>
      <c r="AWH15" s="285"/>
      <c r="AWI15" s="286"/>
      <c r="AWJ15" s="287"/>
      <c r="AWK15" s="67"/>
      <c r="AWL15" s="284"/>
      <c r="AWM15" s="285"/>
      <c r="AWN15" s="285"/>
      <c r="AWO15" s="286"/>
      <c r="AWP15" s="287"/>
      <c r="AWQ15" s="67"/>
      <c r="AWR15" s="284"/>
      <c r="AWS15" s="285"/>
      <c r="AWT15" s="285"/>
      <c r="AWU15" s="286"/>
      <c r="AWV15" s="287"/>
      <c r="AWW15" s="67"/>
      <c r="AWX15" s="284"/>
      <c r="AWY15" s="285"/>
      <c r="AWZ15" s="285"/>
      <c r="AXA15" s="286"/>
      <c r="AXB15" s="287"/>
      <c r="AXC15" s="67"/>
      <c r="AXD15" s="284"/>
      <c r="AXE15" s="285"/>
      <c r="AXF15" s="285"/>
      <c r="AXG15" s="286"/>
      <c r="AXH15" s="287"/>
      <c r="AXI15" s="67"/>
      <c r="AXJ15" s="284"/>
      <c r="AXK15" s="285"/>
      <c r="AXL15" s="285"/>
      <c r="AXM15" s="286"/>
      <c r="AXN15" s="287"/>
      <c r="AXO15" s="67"/>
      <c r="AXP15" s="284"/>
      <c r="AXQ15" s="285"/>
      <c r="AXR15" s="285"/>
      <c r="AXS15" s="286"/>
      <c r="AXT15" s="287"/>
      <c r="AXU15" s="67"/>
      <c r="AXV15" s="284"/>
      <c r="AXW15" s="285"/>
      <c r="AXX15" s="285"/>
      <c r="AXY15" s="286"/>
      <c r="AXZ15" s="287"/>
      <c r="AYA15" s="67"/>
      <c r="AYB15" s="284"/>
      <c r="AYC15" s="285"/>
      <c r="AYD15" s="285"/>
      <c r="AYE15" s="286"/>
      <c r="AYF15" s="287"/>
      <c r="AYG15" s="67"/>
      <c r="AYH15" s="284"/>
      <c r="AYI15" s="285"/>
      <c r="AYJ15" s="285"/>
      <c r="AYK15" s="286"/>
      <c r="AYL15" s="287"/>
      <c r="AYM15" s="67"/>
      <c r="AYN15" s="284"/>
      <c r="AYO15" s="285"/>
      <c r="AYP15" s="285"/>
      <c r="AYQ15" s="286"/>
      <c r="AYR15" s="287"/>
      <c r="AYS15" s="67"/>
      <c r="AYT15" s="284"/>
      <c r="AYU15" s="285"/>
      <c r="AYV15" s="285"/>
      <c r="AYW15" s="286"/>
      <c r="AYX15" s="287"/>
      <c r="AYY15" s="67"/>
      <c r="AYZ15" s="284"/>
      <c r="AZA15" s="285"/>
      <c r="AZB15" s="285"/>
      <c r="AZC15" s="286"/>
      <c r="AZD15" s="287"/>
      <c r="AZE15" s="67"/>
      <c r="AZF15" s="284"/>
      <c r="AZG15" s="285"/>
      <c r="AZH15" s="285"/>
      <c r="AZI15" s="286"/>
      <c r="AZJ15" s="287"/>
      <c r="AZK15" s="67"/>
      <c r="AZL15" s="284"/>
      <c r="AZM15" s="285"/>
      <c r="AZN15" s="285"/>
      <c r="AZO15" s="286"/>
      <c r="AZP15" s="287"/>
      <c r="AZQ15" s="67"/>
      <c r="AZR15" s="284"/>
      <c r="AZS15" s="285"/>
      <c r="AZT15" s="285"/>
      <c r="AZU15" s="286"/>
      <c r="AZV15" s="287"/>
      <c r="AZW15" s="67"/>
      <c r="AZX15" s="284"/>
      <c r="AZY15" s="285"/>
      <c r="AZZ15" s="285"/>
      <c r="BAA15" s="286"/>
      <c r="BAB15" s="287"/>
      <c r="BAC15" s="67"/>
      <c r="BAD15" s="284"/>
      <c r="BAE15" s="285"/>
      <c r="BAF15" s="285"/>
      <c r="BAG15" s="286"/>
      <c r="BAH15" s="287"/>
      <c r="BAI15" s="67"/>
      <c r="BAJ15" s="284"/>
      <c r="BAK15" s="285"/>
      <c r="BAL15" s="285"/>
      <c r="BAM15" s="286"/>
      <c r="BAN15" s="287"/>
      <c r="BAO15" s="67"/>
      <c r="BAP15" s="284"/>
      <c r="BAQ15" s="285"/>
      <c r="BAR15" s="285"/>
      <c r="BAS15" s="286"/>
      <c r="BAT15" s="287"/>
      <c r="BAU15" s="67"/>
      <c r="BAV15" s="284"/>
      <c r="BAW15" s="285"/>
      <c r="BAX15" s="285"/>
      <c r="BAY15" s="286"/>
      <c r="BAZ15" s="287"/>
      <c r="BBA15" s="67"/>
      <c r="BBB15" s="284"/>
      <c r="BBC15" s="285"/>
      <c r="BBD15" s="285"/>
      <c r="BBE15" s="286"/>
      <c r="BBF15" s="287"/>
      <c r="BBG15" s="67"/>
      <c r="BBH15" s="284"/>
      <c r="BBI15" s="285"/>
      <c r="BBJ15" s="285"/>
      <c r="BBK15" s="286"/>
      <c r="BBL15" s="287"/>
      <c r="BBM15" s="67"/>
      <c r="BBN15" s="284"/>
      <c r="BBO15" s="285"/>
      <c r="BBP15" s="285"/>
      <c r="BBQ15" s="286"/>
      <c r="BBR15" s="287"/>
      <c r="BBS15" s="67"/>
      <c r="BBT15" s="284"/>
      <c r="BBU15" s="285"/>
      <c r="BBV15" s="285"/>
      <c r="BBW15" s="286"/>
      <c r="BBX15" s="287"/>
      <c r="BBY15" s="67"/>
      <c r="BBZ15" s="284"/>
      <c r="BCA15" s="285"/>
      <c r="BCB15" s="285"/>
      <c r="BCC15" s="286"/>
      <c r="BCD15" s="287"/>
      <c r="BCE15" s="67"/>
      <c r="BCF15" s="284"/>
      <c r="BCG15" s="285"/>
      <c r="BCH15" s="285"/>
      <c r="BCI15" s="286"/>
      <c r="BCJ15" s="287"/>
      <c r="BCK15" s="67"/>
      <c r="BCL15" s="284"/>
      <c r="BCM15" s="285"/>
      <c r="BCN15" s="285"/>
      <c r="BCO15" s="286"/>
      <c r="BCP15" s="287"/>
      <c r="BCQ15" s="67"/>
      <c r="BCR15" s="284"/>
      <c r="BCS15" s="285"/>
      <c r="BCT15" s="285"/>
      <c r="BCU15" s="286"/>
      <c r="BCV15" s="287"/>
      <c r="BCW15" s="67"/>
      <c r="BCX15" s="284"/>
      <c r="BCY15" s="285"/>
      <c r="BCZ15" s="285"/>
      <c r="BDA15" s="286"/>
      <c r="BDB15" s="287"/>
      <c r="BDC15" s="67"/>
      <c r="BDD15" s="284"/>
      <c r="BDE15" s="285"/>
      <c r="BDF15" s="285"/>
      <c r="BDG15" s="286"/>
      <c r="BDH15" s="287"/>
      <c r="BDI15" s="67"/>
      <c r="BDJ15" s="284"/>
      <c r="BDK15" s="285"/>
      <c r="BDL15" s="285"/>
      <c r="BDM15" s="286"/>
      <c r="BDN15" s="287"/>
      <c r="BDO15" s="67"/>
      <c r="BDP15" s="284"/>
      <c r="BDQ15" s="285"/>
      <c r="BDR15" s="285"/>
      <c r="BDS15" s="286"/>
      <c r="BDT15" s="287"/>
      <c r="BDU15" s="67"/>
      <c r="BDV15" s="284"/>
      <c r="BDW15" s="285"/>
      <c r="BDX15" s="285"/>
      <c r="BDY15" s="286"/>
      <c r="BDZ15" s="287"/>
      <c r="BEA15" s="67"/>
      <c r="BEB15" s="284"/>
      <c r="BEC15" s="285"/>
      <c r="BED15" s="285"/>
      <c r="BEE15" s="286"/>
      <c r="BEF15" s="287"/>
      <c r="BEG15" s="67"/>
      <c r="BEH15" s="284"/>
      <c r="BEI15" s="285"/>
      <c r="BEJ15" s="285"/>
      <c r="BEK15" s="286"/>
      <c r="BEL15" s="287"/>
      <c r="BEM15" s="67"/>
      <c r="BEN15" s="284"/>
      <c r="BEO15" s="285"/>
      <c r="BEP15" s="285"/>
      <c r="BEQ15" s="286"/>
      <c r="BER15" s="287"/>
      <c r="BES15" s="67"/>
      <c r="BET15" s="284"/>
      <c r="BEU15" s="285"/>
      <c r="BEV15" s="285"/>
      <c r="BEW15" s="286"/>
      <c r="BEX15" s="287"/>
      <c r="BEY15" s="67"/>
      <c r="BEZ15" s="284"/>
      <c r="BFA15" s="285"/>
      <c r="BFB15" s="285"/>
      <c r="BFC15" s="286"/>
      <c r="BFD15" s="287"/>
      <c r="BFE15" s="67"/>
      <c r="BFF15" s="284"/>
      <c r="BFG15" s="285"/>
      <c r="BFH15" s="285"/>
      <c r="BFI15" s="286"/>
      <c r="BFJ15" s="287"/>
      <c r="BFK15" s="67"/>
      <c r="BFL15" s="284"/>
      <c r="BFM15" s="285"/>
      <c r="BFN15" s="285"/>
      <c r="BFO15" s="286"/>
      <c r="BFP15" s="287"/>
      <c r="BFQ15" s="67"/>
      <c r="BFR15" s="284"/>
      <c r="BFS15" s="285"/>
      <c r="BFT15" s="285"/>
      <c r="BFU15" s="286"/>
      <c r="BFV15" s="287"/>
      <c r="BFW15" s="67"/>
      <c r="BFX15" s="284"/>
      <c r="BFY15" s="285"/>
      <c r="BFZ15" s="285"/>
      <c r="BGA15" s="286"/>
      <c r="BGB15" s="287"/>
      <c r="BGC15" s="67"/>
      <c r="BGD15" s="284"/>
      <c r="BGE15" s="285"/>
      <c r="BGF15" s="285"/>
      <c r="BGG15" s="286"/>
      <c r="BGH15" s="287"/>
      <c r="BGI15" s="67"/>
      <c r="BGJ15" s="284"/>
      <c r="BGK15" s="285"/>
      <c r="BGL15" s="285"/>
      <c r="BGM15" s="286"/>
      <c r="BGN15" s="287"/>
      <c r="BGO15" s="67"/>
      <c r="BGP15" s="284"/>
      <c r="BGQ15" s="285"/>
      <c r="BGR15" s="285"/>
      <c r="BGS15" s="286"/>
      <c r="BGT15" s="287"/>
      <c r="BGU15" s="67"/>
      <c r="BGV15" s="284"/>
      <c r="BGW15" s="285"/>
      <c r="BGX15" s="285"/>
      <c r="BGY15" s="286"/>
      <c r="BGZ15" s="287"/>
      <c r="BHA15" s="67"/>
      <c r="BHB15" s="284"/>
      <c r="BHC15" s="285"/>
      <c r="BHD15" s="285"/>
      <c r="BHE15" s="286"/>
      <c r="BHF15" s="287"/>
      <c r="BHG15" s="67"/>
      <c r="BHH15" s="284"/>
      <c r="BHI15" s="285"/>
      <c r="BHJ15" s="285"/>
      <c r="BHK15" s="286"/>
      <c r="BHL15" s="287"/>
      <c r="BHM15" s="67"/>
      <c r="BHN15" s="284"/>
      <c r="BHO15" s="285"/>
      <c r="BHP15" s="285"/>
      <c r="BHQ15" s="286"/>
      <c r="BHR15" s="287"/>
      <c r="BHS15" s="67"/>
      <c r="BHT15" s="284"/>
      <c r="BHU15" s="285"/>
      <c r="BHV15" s="285"/>
      <c r="BHW15" s="286"/>
      <c r="BHX15" s="287"/>
      <c r="BHY15" s="67"/>
      <c r="BHZ15" s="284"/>
      <c r="BIA15" s="285"/>
      <c r="BIB15" s="285"/>
      <c r="BIC15" s="286"/>
      <c r="BID15" s="287"/>
      <c r="BIE15" s="67"/>
      <c r="BIF15" s="284"/>
      <c r="BIG15" s="285"/>
      <c r="BIH15" s="285"/>
      <c r="BII15" s="286"/>
      <c r="BIJ15" s="287"/>
      <c r="BIK15" s="67"/>
      <c r="BIL15" s="284"/>
      <c r="BIM15" s="285"/>
      <c r="BIN15" s="285"/>
      <c r="BIO15" s="286"/>
      <c r="BIP15" s="287"/>
      <c r="BIQ15" s="67"/>
      <c r="BIR15" s="284"/>
      <c r="BIS15" s="285"/>
      <c r="BIT15" s="285"/>
      <c r="BIU15" s="286"/>
      <c r="BIV15" s="287"/>
      <c r="BIW15" s="67"/>
      <c r="BIX15" s="284"/>
      <c r="BIY15" s="285"/>
      <c r="BIZ15" s="285"/>
      <c r="BJA15" s="286"/>
      <c r="BJB15" s="287"/>
      <c r="BJC15" s="67"/>
      <c r="BJD15" s="284"/>
      <c r="BJE15" s="285"/>
      <c r="BJF15" s="285"/>
      <c r="BJG15" s="286"/>
      <c r="BJH15" s="287"/>
      <c r="BJI15" s="67"/>
      <c r="BJJ15" s="284"/>
      <c r="BJK15" s="285"/>
      <c r="BJL15" s="285"/>
      <c r="BJM15" s="286"/>
      <c r="BJN15" s="287"/>
      <c r="BJO15" s="67"/>
      <c r="BJP15" s="284"/>
      <c r="BJQ15" s="285"/>
      <c r="BJR15" s="285"/>
      <c r="BJS15" s="286"/>
      <c r="BJT15" s="287"/>
      <c r="BJU15" s="67"/>
      <c r="BJV15" s="284"/>
      <c r="BJW15" s="285"/>
      <c r="BJX15" s="285"/>
      <c r="BJY15" s="286"/>
      <c r="BJZ15" s="287"/>
      <c r="BKA15" s="67"/>
      <c r="BKB15" s="284"/>
      <c r="BKC15" s="285"/>
      <c r="BKD15" s="285"/>
      <c r="BKE15" s="286"/>
      <c r="BKF15" s="287"/>
      <c r="BKG15" s="67"/>
      <c r="BKH15" s="284"/>
      <c r="BKI15" s="285"/>
      <c r="BKJ15" s="285"/>
      <c r="BKK15" s="286"/>
      <c r="BKL15" s="287"/>
      <c r="BKM15" s="67"/>
      <c r="BKN15" s="284"/>
      <c r="BKO15" s="285"/>
      <c r="BKP15" s="285"/>
      <c r="BKQ15" s="286"/>
      <c r="BKR15" s="287"/>
      <c r="BKS15" s="67"/>
      <c r="BKT15" s="284"/>
      <c r="BKU15" s="285"/>
      <c r="BKV15" s="285"/>
      <c r="BKW15" s="286"/>
      <c r="BKX15" s="287"/>
      <c r="BKY15" s="67"/>
      <c r="BKZ15" s="284"/>
      <c r="BLA15" s="285"/>
      <c r="BLB15" s="285"/>
      <c r="BLC15" s="286"/>
      <c r="BLD15" s="287"/>
      <c r="BLE15" s="67"/>
      <c r="BLF15" s="284"/>
      <c r="BLG15" s="285"/>
      <c r="BLH15" s="285"/>
      <c r="BLI15" s="286"/>
      <c r="BLJ15" s="287"/>
      <c r="BLK15" s="67"/>
      <c r="BLL15" s="284"/>
      <c r="BLM15" s="285"/>
      <c r="BLN15" s="285"/>
      <c r="BLO15" s="286"/>
      <c r="BLP15" s="287"/>
      <c r="BLQ15" s="67"/>
      <c r="BLR15" s="284"/>
      <c r="BLS15" s="285"/>
      <c r="BLT15" s="285"/>
      <c r="BLU15" s="286"/>
      <c r="BLV15" s="287"/>
      <c r="BLW15" s="67"/>
      <c r="BLX15" s="284"/>
      <c r="BLY15" s="285"/>
      <c r="BLZ15" s="285"/>
      <c r="BMA15" s="286"/>
      <c r="BMB15" s="287"/>
      <c r="BMC15" s="67"/>
      <c r="BMD15" s="284"/>
      <c r="BME15" s="285"/>
      <c r="BMF15" s="285"/>
      <c r="BMG15" s="286"/>
      <c r="BMH15" s="287"/>
      <c r="BMI15" s="67"/>
      <c r="BMJ15" s="284"/>
      <c r="BMK15" s="285"/>
      <c r="BML15" s="285"/>
      <c r="BMM15" s="286"/>
      <c r="BMN15" s="287"/>
      <c r="BMO15" s="67"/>
      <c r="BMP15" s="284"/>
      <c r="BMQ15" s="285"/>
      <c r="BMR15" s="285"/>
      <c r="BMS15" s="286"/>
      <c r="BMT15" s="287"/>
      <c r="BMU15" s="67"/>
      <c r="BMV15" s="284"/>
      <c r="BMW15" s="285"/>
      <c r="BMX15" s="285"/>
      <c r="BMY15" s="286"/>
      <c r="BMZ15" s="287"/>
      <c r="BNA15" s="67"/>
      <c r="BNB15" s="284"/>
      <c r="BNC15" s="285"/>
      <c r="BND15" s="285"/>
      <c r="BNE15" s="286"/>
      <c r="BNF15" s="287"/>
      <c r="BNG15" s="67"/>
      <c r="BNH15" s="284"/>
      <c r="BNI15" s="285"/>
      <c r="BNJ15" s="285"/>
      <c r="BNK15" s="286"/>
      <c r="BNL15" s="287"/>
      <c r="BNM15" s="67"/>
      <c r="BNN15" s="284"/>
      <c r="BNO15" s="285"/>
      <c r="BNP15" s="285"/>
      <c r="BNQ15" s="286"/>
      <c r="BNR15" s="287"/>
      <c r="BNS15" s="67"/>
      <c r="BNT15" s="284"/>
      <c r="BNU15" s="285"/>
      <c r="BNV15" s="285"/>
      <c r="BNW15" s="286"/>
      <c r="BNX15" s="287"/>
      <c r="BNY15" s="67"/>
      <c r="BNZ15" s="284"/>
      <c r="BOA15" s="285"/>
      <c r="BOB15" s="285"/>
      <c r="BOC15" s="286"/>
      <c r="BOD15" s="287"/>
      <c r="BOE15" s="67"/>
      <c r="BOF15" s="284"/>
      <c r="BOG15" s="285"/>
      <c r="BOH15" s="285"/>
      <c r="BOI15" s="286"/>
      <c r="BOJ15" s="287"/>
      <c r="BOK15" s="67"/>
      <c r="BOL15" s="284"/>
      <c r="BOM15" s="285"/>
      <c r="BON15" s="285"/>
      <c r="BOO15" s="286"/>
      <c r="BOP15" s="287"/>
      <c r="BOQ15" s="67"/>
      <c r="BOR15" s="284"/>
      <c r="BOS15" s="285"/>
      <c r="BOT15" s="285"/>
      <c r="BOU15" s="286"/>
      <c r="BOV15" s="287"/>
      <c r="BOW15" s="67"/>
      <c r="BOX15" s="284"/>
      <c r="BOY15" s="285"/>
      <c r="BOZ15" s="285"/>
      <c r="BPA15" s="286"/>
      <c r="BPB15" s="287"/>
      <c r="BPC15" s="67"/>
      <c r="BPD15" s="284"/>
      <c r="BPE15" s="285"/>
      <c r="BPF15" s="285"/>
      <c r="BPG15" s="286"/>
      <c r="BPH15" s="287"/>
      <c r="BPI15" s="67"/>
      <c r="BPJ15" s="284"/>
      <c r="BPK15" s="285"/>
      <c r="BPL15" s="285"/>
      <c r="BPM15" s="286"/>
      <c r="BPN15" s="287"/>
      <c r="BPO15" s="67"/>
      <c r="BPP15" s="284"/>
      <c r="BPQ15" s="285"/>
      <c r="BPR15" s="285"/>
      <c r="BPS15" s="286"/>
      <c r="BPT15" s="287"/>
      <c r="BPU15" s="67"/>
      <c r="BPV15" s="284"/>
      <c r="BPW15" s="285"/>
      <c r="BPX15" s="285"/>
      <c r="BPY15" s="286"/>
      <c r="BPZ15" s="287"/>
      <c r="BQA15" s="67"/>
      <c r="BQB15" s="284"/>
      <c r="BQC15" s="285"/>
      <c r="BQD15" s="285"/>
      <c r="BQE15" s="286"/>
      <c r="BQF15" s="287"/>
      <c r="BQG15" s="67"/>
      <c r="BQH15" s="284"/>
      <c r="BQI15" s="285"/>
      <c r="BQJ15" s="285"/>
      <c r="BQK15" s="286"/>
      <c r="BQL15" s="287"/>
      <c r="BQM15" s="67"/>
      <c r="BQN15" s="284"/>
      <c r="BQO15" s="285"/>
      <c r="BQP15" s="285"/>
      <c r="BQQ15" s="286"/>
      <c r="BQR15" s="287"/>
      <c r="BQS15" s="67"/>
      <c r="BQT15" s="284"/>
      <c r="BQU15" s="285"/>
      <c r="BQV15" s="285"/>
      <c r="BQW15" s="286"/>
      <c r="BQX15" s="287"/>
      <c r="BQY15" s="67"/>
      <c r="BQZ15" s="284"/>
      <c r="BRA15" s="285"/>
      <c r="BRB15" s="285"/>
      <c r="BRC15" s="286"/>
      <c r="BRD15" s="287"/>
      <c r="BRE15" s="67"/>
      <c r="BRF15" s="284"/>
      <c r="BRG15" s="285"/>
      <c r="BRH15" s="285"/>
      <c r="BRI15" s="286"/>
      <c r="BRJ15" s="287"/>
      <c r="BRK15" s="67"/>
      <c r="BRL15" s="284"/>
      <c r="BRM15" s="285"/>
      <c r="BRN15" s="285"/>
      <c r="BRO15" s="286"/>
      <c r="BRP15" s="287"/>
      <c r="BRQ15" s="67"/>
      <c r="BRR15" s="284"/>
      <c r="BRS15" s="285"/>
      <c r="BRT15" s="285"/>
      <c r="BRU15" s="286"/>
      <c r="BRV15" s="287"/>
      <c r="BRW15" s="67"/>
      <c r="BRX15" s="284"/>
      <c r="BRY15" s="285"/>
      <c r="BRZ15" s="285"/>
      <c r="BSA15" s="286"/>
      <c r="BSB15" s="287"/>
      <c r="BSC15" s="67"/>
      <c r="BSD15" s="284"/>
      <c r="BSE15" s="285"/>
      <c r="BSF15" s="285"/>
      <c r="BSG15" s="286"/>
      <c r="BSH15" s="287"/>
      <c r="BSI15" s="67"/>
      <c r="BSJ15" s="284"/>
      <c r="BSK15" s="285"/>
      <c r="BSL15" s="285"/>
      <c r="BSM15" s="286"/>
      <c r="BSN15" s="287"/>
      <c r="BSO15" s="67"/>
      <c r="BSP15" s="284"/>
      <c r="BSQ15" s="285"/>
      <c r="BSR15" s="285"/>
      <c r="BSS15" s="286"/>
      <c r="BST15" s="287"/>
      <c r="BSU15" s="67"/>
      <c r="BSV15" s="284"/>
      <c r="BSW15" s="285"/>
      <c r="BSX15" s="285"/>
      <c r="BSY15" s="286"/>
      <c r="BSZ15" s="287"/>
      <c r="BTA15" s="67"/>
      <c r="BTB15" s="284"/>
      <c r="BTC15" s="285"/>
      <c r="BTD15" s="285"/>
      <c r="BTE15" s="286"/>
      <c r="BTF15" s="287"/>
      <c r="BTG15" s="67"/>
      <c r="BTH15" s="284"/>
      <c r="BTI15" s="285"/>
      <c r="BTJ15" s="285"/>
      <c r="BTK15" s="286"/>
      <c r="BTL15" s="287"/>
      <c r="BTM15" s="67"/>
      <c r="BTN15" s="284"/>
      <c r="BTO15" s="285"/>
      <c r="BTP15" s="285"/>
      <c r="BTQ15" s="286"/>
      <c r="BTR15" s="287"/>
      <c r="BTS15" s="67"/>
      <c r="BTT15" s="284"/>
      <c r="BTU15" s="285"/>
      <c r="BTV15" s="285"/>
      <c r="BTW15" s="286"/>
      <c r="BTX15" s="287"/>
      <c r="BTY15" s="67"/>
      <c r="BTZ15" s="284"/>
      <c r="BUA15" s="285"/>
      <c r="BUB15" s="285"/>
      <c r="BUC15" s="286"/>
      <c r="BUD15" s="287"/>
      <c r="BUE15" s="67"/>
      <c r="BUF15" s="284"/>
      <c r="BUG15" s="285"/>
      <c r="BUH15" s="285"/>
      <c r="BUI15" s="286"/>
      <c r="BUJ15" s="287"/>
      <c r="BUK15" s="67"/>
      <c r="BUL15" s="284"/>
      <c r="BUM15" s="285"/>
      <c r="BUN15" s="285"/>
      <c r="BUO15" s="286"/>
      <c r="BUP15" s="287"/>
      <c r="BUQ15" s="67"/>
      <c r="BUR15" s="284"/>
      <c r="BUS15" s="285"/>
      <c r="BUT15" s="285"/>
      <c r="BUU15" s="286"/>
      <c r="BUV15" s="287"/>
      <c r="BUW15" s="67"/>
      <c r="BUX15" s="284"/>
      <c r="BUY15" s="285"/>
      <c r="BUZ15" s="285"/>
      <c r="BVA15" s="286"/>
      <c r="BVB15" s="287"/>
      <c r="BVC15" s="67"/>
      <c r="BVD15" s="284"/>
      <c r="BVE15" s="285"/>
      <c r="BVF15" s="285"/>
      <c r="BVG15" s="286"/>
      <c r="BVH15" s="287"/>
      <c r="BVI15" s="67"/>
      <c r="BVJ15" s="284"/>
      <c r="BVK15" s="285"/>
      <c r="BVL15" s="285"/>
      <c r="BVM15" s="286"/>
      <c r="BVN15" s="287"/>
      <c r="BVO15" s="67"/>
      <c r="BVP15" s="284"/>
      <c r="BVQ15" s="285"/>
      <c r="BVR15" s="285"/>
      <c r="BVS15" s="286"/>
      <c r="BVT15" s="287"/>
      <c r="BVU15" s="67"/>
      <c r="BVV15" s="284"/>
      <c r="BVW15" s="285"/>
      <c r="BVX15" s="285"/>
      <c r="BVY15" s="286"/>
      <c r="BVZ15" s="287"/>
      <c r="BWA15" s="67"/>
      <c r="BWB15" s="284"/>
      <c r="BWC15" s="285"/>
      <c r="BWD15" s="285"/>
      <c r="BWE15" s="286"/>
      <c r="BWF15" s="287"/>
      <c r="BWG15" s="67"/>
      <c r="BWH15" s="284"/>
      <c r="BWI15" s="285"/>
      <c r="BWJ15" s="285"/>
      <c r="BWK15" s="286"/>
      <c r="BWL15" s="287"/>
      <c r="BWM15" s="67"/>
      <c r="BWN15" s="284"/>
      <c r="BWO15" s="285"/>
      <c r="BWP15" s="285"/>
      <c r="BWQ15" s="286"/>
      <c r="BWR15" s="287"/>
      <c r="BWS15" s="67"/>
      <c r="BWT15" s="284"/>
      <c r="BWU15" s="285"/>
      <c r="BWV15" s="285"/>
      <c r="BWW15" s="286"/>
      <c r="BWX15" s="287"/>
      <c r="BWY15" s="67"/>
      <c r="BWZ15" s="284"/>
      <c r="BXA15" s="285"/>
      <c r="BXB15" s="285"/>
      <c r="BXC15" s="286"/>
      <c r="BXD15" s="287"/>
      <c r="BXE15" s="67"/>
      <c r="BXF15" s="284"/>
      <c r="BXG15" s="285"/>
      <c r="BXH15" s="285"/>
      <c r="BXI15" s="286"/>
      <c r="BXJ15" s="287"/>
      <c r="BXK15" s="67"/>
      <c r="BXL15" s="284"/>
      <c r="BXM15" s="285"/>
      <c r="BXN15" s="285"/>
      <c r="BXO15" s="286"/>
      <c r="BXP15" s="287"/>
      <c r="BXQ15" s="67"/>
      <c r="BXR15" s="284"/>
      <c r="BXS15" s="285"/>
      <c r="BXT15" s="285"/>
      <c r="BXU15" s="286"/>
      <c r="BXV15" s="287"/>
      <c r="BXW15" s="67"/>
      <c r="BXX15" s="284"/>
      <c r="BXY15" s="285"/>
      <c r="BXZ15" s="285"/>
      <c r="BYA15" s="286"/>
      <c r="BYB15" s="287"/>
      <c r="BYC15" s="67"/>
      <c r="BYD15" s="284"/>
      <c r="BYE15" s="285"/>
      <c r="BYF15" s="285"/>
      <c r="BYG15" s="286"/>
      <c r="BYH15" s="287"/>
      <c r="BYI15" s="67"/>
      <c r="BYJ15" s="284"/>
      <c r="BYK15" s="285"/>
      <c r="BYL15" s="285"/>
      <c r="BYM15" s="286"/>
      <c r="BYN15" s="287"/>
      <c r="BYO15" s="67"/>
      <c r="BYP15" s="284"/>
      <c r="BYQ15" s="285"/>
      <c r="BYR15" s="285"/>
      <c r="BYS15" s="286"/>
      <c r="BYT15" s="287"/>
      <c r="BYU15" s="67"/>
      <c r="BYV15" s="284"/>
      <c r="BYW15" s="285"/>
      <c r="BYX15" s="285"/>
      <c r="BYY15" s="286"/>
      <c r="BYZ15" s="287"/>
      <c r="BZA15" s="67"/>
      <c r="BZB15" s="284"/>
      <c r="BZC15" s="285"/>
      <c r="BZD15" s="285"/>
      <c r="BZE15" s="286"/>
      <c r="BZF15" s="287"/>
      <c r="BZG15" s="67"/>
      <c r="BZH15" s="284"/>
      <c r="BZI15" s="285"/>
      <c r="BZJ15" s="285"/>
      <c r="BZK15" s="286"/>
      <c r="BZL15" s="287"/>
      <c r="BZM15" s="67"/>
      <c r="BZN15" s="284"/>
      <c r="BZO15" s="285"/>
      <c r="BZP15" s="285"/>
      <c r="BZQ15" s="286"/>
      <c r="BZR15" s="287"/>
      <c r="BZS15" s="67"/>
      <c r="BZT15" s="284"/>
      <c r="BZU15" s="285"/>
      <c r="BZV15" s="285"/>
      <c r="BZW15" s="286"/>
      <c r="BZX15" s="287"/>
      <c r="BZY15" s="67"/>
      <c r="BZZ15" s="284"/>
      <c r="CAA15" s="285"/>
      <c r="CAB15" s="285"/>
      <c r="CAC15" s="286"/>
      <c r="CAD15" s="287"/>
      <c r="CAE15" s="67"/>
      <c r="CAF15" s="284"/>
      <c r="CAG15" s="285"/>
      <c r="CAH15" s="285"/>
      <c r="CAI15" s="286"/>
      <c r="CAJ15" s="287"/>
      <c r="CAK15" s="67"/>
      <c r="CAL15" s="284"/>
      <c r="CAM15" s="285"/>
      <c r="CAN15" s="285"/>
      <c r="CAO15" s="286"/>
      <c r="CAP15" s="287"/>
      <c r="CAQ15" s="67"/>
      <c r="CAR15" s="284"/>
      <c r="CAS15" s="285"/>
      <c r="CAT15" s="285"/>
      <c r="CAU15" s="286"/>
      <c r="CAV15" s="287"/>
      <c r="CAW15" s="67"/>
      <c r="CAX15" s="284"/>
      <c r="CAY15" s="285"/>
      <c r="CAZ15" s="285"/>
      <c r="CBA15" s="286"/>
      <c r="CBB15" s="287"/>
      <c r="CBC15" s="67"/>
      <c r="CBD15" s="284"/>
      <c r="CBE15" s="285"/>
      <c r="CBF15" s="285"/>
      <c r="CBG15" s="286"/>
      <c r="CBH15" s="287"/>
      <c r="CBI15" s="67"/>
      <c r="CBJ15" s="284"/>
      <c r="CBK15" s="285"/>
      <c r="CBL15" s="285"/>
      <c r="CBM15" s="286"/>
      <c r="CBN15" s="287"/>
      <c r="CBO15" s="67"/>
      <c r="CBP15" s="284"/>
      <c r="CBQ15" s="285"/>
      <c r="CBR15" s="285"/>
      <c r="CBS15" s="286"/>
      <c r="CBT15" s="287"/>
      <c r="CBU15" s="67"/>
      <c r="CBV15" s="284"/>
      <c r="CBW15" s="285"/>
      <c r="CBX15" s="285"/>
      <c r="CBY15" s="286"/>
      <c r="CBZ15" s="287"/>
      <c r="CCA15" s="67"/>
      <c r="CCB15" s="284"/>
      <c r="CCC15" s="285"/>
      <c r="CCD15" s="285"/>
      <c r="CCE15" s="286"/>
      <c r="CCF15" s="287"/>
      <c r="CCG15" s="67"/>
      <c r="CCH15" s="284"/>
      <c r="CCI15" s="285"/>
      <c r="CCJ15" s="285"/>
      <c r="CCK15" s="286"/>
      <c r="CCL15" s="287"/>
      <c r="CCM15" s="67"/>
      <c r="CCN15" s="284"/>
      <c r="CCO15" s="285"/>
      <c r="CCP15" s="285"/>
      <c r="CCQ15" s="286"/>
      <c r="CCR15" s="287"/>
      <c r="CCS15" s="67"/>
      <c r="CCT15" s="284"/>
      <c r="CCU15" s="285"/>
      <c r="CCV15" s="285"/>
      <c r="CCW15" s="286"/>
      <c r="CCX15" s="287"/>
      <c r="CCY15" s="67"/>
      <c r="CCZ15" s="284"/>
      <c r="CDA15" s="285"/>
      <c r="CDB15" s="285"/>
      <c r="CDC15" s="286"/>
      <c r="CDD15" s="287"/>
      <c r="CDE15" s="67"/>
      <c r="CDF15" s="284"/>
      <c r="CDG15" s="285"/>
      <c r="CDH15" s="285"/>
      <c r="CDI15" s="286"/>
      <c r="CDJ15" s="287"/>
      <c r="CDK15" s="67"/>
      <c r="CDL15" s="284"/>
      <c r="CDM15" s="285"/>
      <c r="CDN15" s="285"/>
      <c r="CDO15" s="286"/>
      <c r="CDP15" s="287"/>
      <c r="CDQ15" s="67"/>
      <c r="CDR15" s="284"/>
      <c r="CDS15" s="285"/>
      <c r="CDT15" s="285"/>
      <c r="CDU15" s="286"/>
      <c r="CDV15" s="287"/>
      <c r="CDW15" s="67"/>
      <c r="CDX15" s="284"/>
      <c r="CDY15" s="285"/>
      <c r="CDZ15" s="285"/>
      <c r="CEA15" s="286"/>
      <c r="CEB15" s="287"/>
      <c r="CEC15" s="67"/>
      <c r="CED15" s="284"/>
      <c r="CEE15" s="285"/>
      <c r="CEF15" s="285"/>
      <c r="CEG15" s="286"/>
      <c r="CEH15" s="287"/>
      <c r="CEI15" s="67"/>
      <c r="CEJ15" s="284"/>
      <c r="CEK15" s="285"/>
      <c r="CEL15" s="285"/>
      <c r="CEM15" s="286"/>
      <c r="CEN15" s="287"/>
      <c r="CEO15" s="67"/>
      <c r="CEP15" s="284"/>
      <c r="CEQ15" s="285"/>
      <c r="CER15" s="285"/>
      <c r="CES15" s="286"/>
      <c r="CET15" s="287"/>
      <c r="CEU15" s="67"/>
      <c r="CEV15" s="284"/>
      <c r="CEW15" s="285"/>
      <c r="CEX15" s="285"/>
      <c r="CEY15" s="286"/>
      <c r="CEZ15" s="287"/>
      <c r="CFA15" s="67"/>
      <c r="CFB15" s="284"/>
      <c r="CFC15" s="285"/>
      <c r="CFD15" s="285"/>
      <c r="CFE15" s="286"/>
      <c r="CFF15" s="287"/>
      <c r="CFG15" s="67"/>
      <c r="CFH15" s="284"/>
      <c r="CFI15" s="285"/>
      <c r="CFJ15" s="285"/>
      <c r="CFK15" s="286"/>
      <c r="CFL15" s="287"/>
      <c r="CFM15" s="67"/>
      <c r="CFN15" s="284"/>
      <c r="CFO15" s="285"/>
      <c r="CFP15" s="285"/>
      <c r="CFQ15" s="286"/>
      <c r="CFR15" s="287"/>
      <c r="CFS15" s="67"/>
      <c r="CFT15" s="284"/>
      <c r="CFU15" s="285"/>
      <c r="CFV15" s="285"/>
      <c r="CFW15" s="286"/>
      <c r="CFX15" s="287"/>
      <c r="CFY15" s="67"/>
      <c r="CFZ15" s="284"/>
      <c r="CGA15" s="285"/>
      <c r="CGB15" s="285"/>
      <c r="CGC15" s="286"/>
      <c r="CGD15" s="287"/>
      <c r="CGE15" s="67"/>
      <c r="CGF15" s="284"/>
      <c r="CGG15" s="285"/>
      <c r="CGH15" s="285"/>
      <c r="CGI15" s="286"/>
      <c r="CGJ15" s="287"/>
      <c r="CGK15" s="67"/>
      <c r="CGL15" s="284"/>
      <c r="CGM15" s="285"/>
      <c r="CGN15" s="285"/>
      <c r="CGO15" s="286"/>
      <c r="CGP15" s="287"/>
      <c r="CGQ15" s="67"/>
      <c r="CGR15" s="284"/>
      <c r="CGS15" s="285"/>
      <c r="CGT15" s="285"/>
      <c r="CGU15" s="286"/>
      <c r="CGV15" s="287"/>
      <c r="CGW15" s="67"/>
      <c r="CGX15" s="284"/>
      <c r="CGY15" s="285"/>
      <c r="CGZ15" s="285"/>
      <c r="CHA15" s="286"/>
      <c r="CHB15" s="287"/>
      <c r="CHC15" s="67"/>
      <c r="CHD15" s="284"/>
      <c r="CHE15" s="285"/>
      <c r="CHF15" s="285"/>
      <c r="CHG15" s="286"/>
      <c r="CHH15" s="287"/>
      <c r="CHI15" s="67"/>
      <c r="CHJ15" s="284"/>
      <c r="CHK15" s="285"/>
      <c r="CHL15" s="285"/>
      <c r="CHM15" s="286"/>
      <c r="CHN15" s="287"/>
      <c r="CHO15" s="67"/>
      <c r="CHP15" s="284"/>
      <c r="CHQ15" s="285"/>
      <c r="CHR15" s="285"/>
      <c r="CHS15" s="286"/>
      <c r="CHT15" s="287"/>
      <c r="CHU15" s="67"/>
      <c r="CHV15" s="284"/>
      <c r="CHW15" s="285"/>
      <c r="CHX15" s="285"/>
      <c r="CHY15" s="286"/>
      <c r="CHZ15" s="287"/>
      <c r="CIA15" s="67"/>
      <c r="CIB15" s="284"/>
      <c r="CIC15" s="285"/>
      <c r="CID15" s="285"/>
      <c r="CIE15" s="286"/>
      <c r="CIF15" s="287"/>
      <c r="CIG15" s="67"/>
      <c r="CIH15" s="284"/>
      <c r="CII15" s="285"/>
      <c r="CIJ15" s="285"/>
      <c r="CIK15" s="286"/>
      <c r="CIL15" s="287"/>
      <c r="CIM15" s="67"/>
      <c r="CIN15" s="284"/>
      <c r="CIO15" s="285"/>
      <c r="CIP15" s="285"/>
      <c r="CIQ15" s="286"/>
      <c r="CIR15" s="287"/>
      <c r="CIS15" s="67"/>
      <c r="CIT15" s="284"/>
      <c r="CIU15" s="285"/>
      <c r="CIV15" s="285"/>
      <c r="CIW15" s="286"/>
      <c r="CIX15" s="287"/>
      <c r="CIY15" s="67"/>
      <c r="CIZ15" s="284"/>
      <c r="CJA15" s="285"/>
      <c r="CJB15" s="285"/>
      <c r="CJC15" s="286"/>
      <c r="CJD15" s="287"/>
      <c r="CJE15" s="67"/>
      <c r="CJF15" s="284"/>
      <c r="CJG15" s="285"/>
      <c r="CJH15" s="285"/>
      <c r="CJI15" s="286"/>
      <c r="CJJ15" s="287"/>
      <c r="CJK15" s="67"/>
      <c r="CJL15" s="284"/>
      <c r="CJM15" s="285"/>
      <c r="CJN15" s="285"/>
      <c r="CJO15" s="286"/>
      <c r="CJP15" s="287"/>
      <c r="CJQ15" s="67"/>
      <c r="CJR15" s="284"/>
      <c r="CJS15" s="285"/>
      <c r="CJT15" s="285"/>
      <c r="CJU15" s="286"/>
      <c r="CJV15" s="287"/>
      <c r="CJW15" s="67"/>
      <c r="CJX15" s="284"/>
      <c r="CJY15" s="285"/>
      <c r="CJZ15" s="285"/>
      <c r="CKA15" s="286"/>
      <c r="CKB15" s="287"/>
      <c r="CKC15" s="67"/>
      <c r="CKD15" s="284"/>
      <c r="CKE15" s="285"/>
      <c r="CKF15" s="285"/>
      <c r="CKG15" s="286"/>
      <c r="CKH15" s="287"/>
      <c r="CKI15" s="67"/>
      <c r="CKJ15" s="284"/>
      <c r="CKK15" s="285"/>
      <c r="CKL15" s="285"/>
      <c r="CKM15" s="286"/>
      <c r="CKN15" s="287"/>
      <c r="CKO15" s="67"/>
      <c r="CKP15" s="284"/>
      <c r="CKQ15" s="285"/>
      <c r="CKR15" s="285"/>
      <c r="CKS15" s="286"/>
      <c r="CKT15" s="287"/>
      <c r="CKU15" s="67"/>
      <c r="CKV15" s="284"/>
      <c r="CKW15" s="285"/>
      <c r="CKX15" s="285"/>
      <c r="CKY15" s="286"/>
      <c r="CKZ15" s="287"/>
      <c r="CLA15" s="67"/>
      <c r="CLB15" s="284"/>
      <c r="CLC15" s="285"/>
      <c r="CLD15" s="285"/>
      <c r="CLE15" s="286"/>
      <c r="CLF15" s="287"/>
      <c r="CLG15" s="67"/>
      <c r="CLH15" s="284"/>
      <c r="CLI15" s="285"/>
      <c r="CLJ15" s="285"/>
      <c r="CLK15" s="286"/>
      <c r="CLL15" s="287"/>
      <c r="CLM15" s="67"/>
      <c r="CLN15" s="284"/>
      <c r="CLO15" s="285"/>
      <c r="CLP15" s="285"/>
      <c r="CLQ15" s="286"/>
      <c r="CLR15" s="287"/>
      <c r="CLS15" s="67"/>
      <c r="CLT15" s="284"/>
      <c r="CLU15" s="285"/>
      <c r="CLV15" s="285"/>
      <c r="CLW15" s="286"/>
      <c r="CLX15" s="287"/>
      <c r="CLY15" s="67"/>
      <c r="CLZ15" s="284"/>
      <c r="CMA15" s="285"/>
      <c r="CMB15" s="285"/>
      <c r="CMC15" s="286"/>
      <c r="CMD15" s="287"/>
      <c r="CME15" s="67"/>
      <c r="CMF15" s="284"/>
      <c r="CMG15" s="285"/>
      <c r="CMH15" s="285"/>
      <c r="CMI15" s="286"/>
      <c r="CMJ15" s="287"/>
      <c r="CMK15" s="67"/>
      <c r="CML15" s="284"/>
      <c r="CMM15" s="285"/>
      <c r="CMN15" s="285"/>
      <c r="CMO15" s="286"/>
      <c r="CMP15" s="287"/>
      <c r="CMQ15" s="67"/>
      <c r="CMR15" s="284"/>
      <c r="CMS15" s="285"/>
      <c r="CMT15" s="285"/>
      <c r="CMU15" s="286"/>
      <c r="CMV15" s="287"/>
      <c r="CMW15" s="67"/>
      <c r="CMX15" s="284"/>
      <c r="CMY15" s="285"/>
      <c r="CMZ15" s="285"/>
      <c r="CNA15" s="286"/>
      <c r="CNB15" s="287"/>
      <c r="CNC15" s="67"/>
      <c r="CND15" s="284"/>
      <c r="CNE15" s="285"/>
      <c r="CNF15" s="285"/>
      <c r="CNG15" s="286"/>
      <c r="CNH15" s="287"/>
      <c r="CNI15" s="67"/>
      <c r="CNJ15" s="284"/>
      <c r="CNK15" s="285"/>
      <c r="CNL15" s="285"/>
      <c r="CNM15" s="286"/>
      <c r="CNN15" s="287"/>
      <c r="CNO15" s="67"/>
      <c r="CNP15" s="284"/>
      <c r="CNQ15" s="285"/>
      <c r="CNR15" s="285"/>
      <c r="CNS15" s="286"/>
      <c r="CNT15" s="287"/>
      <c r="CNU15" s="67"/>
      <c r="CNV15" s="284"/>
      <c r="CNW15" s="285"/>
      <c r="CNX15" s="285"/>
      <c r="CNY15" s="286"/>
      <c r="CNZ15" s="287"/>
      <c r="COA15" s="67"/>
      <c r="COB15" s="284"/>
      <c r="COC15" s="285"/>
      <c r="COD15" s="285"/>
      <c r="COE15" s="286"/>
      <c r="COF15" s="287"/>
      <c r="COG15" s="67"/>
      <c r="COH15" s="284"/>
      <c r="COI15" s="285"/>
      <c r="COJ15" s="285"/>
      <c r="COK15" s="286"/>
      <c r="COL15" s="287"/>
      <c r="COM15" s="67"/>
      <c r="CON15" s="284"/>
      <c r="COO15" s="285"/>
      <c r="COP15" s="285"/>
      <c r="COQ15" s="286"/>
      <c r="COR15" s="287"/>
      <c r="COS15" s="67"/>
      <c r="COT15" s="284"/>
      <c r="COU15" s="285"/>
      <c r="COV15" s="285"/>
      <c r="COW15" s="286"/>
      <c r="COX15" s="287"/>
      <c r="COY15" s="67"/>
      <c r="COZ15" s="284"/>
      <c r="CPA15" s="285"/>
      <c r="CPB15" s="285"/>
      <c r="CPC15" s="286"/>
      <c r="CPD15" s="287"/>
      <c r="CPE15" s="67"/>
      <c r="CPF15" s="284"/>
      <c r="CPG15" s="285"/>
      <c r="CPH15" s="285"/>
      <c r="CPI15" s="286"/>
      <c r="CPJ15" s="287"/>
      <c r="CPK15" s="67"/>
      <c r="CPL15" s="284"/>
      <c r="CPM15" s="285"/>
      <c r="CPN15" s="285"/>
      <c r="CPO15" s="286"/>
      <c r="CPP15" s="287"/>
      <c r="CPQ15" s="67"/>
      <c r="CPR15" s="284"/>
      <c r="CPS15" s="285"/>
      <c r="CPT15" s="285"/>
      <c r="CPU15" s="286"/>
      <c r="CPV15" s="287"/>
      <c r="CPW15" s="67"/>
      <c r="CPX15" s="284"/>
      <c r="CPY15" s="285"/>
      <c r="CPZ15" s="285"/>
      <c r="CQA15" s="286"/>
      <c r="CQB15" s="287"/>
      <c r="CQC15" s="67"/>
      <c r="CQD15" s="284"/>
      <c r="CQE15" s="285"/>
      <c r="CQF15" s="285"/>
      <c r="CQG15" s="286"/>
      <c r="CQH15" s="287"/>
      <c r="CQI15" s="67"/>
      <c r="CQJ15" s="284"/>
      <c r="CQK15" s="285"/>
      <c r="CQL15" s="285"/>
      <c r="CQM15" s="286"/>
      <c r="CQN15" s="287"/>
      <c r="CQO15" s="67"/>
      <c r="CQP15" s="284"/>
      <c r="CQQ15" s="285"/>
      <c r="CQR15" s="285"/>
      <c r="CQS15" s="286"/>
      <c r="CQT15" s="287"/>
      <c r="CQU15" s="67"/>
      <c r="CQV15" s="284"/>
      <c r="CQW15" s="285"/>
      <c r="CQX15" s="285"/>
      <c r="CQY15" s="286"/>
      <c r="CQZ15" s="287"/>
      <c r="CRA15" s="67"/>
      <c r="CRB15" s="284"/>
      <c r="CRC15" s="285"/>
      <c r="CRD15" s="285"/>
      <c r="CRE15" s="286"/>
      <c r="CRF15" s="287"/>
      <c r="CRG15" s="67"/>
      <c r="CRH15" s="284"/>
      <c r="CRI15" s="285"/>
      <c r="CRJ15" s="285"/>
      <c r="CRK15" s="286"/>
      <c r="CRL15" s="287"/>
      <c r="CRM15" s="67"/>
      <c r="CRN15" s="284"/>
      <c r="CRO15" s="285"/>
      <c r="CRP15" s="285"/>
      <c r="CRQ15" s="286"/>
      <c r="CRR15" s="287"/>
      <c r="CRS15" s="67"/>
      <c r="CRT15" s="284"/>
      <c r="CRU15" s="285"/>
      <c r="CRV15" s="285"/>
      <c r="CRW15" s="286"/>
      <c r="CRX15" s="287"/>
      <c r="CRY15" s="67"/>
      <c r="CRZ15" s="284"/>
      <c r="CSA15" s="285"/>
      <c r="CSB15" s="285"/>
      <c r="CSC15" s="286"/>
      <c r="CSD15" s="287"/>
      <c r="CSE15" s="67"/>
      <c r="CSF15" s="284"/>
      <c r="CSG15" s="285"/>
      <c r="CSH15" s="285"/>
      <c r="CSI15" s="286"/>
      <c r="CSJ15" s="287"/>
      <c r="CSK15" s="67"/>
      <c r="CSL15" s="284"/>
      <c r="CSM15" s="285"/>
      <c r="CSN15" s="285"/>
      <c r="CSO15" s="286"/>
      <c r="CSP15" s="287"/>
      <c r="CSQ15" s="67"/>
      <c r="CSR15" s="284"/>
      <c r="CSS15" s="285"/>
      <c r="CST15" s="285"/>
      <c r="CSU15" s="286"/>
      <c r="CSV15" s="287"/>
      <c r="CSW15" s="67"/>
      <c r="CSX15" s="284"/>
      <c r="CSY15" s="285"/>
      <c r="CSZ15" s="285"/>
      <c r="CTA15" s="286"/>
      <c r="CTB15" s="287"/>
      <c r="CTC15" s="67"/>
      <c r="CTD15" s="284"/>
      <c r="CTE15" s="285"/>
      <c r="CTF15" s="285"/>
      <c r="CTG15" s="286"/>
      <c r="CTH15" s="287"/>
      <c r="CTI15" s="67"/>
      <c r="CTJ15" s="284"/>
      <c r="CTK15" s="285"/>
      <c r="CTL15" s="285"/>
      <c r="CTM15" s="286"/>
      <c r="CTN15" s="287"/>
      <c r="CTO15" s="67"/>
      <c r="CTP15" s="284"/>
      <c r="CTQ15" s="285"/>
      <c r="CTR15" s="285"/>
      <c r="CTS15" s="286"/>
      <c r="CTT15" s="287"/>
      <c r="CTU15" s="67"/>
      <c r="CTV15" s="284"/>
      <c r="CTW15" s="285"/>
      <c r="CTX15" s="285"/>
      <c r="CTY15" s="286"/>
      <c r="CTZ15" s="287"/>
      <c r="CUA15" s="67"/>
      <c r="CUB15" s="284"/>
      <c r="CUC15" s="285"/>
      <c r="CUD15" s="285"/>
      <c r="CUE15" s="286"/>
      <c r="CUF15" s="287"/>
      <c r="CUG15" s="67"/>
      <c r="CUH15" s="284"/>
      <c r="CUI15" s="285"/>
      <c r="CUJ15" s="285"/>
      <c r="CUK15" s="286"/>
      <c r="CUL15" s="287"/>
      <c r="CUM15" s="67"/>
      <c r="CUN15" s="284"/>
      <c r="CUO15" s="285"/>
      <c r="CUP15" s="285"/>
      <c r="CUQ15" s="286"/>
      <c r="CUR15" s="287"/>
      <c r="CUS15" s="67"/>
      <c r="CUT15" s="284"/>
      <c r="CUU15" s="285"/>
      <c r="CUV15" s="285"/>
      <c r="CUW15" s="286"/>
      <c r="CUX15" s="287"/>
      <c r="CUY15" s="67"/>
      <c r="CUZ15" s="284"/>
      <c r="CVA15" s="285"/>
      <c r="CVB15" s="285"/>
      <c r="CVC15" s="286"/>
      <c r="CVD15" s="287"/>
      <c r="CVE15" s="67"/>
      <c r="CVF15" s="284"/>
      <c r="CVG15" s="285"/>
      <c r="CVH15" s="285"/>
      <c r="CVI15" s="286"/>
      <c r="CVJ15" s="287"/>
      <c r="CVK15" s="67"/>
      <c r="CVL15" s="284"/>
      <c r="CVM15" s="285"/>
      <c r="CVN15" s="285"/>
      <c r="CVO15" s="286"/>
      <c r="CVP15" s="287"/>
      <c r="CVQ15" s="67"/>
      <c r="CVR15" s="284"/>
      <c r="CVS15" s="285"/>
      <c r="CVT15" s="285"/>
      <c r="CVU15" s="286"/>
      <c r="CVV15" s="287"/>
      <c r="CVW15" s="67"/>
      <c r="CVX15" s="284"/>
      <c r="CVY15" s="285"/>
      <c r="CVZ15" s="285"/>
      <c r="CWA15" s="286"/>
      <c r="CWB15" s="287"/>
      <c r="CWC15" s="67"/>
      <c r="CWD15" s="284"/>
      <c r="CWE15" s="285"/>
      <c r="CWF15" s="285"/>
      <c r="CWG15" s="286"/>
      <c r="CWH15" s="287"/>
      <c r="CWI15" s="67"/>
      <c r="CWJ15" s="284"/>
      <c r="CWK15" s="285"/>
      <c r="CWL15" s="285"/>
      <c r="CWM15" s="286"/>
      <c r="CWN15" s="287"/>
      <c r="CWO15" s="67"/>
      <c r="CWP15" s="284"/>
      <c r="CWQ15" s="285"/>
      <c r="CWR15" s="285"/>
      <c r="CWS15" s="286"/>
      <c r="CWT15" s="287"/>
      <c r="CWU15" s="67"/>
      <c r="CWV15" s="284"/>
      <c r="CWW15" s="285"/>
      <c r="CWX15" s="285"/>
      <c r="CWY15" s="286"/>
      <c r="CWZ15" s="287"/>
      <c r="CXA15" s="67"/>
      <c r="CXB15" s="284"/>
      <c r="CXC15" s="285"/>
      <c r="CXD15" s="285"/>
      <c r="CXE15" s="286"/>
      <c r="CXF15" s="287"/>
      <c r="CXG15" s="67"/>
      <c r="CXH15" s="284"/>
      <c r="CXI15" s="285"/>
      <c r="CXJ15" s="285"/>
      <c r="CXK15" s="286"/>
      <c r="CXL15" s="287"/>
      <c r="CXM15" s="67"/>
      <c r="CXN15" s="284"/>
      <c r="CXO15" s="285"/>
      <c r="CXP15" s="285"/>
      <c r="CXQ15" s="286"/>
      <c r="CXR15" s="287"/>
      <c r="CXS15" s="67"/>
      <c r="CXT15" s="284"/>
      <c r="CXU15" s="285"/>
      <c r="CXV15" s="285"/>
      <c r="CXW15" s="286"/>
      <c r="CXX15" s="287"/>
      <c r="CXY15" s="67"/>
      <c r="CXZ15" s="284"/>
      <c r="CYA15" s="285"/>
      <c r="CYB15" s="285"/>
      <c r="CYC15" s="286"/>
      <c r="CYD15" s="287"/>
      <c r="CYE15" s="67"/>
      <c r="CYF15" s="284"/>
      <c r="CYG15" s="285"/>
      <c r="CYH15" s="285"/>
      <c r="CYI15" s="286"/>
      <c r="CYJ15" s="287"/>
      <c r="CYK15" s="67"/>
      <c r="CYL15" s="284"/>
      <c r="CYM15" s="285"/>
      <c r="CYN15" s="285"/>
      <c r="CYO15" s="286"/>
      <c r="CYP15" s="287"/>
      <c r="CYQ15" s="67"/>
      <c r="CYR15" s="284"/>
      <c r="CYS15" s="285"/>
      <c r="CYT15" s="285"/>
      <c r="CYU15" s="286"/>
      <c r="CYV15" s="287"/>
      <c r="CYW15" s="67"/>
      <c r="CYX15" s="284"/>
      <c r="CYY15" s="285"/>
      <c r="CYZ15" s="285"/>
      <c r="CZA15" s="286"/>
      <c r="CZB15" s="287"/>
      <c r="CZC15" s="67"/>
      <c r="CZD15" s="284"/>
      <c r="CZE15" s="285"/>
      <c r="CZF15" s="285"/>
      <c r="CZG15" s="286"/>
      <c r="CZH15" s="287"/>
      <c r="CZI15" s="67"/>
      <c r="CZJ15" s="284"/>
      <c r="CZK15" s="285"/>
      <c r="CZL15" s="285"/>
      <c r="CZM15" s="286"/>
      <c r="CZN15" s="287"/>
      <c r="CZO15" s="67"/>
      <c r="CZP15" s="284"/>
      <c r="CZQ15" s="285"/>
      <c r="CZR15" s="285"/>
      <c r="CZS15" s="286"/>
      <c r="CZT15" s="287"/>
      <c r="CZU15" s="67"/>
      <c r="CZV15" s="284"/>
      <c r="CZW15" s="285"/>
      <c r="CZX15" s="285"/>
      <c r="CZY15" s="286"/>
      <c r="CZZ15" s="287"/>
      <c r="DAA15" s="67"/>
      <c r="DAB15" s="284"/>
      <c r="DAC15" s="285"/>
      <c r="DAD15" s="285"/>
      <c r="DAE15" s="286"/>
      <c r="DAF15" s="287"/>
      <c r="DAG15" s="67"/>
      <c r="DAH15" s="284"/>
      <c r="DAI15" s="285"/>
      <c r="DAJ15" s="285"/>
      <c r="DAK15" s="286"/>
      <c r="DAL15" s="287"/>
      <c r="DAM15" s="67"/>
      <c r="DAN15" s="284"/>
      <c r="DAO15" s="285"/>
      <c r="DAP15" s="285"/>
      <c r="DAQ15" s="286"/>
      <c r="DAR15" s="287"/>
      <c r="DAS15" s="67"/>
      <c r="DAT15" s="284"/>
      <c r="DAU15" s="285"/>
      <c r="DAV15" s="285"/>
      <c r="DAW15" s="286"/>
      <c r="DAX15" s="287"/>
      <c r="DAY15" s="67"/>
      <c r="DAZ15" s="284"/>
      <c r="DBA15" s="285"/>
      <c r="DBB15" s="285"/>
      <c r="DBC15" s="286"/>
      <c r="DBD15" s="287"/>
      <c r="DBE15" s="67"/>
      <c r="DBF15" s="284"/>
      <c r="DBG15" s="285"/>
      <c r="DBH15" s="285"/>
      <c r="DBI15" s="286"/>
      <c r="DBJ15" s="287"/>
      <c r="DBK15" s="67"/>
      <c r="DBL15" s="284"/>
      <c r="DBM15" s="285"/>
      <c r="DBN15" s="285"/>
      <c r="DBO15" s="286"/>
      <c r="DBP15" s="287"/>
      <c r="DBQ15" s="67"/>
      <c r="DBR15" s="284"/>
      <c r="DBS15" s="285"/>
      <c r="DBT15" s="285"/>
      <c r="DBU15" s="286"/>
      <c r="DBV15" s="287"/>
      <c r="DBW15" s="67"/>
      <c r="DBX15" s="284"/>
      <c r="DBY15" s="285"/>
      <c r="DBZ15" s="285"/>
      <c r="DCA15" s="286"/>
      <c r="DCB15" s="287"/>
      <c r="DCC15" s="67"/>
      <c r="DCD15" s="284"/>
      <c r="DCE15" s="285"/>
      <c r="DCF15" s="285"/>
      <c r="DCG15" s="286"/>
      <c r="DCH15" s="287"/>
      <c r="DCI15" s="67"/>
      <c r="DCJ15" s="284"/>
      <c r="DCK15" s="285"/>
      <c r="DCL15" s="285"/>
      <c r="DCM15" s="286"/>
      <c r="DCN15" s="287"/>
      <c r="DCO15" s="67"/>
      <c r="DCP15" s="284"/>
      <c r="DCQ15" s="285"/>
      <c r="DCR15" s="285"/>
      <c r="DCS15" s="286"/>
      <c r="DCT15" s="287"/>
      <c r="DCU15" s="67"/>
      <c r="DCV15" s="284"/>
      <c r="DCW15" s="285"/>
      <c r="DCX15" s="285"/>
      <c r="DCY15" s="286"/>
      <c r="DCZ15" s="287"/>
      <c r="DDA15" s="67"/>
      <c r="DDB15" s="284"/>
      <c r="DDC15" s="285"/>
      <c r="DDD15" s="285"/>
      <c r="DDE15" s="286"/>
      <c r="DDF15" s="287"/>
      <c r="DDG15" s="67"/>
      <c r="DDH15" s="284"/>
      <c r="DDI15" s="285"/>
      <c r="DDJ15" s="285"/>
      <c r="DDK15" s="286"/>
      <c r="DDL15" s="287"/>
      <c r="DDM15" s="67"/>
      <c r="DDN15" s="284"/>
      <c r="DDO15" s="285"/>
      <c r="DDP15" s="285"/>
      <c r="DDQ15" s="286"/>
      <c r="DDR15" s="287"/>
      <c r="DDS15" s="67"/>
      <c r="DDT15" s="284"/>
      <c r="DDU15" s="285"/>
      <c r="DDV15" s="285"/>
      <c r="DDW15" s="286"/>
      <c r="DDX15" s="287"/>
      <c r="DDY15" s="67"/>
      <c r="DDZ15" s="284"/>
      <c r="DEA15" s="285"/>
      <c r="DEB15" s="285"/>
      <c r="DEC15" s="286"/>
      <c r="DED15" s="287"/>
      <c r="DEE15" s="67"/>
      <c r="DEF15" s="284"/>
      <c r="DEG15" s="285"/>
      <c r="DEH15" s="285"/>
      <c r="DEI15" s="286"/>
      <c r="DEJ15" s="287"/>
      <c r="DEK15" s="67"/>
      <c r="DEL15" s="284"/>
      <c r="DEM15" s="285"/>
      <c r="DEN15" s="285"/>
      <c r="DEO15" s="286"/>
      <c r="DEP15" s="287"/>
      <c r="DEQ15" s="67"/>
      <c r="DER15" s="284"/>
      <c r="DES15" s="285"/>
      <c r="DET15" s="285"/>
      <c r="DEU15" s="286"/>
      <c r="DEV15" s="287"/>
      <c r="DEW15" s="67"/>
      <c r="DEX15" s="284"/>
      <c r="DEY15" s="285"/>
      <c r="DEZ15" s="285"/>
      <c r="DFA15" s="286"/>
      <c r="DFB15" s="287"/>
      <c r="DFC15" s="67"/>
      <c r="DFD15" s="284"/>
      <c r="DFE15" s="285"/>
      <c r="DFF15" s="285"/>
      <c r="DFG15" s="286"/>
      <c r="DFH15" s="287"/>
      <c r="DFI15" s="67"/>
      <c r="DFJ15" s="284"/>
      <c r="DFK15" s="285"/>
      <c r="DFL15" s="285"/>
      <c r="DFM15" s="286"/>
      <c r="DFN15" s="287"/>
      <c r="DFO15" s="67"/>
      <c r="DFP15" s="284"/>
      <c r="DFQ15" s="285"/>
      <c r="DFR15" s="285"/>
      <c r="DFS15" s="286"/>
      <c r="DFT15" s="287"/>
      <c r="DFU15" s="67"/>
      <c r="DFV15" s="284"/>
      <c r="DFW15" s="285"/>
      <c r="DFX15" s="285"/>
      <c r="DFY15" s="286"/>
      <c r="DFZ15" s="287"/>
      <c r="DGA15" s="67"/>
      <c r="DGB15" s="284"/>
      <c r="DGC15" s="285"/>
      <c r="DGD15" s="285"/>
      <c r="DGE15" s="286"/>
      <c r="DGF15" s="287"/>
      <c r="DGG15" s="67"/>
      <c r="DGH15" s="284"/>
      <c r="DGI15" s="285"/>
      <c r="DGJ15" s="285"/>
      <c r="DGK15" s="286"/>
      <c r="DGL15" s="287"/>
      <c r="DGM15" s="67"/>
      <c r="DGN15" s="284"/>
      <c r="DGO15" s="285"/>
      <c r="DGP15" s="285"/>
      <c r="DGQ15" s="286"/>
      <c r="DGR15" s="287"/>
      <c r="DGS15" s="67"/>
      <c r="DGT15" s="284"/>
      <c r="DGU15" s="285"/>
      <c r="DGV15" s="285"/>
      <c r="DGW15" s="286"/>
      <c r="DGX15" s="287"/>
      <c r="DGY15" s="67"/>
      <c r="DGZ15" s="284"/>
      <c r="DHA15" s="285"/>
      <c r="DHB15" s="285"/>
      <c r="DHC15" s="286"/>
      <c r="DHD15" s="287"/>
      <c r="DHE15" s="67"/>
      <c r="DHF15" s="284"/>
      <c r="DHG15" s="285"/>
      <c r="DHH15" s="285"/>
      <c r="DHI15" s="286"/>
      <c r="DHJ15" s="287"/>
      <c r="DHK15" s="67"/>
      <c r="DHL15" s="284"/>
      <c r="DHM15" s="285"/>
      <c r="DHN15" s="285"/>
      <c r="DHO15" s="286"/>
      <c r="DHP15" s="287"/>
      <c r="DHQ15" s="67"/>
      <c r="DHR15" s="284"/>
      <c r="DHS15" s="285"/>
      <c r="DHT15" s="285"/>
      <c r="DHU15" s="286"/>
      <c r="DHV15" s="287"/>
      <c r="DHW15" s="67"/>
      <c r="DHX15" s="284"/>
      <c r="DHY15" s="285"/>
      <c r="DHZ15" s="285"/>
      <c r="DIA15" s="286"/>
      <c r="DIB15" s="287"/>
      <c r="DIC15" s="67"/>
      <c r="DID15" s="284"/>
      <c r="DIE15" s="285"/>
      <c r="DIF15" s="285"/>
      <c r="DIG15" s="286"/>
      <c r="DIH15" s="287"/>
      <c r="DII15" s="67"/>
      <c r="DIJ15" s="284"/>
      <c r="DIK15" s="285"/>
      <c r="DIL15" s="285"/>
      <c r="DIM15" s="286"/>
      <c r="DIN15" s="287"/>
      <c r="DIO15" s="67"/>
      <c r="DIP15" s="284"/>
      <c r="DIQ15" s="285"/>
      <c r="DIR15" s="285"/>
      <c r="DIS15" s="286"/>
      <c r="DIT15" s="287"/>
      <c r="DIU15" s="67"/>
      <c r="DIV15" s="284"/>
      <c r="DIW15" s="285"/>
      <c r="DIX15" s="285"/>
      <c r="DIY15" s="286"/>
      <c r="DIZ15" s="287"/>
      <c r="DJA15" s="67"/>
      <c r="DJB15" s="284"/>
      <c r="DJC15" s="285"/>
      <c r="DJD15" s="285"/>
      <c r="DJE15" s="286"/>
      <c r="DJF15" s="287"/>
      <c r="DJG15" s="67"/>
      <c r="DJH15" s="284"/>
      <c r="DJI15" s="285"/>
      <c r="DJJ15" s="285"/>
      <c r="DJK15" s="286"/>
      <c r="DJL15" s="287"/>
      <c r="DJM15" s="67"/>
      <c r="DJN15" s="284"/>
      <c r="DJO15" s="285"/>
      <c r="DJP15" s="285"/>
      <c r="DJQ15" s="286"/>
      <c r="DJR15" s="287"/>
      <c r="DJS15" s="67"/>
      <c r="DJT15" s="284"/>
      <c r="DJU15" s="285"/>
      <c r="DJV15" s="285"/>
      <c r="DJW15" s="286"/>
      <c r="DJX15" s="287"/>
      <c r="DJY15" s="67"/>
      <c r="DJZ15" s="284"/>
      <c r="DKA15" s="285"/>
      <c r="DKB15" s="285"/>
      <c r="DKC15" s="286"/>
      <c r="DKD15" s="287"/>
      <c r="DKE15" s="67"/>
      <c r="DKF15" s="284"/>
      <c r="DKG15" s="285"/>
      <c r="DKH15" s="285"/>
      <c r="DKI15" s="286"/>
      <c r="DKJ15" s="287"/>
      <c r="DKK15" s="67"/>
      <c r="DKL15" s="284"/>
      <c r="DKM15" s="285"/>
      <c r="DKN15" s="285"/>
      <c r="DKO15" s="286"/>
      <c r="DKP15" s="287"/>
      <c r="DKQ15" s="67"/>
      <c r="DKR15" s="284"/>
      <c r="DKS15" s="285"/>
      <c r="DKT15" s="285"/>
      <c r="DKU15" s="286"/>
      <c r="DKV15" s="287"/>
      <c r="DKW15" s="67"/>
      <c r="DKX15" s="284"/>
      <c r="DKY15" s="285"/>
      <c r="DKZ15" s="285"/>
      <c r="DLA15" s="286"/>
      <c r="DLB15" s="287"/>
      <c r="DLC15" s="67"/>
      <c r="DLD15" s="284"/>
      <c r="DLE15" s="285"/>
      <c r="DLF15" s="285"/>
      <c r="DLG15" s="286"/>
      <c r="DLH15" s="287"/>
      <c r="DLI15" s="67"/>
      <c r="DLJ15" s="284"/>
      <c r="DLK15" s="285"/>
      <c r="DLL15" s="285"/>
      <c r="DLM15" s="286"/>
      <c r="DLN15" s="287"/>
      <c r="DLO15" s="67"/>
      <c r="DLP15" s="284"/>
      <c r="DLQ15" s="285"/>
      <c r="DLR15" s="285"/>
      <c r="DLS15" s="286"/>
      <c r="DLT15" s="287"/>
      <c r="DLU15" s="67"/>
      <c r="DLV15" s="284"/>
      <c r="DLW15" s="285"/>
      <c r="DLX15" s="285"/>
      <c r="DLY15" s="286"/>
      <c r="DLZ15" s="287"/>
      <c r="DMA15" s="67"/>
      <c r="DMB15" s="284"/>
      <c r="DMC15" s="285"/>
      <c r="DMD15" s="285"/>
      <c r="DME15" s="286"/>
      <c r="DMF15" s="287"/>
      <c r="DMG15" s="67"/>
      <c r="DMH15" s="284"/>
      <c r="DMI15" s="285"/>
      <c r="DMJ15" s="285"/>
      <c r="DMK15" s="286"/>
      <c r="DML15" s="287"/>
      <c r="DMM15" s="67"/>
      <c r="DMN15" s="284"/>
      <c r="DMO15" s="285"/>
      <c r="DMP15" s="285"/>
      <c r="DMQ15" s="286"/>
      <c r="DMR15" s="287"/>
      <c r="DMS15" s="67"/>
      <c r="DMT15" s="284"/>
      <c r="DMU15" s="285"/>
      <c r="DMV15" s="285"/>
      <c r="DMW15" s="286"/>
      <c r="DMX15" s="287"/>
      <c r="DMY15" s="67"/>
      <c r="DMZ15" s="284"/>
      <c r="DNA15" s="285"/>
      <c r="DNB15" s="285"/>
      <c r="DNC15" s="286"/>
      <c r="DND15" s="287"/>
      <c r="DNE15" s="67"/>
      <c r="DNF15" s="284"/>
      <c r="DNG15" s="285"/>
      <c r="DNH15" s="285"/>
      <c r="DNI15" s="286"/>
      <c r="DNJ15" s="287"/>
      <c r="DNK15" s="67"/>
      <c r="DNL15" s="284"/>
      <c r="DNM15" s="285"/>
      <c r="DNN15" s="285"/>
      <c r="DNO15" s="286"/>
      <c r="DNP15" s="287"/>
      <c r="DNQ15" s="67"/>
      <c r="DNR15" s="284"/>
      <c r="DNS15" s="285"/>
      <c r="DNT15" s="285"/>
      <c r="DNU15" s="286"/>
      <c r="DNV15" s="287"/>
      <c r="DNW15" s="67"/>
      <c r="DNX15" s="284"/>
      <c r="DNY15" s="285"/>
      <c r="DNZ15" s="285"/>
      <c r="DOA15" s="286"/>
      <c r="DOB15" s="287"/>
      <c r="DOC15" s="67"/>
      <c r="DOD15" s="284"/>
      <c r="DOE15" s="285"/>
      <c r="DOF15" s="285"/>
      <c r="DOG15" s="286"/>
      <c r="DOH15" s="287"/>
      <c r="DOI15" s="67"/>
      <c r="DOJ15" s="284"/>
      <c r="DOK15" s="285"/>
      <c r="DOL15" s="285"/>
      <c r="DOM15" s="286"/>
      <c r="DON15" s="287"/>
      <c r="DOO15" s="67"/>
      <c r="DOP15" s="284"/>
      <c r="DOQ15" s="285"/>
      <c r="DOR15" s="285"/>
      <c r="DOS15" s="286"/>
      <c r="DOT15" s="287"/>
      <c r="DOU15" s="67"/>
      <c r="DOV15" s="284"/>
      <c r="DOW15" s="285"/>
      <c r="DOX15" s="285"/>
      <c r="DOY15" s="286"/>
      <c r="DOZ15" s="287"/>
      <c r="DPA15" s="67"/>
      <c r="DPB15" s="284"/>
      <c r="DPC15" s="285"/>
      <c r="DPD15" s="285"/>
      <c r="DPE15" s="286"/>
      <c r="DPF15" s="287"/>
      <c r="DPG15" s="67"/>
      <c r="DPH15" s="284"/>
      <c r="DPI15" s="285"/>
      <c r="DPJ15" s="285"/>
      <c r="DPK15" s="286"/>
      <c r="DPL15" s="287"/>
      <c r="DPM15" s="67"/>
      <c r="DPN15" s="284"/>
      <c r="DPO15" s="285"/>
      <c r="DPP15" s="285"/>
      <c r="DPQ15" s="286"/>
      <c r="DPR15" s="287"/>
      <c r="DPS15" s="67"/>
      <c r="DPT15" s="284"/>
      <c r="DPU15" s="285"/>
      <c r="DPV15" s="285"/>
      <c r="DPW15" s="286"/>
      <c r="DPX15" s="287"/>
      <c r="DPY15" s="67"/>
      <c r="DPZ15" s="284"/>
      <c r="DQA15" s="285"/>
      <c r="DQB15" s="285"/>
      <c r="DQC15" s="286"/>
      <c r="DQD15" s="287"/>
      <c r="DQE15" s="67"/>
      <c r="DQF15" s="284"/>
      <c r="DQG15" s="285"/>
      <c r="DQH15" s="285"/>
      <c r="DQI15" s="286"/>
      <c r="DQJ15" s="287"/>
      <c r="DQK15" s="67"/>
      <c r="DQL15" s="284"/>
      <c r="DQM15" s="285"/>
      <c r="DQN15" s="285"/>
      <c r="DQO15" s="286"/>
      <c r="DQP15" s="287"/>
      <c r="DQQ15" s="67"/>
      <c r="DQR15" s="284"/>
      <c r="DQS15" s="285"/>
      <c r="DQT15" s="285"/>
      <c r="DQU15" s="286"/>
      <c r="DQV15" s="287"/>
      <c r="DQW15" s="67"/>
      <c r="DQX15" s="284"/>
      <c r="DQY15" s="285"/>
      <c r="DQZ15" s="285"/>
      <c r="DRA15" s="286"/>
      <c r="DRB15" s="287"/>
      <c r="DRC15" s="67"/>
      <c r="DRD15" s="284"/>
      <c r="DRE15" s="285"/>
      <c r="DRF15" s="285"/>
      <c r="DRG15" s="286"/>
      <c r="DRH15" s="287"/>
      <c r="DRI15" s="67"/>
      <c r="DRJ15" s="284"/>
      <c r="DRK15" s="285"/>
      <c r="DRL15" s="285"/>
      <c r="DRM15" s="286"/>
      <c r="DRN15" s="287"/>
      <c r="DRO15" s="67"/>
      <c r="DRP15" s="284"/>
      <c r="DRQ15" s="285"/>
      <c r="DRR15" s="285"/>
      <c r="DRS15" s="286"/>
      <c r="DRT15" s="287"/>
      <c r="DRU15" s="67"/>
      <c r="DRV15" s="284"/>
      <c r="DRW15" s="285"/>
      <c r="DRX15" s="285"/>
      <c r="DRY15" s="286"/>
      <c r="DRZ15" s="287"/>
      <c r="DSA15" s="67"/>
      <c r="DSB15" s="284"/>
      <c r="DSC15" s="285"/>
      <c r="DSD15" s="285"/>
      <c r="DSE15" s="286"/>
      <c r="DSF15" s="287"/>
      <c r="DSG15" s="67"/>
      <c r="DSH15" s="284"/>
      <c r="DSI15" s="285"/>
      <c r="DSJ15" s="285"/>
      <c r="DSK15" s="286"/>
      <c r="DSL15" s="287"/>
      <c r="DSM15" s="67"/>
      <c r="DSN15" s="284"/>
      <c r="DSO15" s="285"/>
      <c r="DSP15" s="285"/>
      <c r="DSQ15" s="286"/>
      <c r="DSR15" s="287"/>
      <c r="DSS15" s="67"/>
      <c r="DST15" s="284"/>
      <c r="DSU15" s="285"/>
      <c r="DSV15" s="285"/>
      <c r="DSW15" s="286"/>
      <c r="DSX15" s="287"/>
      <c r="DSY15" s="67"/>
      <c r="DSZ15" s="284"/>
      <c r="DTA15" s="285"/>
      <c r="DTB15" s="285"/>
      <c r="DTC15" s="286"/>
      <c r="DTD15" s="287"/>
      <c r="DTE15" s="67"/>
      <c r="DTF15" s="284"/>
      <c r="DTG15" s="285"/>
      <c r="DTH15" s="285"/>
      <c r="DTI15" s="286"/>
      <c r="DTJ15" s="287"/>
      <c r="DTK15" s="67"/>
      <c r="DTL15" s="284"/>
      <c r="DTM15" s="285"/>
      <c r="DTN15" s="285"/>
      <c r="DTO15" s="286"/>
      <c r="DTP15" s="287"/>
      <c r="DTQ15" s="67"/>
      <c r="DTR15" s="284"/>
      <c r="DTS15" s="285"/>
      <c r="DTT15" s="285"/>
      <c r="DTU15" s="286"/>
      <c r="DTV15" s="287"/>
      <c r="DTW15" s="67"/>
      <c r="DTX15" s="284"/>
      <c r="DTY15" s="285"/>
      <c r="DTZ15" s="285"/>
      <c r="DUA15" s="286"/>
      <c r="DUB15" s="287"/>
      <c r="DUC15" s="67"/>
      <c r="DUD15" s="284"/>
      <c r="DUE15" s="285"/>
      <c r="DUF15" s="285"/>
      <c r="DUG15" s="286"/>
      <c r="DUH15" s="287"/>
      <c r="DUI15" s="67"/>
      <c r="DUJ15" s="284"/>
      <c r="DUK15" s="285"/>
      <c r="DUL15" s="285"/>
      <c r="DUM15" s="286"/>
      <c r="DUN15" s="287"/>
      <c r="DUO15" s="67"/>
      <c r="DUP15" s="284"/>
      <c r="DUQ15" s="285"/>
      <c r="DUR15" s="285"/>
      <c r="DUS15" s="286"/>
      <c r="DUT15" s="287"/>
      <c r="DUU15" s="67"/>
      <c r="DUV15" s="284"/>
      <c r="DUW15" s="285"/>
      <c r="DUX15" s="285"/>
      <c r="DUY15" s="286"/>
      <c r="DUZ15" s="287"/>
      <c r="DVA15" s="67"/>
      <c r="DVB15" s="284"/>
      <c r="DVC15" s="285"/>
      <c r="DVD15" s="285"/>
      <c r="DVE15" s="286"/>
      <c r="DVF15" s="287"/>
      <c r="DVG15" s="67"/>
      <c r="DVH15" s="284"/>
      <c r="DVI15" s="285"/>
      <c r="DVJ15" s="285"/>
      <c r="DVK15" s="286"/>
      <c r="DVL15" s="287"/>
      <c r="DVM15" s="67"/>
      <c r="DVN15" s="284"/>
      <c r="DVO15" s="285"/>
      <c r="DVP15" s="285"/>
      <c r="DVQ15" s="286"/>
      <c r="DVR15" s="287"/>
      <c r="DVS15" s="67"/>
      <c r="DVT15" s="284"/>
      <c r="DVU15" s="285"/>
      <c r="DVV15" s="285"/>
      <c r="DVW15" s="286"/>
      <c r="DVX15" s="287"/>
      <c r="DVY15" s="67"/>
      <c r="DVZ15" s="284"/>
      <c r="DWA15" s="285"/>
      <c r="DWB15" s="285"/>
      <c r="DWC15" s="286"/>
      <c r="DWD15" s="287"/>
      <c r="DWE15" s="67"/>
      <c r="DWF15" s="284"/>
      <c r="DWG15" s="285"/>
      <c r="DWH15" s="285"/>
      <c r="DWI15" s="286"/>
      <c r="DWJ15" s="287"/>
      <c r="DWK15" s="67"/>
      <c r="DWL15" s="284"/>
      <c r="DWM15" s="285"/>
      <c r="DWN15" s="285"/>
      <c r="DWO15" s="286"/>
      <c r="DWP15" s="287"/>
      <c r="DWQ15" s="67"/>
      <c r="DWR15" s="284"/>
      <c r="DWS15" s="285"/>
      <c r="DWT15" s="285"/>
      <c r="DWU15" s="286"/>
      <c r="DWV15" s="287"/>
      <c r="DWW15" s="67"/>
      <c r="DWX15" s="284"/>
      <c r="DWY15" s="285"/>
      <c r="DWZ15" s="285"/>
      <c r="DXA15" s="286"/>
      <c r="DXB15" s="287"/>
      <c r="DXC15" s="67"/>
      <c r="DXD15" s="284"/>
      <c r="DXE15" s="285"/>
      <c r="DXF15" s="285"/>
      <c r="DXG15" s="286"/>
      <c r="DXH15" s="287"/>
      <c r="DXI15" s="67"/>
      <c r="DXJ15" s="284"/>
      <c r="DXK15" s="285"/>
      <c r="DXL15" s="285"/>
      <c r="DXM15" s="286"/>
      <c r="DXN15" s="287"/>
      <c r="DXO15" s="67"/>
      <c r="DXP15" s="284"/>
      <c r="DXQ15" s="285"/>
      <c r="DXR15" s="285"/>
      <c r="DXS15" s="286"/>
      <c r="DXT15" s="287"/>
      <c r="DXU15" s="67"/>
      <c r="DXV15" s="284"/>
      <c r="DXW15" s="285"/>
      <c r="DXX15" s="285"/>
      <c r="DXY15" s="286"/>
      <c r="DXZ15" s="287"/>
      <c r="DYA15" s="67"/>
      <c r="DYB15" s="284"/>
      <c r="DYC15" s="285"/>
      <c r="DYD15" s="285"/>
      <c r="DYE15" s="286"/>
      <c r="DYF15" s="287"/>
      <c r="DYG15" s="67"/>
      <c r="DYH15" s="284"/>
      <c r="DYI15" s="285"/>
      <c r="DYJ15" s="285"/>
      <c r="DYK15" s="286"/>
      <c r="DYL15" s="287"/>
      <c r="DYM15" s="67"/>
      <c r="DYN15" s="284"/>
      <c r="DYO15" s="285"/>
      <c r="DYP15" s="285"/>
      <c r="DYQ15" s="286"/>
      <c r="DYR15" s="287"/>
      <c r="DYS15" s="67"/>
      <c r="DYT15" s="284"/>
      <c r="DYU15" s="285"/>
      <c r="DYV15" s="285"/>
      <c r="DYW15" s="286"/>
      <c r="DYX15" s="287"/>
      <c r="DYY15" s="67"/>
      <c r="DYZ15" s="284"/>
      <c r="DZA15" s="285"/>
      <c r="DZB15" s="285"/>
      <c r="DZC15" s="286"/>
      <c r="DZD15" s="287"/>
      <c r="DZE15" s="67"/>
      <c r="DZF15" s="284"/>
      <c r="DZG15" s="285"/>
      <c r="DZH15" s="285"/>
      <c r="DZI15" s="286"/>
      <c r="DZJ15" s="287"/>
      <c r="DZK15" s="67"/>
      <c r="DZL15" s="284"/>
      <c r="DZM15" s="285"/>
      <c r="DZN15" s="285"/>
      <c r="DZO15" s="286"/>
      <c r="DZP15" s="287"/>
      <c r="DZQ15" s="67"/>
      <c r="DZR15" s="284"/>
      <c r="DZS15" s="285"/>
      <c r="DZT15" s="285"/>
      <c r="DZU15" s="286"/>
      <c r="DZV15" s="287"/>
      <c r="DZW15" s="67"/>
      <c r="DZX15" s="284"/>
      <c r="DZY15" s="285"/>
      <c r="DZZ15" s="285"/>
      <c r="EAA15" s="286"/>
      <c r="EAB15" s="287"/>
      <c r="EAC15" s="67"/>
      <c r="EAD15" s="284"/>
      <c r="EAE15" s="285"/>
      <c r="EAF15" s="285"/>
      <c r="EAG15" s="286"/>
      <c r="EAH15" s="287"/>
      <c r="EAI15" s="67"/>
      <c r="EAJ15" s="284"/>
      <c r="EAK15" s="285"/>
      <c r="EAL15" s="285"/>
      <c r="EAM15" s="286"/>
      <c r="EAN15" s="287"/>
      <c r="EAO15" s="67"/>
      <c r="EAP15" s="284"/>
      <c r="EAQ15" s="285"/>
      <c r="EAR15" s="285"/>
      <c r="EAS15" s="286"/>
      <c r="EAT15" s="287"/>
      <c r="EAU15" s="67"/>
      <c r="EAV15" s="284"/>
      <c r="EAW15" s="285"/>
      <c r="EAX15" s="285"/>
      <c r="EAY15" s="286"/>
      <c r="EAZ15" s="287"/>
      <c r="EBA15" s="67"/>
      <c r="EBB15" s="284"/>
      <c r="EBC15" s="285"/>
      <c r="EBD15" s="285"/>
      <c r="EBE15" s="286"/>
      <c r="EBF15" s="287"/>
      <c r="EBG15" s="67"/>
      <c r="EBH15" s="284"/>
      <c r="EBI15" s="285"/>
      <c r="EBJ15" s="285"/>
      <c r="EBK15" s="286"/>
      <c r="EBL15" s="287"/>
      <c r="EBM15" s="67"/>
      <c r="EBN15" s="284"/>
      <c r="EBO15" s="285"/>
      <c r="EBP15" s="285"/>
      <c r="EBQ15" s="286"/>
      <c r="EBR15" s="287"/>
      <c r="EBS15" s="67"/>
      <c r="EBT15" s="284"/>
      <c r="EBU15" s="285"/>
      <c r="EBV15" s="285"/>
      <c r="EBW15" s="286"/>
      <c r="EBX15" s="287"/>
      <c r="EBY15" s="67"/>
      <c r="EBZ15" s="284"/>
      <c r="ECA15" s="285"/>
      <c r="ECB15" s="285"/>
      <c r="ECC15" s="286"/>
      <c r="ECD15" s="287"/>
      <c r="ECE15" s="67"/>
      <c r="ECF15" s="284"/>
      <c r="ECG15" s="285"/>
      <c r="ECH15" s="285"/>
      <c r="ECI15" s="286"/>
      <c r="ECJ15" s="287"/>
      <c r="ECK15" s="67"/>
      <c r="ECL15" s="284"/>
      <c r="ECM15" s="285"/>
      <c r="ECN15" s="285"/>
      <c r="ECO15" s="286"/>
      <c r="ECP15" s="287"/>
      <c r="ECQ15" s="67"/>
      <c r="ECR15" s="284"/>
      <c r="ECS15" s="285"/>
      <c r="ECT15" s="285"/>
      <c r="ECU15" s="286"/>
      <c r="ECV15" s="287"/>
      <c r="ECW15" s="67"/>
      <c r="ECX15" s="284"/>
      <c r="ECY15" s="285"/>
      <c r="ECZ15" s="285"/>
      <c r="EDA15" s="286"/>
      <c r="EDB15" s="287"/>
      <c r="EDC15" s="67"/>
      <c r="EDD15" s="284"/>
      <c r="EDE15" s="285"/>
      <c r="EDF15" s="285"/>
      <c r="EDG15" s="286"/>
      <c r="EDH15" s="287"/>
      <c r="EDI15" s="67"/>
      <c r="EDJ15" s="284"/>
      <c r="EDK15" s="285"/>
      <c r="EDL15" s="285"/>
      <c r="EDM15" s="286"/>
      <c r="EDN15" s="287"/>
      <c r="EDO15" s="67"/>
      <c r="EDP15" s="284"/>
      <c r="EDQ15" s="285"/>
      <c r="EDR15" s="285"/>
      <c r="EDS15" s="286"/>
      <c r="EDT15" s="287"/>
      <c r="EDU15" s="67"/>
      <c r="EDV15" s="284"/>
      <c r="EDW15" s="285"/>
      <c r="EDX15" s="285"/>
      <c r="EDY15" s="286"/>
      <c r="EDZ15" s="287"/>
      <c r="EEA15" s="67"/>
      <c r="EEB15" s="284"/>
      <c r="EEC15" s="285"/>
      <c r="EED15" s="285"/>
      <c r="EEE15" s="286"/>
      <c r="EEF15" s="287"/>
      <c r="EEG15" s="67"/>
      <c r="EEH15" s="284"/>
      <c r="EEI15" s="285"/>
      <c r="EEJ15" s="285"/>
      <c r="EEK15" s="286"/>
      <c r="EEL15" s="287"/>
      <c r="EEM15" s="67"/>
      <c r="EEN15" s="284"/>
      <c r="EEO15" s="285"/>
      <c r="EEP15" s="285"/>
      <c r="EEQ15" s="286"/>
      <c r="EER15" s="287"/>
      <c r="EES15" s="67"/>
      <c r="EET15" s="284"/>
      <c r="EEU15" s="285"/>
      <c r="EEV15" s="285"/>
      <c r="EEW15" s="286"/>
      <c r="EEX15" s="287"/>
      <c r="EEY15" s="67"/>
      <c r="EEZ15" s="284"/>
      <c r="EFA15" s="285"/>
      <c r="EFB15" s="285"/>
      <c r="EFC15" s="286"/>
      <c r="EFD15" s="287"/>
      <c r="EFE15" s="67"/>
      <c r="EFF15" s="284"/>
      <c r="EFG15" s="285"/>
      <c r="EFH15" s="285"/>
      <c r="EFI15" s="286"/>
      <c r="EFJ15" s="287"/>
      <c r="EFK15" s="67"/>
      <c r="EFL15" s="284"/>
      <c r="EFM15" s="285"/>
      <c r="EFN15" s="285"/>
      <c r="EFO15" s="286"/>
      <c r="EFP15" s="287"/>
      <c r="EFQ15" s="67"/>
      <c r="EFR15" s="284"/>
      <c r="EFS15" s="285"/>
      <c r="EFT15" s="285"/>
      <c r="EFU15" s="286"/>
      <c r="EFV15" s="287"/>
      <c r="EFW15" s="67"/>
      <c r="EFX15" s="284"/>
      <c r="EFY15" s="285"/>
      <c r="EFZ15" s="285"/>
      <c r="EGA15" s="286"/>
      <c r="EGB15" s="287"/>
      <c r="EGC15" s="67"/>
      <c r="EGD15" s="284"/>
      <c r="EGE15" s="285"/>
      <c r="EGF15" s="285"/>
      <c r="EGG15" s="286"/>
      <c r="EGH15" s="287"/>
      <c r="EGI15" s="67"/>
      <c r="EGJ15" s="284"/>
      <c r="EGK15" s="285"/>
      <c r="EGL15" s="285"/>
      <c r="EGM15" s="286"/>
      <c r="EGN15" s="287"/>
      <c r="EGO15" s="67"/>
      <c r="EGP15" s="284"/>
      <c r="EGQ15" s="285"/>
      <c r="EGR15" s="285"/>
      <c r="EGS15" s="286"/>
      <c r="EGT15" s="287"/>
      <c r="EGU15" s="67"/>
      <c r="EGV15" s="284"/>
      <c r="EGW15" s="285"/>
      <c r="EGX15" s="285"/>
      <c r="EGY15" s="286"/>
      <c r="EGZ15" s="287"/>
      <c r="EHA15" s="67"/>
      <c r="EHB15" s="284"/>
      <c r="EHC15" s="285"/>
      <c r="EHD15" s="285"/>
      <c r="EHE15" s="286"/>
      <c r="EHF15" s="287"/>
      <c r="EHG15" s="67"/>
      <c r="EHH15" s="284"/>
      <c r="EHI15" s="285"/>
      <c r="EHJ15" s="285"/>
      <c r="EHK15" s="286"/>
      <c r="EHL15" s="287"/>
      <c r="EHM15" s="67"/>
      <c r="EHN15" s="284"/>
      <c r="EHO15" s="285"/>
      <c r="EHP15" s="285"/>
      <c r="EHQ15" s="286"/>
      <c r="EHR15" s="287"/>
      <c r="EHS15" s="67"/>
      <c r="EHT15" s="284"/>
      <c r="EHU15" s="285"/>
      <c r="EHV15" s="285"/>
      <c r="EHW15" s="286"/>
      <c r="EHX15" s="287"/>
      <c r="EHY15" s="67"/>
      <c r="EHZ15" s="284"/>
      <c r="EIA15" s="285"/>
      <c r="EIB15" s="285"/>
      <c r="EIC15" s="286"/>
      <c r="EID15" s="287"/>
      <c r="EIE15" s="67"/>
      <c r="EIF15" s="284"/>
      <c r="EIG15" s="285"/>
      <c r="EIH15" s="285"/>
      <c r="EII15" s="286"/>
      <c r="EIJ15" s="287"/>
      <c r="EIK15" s="67"/>
      <c r="EIL15" s="284"/>
      <c r="EIM15" s="285"/>
      <c r="EIN15" s="285"/>
      <c r="EIO15" s="286"/>
      <c r="EIP15" s="287"/>
      <c r="EIQ15" s="67"/>
      <c r="EIR15" s="284"/>
      <c r="EIS15" s="285"/>
      <c r="EIT15" s="285"/>
      <c r="EIU15" s="286"/>
      <c r="EIV15" s="287"/>
      <c r="EIW15" s="67"/>
      <c r="EIX15" s="284"/>
      <c r="EIY15" s="285"/>
      <c r="EIZ15" s="285"/>
      <c r="EJA15" s="286"/>
      <c r="EJB15" s="287"/>
      <c r="EJC15" s="67"/>
      <c r="EJD15" s="284"/>
      <c r="EJE15" s="285"/>
      <c r="EJF15" s="285"/>
      <c r="EJG15" s="286"/>
      <c r="EJH15" s="287"/>
      <c r="EJI15" s="67"/>
      <c r="EJJ15" s="284"/>
      <c r="EJK15" s="285"/>
      <c r="EJL15" s="285"/>
      <c r="EJM15" s="286"/>
      <c r="EJN15" s="287"/>
      <c r="EJO15" s="67"/>
      <c r="EJP15" s="284"/>
      <c r="EJQ15" s="285"/>
      <c r="EJR15" s="285"/>
      <c r="EJS15" s="286"/>
      <c r="EJT15" s="287"/>
      <c r="EJU15" s="67"/>
      <c r="EJV15" s="284"/>
      <c r="EJW15" s="285"/>
      <c r="EJX15" s="285"/>
      <c r="EJY15" s="286"/>
      <c r="EJZ15" s="287"/>
      <c r="EKA15" s="67"/>
      <c r="EKB15" s="284"/>
      <c r="EKC15" s="285"/>
      <c r="EKD15" s="285"/>
      <c r="EKE15" s="286"/>
      <c r="EKF15" s="287"/>
      <c r="EKG15" s="67"/>
      <c r="EKH15" s="284"/>
      <c r="EKI15" s="285"/>
      <c r="EKJ15" s="285"/>
      <c r="EKK15" s="286"/>
      <c r="EKL15" s="287"/>
      <c r="EKM15" s="67"/>
      <c r="EKN15" s="284"/>
      <c r="EKO15" s="285"/>
      <c r="EKP15" s="285"/>
      <c r="EKQ15" s="286"/>
      <c r="EKR15" s="287"/>
      <c r="EKS15" s="67"/>
      <c r="EKT15" s="284"/>
      <c r="EKU15" s="285"/>
      <c r="EKV15" s="285"/>
      <c r="EKW15" s="286"/>
      <c r="EKX15" s="287"/>
      <c r="EKY15" s="67"/>
      <c r="EKZ15" s="284"/>
      <c r="ELA15" s="285"/>
      <c r="ELB15" s="285"/>
      <c r="ELC15" s="286"/>
      <c r="ELD15" s="287"/>
      <c r="ELE15" s="67"/>
      <c r="ELF15" s="284"/>
      <c r="ELG15" s="285"/>
      <c r="ELH15" s="285"/>
      <c r="ELI15" s="286"/>
      <c r="ELJ15" s="287"/>
      <c r="ELK15" s="67"/>
      <c r="ELL15" s="284"/>
      <c r="ELM15" s="285"/>
      <c r="ELN15" s="285"/>
      <c r="ELO15" s="286"/>
      <c r="ELP15" s="287"/>
      <c r="ELQ15" s="67"/>
      <c r="ELR15" s="284"/>
      <c r="ELS15" s="285"/>
      <c r="ELT15" s="285"/>
      <c r="ELU15" s="286"/>
      <c r="ELV15" s="287"/>
      <c r="ELW15" s="67"/>
      <c r="ELX15" s="284"/>
      <c r="ELY15" s="285"/>
      <c r="ELZ15" s="285"/>
      <c r="EMA15" s="286"/>
      <c r="EMB15" s="287"/>
      <c r="EMC15" s="67"/>
      <c r="EMD15" s="284"/>
      <c r="EME15" s="285"/>
      <c r="EMF15" s="285"/>
      <c r="EMG15" s="286"/>
      <c r="EMH15" s="287"/>
      <c r="EMI15" s="67"/>
      <c r="EMJ15" s="284"/>
      <c r="EMK15" s="285"/>
      <c r="EML15" s="285"/>
      <c r="EMM15" s="286"/>
      <c r="EMN15" s="287"/>
      <c r="EMO15" s="67"/>
      <c r="EMP15" s="284"/>
      <c r="EMQ15" s="285"/>
      <c r="EMR15" s="285"/>
      <c r="EMS15" s="286"/>
      <c r="EMT15" s="287"/>
      <c r="EMU15" s="67"/>
      <c r="EMV15" s="284"/>
      <c r="EMW15" s="285"/>
      <c r="EMX15" s="285"/>
      <c r="EMY15" s="286"/>
      <c r="EMZ15" s="287"/>
      <c r="ENA15" s="67"/>
      <c r="ENB15" s="284"/>
      <c r="ENC15" s="285"/>
      <c r="END15" s="285"/>
      <c r="ENE15" s="286"/>
      <c r="ENF15" s="287"/>
      <c r="ENG15" s="67"/>
      <c r="ENH15" s="284"/>
      <c r="ENI15" s="285"/>
      <c r="ENJ15" s="285"/>
      <c r="ENK15" s="286"/>
      <c r="ENL15" s="287"/>
      <c r="ENM15" s="67"/>
      <c r="ENN15" s="284"/>
      <c r="ENO15" s="285"/>
      <c r="ENP15" s="285"/>
      <c r="ENQ15" s="286"/>
      <c r="ENR15" s="287"/>
      <c r="ENS15" s="67"/>
      <c r="ENT15" s="284"/>
      <c r="ENU15" s="285"/>
      <c r="ENV15" s="285"/>
      <c r="ENW15" s="286"/>
      <c r="ENX15" s="287"/>
      <c r="ENY15" s="67"/>
      <c r="ENZ15" s="284"/>
      <c r="EOA15" s="285"/>
      <c r="EOB15" s="285"/>
      <c r="EOC15" s="286"/>
      <c r="EOD15" s="287"/>
      <c r="EOE15" s="67"/>
      <c r="EOF15" s="284"/>
      <c r="EOG15" s="285"/>
      <c r="EOH15" s="285"/>
      <c r="EOI15" s="286"/>
      <c r="EOJ15" s="287"/>
      <c r="EOK15" s="67"/>
      <c r="EOL15" s="284"/>
      <c r="EOM15" s="285"/>
      <c r="EON15" s="285"/>
      <c r="EOO15" s="286"/>
      <c r="EOP15" s="287"/>
      <c r="EOQ15" s="67"/>
      <c r="EOR15" s="284"/>
      <c r="EOS15" s="285"/>
      <c r="EOT15" s="285"/>
      <c r="EOU15" s="286"/>
      <c r="EOV15" s="287"/>
      <c r="EOW15" s="67"/>
      <c r="EOX15" s="284"/>
      <c r="EOY15" s="285"/>
      <c r="EOZ15" s="285"/>
      <c r="EPA15" s="286"/>
      <c r="EPB15" s="287"/>
      <c r="EPC15" s="67"/>
      <c r="EPD15" s="284"/>
      <c r="EPE15" s="285"/>
      <c r="EPF15" s="285"/>
      <c r="EPG15" s="286"/>
      <c r="EPH15" s="287"/>
      <c r="EPI15" s="67"/>
      <c r="EPJ15" s="284"/>
      <c r="EPK15" s="285"/>
      <c r="EPL15" s="285"/>
      <c r="EPM15" s="286"/>
      <c r="EPN15" s="287"/>
      <c r="EPO15" s="67"/>
      <c r="EPP15" s="284"/>
      <c r="EPQ15" s="285"/>
      <c r="EPR15" s="285"/>
      <c r="EPS15" s="286"/>
      <c r="EPT15" s="287"/>
      <c r="EPU15" s="67"/>
      <c r="EPV15" s="284"/>
      <c r="EPW15" s="285"/>
      <c r="EPX15" s="285"/>
      <c r="EPY15" s="286"/>
      <c r="EPZ15" s="287"/>
      <c r="EQA15" s="67"/>
      <c r="EQB15" s="284"/>
      <c r="EQC15" s="285"/>
      <c r="EQD15" s="285"/>
      <c r="EQE15" s="286"/>
      <c r="EQF15" s="287"/>
      <c r="EQG15" s="67"/>
      <c r="EQH15" s="284"/>
      <c r="EQI15" s="285"/>
      <c r="EQJ15" s="285"/>
      <c r="EQK15" s="286"/>
      <c r="EQL15" s="287"/>
      <c r="EQM15" s="67"/>
      <c r="EQN15" s="284"/>
      <c r="EQO15" s="285"/>
      <c r="EQP15" s="285"/>
      <c r="EQQ15" s="286"/>
      <c r="EQR15" s="287"/>
      <c r="EQS15" s="67"/>
      <c r="EQT15" s="284"/>
      <c r="EQU15" s="285"/>
      <c r="EQV15" s="285"/>
      <c r="EQW15" s="286"/>
      <c r="EQX15" s="287"/>
      <c r="EQY15" s="67"/>
      <c r="EQZ15" s="284"/>
      <c r="ERA15" s="285"/>
      <c r="ERB15" s="285"/>
      <c r="ERC15" s="286"/>
      <c r="ERD15" s="287"/>
      <c r="ERE15" s="67"/>
      <c r="ERF15" s="284"/>
      <c r="ERG15" s="285"/>
      <c r="ERH15" s="285"/>
      <c r="ERI15" s="286"/>
      <c r="ERJ15" s="287"/>
      <c r="ERK15" s="67"/>
      <c r="ERL15" s="284"/>
      <c r="ERM15" s="285"/>
      <c r="ERN15" s="285"/>
      <c r="ERO15" s="286"/>
      <c r="ERP15" s="287"/>
      <c r="ERQ15" s="67"/>
      <c r="ERR15" s="284"/>
      <c r="ERS15" s="285"/>
      <c r="ERT15" s="285"/>
      <c r="ERU15" s="286"/>
      <c r="ERV15" s="287"/>
      <c r="ERW15" s="67"/>
      <c r="ERX15" s="284"/>
      <c r="ERY15" s="285"/>
      <c r="ERZ15" s="285"/>
      <c r="ESA15" s="286"/>
      <c r="ESB15" s="287"/>
      <c r="ESC15" s="67"/>
      <c r="ESD15" s="284"/>
      <c r="ESE15" s="285"/>
      <c r="ESF15" s="285"/>
      <c r="ESG15" s="286"/>
      <c r="ESH15" s="287"/>
      <c r="ESI15" s="67"/>
      <c r="ESJ15" s="284"/>
      <c r="ESK15" s="285"/>
      <c r="ESL15" s="285"/>
      <c r="ESM15" s="286"/>
      <c r="ESN15" s="287"/>
      <c r="ESO15" s="67"/>
      <c r="ESP15" s="284"/>
      <c r="ESQ15" s="285"/>
      <c r="ESR15" s="285"/>
      <c r="ESS15" s="286"/>
      <c r="EST15" s="287"/>
      <c r="ESU15" s="67"/>
      <c r="ESV15" s="284"/>
      <c r="ESW15" s="285"/>
      <c r="ESX15" s="285"/>
      <c r="ESY15" s="286"/>
      <c r="ESZ15" s="287"/>
      <c r="ETA15" s="67"/>
      <c r="ETB15" s="284"/>
      <c r="ETC15" s="285"/>
      <c r="ETD15" s="285"/>
      <c r="ETE15" s="286"/>
      <c r="ETF15" s="287"/>
      <c r="ETG15" s="67"/>
      <c r="ETH15" s="284"/>
      <c r="ETI15" s="285"/>
      <c r="ETJ15" s="285"/>
      <c r="ETK15" s="286"/>
      <c r="ETL15" s="287"/>
      <c r="ETM15" s="67"/>
      <c r="ETN15" s="284"/>
      <c r="ETO15" s="285"/>
      <c r="ETP15" s="285"/>
      <c r="ETQ15" s="286"/>
      <c r="ETR15" s="287"/>
      <c r="ETS15" s="67"/>
      <c r="ETT15" s="284"/>
      <c r="ETU15" s="285"/>
      <c r="ETV15" s="285"/>
      <c r="ETW15" s="286"/>
      <c r="ETX15" s="287"/>
      <c r="ETY15" s="67"/>
      <c r="ETZ15" s="284"/>
      <c r="EUA15" s="285"/>
      <c r="EUB15" s="285"/>
      <c r="EUC15" s="286"/>
      <c r="EUD15" s="287"/>
      <c r="EUE15" s="67"/>
      <c r="EUF15" s="284"/>
      <c r="EUG15" s="285"/>
      <c r="EUH15" s="285"/>
      <c r="EUI15" s="286"/>
      <c r="EUJ15" s="287"/>
      <c r="EUK15" s="67"/>
      <c r="EUL15" s="284"/>
      <c r="EUM15" s="285"/>
      <c r="EUN15" s="285"/>
      <c r="EUO15" s="286"/>
      <c r="EUP15" s="287"/>
      <c r="EUQ15" s="67"/>
      <c r="EUR15" s="284"/>
      <c r="EUS15" s="285"/>
      <c r="EUT15" s="285"/>
      <c r="EUU15" s="286"/>
      <c r="EUV15" s="287"/>
      <c r="EUW15" s="67"/>
      <c r="EUX15" s="284"/>
      <c r="EUY15" s="285"/>
      <c r="EUZ15" s="285"/>
      <c r="EVA15" s="286"/>
      <c r="EVB15" s="287"/>
      <c r="EVC15" s="67"/>
      <c r="EVD15" s="284"/>
      <c r="EVE15" s="285"/>
      <c r="EVF15" s="285"/>
      <c r="EVG15" s="286"/>
      <c r="EVH15" s="287"/>
      <c r="EVI15" s="67"/>
      <c r="EVJ15" s="284"/>
      <c r="EVK15" s="285"/>
      <c r="EVL15" s="285"/>
      <c r="EVM15" s="286"/>
      <c r="EVN15" s="287"/>
      <c r="EVO15" s="67"/>
      <c r="EVP15" s="284"/>
      <c r="EVQ15" s="285"/>
      <c r="EVR15" s="285"/>
      <c r="EVS15" s="286"/>
      <c r="EVT15" s="287"/>
      <c r="EVU15" s="67"/>
      <c r="EVV15" s="284"/>
      <c r="EVW15" s="285"/>
      <c r="EVX15" s="285"/>
      <c r="EVY15" s="286"/>
      <c r="EVZ15" s="287"/>
      <c r="EWA15" s="67"/>
      <c r="EWB15" s="284"/>
      <c r="EWC15" s="285"/>
      <c r="EWD15" s="285"/>
      <c r="EWE15" s="286"/>
      <c r="EWF15" s="287"/>
      <c r="EWG15" s="67"/>
      <c r="EWH15" s="284"/>
      <c r="EWI15" s="285"/>
      <c r="EWJ15" s="285"/>
      <c r="EWK15" s="286"/>
      <c r="EWL15" s="287"/>
      <c r="EWM15" s="67"/>
      <c r="EWN15" s="284"/>
      <c r="EWO15" s="285"/>
      <c r="EWP15" s="285"/>
      <c r="EWQ15" s="286"/>
      <c r="EWR15" s="287"/>
      <c r="EWS15" s="67"/>
      <c r="EWT15" s="284"/>
      <c r="EWU15" s="285"/>
      <c r="EWV15" s="285"/>
      <c r="EWW15" s="286"/>
      <c r="EWX15" s="287"/>
      <c r="EWY15" s="67"/>
      <c r="EWZ15" s="284"/>
      <c r="EXA15" s="285"/>
      <c r="EXB15" s="285"/>
      <c r="EXC15" s="286"/>
      <c r="EXD15" s="287"/>
      <c r="EXE15" s="67"/>
      <c r="EXF15" s="284"/>
      <c r="EXG15" s="285"/>
      <c r="EXH15" s="285"/>
      <c r="EXI15" s="286"/>
      <c r="EXJ15" s="287"/>
      <c r="EXK15" s="67"/>
      <c r="EXL15" s="284"/>
      <c r="EXM15" s="285"/>
      <c r="EXN15" s="285"/>
      <c r="EXO15" s="286"/>
      <c r="EXP15" s="287"/>
      <c r="EXQ15" s="67"/>
      <c r="EXR15" s="284"/>
      <c r="EXS15" s="285"/>
      <c r="EXT15" s="285"/>
      <c r="EXU15" s="286"/>
      <c r="EXV15" s="287"/>
      <c r="EXW15" s="67"/>
      <c r="EXX15" s="284"/>
      <c r="EXY15" s="285"/>
      <c r="EXZ15" s="285"/>
      <c r="EYA15" s="286"/>
      <c r="EYB15" s="287"/>
      <c r="EYC15" s="67"/>
      <c r="EYD15" s="284"/>
      <c r="EYE15" s="285"/>
      <c r="EYF15" s="285"/>
      <c r="EYG15" s="286"/>
      <c r="EYH15" s="287"/>
      <c r="EYI15" s="67"/>
      <c r="EYJ15" s="284"/>
      <c r="EYK15" s="285"/>
      <c r="EYL15" s="285"/>
      <c r="EYM15" s="286"/>
      <c r="EYN15" s="287"/>
      <c r="EYO15" s="67"/>
      <c r="EYP15" s="284"/>
      <c r="EYQ15" s="285"/>
      <c r="EYR15" s="285"/>
      <c r="EYS15" s="286"/>
      <c r="EYT15" s="287"/>
      <c r="EYU15" s="67"/>
      <c r="EYV15" s="284"/>
      <c r="EYW15" s="285"/>
      <c r="EYX15" s="285"/>
      <c r="EYY15" s="286"/>
      <c r="EYZ15" s="287"/>
      <c r="EZA15" s="67"/>
      <c r="EZB15" s="284"/>
      <c r="EZC15" s="285"/>
      <c r="EZD15" s="285"/>
      <c r="EZE15" s="286"/>
      <c r="EZF15" s="287"/>
      <c r="EZG15" s="67"/>
      <c r="EZH15" s="284"/>
      <c r="EZI15" s="285"/>
      <c r="EZJ15" s="285"/>
      <c r="EZK15" s="286"/>
      <c r="EZL15" s="287"/>
      <c r="EZM15" s="67"/>
      <c r="EZN15" s="284"/>
      <c r="EZO15" s="285"/>
      <c r="EZP15" s="285"/>
      <c r="EZQ15" s="286"/>
      <c r="EZR15" s="287"/>
      <c r="EZS15" s="67"/>
      <c r="EZT15" s="284"/>
      <c r="EZU15" s="285"/>
      <c r="EZV15" s="285"/>
      <c r="EZW15" s="286"/>
      <c r="EZX15" s="287"/>
      <c r="EZY15" s="67"/>
      <c r="EZZ15" s="284"/>
      <c r="FAA15" s="285"/>
      <c r="FAB15" s="285"/>
      <c r="FAC15" s="286"/>
      <c r="FAD15" s="287"/>
      <c r="FAE15" s="67"/>
      <c r="FAF15" s="284"/>
      <c r="FAG15" s="285"/>
      <c r="FAH15" s="285"/>
      <c r="FAI15" s="286"/>
      <c r="FAJ15" s="287"/>
      <c r="FAK15" s="67"/>
      <c r="FAL15" s="284"/>
      <c r="FAM15" s="285"/>
      <c r="FAN15" s="285"/>
      <c r="FAO15" s="286"/>
      <c r="FAP15" s="287"/>
      <c r="FAQ15" s="67"/>
      <c r="FAR15" s="284"/>
      <c r="FAS15" s="285"/>
      <c r="FAT15" s="285"/>
      <c r="FAU15" s="286"/>
      <c r="FAV15" s="287"/>
      <c r="FAW15" s="67"/>
      <c r="FAX15" s="284"/>
      <c r="FAY15" s="285"/>
      <c r="FAZ15" s="285"/>
      <c r="FBA15" s="286"/>
      <c r="FBB15" s="287"/>
      <c r="FBC15" s="67"/>
      <c r="FBD15" s="284"/>
      <c r="FBE15" s="285"/>
      <c r="FBF15" s="285"/>
      <c r="FBG15" s="286"/>
      <c r="FBH15" s="287"/>
      <c r="FBI15" s="67"/>
      <c r="FBJ15" s="284"/>
      <c r="FBK15" s="285"/>
      <c r="FBL15" s="285"/>
      <c r="FBM15" s="286"/>
      <c r="FBN15" s="287"/>
      <c r="FBO15" s="67"/>
      <c r="FBP15" s="284"/>
      <c r="FBQ15" s="285"/>
      <c r="FBR15" s="285"/>
      <c r="FBS15" s="286"/>
      <c r="FBT15" s="287"/>
      <c r="FBU15" s="67"/>
      <c r="FBV15" s="284"/>
      <c r="FBW15" s="285"/>
      <c r="FBX15" s="285"/>
      <c r="FBY15" s="286"/>
      <c r="FBZ15" s="287"/>
      <c r="FCA15" s="67"/>
      <c r="FCB15" s="284"/>
      <c r="FCC15" s="285"/>
      <c r="FCD15" s="285"/>
      <c r="FCE15" s="286"/>
      <c r="FCF15" s="287"/>
      <c r="FCG15" s="67"/>
      <c r="FCH15" s="284"/>
      <c r="FCI15" s="285"/>
      <c r="FCJ15" s="285"/>
      <c r="FCK15" s="286"/>
      <c r="FCL15" s="287"/>
      <c r="FCM15" s="67"/>
      <c r="FCN15" s="284"/>
      <c r="FCO15" s="285"/>
      <c r="FCP15" s="285"/>
      <c r="FCQ15" s="286"/>
      <c r="FCR15" s="287"/>
      <c r="FCS15" s="67"/>
      <c r="FCT15" s="284"/>
      <c r="FCU15" s="285"/>
      <c r="FCV15" s="285"/>
      <c r="FCW15" s="286"/>
      <c r="FCX15" s="287"/>
      <c r="FCY15" s="67"/>
      <c r="FCZ15" s="284"/>
      <c r="FDA15" s="285"/>
      <c r="FDB15" s="285"/>
      <c r="FDC15" s="286"/>
      <c r="FDD15" s="287"/>
      <c r="FDE15" s="67"/>
      <c r="FDF15" s="284"/>
      <c r="FDG15" s="285"/>
      <c r="FDH15" s="285"/>
      <c r="FDI15" s="286"/>
      <c r="FDJ15" s="287"/>
      <c r="FDK15" s="67"/>
      <c r="FDL15" s="284"/>
      <c r="FDM15" s="285"/>
      <c r="FDN15" s="285"/>
      <c r="FDO15" s="286"/>
      <c r="FDP15" s="287"/>
      <c r="FDQ15" s="67"/>
      <c r="FDR15" s="284"/>
      <c r="FDS15" s="285"/>
      <c r="FDT15" s="285"/>
      <c r="FDU15" s="286"/>
      <c r="FDV15" s="287"/>
      <c r="FDW15" s="67"/>
      <c r="FDX15" s="284"/>
      <c r="FDY15" s="285"/>
      <c r="FDZ15" s="285"/>
      <c r="FEA15" s="286"/>
      <c r="FEB15" s="287"/>
      <c r="FEC15" s="67"/>
      <c r="FED15" s="284"/>
      <c r="FEE15" s="285"/>
      <c r="FEF15" s="285"/>
      <c r="FEG15" s="286"/>
      <c r="FEH15" s="287"/>
      <c r="FEI15" s="67"/>
      <c r="FEJ15" s="284"/>
      <c r="FEK15" s="285"/>
      <c r="FEL15" s="285"/>
      <c r="FEM15" s="286"/>
      <c r="FEN15" s="287"/>
      <c r="FEO15" s="67"/>
      <c r="FEP15" s="284"/>
      <c r="FEQ15" s="285"/>
      <c r="FER15" s="285"/>
      <c r="FES15" s="286"/>
      <c r="FET15" s="287"/>
      <c r="FEU15" s="67"/>
      <c r="FEV15" s="284"/>
      <c r="FEW15" s="285"/>
      <c r="FEX15" s="285"/>
      <c r="FEY15" s="286"/>
      <c r="FEZ15" s="287"/>
      <c r="FFA15" s="67"/>
      <c r="FFB15" s="284"/>
      <c r="FFC15" s="285"/>
      <c r="FFD15" s="285"/>
      <c r="FFE15" s="286"/>
      <c r="FFF15" s="287"/>
      <c r="FFG15" s="67"/>
      <c r="FFH15" s="284"/>
      <c r="FFI15" s="285"/>
      <c r="FFJ15" s="285"/>
      <c r="FFK15" s="286"/>
      <c r="FFL15" s="287"/>
      <c r="FFM15" s="67"/>
      <c r="FFN15" s="284"/>
      <c r="FFO15" s="285"/>
      <c r="FFP15" s="285"/>
      <c r="FFQ15" s="286"/>
      <c r="FFR15" s="287"/>
      <c r="FFS15" s="67"/>
      <c r="FFT15" s="284"/>
      <c r="FFU15" s="285"/>
      <c r="FFV15" s="285"/>
      <c r="FFW15" s="286"/>
      <c r="FFX15" s="287"/>
      <c r="FFY15" s="67"/>
      <c r="FFZ15" s="284"/>
      <c r="FGA15" s="285"/>
      <c r="FGB15" s="285"/>
      <c r="FGC15" s="286"/>
      <c r="FGD15" s="287"/>
      <c r="FGE15" s="67"/>
      <c r="FGF15" s="284"/>
      <c r="FGG15" s="285"/>
      <c r="FGH15" s="285"/>
      <c r="FGI15" s="286"/>
      <c r="FGJ15" s="287"/>
      <c r="FGK15" s="67"/>
      <c r="FGL15" s="284"/>
      <c r="FGM15" s="285"/>
      <c r="FGN15" s="285"/>
      <c r="FGO15" s="286"/>
      <c r="FGP15" s="287"/>
      <c r="FGQ15" s="67"/>
      <c r="FGR15" s="284"/>
      <c r="FGS15" s="285"/>
      <c r="FGT15" s="285"/>
      <c r="FGU15" s="286"/>
      <c r="FGV15" s="287"/>
      <c r="FGW15" s="67"/>
      <c r="FGX15" s="284"/>
      <c r="FGY15" s="285"/>
      <c r="FGZ15" s="285"/>
      <c r="FHA15" s="286"/>
      <c r="FHB15" s="287"/>
      <c r="FHC15" s="67"/>
      <c r="FHD15" s="284"/>
      <c r="FHE15" s="285"/>
      <c r="FHF15" s="285"/>
      <c r="FHG15" s="286"/>
      <c r="FHH15" s="287"/>
      <c r="FHI15" s="67"/>
      <c r="FHJ15" s="284"/>
      <c r="FHK15" s="285"/>
      <c r="FHL15" s="285"/>
      <c r="FHM15" s="286"/>
      <c r="FHN15" s="287"/>
      <c r="FHO15" s="67"/>
      <c r="FHP15" s="284"/>
      <c r="FHQ15" s="285"/>
      <c r="FHR15" s="285"/>
      <c r="FHS15" s="286"/>
      <c r="FHT15" s="287"/>
      <c r="FHU15" s="67"/>
      <c r="FHV15" s="284"/>
      <c r="FHW15" s="285"/>
      <c r="FHX15" s="285"/>
      <c r="FHY15" s="286"/>
      <c r="FHZ15" s="287"/>
      <c r="FIA15" s="67"/>
      <c r="FIB15" s="284"/>
      <c r="FIC15" s="285"/>
      <c r="FID15" s="285"/>
      <c r="FIE15" s="286"/>
      <c r="FIF15" s="287"/>
      <c r="FIG15" s="67"/>
      <c r="FIH15" s="284"/>
      <c r="FII15" s="285"/>
      <c r="FIJ15" s="285"/>
      <c r="FIK15" s="286"/>
      <c r="FIL15" s="287"/>
      <c r="FIM15" s="67"/>
      <c r="FIN15" s="284"/>
      <c r="FIO15" s="285"/>
      <c r="FIP15" s="285"/>
      <c r="FIQ15" s="286"/>
      <c r="FIR15" s="287"/>
      <c r="FIS15" s="67"/>
      <c r="FIT15" s="284"/>
      <c r="FIU15" s="285"/>
      <c r="FIV15" s="285"/>
      <c r="FIW15" s="286"/>
      <c r="FIX15" s="287"/>
      <c r="FIY15" s="67"/>
      <c r="FIZ15" s="284"/>
      <c r="FJA15" s="285"/>
      <c r="FJB15" s="285"/>
      <c r="FJC15" s="286"/>
      <c r="FJD15" s="287"/>
      <c r="FJE15" s="67"/>
      <c r="FJF15" s="284"/>
      <c r="FJG15" s="285"/>
      <c r="FJH15" s="285"/>
      <c r="FJI15" s="286"/>
      <c r="FJJ15" s="287"/>
      <c r="FJK15" s="67"/>
      <c r="FJL15" s="284"/>
      <c r="FJM15" s="285"/>
      <c r="FJN15" s="285"/>
      <c r="FJO15" s="286"/>
      <c r="FJP15" s="287"/>
      <c r="FJQ15" s="67"/>
      <c r="FJR15" s="284"/>
      <c r="FJS15" s="285"/>
      <c r="FJT15" s="285"/>
      <c r="FJU15" s="286"/>
      <c r="FJV15" s="287"/>
      <c r="FJW15" s="67"/>
      <c r="FJX15" s="284"/>
      <c r="FJY15" s="285"/>
      <c r="FJZ15" s="285"/>
      <c r="FKA15" s="286"/>
      <c r="FKB15" s="287"/>
      <c r="FKC15" s="67"/>
      <c r="FKD15" s="284"/>
      <c r="FKE15" s="285"/>
      <c r="FKF15" s="285"/>
      <c r="FKG15" s="286"/>
      <c r="FKH15" s="287"/>
      <c r="FKI15" s="67"/>
      <c r="FKJ15" s="284"/>
      <c r="FKK15" s="285"/>
      <c r="FKL15" s="285"/>
      <c r="FKM15" s="286"/>
      <c r="FKN15" s="287"/>
      <c r="FKO15" s="67"/>
      <c r="FKP15" s="284"/>
      <c r="FKQ15" s="285"/>
      <c r="FKR15" s="285"/>
      <c r="FKS15" s="286"/>
      <c r="FKT15" s="287"/>
      <c r="FKU15" s="67"/>
      <c r="FKV15" s="284"/>
      <c r="FKW15" s="285"/>
      <c r="FKX15" s="285"/>
      <c r="FKY15" s="286"/>
      <c r="FKZ15" s="287"/>
      <c r="FLA15" s="67"/>
      <c r="FLB15" s="284"/>
      <c r="FLC15" s="285"/>
      <c r="FLD15" s="285"/>
      <c r="FLE15" s="286"/>
      <c r="FLF15" s="287"/>
      <c r="FLG15" s="67"/>
      <c r="FLH15" s="284"/>
      <c r="FLI15" s="285"/>
      <c r="FLJ15" s="285"/>
      <c r="FLK15" s="286"/>
      <c r="FLL15" s="287"/>
      <c r="FLM15" s="67"/>
      <c r="FLN15" s="284"/>
      <c r="FLO15" s="285"/>
      <c r="FLP15" s="285"/>
      <c r="FLQ15" s="286"/>
      <c r="FLR15" s="287"/>
      <c r="FLS15" s="67"/>
      <c r="FLT15" s="284"/>
      <c r="FLU15" s="285"/>
      <c r="FLV15" s="285"/>
      <c r="FLW15" s="286"/>
      <c r="FLX15" s="287"/>
      <c r="FLY15" s="67"/>
      <c r="FLZ15" s="284"/>
      <c r="FMA15" s="285"/>
      <c r="FMB15" s="285"/>
      <c r="FMC15" s="286"/>
      <c r="FMD15" s="287"/>
      <c r="FME15" s="67"/>
      <c r="FMF15" s="284"/>
      <c r="FMG15" s="285"/>
      <c r="FMH15" s="285"/>
      <c r="FMI15" s="286"/>
      <c r="FMJ15" s="287"/>
      <c r="FMK15" s="67"/>
      <c r="FML15" s="284"/>
      <c r="FMM15" s="285"/>
      <c r="FMN15" s="285"/>
      <c r="FMO15" s="286"/>
      <c r="FMP15" s="287"/>
      <c r="FMQ15" s="67"/>
      <c r="FMR15" s="284"/>
      <c r="FMS15" s="285"/>
      <c r="FMT15" s="285"/>
      <c r="FMU15" s="286"/>
      <c r="FMV15" s="287"/>
      <c r="FMW15" s="67"/>
      <c r="FMX15" s="284"/>
      <c r="FMY15" s="285"/>
      <c r="FMZ15" s="285"/>
      <c r="FNA15" s="286"/>
      <c r="FNB15" s="287"/>
      <c r="FNC15" s="67"/>
      <c r="FND15" s="284"/>
      <c r="FNE15" s="285"/>
      <c r="FNF15" s="285"/>
      <c r="FNG15" s="286"/>
      <c r="FNH15" s="287"/>
      <c r="FNI15" s="67"/>
      <c r="FNJ15" s="284"/>
      <c r="FNK15" s="285"/>
      <c r="FNL15" s="285"/>
      <c r="FNM15" s="286"/>
      <c r="FNN15" s="287"/>
      <c r="FNO15" s="67"/>
      <c r="FNP15" s="284"/>
      <c r="FNQ15" s="285"/>
      <c r="FNR15" s="285"/>
      <c r="FNS15" s="286"/>
      <c r="FNT15" s="287"/>
      <c r="FNU15" s="67"/>
      <c r="FNV15" s="284"/>
      <c r="FNW15" s="285"/>
      <c r="FNX15" s="285"/>
      <c r="FNY15" s="286"/>
      <c r="FNZ15" s="287"/>
      <c r="FOA15" s="67"/>
      <c r="FOB15" s="284"/>
      <c r="FOC15" s="285"/>
      <c r="FOD15" s="285"/>
      <c r="FOE15" s="286"/>
      <c r="FOF15" s="287"/>
      <c r="FOG15" s="67"/>
      <c r="FOH15" s="284"/>
      <c r="FOI15" s="285"/>
      <c r="FOJ15" s="285"/>
      <c r="FOK15" s="286"/>
      <c r="FOL15" s="287"/>
      <c r="FOM15" s="67"/>
      <c r="FON15" s="284"/>
      <c r="FOO15" s="285"/>
      <c r="FOP15" s="285"/>
      <c r="FOQ15" s="286"/>
      <c r="FOR15" s="287"/>
      <c r="FOS15" s="67"/>
      <c r="FOT15" s="284"/>
      <c r="FOU15" s="285"/>
      <c r="FOV15" s="285"/>
      <c r="FOW15" s="286"/>
      <c r="FOX15" s="287"/>
      <c r="FOY15" s="67"/>
      <c r="FOZ15" s="284"/>
      <c r="FPA15" s="285"/>
      <c r="FPB15" s="285"/>
      <c r="FPC15" s="286"/>
      <c r="FPD15" s="287"/>
      <c r="FPE15" s="67"/>
      <c r="FPF15" s="284"/>
      <c r="FPG15" s="285"/>
      <c r="FPH15" s="285"/>
      <c r="FPI15" s="286"/>
      <c r="FPJ15" s="287"/>
      <c r="FPK15" s="67"/>
      <c r="FPL15" s="284"/>
      <c r="FPM15" s="285"/>
      <c r="FPN15" s="285"/>
      <c r="FPO15" s="286"/>
      <c r="FPP15" s="287"/>
      <c r="FPQ15" s="67"/>
      <c r="FPR15" s="284"/>
      <c r="FPS15" s="285"/>
      <c r="FPT15" s="285"/>
      <c r="FPU15" s="286"/>
      <c r="FPV15" s="287"/>
      <c r="FPW15" s="67"/>
      <c r="FPX15" s="284"/>
      <c r="FPY15" s="285"/>
      <c r="FPZ15" s="285"/>
      <c r="FQA15" s="286"/>
      <c r="FQB15" s="287"/>
      <c r="FQC15" s="67"/>
      <c r="FQD15" s="284"/>
      <c r="FQE15" s="285"/>
      <c r="FQF15" s="285"/>
      <c r="FQG15" s="286"/>
      <c r="FQH15" s="287"/>
      <c r="FQI15" s="67"/>
      <c r="FQJ15" s="284"/>
      <c r="FQK15" s="285"/>
      <c r="FQL15" s="285"/>
      <c r="FQM15" s="286"/>
      <c r="FQN15" s="287"/>
      <c r="FQO15" s="67"/>
      <c r="FQP15" s="284"/>
      <c r="FQQ15" s="285"/>
      <c r="FQR15" s="285"/>
      <c r="FQS15" s="286"/>
      <c r="FQT15" s="287"/>
      <c r="FQU15" s="67"/>
      <c r="FQV15" s="284"/>
      <c r="FQW15" s="285"/>
      <c r="FQX15" s="285"/>
      <c r="FQY15" s="286"/>
      <c r="FQZ15" s="287"/>
      <c r="FRA15" s="67"/>
      <c r="FRB15" s="284"/>
      <c r="FRC15" s="285"/>
      <c r="FRD15" s="285"/>
      <c r="FRE15" s="286"/>
      <c r="FRF15" s="287"/>
      <c r="FRG15" s="67"/>
      <c r="FRH15" s="284"/>
      <c r="FRI15" s="285"/>
      <c r="FRJ15" s="285"/>
      <c r="FRK15" s="286"/>
      <c r="FRL15" s="287"/>
      <c r="FRM15" s="67"/>
      <c r="FRN15" s="284"/>
      <c r="FRO15" s="285"/>
      <c r="FRP15" s="285"/>
      <c r="FRQ15" s="286"/>
      <c r="FRR15" s="287"/>
      <c r="FRS15" s="67"/>
      <c r="FRT15" s="284"/>
      <c r="FRU15" s="285"/>
      <c r="FRV15" s="285"/>
      <c r="FRW15" s="286"/>
      <c r="FRX15" s="287"/>
      <c r="FRY15" s="67"/>
      <c r="FRZ15" s="284"/>
      <c r="FSA15" s="285"/>
      <c r="FSB15" s="285"/>
      <c r="FSC15" s="286"/>
      <c r="FSD15" s="287"/>
      <c r="FSE15" s="67"/>
      <c r="FSF15" s="284"/>
      <c r="FSG15" s="285"/>
      <c r="FSH15" s="285"/>
      <c r="FSI15" s="286"/>
      <c r="FSJ15" s="287"/>
      <c r="FSK15" s="67"/>
      <c r="FSL15" s="284"/>
      <c r="FSM15" s="285"/>
      <c r="FSN15" s="285"/>
      <c r="FSO15" s="286"/>
      <c r="FSP15" s="287"/>
      <c r="FSQ15" s="67"/>
      <c r="FSR15" s="284"/>
      <c r="FSS15" s="285"/>
      <c r="FST15" s="285"/>
      <c r="FSU15" s="286"/>
      <c r="FSV15" s="287"/>
      <c r="FSW15" s="67"/>
      <c r="FSX15" s="284"/>
      <c r="FSY15" s="285"/>
      <c r="FSZ15" s="285"/>
      <c r="FTA15" s="286"/>
      <c r="FTB15" s="287"/>
      <c r="FTC15" s="67"/>
      <c r="FTD15" s="284"/>
      <c r="FTE15" s="285"/>
      <c r="FTF15" s="285"/>
      <c r="FTG15" s="286"/>
      <c r="FTH15" s="287"/>
      <c r="FTI15" s="67"/>
      <c r="FTJ15" s="284"/>
      <c r="FTK15" s="285"/>
      <c r="FTL15" s="285"/>
      <c r="FTM15" s="286"/>
      <c r="FTN15" s="287"/>
      <c r="FTO15" s="67"/>
      <c r="FTP15" s="284"/>
      <c r="FTQ15" s="285"/>
      <c r="FTR15" s="285"/>
      <c r="FTS15" s="286"/>
      <c r="FTT15" s="287"/>
      <c r="FTU15" s="67"/>
      <c r="FTV15" s="284"/>
      <c r="FTW15" s="285"/>
      <c r="FTX15" s="285"/>
      <c r="FTY15" s="286"/>
      <c r="FTZ15" s="287"/>
      <c r="FUA15" s="67"/>
      <c r="FUB15" s="284"/>
      <c r="FUC15" s="285"/>
      <c r="FUD15" s="285"/>
      <c r="FUE15" s="286"/>
      <c r="FUF15" s="287"/>
      <c r="FUG15" s="67"/>
      <c r="FUH15" s="284"/>
      <c r="FUI15" s="285"/>
      <c r="FUJ15" s="285"/>
      <c r="FUK15" s="286"/>
      <c r="FUL15" s="287"/>
      <c r="FUM15" s="67"/>
      <c r="FUN15" s="284"/>
      <c r="FUO15" s="285"/>
      <c r="FUP15" s="285"/>
      <c r="FUQ15" s="286"/>
      <c r="FUR15" s="287"/>
      <c r="FUS15" s="67"/>
      <c r="FUT15" s="284"/>
      <c r="FUU15" s="285"/>
      <c r="FUV15" s="285"/>
      <c r="FUW15" s="286"/>
      <c r="FUX15" s="287"/>
      <c r="FUY15" s="67"/>
      <c r="FUZ15" s="284"/>
      <c r="FVA15" s="285"/>
      <c r="FVB15" s="285"/>
      <c r="FVC15" s="286"/>
      <c r="FVD15" s="287"/>
      <c r="FVE15" s="67"/>
      <c r="FVF15" s="284"/>
      <c r="FVG15" s="285"/>
      <c r="FVH15" s="285"/>
      <c r="FVI15" s="286"/>
      <c r="FVJ15" s="287"/>
      <c r="FVK15" s="67"/>
      <c r="FVL15" s="284"/>
      <c r="FVM15" s="285"/>
      <c r="FVN15" s="285"/>
      <c r="FVO15" s="286"/>
      <c r="FVP15" s="287"/>
      <c r="FVQ15" s="67"/>
      <c r="FVR15" s="284"/>
      <c r="FVS15" s="285"/>
      <c r="FVT15" s="285"/>
      <c r="FVU15" s="286"/>
      <c r="FVV15" s="287"/>
      <c r="FVW15" s="67"/>
      <c r="FVX15" s="284"/>
      <c r="FVY15" s="285"/>
      <c r="FVZ15" s="285"/>
      <c r="FWA15" s="286"/>
      <c r="FWB15" s="287"/>
      <c r="FWC15" s="67"/>
      <c r="FWD15" s="284"/>
      <c r="FWE15" s="285"/>
      <c r="FWF15" s="285"/>
      <c r="FWG15" s="286"/>
      <c r="FWH15" s="287"/>
      <c r="FWI15" s="67"/>
      <c r="FWJ15" s="284"/>
      <c r="FWK15" s="285"/>
      <c r="FWL15" s="285"/>
      <c r="FWM15" s="286"/>
      <c r="FWN15" s="287"/>
      <c r="FWO15" s="67"/>
      <c r="FWP15" s="284"/>
      <c r="FWQ15" s="285"/>
      <c r="FWR15" s="285"/>
      <c r="FWS15" s="286"/>
      <c r="FWT15" s="287"/>
      <c r="FWU15" s="67"/>
      <c r="FWV15" s="284"/>
      <c r="FWW15" s="285"/>
      <c r="FWX15" s="285"/>
      <c r="FWY15" s="286"/>
      <c r="FWZ15" s="287"/>
      <c r="FXA15" s="67"/>
      <c r="FXB15" s="284"/>
      <c r="FXC15" s="285"/>
      <c r="FXD15" s="285"/>
      <c r="FXE15" s="286"/>
      <c r="FXF15" s="287"/>
      <c r="FXG15" s="67"/>
      <c r="FXH15" s="284"/>
      <c r="FXI15" s="285"/>
      <c r="FXJ15" s="285"/>
      <c r="FXK15" s="286"/>
      <c r="FXL15" s="287"/>
      <c r="FXM15" s="67"/>
      <c r="FXN15" s="284"/>
      <c r="FXO15" s="285"/>
      <c r="FXP15" s="285"/>
      <c r="FXQ15" s="286"/>
      <c r="FXR15" s="287"/>
      <c r="FXS15" s="67"/>
      <c r="FXT15" s="284"/>
      <c r="FXU15" s="285"/>
      <c r="FXV15" s="285"/>
      <c r="FXW15" s="286"/>
      <c r="FXX15" s="287"/>
      <c r="FXY15" s="67"/>
      <c r="FXZ15" s="284"/>
      <c r="FYA15" s="285"/>
      <c r="FYB15" s="285"/>
      <c r="FYC15" s="286"/>
      <c r="FYD15" s="287"/>
      <c r="FYE15" s="67"/>
      <c r="FYF15" s="284"/>
      <c r="FYG15" s="285"/>
      <c r="FYH15" s="285"/>
      <c r="FYI15" s="286"/>
      <c r="FYJ15" s="287"/>
      <c r="FYK15" s="67"/>
      <c r="FYL15" s="284"/>
      <c r="FYM15" s="285"/>
      <c r="FYN15" s="285"/>
      <c r="FYO15" s="286"/>
      <c r="FYP15" s="287"/>
      <c r="FYQ15" s="67"/>
      <c r="FYR15" s="284"/>
      <c r="FYS15" s="285"/>
      <c r="FYT15" s="285"/>
      <c r="FYU15" s="286"/>
      <c r="FYV15" s="287"/>
      <c r="FYW15" s="67"/>
      <c r="FYX15" s="284"/>
      <c r="FYY15" s="285"/>
      <c r="FYZ15" s="285"/>
      <c r="FZA15" s="286"/>
      <c r="FZB15" s="287"/>
      <c r="FZC15" s="67"/>
      <c r="FZD15" s="284"/>
      <c r="FZE15" s="285"/>
      <c r="FZF15" s="285"/>
      <c r="FZG15" s="286"/>
      <c r="FZH15" s="287"/>
      <c r="FZI15" s="67"/>
      <c r="FZJ15" s="284"/>
      <c r="FZK15" s="285"/>
      <c r="FZL15" s="285"/>
      <c r="FZM15" s="286"/>
      <c r="FZN15" s="287"/>
      <c r="FZO15" s="67"/>
      <c r="FZP15" s="284"/>
      <c r="FZQ15" s="285"/>
      <c r="FZR15" s="285"/>
      <c r="FZS15" s="286"/>
      <c r="FZT15" s="287"/>
      <c r="FZU15" s="67"/>
      <c r="FZV15" s="284"/>
      <c r="FZW15" s="285"/>
      <c r="FZX15" s="285"/>
      <c r="FZY15" s="286"/>
      <c r="FZZ15" s="287"/>
      <c r="GAA15" s="67"/>
      <c r="GAB15" s="284"/>
      <c r="GAC15" s="285"/>
      <c r="GAD15" s="285"/>
      <c r="GAE15" s="286"/>
      <c r="GAF15" s="287"/>
      <c r="GAG15" s="67"/>
      <c r="GAH15" s="284"/>
      <c r="GAI15" s="285"/>
      <c r="GAJ15" s="285"/>
      <c r="GAK15" s="286"/>
      <c r="GAL15" s="287"/>
      <c r="GAM15" s="67"/>
      <c r="GAN15" s="284"/>
      <c r="GAO15" s="285"/>
      <c r="GAP15" s="285"/>
      <c r="GAQ15" s="286"/>
      <c r="GAR15" s="287"/>
      <c r="GAS15" s="67"/>
      <c r="GAT15" s="284"/>
      <c r="GAU15" s="285"/>
      <c r="GAV15" s="285"/>
      <c r="GAW15" s="286"/>
      <c r="GAX15" s="287"/>
      <c r="GAY15" s="67"/>
      <c r="GAZ15" s="284"/>
      <c r="GBA15" s="285"/>
      <c r="GBB15" s="285"/>
      <c r="GBC15" s="286"/>
      <c r="GBD15" s="287"/>
      <c r="GBE15" s="67"/>
      <c r="GBF15" s="284"/>
      <c r="GBG15" s="285"/>
      <c r="GBH15" s="285"/>
      <c r="GBI15" s="286"/>
      <c r="GBJ15" s="287"/>
      <c r="GBK15" s="67"/>
      <c r="GBL15" s="284"/>
      <c r="GBM15" s="285"/>
      <c r="GBN15" s="285"/>
      <c r="GBO15" s="286"/>
      <c r="GBP15" s="287"/>
      <c r="GBQ15" s="67"/>
      <c r="GBR15" s="284"/>
      <c r="GBS15" s="285"/>
      <c r="GBT15" s="285"/>
      <c r="GBU15" s="286"/>
      <c r="GBV15" s="287"/>
      <c r="GBW15" s="67"/>
      <c r="GBX15" s="284"/>
      <c r="GBY15" s="285"/>
      <c r="GBZ15" s="285"/>
      <c r="GCA15" s="286"/>
      <c r="GCB15" s="287"/>
      <c r="GCC15" s="67"/>
      <c r="GCD15" s="284"/>
      <c r="GCE15" s="285"/>
      <c r="GCF15" s="285"/>
      <c r="GCG15" s="286"/>
      <c r="GCH15" s="287"/>
      <c r="GCI15" s="67"/>
      <c r="GCJ15" s="284"/>
      <c r="GCK15" s="285"/>
      <c r="GCL15" s="285"/>
      <c r="GCM15" s="286"/>
      <c r="GCN15" s="287"/>
      <c r="GCO15" s="67"/>
      <c r="GCP15" s="284"/>
      <c r="GCQ15" s="285"/>
      <c r="GCR15" s="285"/>
      <c r="GCS15" s="286"/>
      <c r="GCT15" s="287"/>
      <c r="GCU15" s="67"/>
      <c r="GCV15" s="284"/>
      <c r="GCW15" s="285"/>
      <c r="GCX15" s="285"/>
      <c r="GCY15" s="286"/>
      <c r="GCZ15" s="287"/>
      <c r="GDA15" s="67"/>
      <c r="GDB15" s="284"/>
      <c r="GDC15" s="285"/>
      <c r="GDD15" s="285"/>
      <c r="GDE15" s="286"/>
      <c r="GDF15" s="287"/>
      <c r="GDG15" s="67"/>
      <c r="GDH15" s="284"/>
      <c r="GDI15" s="285"/>
      <c r="GDJ15" s="285"/>
      <c r="GDK15" s="286"/>
      <c r="GDL15" s="287"/>
      <c r="GDM15" s="67"/>
      <c r="GDN15" s="284"/>
      <c r="GDO15" s="285"/>
      <c r="GDP15" s="285"/>
      <c r="GDQ15" s="286"/>
      <c r="GDR15" s="287"/>
      <c r="GDS15" s="67"/>
      <c r="GDT15" s="284"/>
      <c r="GDU15" s="285"/>
      <c r="GDV15" s="285"/>
      <c r="GDW15" s="286"/>
      <c r="GDX15" s="287"/>
      <c r="GDY15" s="67"/>
      <c r="GDZ15" s="284"/>
      <c r="GEA15" s="285"/>
      <c r="GEB15" s="285"/>
      <c r="GEC15" s="286"/>
      <c r="GED15" s="287"/>
      <c r="GEE15" s="67"/>
      <c r="GEF15" s="284"/>
      <c r="GEG15" s="285"/>
      <c r="GEH15" s="285"/>
      <c r="GEI15" s="286"/>
      <c r="GEJ15" s="287"/>
      <c r="GEK15" s="67"/>
      <c r="GEL15" s="284"/>
      <c r="GEM15" s="285"/>
      <c r="GEN15" s="285"/>
      <c r="GEO15" s="286"/>
      <c r="GEP15" s="287"/>
      <c r="GEQ15" s="67"/>
      <c r="GER15" s="284"/>
      <c r="GES15" s="285"/>
      <c r="GET15" s="285"/>
      <c r="GEU15" s="286"/>
      <c r="GEV15" s="287"/>
      <c r="GEW15" s="67"/>
      <c r="GEX15" s="284"/>
      <c r="GEY15" s="285"/>
      <c r="GEZ15" s="285"/>
      <c r="GFA15" s="286"/>
      <c r="GFB15" s="287"/>
      <c r="GFC15" s="67"/>
      <c r="GFD15" s="284"/>
      <c r="GFE15" s="285"/>
      <c r="GFF15" s="285"/>
      <c r="GFG15" s="286"/>
      <c r="GFH15" s="287"/>
      <c r="GFI15" s="67"/>
      <c r="GFJ15" s="284"/>
      <c r="GFK15" s="285"/>
      <c r="GFL15" s="285"/>
      <c r="GFM15" s="286"/>
      <c r="GFN15" s="287"/>
      <c r="GFO15" s="67"/>
      <c r="GFP15" s="284"/>
      <c r="GFQ15" s="285"/>
      <c r="GFR15" s="285"/>
      <c r="GFS15" s="286"/>
      <c r="GFT15" s="287"/>
      <c r="GFU15" s="67"/>
      <c r="GFV15" s="284"/>
      <c r="GFW15" s="285"/>
      <c r="GFX15" s="285"/>
      <c r="GFY15" s="286"/>
      <c r="GFZ15" s="287"/>
      <c r="GGA15" s="67"/>
      <c r="GGB15" s="284"/>
      <c r="GGC15" s="285"/>
      <c r="GGD15" s="285"/>
      <c r="GGE15" s="286"/>
      <c r="GGF15" s="287"/>
      <c r="GGG15" s="67"/>
      <c r="GGH15" s="284"/>
      <c r="GGI15" s="285"/>
      <c r="GGJ15" s="285"/>
      <c r="GGK15" s="286"/>
      <c r="GGL15" s="287"/>
      <c r="GGM15" s="67"/>
      <c r="GGN15" s="284"/>
      <c r="GGO15" s="285"/>
      <c r="GGP15" s="285"/>
      <c r="GGQ15" s="286"/>
      <c r="GGR15" s="287"/>
      <c r="GGS15" s="67"/>
      <c r="GGT15" s="284"/>
      <c r="GGU15" s="285"/>
      <c r="GGV15" s="285"/>
      <c r="GGW15" s="286"/>
      <c r="GGX15" s="287"/>
      <c r="GGY15" s="67"/>
      <c r="GGZ15" s="284"/>
      <c r="GHA15" s="285"/>
      <c r="GHB15" s="285"/>
      <c r="GHC15" s="286"/>
      <c r="GHD15" s="287"/>
      <c r="GHE15" s="67"/>
      <c r="GHF15" s="284"/>
      <c r="GHG15" s="285"/>
      <c r="GHH15" s="285"/>
      <c r="GHI15" s="286"/>
      <c r="GHJ15" s="287"/>
      <c r="GHK15" s="67"/>
      <c r="GHL15" s="284"/>
      <c r="GHM15" s="285"/>
      <c r="GHN15" s="285"/>
      <c r="GHO15" s="286"/>
      <c r="GHP15" s="287"/>
      <c r="GHQ15" s="67"/>
      <c r="GHR15" s="284"/>
      <c r="GHS15" s="285"/>
      <c r="GHT15" s="285"/>
      <c r="GHU15" s="286"/>
      <c r="GHV15" s="287"/>
      <c r="GHW15" s="67"/>
      <c r="GHX15" s="284"/>
      <c r="GHY15" s="285"/>
      <c r="GHZ15" s="285"/>
      <c r="GIA15" s="286"/>
      <c r="GIB15" s="287"/>
      <c r="GIC15" s="67"/>
      <c r="GID15" s="284"/>
      <c r="GIE15" s="285"/>
      <c r="GIF15" s="285"/>
      <c r="GIG15" s="286"/>
      <c r="GIH15" s="287"/>
      <c r="GII15" s="67"/>
      <c r="GIJ15" s="284"/>
      <c r="GIK15" s="285"/>
      <c r="GIL15" s="285"/>
      <c r="GIM15" s="286"/>
      <c r="GIN15" s="287"/>
      <c r="GIO15" s="67"/>
      <c r="GIP15" s="284"/>
      <c r="GIQ15" s="285"/>
      <c r="GIR15" s="285"/>
      <c r="GIS15" s="286"/>
      <c r="GIT15" s="287"/>
      <c r="GIU15" s="67"/>
      <c r="GIV15" s="284"/>
      <c r="GIW15" s="285"/>
      <c r="GIX15" s="285"/>
      <c r="GIY15" s="286"/>
      <c r="GIZ15" s="287"/>
      <c r="GJA15" s="67"/>
      <c r="GJB15" s="284"/>
      <c r="GJC15" s="285"/>
      <c r="GJD15" s="285"/>
      <c r="GJE15" s="286"/>
      <c r="GJF15" s="287"/>
      <c r="GJG15" s="67"/>
      <c r="GJH15" s="284"/>
      <c r="GJI15" s="285"/>
      <c r="GJJ15" s="285"/>
      <c r="GJK15" s="286"/>
      <c r="GJL15" s="287"/>
      <c r="GJM15" s="67"/>
      <c r="GJN15" s="284"/>
      <c r="GJO15" s="285"/>
      <c r="GJP15" s="285"/>
      <c r="GJQ15" s="286"/>
      <c r="GJR15" s="287"/>
      <c r="GJS15" s="67"/>
      <c r="GJT15" s="284"/>
      <c r="GJU15" s="285"/>
      <c r="GJV15" s="285"/>
      <c r="GJW15" s="286"/>
      <c r="GJX15" s="287"/>
      <c r="GJY15" s="67"/>
      <c r="GJZ15" s="284"/>
      <c r="GKA15" s="285"/>
      <c r="GKB15" s="285"/>
      <c r="GKC15" s="286"/>
      <c r="GKD15" s="287"/>
      <c r="GKE15" s="67"/>
      <c r="GKF15" s="284"/>
      <c r="GKG15" s="285"/>
      <c r="GKH15" s="285"/>
      <c r="GKI15" s="286"/>
      <c r="GKJ15" s="287"/>
      <c r="GKK15" s="67"/>
      <c r="GKL15" s="284"/>
      <c r="GKM15" s="285"/>
      <c r="GKN15" s="285"/>
      <c r="GKO15" s="286"/>
      <c r="GKP15" s="287"/>
      <c r="GKQ15" s="67"/>
      <c r="GKR15" s="284"/>
      <c r="GKS15" s="285"/>
      <c r="GKT15" s="285"/>
      <c r="GKU15" s="286"/>
      <c r="GKV15" s="287"/>
      <c r="GKW15" s="67"/>
      <c r="GKX15" s="284"/>
      <c r="GKY15" s="285"/>
      <c r="GKZ15" s="285"/>
      <c r="GLA15" s="286"/>
      <c r="GLB15" s="287"/>
      <c r="GLC15" s="67"/>
      <c r="GLD15" s="284"/>
      <c r="GLE15" s="285"/>
      <c r="GLF15" s="285"/>
      <c r="GLG15" s="286"/>
      <c r="GLH15" s="287"/>
      <c r="GLI15" s="67"/>
      <c r="GLJ15" s="284"/>
      <c r="GLK15" s="285"/>
      <c r="GLL15" s="285"/>
      <c r="GLM15" s="286"/>
      <c r="GLN15" s="287"/>
      <c r="GLO15" s="67"/>
      <c r="GLP15" s="284"/>
      <c r="GLQ15" s="285"/>
      <c r="GLR15" s="285"/>
      <c r="GLS15" s="286"/>
      <c r="GLT15" s="287"/>
      <c r="GLU15" s="67"/>
      <c r="GLV15" s="284"/>
      <c r="GLW15" s="285"/>
      <c r="GLX15" s="285"/>
      <c r="GLY15" s="286"/>
      <c r="GLZ15" s="287"/>
      <c r="GMA15" s="67"/>
      <c r="GMB15" s="284"/>
      <c r="GMC15" s="285"/>
      <c r="GMD15" s="285"/>
      <c r="GME15" s="286"/>
      <c r="GMF15" s="287"/>
      <c r="GMG15" s="67"/>
      <c r="GMH15" s="284"/>
      <c r="GMI15" s="285"/>
      <c r="GMJ15" s="285"/>
      <c r="GMK15" s="286"/>
      <c r="GML15" s="287"/>
      <c r="GMM15" s="67"/>
      <c r="GMN15" s="284"/>
      <c r="GMO15" s="285"/>
      <c r="GMP15" s="285"/>
      <c r="GMQ15" s="286"/>
      <c r="GMR15" s="287"/>
      <c r="GMS15" s="67"/>
      <c r="GMT15" s="284"/>
      <c r="GMU15" s="285"/>
      <c r="GMV15" s="285"/>
      <c r="GMW15" s="286"/>
      <c r="GMX15" s="287"/>
      <c r="GMY15" s="67"/>
      <c r="GMZ15" s="284"/>
      <c r="GNA15" s="285"/>
      <c r="GNB15" s="285"/>
      <c r="GNC15" s="286"/>
      <c r="GND15" s="287"/>
      <c r="GNE15" s="67"/>
      <c r="GNF15" s="284"/>
      <c r="GNG15" s="285"/>
      <c r="GNH15" s="285"/>
      <c r="GNI15" s="286"/>
      <c r="GNJ15" s="287"/>
      <c r="GNK15" s="67"/>
      <c r="GNL15" s="284"/>
      <c r="GNM15" s="285"/>
      <c r="GNN15" s="285"/>
      <c r="GNO15" s="286"/>
      <c r="GNP15" s="287"/>
      <c r="GNQ15" s="67"/>
      <c r="GNR15" s="284"/>
      <c r="GNS15" s="285"/>
      <c r="GNT15" s="285"/>
      <c r="GNU15" s="286"/>
      <c r="GNV15" s="287"/>
      <c r="GNW15" s="67"/>
      <c r="GNX15" s="284"/>
      <c r="GNY15" s="285"/>
      <c r="GNZ15" s="285"/>
      <c r="GOA15" s="286"/>
      <c r="GOB15" s="287"/>
      <c r="GOC15" s="67"/>
      <c r="GOD15" s="284"/>
      <c r="GOE15" s="285"/>
      <c r="GOF15" s="285"/>
      <c r="GOG15" s="286"/>
      <c r="GOH15" s="287"/>
      <c r="GOI15" s="67"/>
      <c r="GOJ15" s="284"/>
      <c r="GOK15" s="285"/>
      <c r="GOL15" s="285"/>
      <c r="GOM15" s="286"/>
      <c r="GON15" s="287"/>
      <c r="GOO15" s="67"/>
      <c r="GOP15" s="284"/>
      <c r="GOQ15" s="285"/>
      <c r="GOR15" s="285"/>
      <c r="GOS15" s="286"/>
      <c r="GOT15" s="287"/>
      <c r="GOU15" s="67"/>
      <c r="GOV15" s="284"/>
      <c r="GOW15" s="285"/>
      <c r="GOX15" s="285"/>
      <c r="GOY15" s="286"/>
      <c r="GOZ15" s="287"/>
      <c r="GPA15" s="67"/>
      <c r="GPB15" s="284"/>
      <c r="GPC15" s="285"/>
      <c r="GPD15" s="285"/>
      <c r="GPE15" s="286"/>
      <c r="GPF15" s="287"/>
      <c r="GPG15" s="67"/>
      <c r="GPH15" s="284"/>
      <c r="GPI15" s="285"/>
      <c r="GPJ15" s="285"/>
      <c r="GPK15" s="286"/>
      <c r="GPL15" s="287"/>
      <c r="GPM15" s="67"/>
      <c r="GPN15" s="284"/>
      <c r="GPO15" s="285"/>
      <c r="GPP15" s="285"/>
      <c r="GPQ15" s="286"/>
      <c r="GPR15" s="287"/>
      <c r="GPS15" s="67"/>
      <c r="GPT15" s="284"/>
      <c r="GPU15" s="285"/>
      <c r="GPV15" s="285"/>
      <c r="GPW15" s="286"/>
      <c r="GPX15" s="287"/>
      <c r="GPY15" s="67"/>
      <c r="GPZ15" s="284"/>
      <c r="GQA15" s="285"/>
      <c r="GQB15" s="285"/>
      <c r="GQC15" s="286"/>
      <c r="GQD15" s="287"/>
      <c r="GQE15" s="67"/>
      <c r="GQF15" s="284"/>
      <c r="GQG15" s="285"/>
      <c r="GQH15" s="285"/>
      <c r="GQI15" s="286"/>
      <c r="GQJ15" s="287"/>
      <c r="GQK15" s="67"/>
      <c r="GQL15" s="284"/>
      <c r="GQM15" s="285"/>
      <c r="GQN15" s="285"/>
      <c r="GQO15" s="286"/>
      <c r="GQP15" s="287"/>
      <c r="GQQ15" s="67"/>
      <c r="GQR15" s="284"/>
      <c r="GQS15" s="285"/>
      <c r="GQT15" s="285"/>
      <c r="GQU15" s="286"/>
      <c r="GQV15" s="287"/>
      <c r="GQW15" s="67"/>
      <c r="GQX15" s="284"/>
      <c r="GQY15" s="285"/>
      <c r="GQZ15" s="285"/>
      <c r="GRA15" s="286"/>
      <c r="GRB15" s="287"/>
      <c r="GRC15" s="67"/>
      <c r="GRD15" s="284"/>
      <c r="GRE15" s="285"/>
      <c r="GRF15" s="285"/>
      <c r="GRG15" s="286"/>
      <c r="GRH15" s="287"/>
      <c r="GRI15" s="67"/>
      <c r="GRJ15" s="284"/>
      <c r="GRK15" s="285"/>
      <c r="GRL15" s="285"/>
      <c r="GRM15" s="286"/>
      <c r="GRN15" s="287"/>
      <c r="GRO15" s="67"/>
      <c r="GRP15" s="284"/>
      <c r="GRQ15" s="285"/>
      <c r="GRR15" s="285"/>
      <c r="GRS15" s="286"/>
      <c r="GRT15" s="287"/>
      <c r="GRU15" s="67"/>
      <c r="GRV15" s="284"/>
      <c r="GRW15" s="285"/>
      <c r="GRX15" s="285"/>
      <c r="GRY15" s="286"/>
      <c r="GRZ15" s="287"/>
      <c r="GSA15" s="67"/>
      <c r="GSB15" s="284"/>
      <c r="GSC15" s="285"/>
      <c r="GSD15" s="285"/>
      <c r="GSE15" s="286"/>
      <c r="GSF15" s="287"/>
      <c r="GSG15" s="67"/>
      <c r="GSH15" s="284"/>
      <c r="GSI15" s="285"/>
      <c r="GSJ15" s="285"/>
      <c r="GSK15" s="286"/>
      <c r="GSL15" s="287"/>
      <c r="GSM15" s="67"/>
      <c r="GSN15" s="284"/>
      <c r="GSO15" s="285"/>
      <c r="GSP15" s="285"/>
      <c r="GSQ15" s="286"/>
      <c r="GSR15" s="287"/>
      <c r="GSS15" s="67"/>
      <c r="GST15" s="284"/>
      <c r="GSU15" s="285"/>
      <c r="GSV15" s="285"/>
      <c r="GSW15" s="286"/>
      <c r="GSX15" s="287"/>
      <c r="GSY15" s="67"/>
      <c r="GSZ15" s="284"/>
      <c r="GTA15" s="285"/>
      <c r="GTB15" s="285"/>
      <c r="GTC15" s="286"/>
      <c r="GTD15" s="287"/>
      <c r="GTE15" s="67"/>
      <c r="GTF15" s="284"/>
      <c r="GTG15" s="285"/>
      <c r="GTH15" s="285"/>
      <c r="GTI15" s="286"/>
      <c r="GTJ15" s="287"/>
      <c r="GTK15" s="67"/>
      <c r="GTL15" s="284"/>
      <c r="GTM15" s="285"/>
      <c r="GTN15" s="285"/>
      <c r="GTO15" s="286"/>
      <c r="GTP15" s="287"/>
      <c r="GTQ15" s="67"/>
      <c r="GTR15" s="284"/>
      <c r="GTS15" s="285"/>
      <c r="GTT15" s="285"/>
      <c r="GTU15" s="286"/>
      <c r="GTV15" s="287"/>
      <c r="GTW15" s="67"/>
      <c r="GTX15" s="284"/>
      <c r="GTY15" s="285"/>
      <c r="GTZ15" s="285"/>
      <c r="GUA15" s="286"/>
      <c r="GUB15" s="287"/>
      <c r="GUC15" s="67"/>
      <c r="GUD15" s="284"/>
      <c r="GUE15" s="285"/>
      <c r="GUF15" s="285"/>
      <c r="GUG15" s="286"/>
      <c r="GUH15" s="287"/>
      <c r="GUI15" s="67"/>
      <c r="GUJ15" s="284"/>
      <c r="GUK15" s="285"/>
      <c r="GUL15" s="285"/>
      <c r="GUM15" s="286"/>
      <c r="GUN15" s="287"/>
      <c r="GUO15" s="67"/>
      <c r="GUP15" s="284"/>
      <c r="GUQ15" s="285"/>
      <c r="GUR15" s="285"/>
      <c r="GUS15" s="286"/>
      <c r="GUT15" s="287"/>
      <c r="GUU15" s="67"/>
      <c r="GUV15" s="284"/>
      <c r="GUW15" s="285"/>
      <c r="GUX15" s="285"/>
      <c r="GUY15" s="286"/>
      <c r="GUZ15" s="287"/>
      <c r="GVA15" s="67"/>
      <c r="GVB15" s="284"/>
      <c r="GVC15" s="285"/>
      <c r="GVD15" s="285"/>
      <c r="GVE15" s="286"/>
      <c r="GVF15" s="287"/>
      <c r="GVG15" s="67"/>
      <c r="GVH15" s="284"/>
      <c r="GVI15" s="285"/>
      <c r="GVJ15" s="285"/>
      <c r="GVK15" s="286"/>
      <c r="GVL15" s="287"/>
      <c r="GVM15" s="67"/>
      <c r="GVN15" s="284"/>
      <c r="GVO15" s="285"/>
      <c r="GVP15" s="285"/>
      <c r="GVQ15" s="286"/>
      <c r="GVR15" s="287"/>
      <c r="GVS15" s="67"/>
      <c r="GVT15" s="284"/>
      <c r="GVU15" s="285"/>
      <c r="GVV15" s="285"/>
      <c r="GVW15" s="286"/>
      <c r="GVX15" s="287"/>
      <c r="GVY15" s="67"/>
      <c r="GVZ15" s="284"/>
      <c r="GWA15" s="285"/>
      <c r="GWB15" s="285"/>
      <c r="GWC15" s="286"/>
      <c r="GWD15" s="287"/>
      <c r="GWE15" s="67"/>
      <c r="GWF15" s="284"/>
      <c r="GWG15" s="285"/>
      <c r="GWH15" s="285"/>
      <c r="GWI15" s="286"/>
      <c r="GWJ15" s="287"/>
      <c r="GWK15" s="67"/>
      <c r="GWL15" s="284"/>
      <c r="GWM15" s="285"/>
      <c r="GWN15" s="285"/>
      <c r="GWO15" s="286"/>
      <c r="GWP15" s="287"/>
      <c r="GWQ15" s="67"/>
      <c r="GWR15" s="284"/>
      <c r="GWS15" s="285"/>
      <c r="GWT15" s="285"/>
      <c r="GWU15" s="286"/>
      <c r="GWV15" s="287"/>
      <c r="GWW15" s="67"/>
      <c r="GWX15" s="284"/>
      <c r="GWY15" s="285"/>
      <c r="GWZ15" s="285"/>
      <c r="GXA15" s="286"/>
      <c r="GXB15" s="287"/>
      <c r="GXC15" s="67"/>
      <c r="GXD15" s="284"/>
      <c r="GXE15" s="285"/>
      <c r="GXF15" s="285"/>
      <c r="GXG15" s="286"/>
      <c r="GXH15" s="287"/>
      <c r="GXI15" s="67"/>
      <c r="GXJ15" s="284"/>
      <c r="GXK15" s="285"/>
      <c r="GXL15" s="285"/>
      <c r="GXM15" s="286"/>
      <c r="GXN15" s="287"/>
      <c r="GXO15" s="67"/>
      <c r="GXP15" s="284"/>
      <c r="GXQ15" s="285"/>
      <c r="GXR15" s="285"/>
      <c r="GXS15" s="286"/>
      <c r="GXT15" s="287"/>
      <c r="GXU15" s="67"/>
      <c r="GXV15" s="284"/>
      <c r="GXW15" s="285"/>
      <c r="GXX15" s="285"/>
      <c r="GXY15" s="286"/>
      <c r="GXZ15" s="287"/>
      <c r="GYA15" s="67"/>
      <c r="GYB15" s="284"/>
      <c r="GYC15" s="285"/>
      <c r="GYD15" s="285"/>
      <c r="GYE15" s="286"/>
      <c r="GYF15" s="287"/>
      <c r="GYG15" s="67"/>
      <c r="GYH15" s="284"/>
      <c r="GYI15" s="285"/>
      <c r="GYJ15" s="285"/>
      <c r="GYK15" s="286"/>
      <c r="GYL15" s="287"/>
      <c r="GYM15" s="67"/>
      <c r="GYN15" s="284"/>
      <c r="GYO15" s="285"/>
      <c r="GYP15" s="285"/>
      <c r="GYQ15" s="286"/>
      <c r="GYR15" s="287"/>
      <c r="GYS15" s="67"/>
      <c r="GYT15" s="284"/>
      <c r="GYU15" s="285"/>
      <c r="GYV15" s="285"/>
      <c r="GYW15" s="286"/>
      <c r="GYX15" s="287"/>
      <c r="GYY15" s="67"/>
      <c r="GYZ15" s="284"/>
      <c r="GZA15" s="285"/>
      <c r="GZB15" s="285"/>
      <c r="GZC15" s="286"/>
      <c r="GZD15" s="287"/>
      <c r="GZE15" s="67"/>
      <c r="GZF15" s="284"/>
      <c r="GZG15" s="285"/>
      <c r="GZH15" s="285"/>
      <c r="GZI15" s="286"/>
      <c r="GZJ15" s="287"/>
      <c r="GZK15" s="67"/>
      <c r="GZL15" s="284"/>
      <c r="GZM15" s="285"/>
      <c r="GZN15" s="285"/>
      <c r="GZO15" s="286"/>
      <c r="GZP15" s="287"/>
      <c r="GZQ15" s="67"/>
      <c r="GZR15" s="284"/>
      <c r="GZS15" s="285"/>
      <c r="GZT15" s="285"/>
      <c r="GZU15" s="286"/>
      <c r="GZV15" s="287"/>
      <c r="GZW15" s="67"/>
      <c r="GZX15" s="284"/>
      <c r="GZY15" s="285"/>
      <c r="GZZ15" s="285"/>
      <c r="HAA15" s="286"/>
      <c r="HAB15" s="287"/>
      <c r="HAC15" s="67"/>
      <c r="HAD15" s="284"/>
      <c r="HAE15" s="285"/>
      <c r="HAF15" s="285"/>
      <c r="HAG15" s="286"/>
      <c r="HAH15" s="287"/>
      <c r="HAI15" s="67"/>
      <c r="HAJ15" s="284"/>
      <c r="HAK15" s="285"/>
      <c r="HAL15" s="285"/>
      <c r="HAM15" s="286"/>
      <c r="HAN15" s="287"/>
      <c r="HAO15" s="67"/>
      <c r="HAP15" s="284"/>
      <c r="HAQ15" s="285"/>
      <c r="HAR15" s="285"/>
      <c r="HAS15" s="286"/>
      <c r="HAT15" s="287"/>
      <c r="HAU15" s="67"/>
      <c r="HAV15" s="284"/>
      <c r="HAW15" s="285"/>
      <c r="HAX15" s="285"/>
      <c r="HAY15" s="286"/>
      <c r="HAZ15" s="287"/>
      <c r="HBA15" s="67"/>
      <c r="HBB15" s="284"/>
      <c r="HBC15" s="285"/>
      <c r="HBD15" s="285"/>
      <c r="HBE15" s="286"/>
      <c r="HBF15" s="287"/>
      <c r="HBG15" s="67"/>
      <c r="HBH15" s="284"/>
      <c r="HBI15" s="285"/>
      <c r="HBJ15" s="285"/>
      <c r="HBK15" s="286"/>
      <c r="HBL15" s="287"/>
      <c r="HBM15" s="67"/>
      <c r="HBN15" s="284"/>
      <c r="HBO15" s="285"/>
      <c r="HBP15" s="285"/>
      <c r="HBQ15" s="286"/>
      <c r="HBR15" s="287"/>
      <c r="HBS15" s="67"/>
      <c r="HBT15" s="284"/>
      <c r="HBU15" s="285"/>
      <c r="HBV15" s="285"/>
      <c r="HBW15" s="286"/>
      <c r="HBX15" s="287"/>
      <c r="HBY15" s="67"/>
      <c r="HBZ15" s="284"/>
      <c r="HCA15" s="285"/>
      <c r="HCB15" s="285"/>
      <c r="HCC15" s="286"/>
      <c r="HCD15" s="287"/>
      <c r="HCE15" s="67"/>
      <c r="HCF15" s="284"/>
      <c r="HCG15" s="285"/>
      <c r="HCH15" s="285"/>
      <c r="HCI15" s="286"/>
      <c r="HCJ15" s="287"/>
      <c r="HCK15" s="67"/>
      <c r="HCL15" s="284"/>
      <c r="HCM15" s="285"/>
      <c r="HCN15" s="285"/>
      <c r="HCO15" s="286"/>
      <c r="HCP15" s="287"/>
      <c r="HCQ15" s="67"/>
      <c r="HCR15" s="284"/>
      <c r="HCS15" s="285"/>
      <c r="HCT15" s="285"/>
      <c r="HCU15" s="286"/>
      <c r="HCV15" s="287"/>
      <c r="HCW15" s="67"/>
      <c r="HCX15" s="284"/>
      <c r="HCY15" s="285"/>
      <c r="HCZ15" s="285"/>
      <c r="HDA15" s="286"/>
      <c r="HDB15" s="287"/>
      <c r="HDC15" s="67"/>
      <c r="HDD15" s="284"/>
      <c r="HDE15" s="285"/>
      <c r="HDF15" s="285"/>
      <c r="HDG15" s="286"/>
      <c r="HDH15" s="287"/>
      <c r="HDI15" s="67"/>
      <c r="HDJ15" s="284"/>
      <c r="HDK15" s="285"/>
      <c r="HDL15" s="285"/>
      <c r="HDM15" s="286"/>
      <c r="HDN15" s="287"/>
      <c r="HDO15" s="67"/>
      <c r="HDP15" s="284"/>
      <c r="HDQ15" s="285"/>
      <c r="HDR15" s="285"/>
      <c r="HDS15" s="286"/>
      <c r="HDT15" s="287"/>
      <c r="HDU15" s="67"/>
      <c r="HDV15" s="284"/>
      <c r="HDW15" s="285"/>
      <c r="HDX15" s="285"/>
      <c r="HDY15" s="286"/>
      <c r="HDZ15" s="287"/>
      <c r="HEA15" s="67"/>
      <c r="HEB15" s="284"/>
      <c r="HEC15" s="285"/>
      <c r="HED15" s="285"/>
      <c r="HEE15" s="286"/>
      <c r="HEF15" s="287"/>
      <c r="HEG15" s="67"/>
      <c r="HEH15" s="284"/>
      <c r="HEI15" s="285"/>
      <c r="HEJ15" s="285"/>
      <c r="HEK15" s="286"/>
      <c r="HEL15" s="287"/>
      <c r="HEM15" s="67"/>
      <c r="HEN15" s="284"/>
      <c r="HEO15" s="285"/>
      <c r="HEP15" s="285"/>
      <c r="HEQ15" s="286"/>
      <c r="HER15" s="287"/>
      <c r="HES15" s="67"/>
      <c r="HET15" s="284"/>
      <c r="HEU15" s="285"/>
      <c r="HEV15" s="285"/>
      <c r="HEW15" s="286"/>
      <c r="HEX15" s="287"/>
      <c r="HEY15" s="67"/>
      <c r="HEZ15" s="284"/>
      <c r="HFA15" s="285"/>
      <c r="HFB15" s="285"/>
      <c r="HFC15" s="286"/>
      <c r="HFD15" s="287"/>
      <c r="HFE15" s="67"/>
      <c r="HFF15" s="284"/>
      <c r="HFG15" s="285"/>
      <c r="HFH15" s="285"/>
      <c r="HFI15" s="286"/>
      <c r="HFJ15" s="287"/>
      <c r="HFK15" s="67"/>
      <c r="HFL15" s="284"/>
      <c r="HFM15" s="285"/>
      <c r="HFN15" s="285"/>
      <c r="HFO15" s="286"/>
      <c r="HFP15" s="287"/>
      <c r="HFQ15" s="67"/>
      <c r="HFR15" s="284"/>
      <c r="HFS15" s="285"/>
      <c r="HFT15" s="285"/>
      <c r="HFU15" s="286"/>
      <c r="HFV15" s="287"/>
      <c r="HFW15" s="67"/>
      <c r="HFX15" s="284"/>
      <c r="HFY15" s="285"/>
      <c r="HFZ15" s="285"/>
      <c r="HGA15" s="286"/>
      <c r="HGB15" s="287"/>
      <c r="HGC15" s="67"/>
      <c r="HGD15" s="284"/>
      <c r="HGE15" s="285"/>
      <c r="HGF15" s="285"/>
      <c r="HGG15" s="286"/>
      <c r="HGH15" s="287"/>
      <c r="HGI15" s="67"/>
      <c r="HGJ15" s="284"/>
      <c r="HGK15" s="285"/>
      <c r="HGL15" s="285"/>
      <c r="HGM15" s="286"/>
      <c r="HGN15" s="287"/>
      <c r="HGO15" s="67"/>
      <c r="HGP15" s="284"/>
      <c r="HGQ15" s="285"/>
      <c r="HGR15" s="285"/>
      <c r="HGS15" s="286"/>
      <c r="HGT15" s="287"/>
      <c r="HGU15" s="67"/>
      <c r="HGV15" s="284"/>
      <c r="HGW15" s="285"/>
      <c r="HGX15" s="285"/>
      <c r="HGY15" s="286"/>
      <c r="HGZ15" s="287"/>
      <c r="HHA15" s="67"/>
      <c r="HHB15" s="284"/>
      <c r="HHC15" s="285"/>
      <c r="HHD15" s="285"/>
      <c r="HHE15" s="286"/>
      <c r="HHF15" s="287"/>
      <c r="HHG15" s="67"/>
      <c r="HHH15" s="284"/>
      <c r="HHI15" s="285"/>
      <c r="HHJ15" s="285"/>
      <c r="HHK15" s="286"/>
      <c r="HHL15" s="287"/>
      <c r="HHM15" s="67"/>
      <c r="HHN15" s="284"/>
      <c r="HHO15" s="285"/>
      <c r="HHP15" s="285"/>
      <c r="HHQ15" s="286"/>
      <c r="HHR15" s="287"/>
      <c r="HHS15" s="67"/>
      <c r="HHT15" s="284"/>
      <c r="HHU15" s="285"/>
      <c r="HHV15" s="285"/>
      <c r="HHW15" s="286"/>
      <c r="HHX15" s="287"/>
      <c r="HHY15" s="67"/>
      <c r="HHZ15" s="284"/>
      <c r="HIA15" s="285"/>
      <c r="HIB15" s="285"/>
      <c r="HIC15" s="286"/>
      <c r="HID15" s="287"/>
      <c r="HIE15" s="67"/>
      <c r="HIF15" s="284"/>
      <c r="HIG15" s="285"/>
      <c r="HIH15" s="285"/>
      <c r="HII15" s="286"/>
      <c r="HIJ15" s="287"/>
      <c r="HIK15" s="67"/>
      <c r="HIL15" s="284"/>
      <c r="HIM15" s="285"/>
      <c r="HIN15" s="285"/>
      <c r="HIO15" s="286"/>
      <c r="HIP15" s="287"/>
      <c r="HIQ15" s="67"/>
      <c r="HIR15" s="284"/>
      <c r="HIS15" s="285"/>
      <c r="HIT15" s="285"/>
      <c r="HIU15" s="286"/>
      <c r="HIV15" s="287"/>
      <c r="HIW15" s="67"/>
      <c r="HIX15" s="284"/>
      <c r="HIY15" s="285"/>
      <c r="HIZ15" s="285"/>
      <c r="HJA15" s="286"/>
      <c r="HJB15" s="287"/>
      <c r="HJC15" s="67"/>
      <c r="HJD15" s="284"/>
      <c r="HJE15" s="285"/>
      <c r="HJF15" s="285"/>
      <c r="HJG15" s="286"/>
      <c r="HJH15" s="287"/>
      <c r="HJI15" s="67"/>
      <c r="HJJ15" s="284"/>
      <c r="HJK15" s="285"/>
      <c r="HJL15" s="285"/>
      <c r="HJM15" s="286"/>
      <c r="HJN15" s="287"/>
      <c r="HJO15" s="67"/>
      <c r="HJP15" s="284"/>
      <c r="HJQ15" s="285"/>
      <c r="HJR15" s="285"/>
      <c r="HJS15" s="286"/>
      <c r="HJT15" s="287"/>
      <c r="HJU15" s="67"/>
      <c r="HJV15" s="284"/>
      <c r="HJW15" s="285"/>
      <c r="HJX15" s="285"/>
      <c r="HJY15" s="286"/>
      <c r="HJZ15" s="287"/>
      <c r="HKA15" s="67"/>
      <c r="HKB15" s="284"/>
      <c r="HKC15" s="285"/>
      <c r="HKD15" s="285"/>
      <c r="HKE15" s="286"/>
      <c r="HKF15" s="287"/>
      <c r="HKG15" s="67"/>
      <c r="HKH15" s="284"/>
      <c r="HKI15" s="285"/>
      <c r="HKJ15" s="285"/>
      <c r="HKK15" s="286"/>
      <c r="HKL15" s="287"/>
      <c r="HKM15" s="67"/>
      <c r="HKN15" s="284"/>
      <c r="HKO15" s="285"/>
      <c r="HKP15" s="285"/>
      <c r="HKQ15" s="286"/>
      <c r="HKR15" s="287"/>
      <c r="HKS15" s="67"/>
      <c r="HKT15" s="284"/>
      <c r="HKU15" s="285"/>
      <c r="HKV15" s="285"/>
      <c r="HKW15" s="286"/>
      <c r="HKX15" s="287"/>
      <c r="HKY15" s="67"/>
      <c r="HKZ15" s="284"/>
      <c r="HLA15" s="285"/>
      <c r="HLB15" s="285"/>
      <c r="HLC15" s="286"/>
      <c r="HLD15" s="287"/>
      <c r="HLE15" s="67"/>
      <c r="HLF15" s="284"/>
      <c r="HLG15" s="285"/>
      <c r="HLH15" s="285"/>
      <c r="HLI15" s="286"/>
      <c r="HLJ15" s="287"/>
      <c r="HLK15" s="67"/>
      <c r="HLL15" s="284"/>
      <c r="HLM15" s="285"/>
      <c r="HLN15" s="285"/>
      <c r="HLO15" s="286"/>
      <c r="HLP15" s="287"/>
      <c r="HLQ15" s="67"/>
      <c r="HLR15" s="284"/>
      <c r="HLS15" s="285"/>
      <c r="HLT15" s="285"/>
      <c r="HLU15" s="286"/>
      <c r="HLV15" s="287"/>
      <c r="HLW15" s="67"/>
      <c r="HLX15" s="284"/>
      <c r="HLY15" s="285"/>
      <c r="HLZ15" s="285"/>
      <c r="HMA15" s="286"/>
      <c r="HMB15" s="287"/>
      <c r="HMC15" s="67"/>
      <c r="HMD15" s="284"/>
      <c r="HME15" s="285"/>
      <c r="HMF15" s="285"/>
      <c r="HMG15" s="286"/>
      <c r="HMH15" s="287"/>
      <c r="HMI15" s="67"/>
      <c r="HMJ15" s="284"/>
      <c r="HMK15" s="285"/>
      <c r="HML15" s="285"/>
      <c r="HMM15" s="286"/>
      <c r="HMN15" s="287"/>
      <c r="HMO15" s="67"/>
      <c r="HMP15" s="284"/>
      <c r="HMQ15" s="285"/>
      <c r="HMR15" s="285"/>
      <c r="HMS15" s="286"/>
      <c r="HMT15" s="287"/>
      <c r="HMU15" s="67"/>
      <c r="HMV15" s="284"/>
      <c r="HMW15" s="285"/>
      <c r="HMX15" s="285"/>
      <c r="HMY15" s="286"/>
      <c r="HMZ15" s="287"/>
      <c r="HNA15" s="67"/>
      <c r="HNB15" s="284"/>
      <c r="HNC15" s="285"/>
      <c r="HND15" s="285"/>
      <c r="HNE15" s="286"/>
      <c r="HNF15" s="287"/>
      <c r="HNG15" s="67"/>
      <c r="HNH15" s="284"/>
      <c r="HNI15" s="285"/>
      <c r="HNJ15" s="285"/>
      <c r="HNK15" s="286"/>
      <c r="HNL15" s="287"/>
      <c r="HNM15" s="67"/>
      <c r="HNN15" s="284"/>
      <c r="HNO15" s="285"/>
      <c r="HNP15" s="285"/>
      <c r="HNQ15" s="286"/>
      <c r="HNR15" s="287"/>
      <c r="HNS15" s="67"/>
      <c r="HNT15" s="284"/>
      <c r="HNU15" s="285"/>
      <c r="HNV15" s="285"/>
      <c r="HNW15" s="286"/>
      <c r="HNX15" s="287"/>
      <c r="HNY15" s="67"/>
      <c r="HNZ15" s="284"/>
      <c r="HOA15" s="285"/>
      <c r="HOB15" s="285"/>
      <c r="HOC15" s="286"/>
      <c r="HOD15" s="287"/>
      <c r="HOE15" s="67"/>
      <c r="HOF15" s="284"/>
      <c r="HOG15" s="285"/>
      <c r="HOH15" s="285"/>
      <c r="HOI15" s="286"/>
      <c r="HOJ15" s="287"/>
      <c r="HOK15" s="67"/>
      <c r="HOL15" s="284"/>
      <c r="HOM15" s="285"/>
      <c r="HON15" s="285"/>
      <c r="HOO15" s="286"/>
      <c r="HOP15" s="287"/>
      <c r="HOQ15" s="67"/>
      <c r="HOR15" s="284"/>
      <c r="HOS15" s="285"/>
      <c r="HOT15" s="285"/>
      <c r="HOU15" s="286"/>
      <c r="HOV15" s="287"/>
      <c r="HOW15" s="67"/>
      <c r="HOX15" s="284"/>
      <c r="HOY15" s="285"/>
      <c r="HOZ15" s="285"/>
      <c r="HPA15" s="286"/>
      <c r="HPB15" s="287"/>
      <c r="HPC15" s="67"/>
      <c r="HPD15" s="284"/>
      <c r="HPE15" s="285"/>
      <c r="HPF15" s="285"/>
      <c r="HPG15" s="286"/>
      <c r="HPH15" s="287"/>
      <c r="HPI15" s="67"/>
      <c r="HPJ15" s="284"/>
      <c r="HPK15" s="285"/>
      <c r="HPL15" s="285"/>
      <c r="HPM15" s="286"/>
      <c r="HPN15" s="287"/>
      <c r="HPO15" s="67"/>
      <c r="HPP15" s="284"/>
      <c r="HPQ15" s="285"/>
      <c r="HPR15" s="285"/>
      <c r="HPS15" s="286"/>
      <c r="HPT15" s="287"/>
      <c r="HPU15" s="67"/>
      <c r="HPV15" s="284"/>
      <c r="HPW15" s="285"/>
      <c r="HPX15" s="285"/>
      <c r="HPY15" s="286"/>
      <c r="HPZ15" s="287"/>
      <c r="HQA15" s="67"/>
      <c r="HQB15" s="284"/>
      <c r="HQC15" s="285"/>
      <c r="HQD15" s="285"/>
      <c r="HQE15" s="286"/>
      <c r="HQF15" s="287"/>
      <c r="HQG15" s="67"/>
      <c r="HQH15" s="284"/>
      <c r="HQI15" s="285"/>
      <c r="HQJ15" s="285"/>
      <c r="HQK15" s="286"/>
      <c r="HQL15" s="287"/>
      <c r="HQM15" s="67"/>
      <c r="HQN15" s="284"/>
      <c r="HQO15" s="285"/>
      <c r="HQP15" s="285"/>
      <c r="HQQ15" s="286"/>
      <c r="HQR15" s="287"/>
      <c r="HQS15" s="67"/>
      <c r="HQT15" s="284"/>
      <c r="HQU15" s="285"/>
      <c r="HQV15" s="285"/>
      <c r="HQW15" s="286"/>
      <c r="HQX15" s="287"/>
      <c r="HQY15" s="67"/>
      <c r="HQZ15" s="284"/>
      <c r="HRA15" s="285"/>
      <c r="HRB15" s="285"/>
      <c r="HRC15" s="286"/>
      <c r="HRD15" s="287"/>
      <c r="HRE15" s="67"/>
      <c r="HRF15" s="284"/>
      <c r="HRG15" s="285"/>
      <c r="HRH15" s="285"/>
      <c r="HRI15" s="286"/>
      <c r="HRJ15" s="287"/>
      <c r="HRK15" s="67"/>
      <c r="HRL15" s="284"/>
      <c r="HRM15" s="285"/>
      <c r="HRN15" s="285"/>
      <c r="HRO15" s="286"/>
      <c r="HRP15" s="287"/>
      <c r="HRQ15" s="67"/>
      <c r="HRR15" s="284"/>
      <c r="HRS15" s="285"/>
      <c r="HRT15" s="285"/>
      <c r="HRU15" s="286"/>
      <c r="HRV15" s="287"/>
      <c r="HRW15" s="67"/>
      <c r="HRX15" s="284"/>
      <c r="HRY15" s="285"/>
      <c r="HRZ15" s="285"/>
      <c r="HSA15" s="286"/>
      <c r="HSB15" s="287"/>
      <c r="HSC15" s="67"/>
      <c r="HSD15" s="284"/>
      <c r="HSE15" s="285"/>
      <c r="HSF15" s="285"/>
      <c r="HSG15" s="286"/>
      <c r="HSH15" s="287"/>
      <c r="HSI15" s="67"/>
      <c r="HSJ15" s="284"/>
      <c r="HSK15" s="285"/>
      <c r="HSL15" s="285"/>
      <c r="HSM15" s="286"/>
      <c r="HSN15" s="287"/>
      <c r="HSO15" s="67"/>
      <c r="HSP15" s="284"/>
      <c r="HSQ15" s="285"/>
      <c r="HSR15" s="285"/>
      <c r="HSS15" s="286"/>
      <c r="HST15" s="287"/>
      <c r="HSU15" s="67"/>
      <c r="HSV15" s="284"/>
      <c r="HSW15" s="285"/>
      <c r="HSX15" s="285"/>
      <c r="HSY15" s="286"/>
      <c r="HSZ15" s="287"/>
      <c r="HTA15" s="67"/>
      <c r="HTB15" s="284"/>
      <c r="HTC15" s="285"/>
      <c r="HTD15" s="285"/>
      <c r="HTE15" s="286"/>
      <c r="HTF15" s="287"/>
      <c r="HTG15" s="67"/>
      <c r="HTH15" s="284"/>
      <c r="HTI15" s="285"/>
      <c r="HTJ15" s="285"/>
      <c r="HTK15" s="286"/>
      <c r="HTL15" s="287"/>
      <c r="HTM15" s="67"/>
      <c r="HTN15" s="284"/>
      <c r="HTO15" s="285"/>
      <c r="HTP15" s="285"/>
      <c r="HTQ15" s="286"/>
      <c r="HTR15" s="287"/>
      <c r="HTS15" s="67"/>
      <c r="HTT15" s="284"/>
      <c r="HTU15" s="285"/>
      <c r="HTV15" s="285"/>
      <c r="HTW15" s="286"/>
      <c r="HTX15" s="287"/>
      <c r="HTY15" s="67"/>
      <c r="HTZ15" s="284"/>
      <c r="HUA15" s="285"/>
      <c r="HUB15" s="285"/>
      <c r="HUC15" s="286"/>
      <c r="HUD15" s="287"/>
      <c r="HUE15" s="67"/>
      <c r="HUF15" s="284"/>
      <c r="HUG15" s="285"/>
      <c r="HUH15" s="285"/>
      <c r="HUI15" s="286"/>
      <c r="HUJ15" s="287"/>
      <c r="HUK15" s="67"/>
      <c r="HUL15" s="284"/>
      <c r="HUM15" s="285"/>
      <c r="HUN15" s="285"/>
      <c r="HUO15" s="286"/>
      <c r="HUP15" s="287"/>
      <c r="HUQ15" s="67"/>
      <c r="HUR15" s="284"/>
      <c r="HUS15" s="285"/>
      <c r="HUT15" s="285"/>
      <c r="HUU15" s="286"/>
      <c r="HUV15" s="287"/>
      <c r="HUW15" s="67"/>
      <c r="HUX15" s="284"/>
      <c r="HUY15" s="285"/>
      <c r="HUZ15" s="285"/>
      <c r="HVA15" s="286"/>
      <c r="HVB15" s="287"/>
      <c r="HVC15" s="67"/>
      <c r="HVD15" s="284"/>
      <c r="HVE15" s="285"/>
      <c r="HVF15" s="285"/>
      <c r="HVG15" s="286"/>
      <c r="HVH15" s="287"/>
      <c r="HVI15" s="67"/>
      <c r="HVJ15" s="284"/>
      <c r="HVK15" s="285"/>
      <c r="HVL15" s="285"/>
      <c r="HVM15" s="286"/>
      <c r="HVN15" s="287"/>
      <c r="HVO15" s="67"/>
      <c r="HVP15" s="284"/>
      <c r="HVQ15" s="285"/>
      <c r="HVR15" s="285"/>
      <c r="HVS15" s="286"/>
      <c r="HVT15" s="287"/>
      <c r="HVU15" s="67"/>
      <c r="HVV15" s="284"/>
      <c r="HVW15" s="285"/>
      <c r="HVX15" s="285"/>
      <c r="HVY15" s="286"/>
      <c r="HVZ15" s="287"/>
      <c r="HWA15" s="67"/>
      <c r="HWB15" s="284"/>
      <c r="HWC15" s="285"/>
      <c r="HWD15" s="285"/>
      <c r="HWE15" s="286"/>
      <c r="HWF15" s="287"/>
      <c r="HWG15" s="67"/>
      <c r="HWH15" s="284"/>
      <c r="HWI15" s="285"/>
      <c r="HWJ15" s="285"/>
      <c r="HWK15" s="286"/>
      <c r="HWL15" s="287"/>
      <c r="HWM15" s="67"/>
      <c r="HWN15" s="284"/>
      <c r="HWO15" s="285"/>
      <c r="HWP15" s="285"/>
      <c r="HWQ15" s="286"/>
      <c r="HWR15" s="287"/>
      <c r="HWS15" s="67"/>
      <c r="HWT15" s="284"/>
      <c r="HWU15" s="285"/>
      <c r="HWV15" s="285"/>
      <c r="HWW15" s="286"/>
      <c r="HWX15" s="287"/>
      <c r="HWY15" s="67"/>
      <c r="HWZ15" s="284"/>
      <c r="HXA15" s="285"/>
      <c r="HXB15" s="285"/>
      <c r="HXC15" s="286"/>
      <c r="HXD15" s="287"/>
      <c r="HXE15" s="67"/>
      <c r="HXF15" s="284"/>
      <c r="HXG15" s="285"/>
      <c r="HXH15" s="285"/>
      <c r="HXI15" s="286"/>
      <c r="HXJ15" s="287"/>
      <c r="HXK15" s="67"/>
      <c r="HXL15" s="284"/>
      <c r="HXM15" s="285"/>
      <c r="HXN15" s="285"/>
      <c r="HXO15" s="286"/>
      <c r="HXP15" s="287"/>
      <c r="HXQ15" s="67"/>
      <c r="HXR15" s="284"/>
      <c r="HXS15" s="285"/>
      <c r="HXT15" s="285"/>
      <c r="HXU15" s="286"/>
      <c r="HXV15" s="287"/>
      <c r="HXW15" s="67"/>
      <c r="HXX15" s="284"/>
      <c r="HXY15" s="285"/>
      <c r="HXZ15" s="285"/>
      <c r="HYA15" s="286"/>
      <c r="HYB15" s="287"/>
      <c r="HYC15" s="67"/>
      <c r="HYD15" s="284"/>
      <c r="HYE15" s="285"/>
      <c r="HYF15" s="285"/>
      <c r="HYG15" s="286"/>
      <c r="HYH15" s="287"/>
      <c r="HYI15" s="67"/>
      <c r="HYJ15" s="284"/>
      <c r="HYK15" s="285"/>
      <c r="HYL15" s="285"/>
      <c r="HYM15" s="286"/>
      <c r="HYN15" s="287"/>
      <c r="HYO15" s="67"/>
      <c r="HYP15" s="284"/>
      <c r="HYQ15" s="285"/>
      <c r="HYR15" s="285"/>
      <c r="HYS15" s="286"/>
      <c r="HYT15" s="287"/>
      <c r="HYU15" s="67"/>
      <c r="HYV15" s="284"/>
      <c r="HYW15" s="285"/>
      <c r="HYX15" s="285"/>
      <c r="HYY15" s="286"/>
      <c r="HYZ15" s="287"/>
      <c r="HZA15" s="67"/>
      <c r="HZB15" s="284"/>
      <c r="HZC15" s="285"/>
      <c r="HZD15" s="285"/>
      <c r="HZE15" s="286"/>
      <c r="HZF15" s="287"/>
      <c r="HZG15" s="67"/>
      <c r="HZH15" s="284"/>
      <c r="HZI15" s="285"/>
      <c r="HZJ15" s="285"/>
      <c r="HZK15" s="286"/>
      <c r="HZL15" s="287"/>
      <c r="HZM15" s="67"/>
      <c r="HZN15" s="284"/>
      <c r="HZO15" s="285"/>
      <c r="HZP15" s="285"/>
      <c r="HZQ15" s="286"/>
      <c r="HZR15" s="287"/>
      <c r="HZS15" s="67"/>
      <c r="HZT15" s="284"/>
      <c r="HZU15" s="285"/>
      <c r="HZV15" s="285"/>
      <c r="HZW15" s="286"/>
      <c r="HZX15" s="287"/>
      <c r="HZY15" s="67"/>
      <c r="HZZ15" s="284"/>
      <c r="IAA15" s="285"/>
      <c r="IAB15" s="285"/>
      <c r="IAC15" s="286"/>
      <c r="IAD15" s="287"/>
      <c r="IAE15" s="67"/>
      <c r="IAF15" s="284"/>
      <c r="IAG15" s="285"/>
      <c r="IAH15" s="285"/>
      <c r="IAI15" s="286"/>
      <c r="IAJ15" s="287"/>
      <c r="IAK15" s="67"/>
      <c r="IAL15" s="284"/>
      <c r="IAM15" s="285"/>
      <c r="IAN15" s="285"/>
      <c r="IAO15" s="286"/>
      <c r="IAP15" s="287"/>
      <c r="IAQ15" s="67"/>
      <c r="IAR15" s="284"/>
      <c r="IAS15" s="285"/>
      <c r="IAT15" s="285"/>
      <c r="IAU15" s="286"/>
      <c r="IAV15" s="287"/>
      <c r="IAW15" s="67"/>
      <c r="IAX15" s="284"/>
      <c r="IAY15" s="285"/>
      <c r="IAZ15" s="285"/>
      <c r="IBA15" s="286"/>
      <c r="IBB15" s="287"/>
      <c r="IBC15" s="67"/>
      <c r="IBD15" s="284"/>
      <c r="IBE15" s="285"/>
      <c r="IBF15" s="285"/>
      <c r="IBG15" s="286"/>
      <c r="IBH15" s="287"/>
      <c r="IBI15" s="67"/>
      <c r="IBJ15" s="284"/>
      <c r="IBK15" s="285"/>
      <c r="IBL15" s="285"/>
      <c r="IBM15" s="286"/>
      <c r="IBN15" s="287"/>
      <c r="IBO15" s="67"/>
      <c r="IBP15" s="284"/>
      <c r="IBQ15" s="285"/>
      <c r="IBR15" s="285"/>
      <c r="IBS15" s="286"/>
      <c r="IBT15" s="287"/>
      <c r="IBU15" s="67"/>
      <c r="IBV15" s="284"/>
      <c r="IBW15" s="285"/>
      <c r="IBX15" s="285"/>
      <c r="IBY15" s="286"/>
      <c r="IBZ15" s="287"/>
      <c r="ICA15" s="67"/>
      <c r="ICB15" s="284"/>
      <c r="ICC15" s="285"/>
      <c r="ICD15" s="285"/>
      <c r="ICE15" s="286"/>
      <c r="ICF15" s="287"/>
      <c r="ICG15" s="67"/>
      <c r="ICH15" s="284"/>
      <c r="ICI15" s="285"/>
      <c r="ICJ15" s="285"/>
      <c r="ICK15" s="286"/>
      <c r="ICL15" s="287"/>
      <c r="ICM15" s="67"/>
      <c r="ICN15" s="284"/>
      <c r="ICO15" s="285"/>
      <c r="ICP15" s="285"/>
      <c r="ICQ15" s="286"/>
      <c r="ICR15" s="287"/>
      <c r="ICS15" s="67"/>
      <c r="ICT15" s="284"/>
      <c r="ICU15" s="285"/>
      <c r="ICV15" s="285"/>
      <c r="ICW15" s="286"/>
      <c r="ICX15" s="287"/>
      <c r="ICY15" s="67"/>
      <c r="ICZ15" s="284"/>
      <c r="IDA15" s="285"/>
      <c r="IDB15" s="285"/>
      <c r="IDC15" s="286"/>
      <c r="IDD15" s="287"/>
      <c r="IDE15" s="67"/>
      <c r="IDF15" s="284"/>
      <c r="IDG15" s="285"/>
      <c r="IDH15" s="285"/>
      <c r="IDI15" s="286"/>
      <c r="IDJ15" s="287"/>
      <c r="IDK15" s="67"/>
      <c r="IDL15" s="284"/>
      <c r="IDM15" s="285"/>
      <c r="IDN15" s="285"/>
      <c r="IDO15" s="286"/>
      <c r="IDP15" s="287"/>
      <c r="IDQ15" s="67"/>
      <c r="IDR15" s="284"/>
      <c r="IDS15" s="285"/>
      <c r="IDT15" s="285"/>
      <c r="IDU15" s="286"/>
      <c r="IDV15" s="287"/>
      <c r="IDW15" s="67"/>
      <c r="IDX15" s="284"/>
      <c r="IDY15" s="285"/>
      <c r="IDZ15" s="285"/>
      <c r="IEA15" s="286"/>
      <c r="IEB15" s="287"/>
      <c r="IEC15" s="67"/>
      <c r="IED15" s="284"/>
      <c r="IEE15" s="285"/>
      <c r="IEF15" s="285"/>
      <c r="IEG15" s="286"/>
      <c r="IEH15" s="287"/>
      <c r="IEI15" s="67"/>
      <c r="IEJ15" s="284"/>
      <c r="IEK15" s="285"/>
      <c r="IEL15" s="285"/>
      <c r="IEM15" s="286"/>
      <c r="IEN15" s="287"/>
      <c r="IEO15" s="67"/>
      <c r="IEP15" s="284"/>
      <c r="IEQ15" s="285"/>
      <c r="IER15" s="285"/>
      <c r="IES15" s="286"/>
      <c r="IET15" s="287"/>
      <c r="IEU15" s="67"/>
      <c r="IEV15" s="284"/>
      <c r="IEW15" s="285"/>
      <c r="IEX15" s="285"/>
      <c r="IEY15" s="286"/>
      <c r="IEZ15" s="287"/>
      <c r="IFA15" s="67"/>
      <c r="IFB15" s="284"/>
      <c r="IFC15" s="285"/>
      <c r="IFD15" s="285"/>
      <c r="IFE15" s="286"/>
      <c r="IFF15" s="287"/>
      <c r="IFG15" s="67"/>
      <c r="IFH15" s="284"/>
      <c r="IFI15" s="285"/>
      <c r="IFJ15" s="285"/>
      <c r="IFK15" s="286"/>
      <c r="IFL15" s="287"/>
      <c r="IFM15" s="67"/>
      <c r="IFN15" s="284"/>
      <c r="IFO15" s="285"/>
      <c r="IFP15" s="285"/>
      <c r="IFQ15" s="286"/>
      <c r="IFR15" s="287"/>
      <c r="IFS15" s="67"/>
      <c r="IFT15" s="284"/>
      <c r="IFU15" s="285"/>
      <c r="IFV15" s="285"/>
      <c r="IFW15" s="286"/>
      <c r="IFX15" s="287"/>
      <c r="IFY15" s="67"/>
      <c r="IFZ15" s="284"/>
      <c r="IGA15" s="285"/>
      <c r="IGB15" s="285"/>
      <c r="IGC15" s="286"/>
      <c r="IGD15" s="287"/>
      <c r="IGE15" s="67"/>
      <c r="IGF15" s="284"/>
      <c r="IGG15" s="285"/>
      <c r="IGH15" s="285"/>
      <c r="IGI15" s="286"/>
      <c r="IGJ15" s="287"/>
      <c r="IGK15" s="67"/>
      <c r="IGL15" s="284"/>
      <c r="IGM15" s="285"/>
      <c r="IGN15" s="285"/>
      <c r="IGO15" s="286"/>
      <c r="IGP15" s="287"/>
      <c r="IGQ15" s="67"/>
      <c r="IGR15" s="284"/>
      <c r="IGS15" s="285"/>
      <c r="IGT15" s="285"/>
      <c r="IGU15" s="286"/>
      <c r="IGV15" s="287"/>
      <c r="IGW15" s="67"/>
      <c r="IGX15" s="284"/>
      <c r="IGY15" s="285"/>
      <c r="IGZ15" s="285"/>
      <c r="IHA15" s="286"/>
      <c r="IHB15" s="287"/>
      <c r="IHC15" s="67"/>
      <c r="IHD15" s="284"/>
      <c r="IHE15" s="285"/>
      <c r="IHF15" s="285"/>
      <c r="IHG15" s="286"/>
      <c r="IHH15" s="287"/>
      <c r="IHI15" s="67"/>
      <c r="IHJ15" s="284"/>
      <c r="IHK15" s="285"/>
      <c r="IHL15" s="285"/>
      <c r="IHM15" s="286"/>
      <c r="IHN15" s="287"/>
      <c r="IHO15" s="67"/>
      <c r="IHP15" s="284"/>
      <c r="IHQ15" s="285"/>
      <c r="IHR15" s="285"/>
      <c r="IHS15" s="286"/>
      <c r="IHT15" s="287"/>
      <c r="IHU15" s="67"/>
      <c r="IHV15" s="284"/>
      <c r="IHW15" s="285"/>
      <c r="IHX15" s="285"/>
      <c r="IHY15" s="286"/>
      <c r="IHZ15" s="287"/>
      <c r="IIA15" s="67"/>
      <c r="IIB15" s="284"/>
      <c r="IIC15" s="285"/>
      <c r="IID15" s="285"/>
      <c r="IIE15" s="286"/>
      <c r="IIF15" s="287"/>
      <c r="IIG15" s="67"/>
      <c r="IIH15" s="284"/>
      <c r="III15" s="285"/>
      <c r="IIJ15" s="285"/>
      <c r="IIK15" s="286"/>
      <c r="IIL15" s="287"/>
      <c r="IIM15" s="67"/>
      <c r="IIN15" s="284"/>
      <c r="IIO15" s="285"/>
      <c r="IIP15" s="285"/>
      <c r="IIQ15" s="286"/>
      <c r="IIR15" s="287"/>
      <c r="IIS15" s="67"/>
      <c r="IIT15" s="284"/>
      <c r="IIU15" s="285"/>
      <c r="IIV15" s="285"/>
      <c r="IIW15" s="286"/>
      <c r="IIX15" s="287"/>
      <c r="IIY15" s="67"/>
      <c r="IIZ15" s="284"/>
      <c r="IJA15" s="285"/>
      <c r="IJB15" s="285"/>
      <c r="IJC15" s="286"/>
      <c r="IJD15" s="287"/>
      <c r="IJE15" s="67"/>
      <c r="IJF15" s="284"/>
      <c r="IJG15" s="285"/>
      <c r="IJH15" s="285"/>
      <c r="IJI15" s="286"/>
      <c r="IJJ15" s="287"/>
      <c r="IJK15" s="67"/>
      <c r="IJL15" s="284"/>
      <c r="IJM15" s="285"/>
      <c r="IJN15" s="285"/>
      <c r="IJO15" s="286"/>
      <c r="IJP15" s="287"/>
      <c r="IJQ15" s="67"/>
      <c r="IJR15" s="284"/>
      <c r="IJS15" s="285"/>
      <c r="IJT15" s="285"/>
      <c r="IJU15" s="286"/>
      <c r="IJV15" s="287"/>
      <c r="IJW15" s="67"/>
      <c r="IJX15" s="284"/>
      <c r="IJY15" s="285"/>
      <c r="IJZ15" s="285"/>
      <c r="IKA15" s="286"/>
      <c r="IKB15" s="287"/>
      <c r="IKC15" s="67"/>
      <c r="IKD15" s="284"/>
      <c r="IKE15" s="285"/>
      <c r="IKF15" s="285"/>
      <c r="IKG15" s="286"/>
      <c r="IKH15" s="287"/>
      <c r="IKI15" s="67"/>
      <c r="IKJ15" s="284"/>
      <c r="IKK15" s="285"/>
      <c r="IKL15" s="285"/>
      <c r="IKM15" s="286"/>
      <c r="IKN15" s="287"/>
      <c r="IKO15" s="67"/>
      <c r="IKP15" s="284"/>
      <c r="IKQ15" s="285"/>
      <c r="IKR15" s="285"/>
      <c r="IKS15" s="286"/>
      <c r="IKT15" s="287"/>
      <c r="IKU15" s="67"/>
      <c r="IKV15" s="284"/>
      <c r="IKW15" s="285"/>
      <c r="IKX15" s="285"/>
      <c r="IKY15" s="286"/>
      <c r="IKZ15" s="287"/>
      <c r="ILA15" s="67"/>
      <c r="ILB15" s="284"/>
      <c r="ILC15" s="285"/>
      <c r="ILD15" s="285"/>
      <c r="ILE15" s="286"/>
      <c r="ILF15" s="287"/>
      <c r="ILG15" s="67"/>
      <c r="ILH15" s="284"/>
      <c r="ILI15" s="285"/>
      <c r="ILJ15" s="285"/>
      <c r="ILK15" s="286"/>
      <c r="ILL15" s="287"/>
      <c r="ILM15" s="67"/>
      <c r="ILN15" s="284"/>
      <c r="ILO15" s="285"/>
      <c r="ILP15" s="285"/>
      <c r="ILQ15" s="286"/>
      <c r="ILR15" s="287"/>
      <c r="ILS15" s="67"/>
      <c r="ILT15" s="284"/>
      <c r="ILU15" s="285"/>
      <c r="ILV15" s="285"/>
      <c r="ILW15" s="286"/>
      <c r="ILX15" s="287"/>
      <c r="ILY15" s="67"/>
      <c r="ILZ15" s="284"/>
      <c r="IMA15" s="285"/>
      <c r="IMB15" s="285"/>
      <c r="IMC15" s="286"/>
      <c r="IMD15" s="287"/>
      <c r="IME15" s="67"/>
      <c r="IMF15" s="284"/>
      <c r="IMG15" s="285"/>
      <c r="IMH15" s="285"/>
      <c r="IMI15" s="286"/>
      <c r="IMJ15" s="287"/>
      <c r="IMK15" s="67"/>
      <c r="IML15" s="284"/>
      <c r="IMM15" s="285"/>
      <c r="IMN15" s="285"/>
      <c r="IMO15" s="286"/>
      <c r="IMP15" s="287"/>
      <c r="IMQ15" s="67"/>
      <c r="IMR15" s="284"/>
      <c r="IMS15" s="285"/>
      <c r="IMT15" s="285"/>
      <c r="IMU15" s="286"/>
      <c r="IMV15" s="287"/>
      <c r="IMW15" s="67"/>
      <c r="IMX15" s="284"/>
      <c r="IMY15" s="285"/>
      <c r="IMZ15" s="285"/>
      <c r="INA15" s="286"/>
      <c r="INB15" s="287"/>
      <c r="INC15" s="67"/>
      <c r="IND15" s="284"/>
      <c r="INE15" s="285"/>
      <c r="INF15" s="285"/>
      <c r="ING15" s="286"/>
      <c r="INH15" s="287"/>
      <c r="INI15" s="67"/>
      <c r="INJ15" s="284"/>
      <c r="INK15" s="285"/>
      <c r="INL15" s="285"/>
      <c r="INM15" s="286"/>
      <c r="INN15" s="287"/>
      <c r="INO15" s="67"/>
      <c r="INP15" s="284"/>
      <c r="INQ15" s="285"/>
      <c r="INR15" s="285"/>
      <c r="INS15" s="286"/>
      <c r="INT15" s="287"/>
      <c r="INU15" s="67"/>
      <c r="INV15" s="284"/>
      <c r="INW15" s="285"/>
      <c r="INX15" s="285"/>
      <c r="INY15" s="286"/>
      <c r="INZ15" s="287"/>
      <c r="IOA15" s="67"/>
      <c r="IOB15" s="284"/>
      <c r="IOC15" s="285"/>
      <c r="IOD15" s="285"/>
      <c r="IOE15" s="286"/>
      <c r="IOF15" s="287"/>
      <c r="IOG15" s="67"/>
      <c r="IOH15" s="284"/>
      <c r="IOI15" s="285"/>
      <c r="IOJ15" s="285"/>
      <c r="IOK15" s="286"/>
      <c r="IOL15" s="287"/>
      <c r="IOM15" s="67"/>
      <c r="ION15" s="284"/>
      <c r="IOO15" s="285"/>
      <c r="IOP15" s="285"/>
      <c r="IOQ15" s="286"/>
      <c r="IOR15" s="287"/>
      <c r="IOS15" s="67"/>
      <c r="IOT15" s="284"/>
      <c r="IOU15" s="285"/>
      <c r="IOV15" s="285"/>
      <c r="IOW15" s="286"/>
      <c r="IOX15" s="287"/>
      <c r="IOY15" s="67"/>
      <c r="IOZ15" s="284"/>
      <c r="IPA15" s="285"/>
      <c r="IPB15" s="285"/>
      <c r="IPC15" s="286"/>
      <c r="IPD15" s="287"/>
      <c r="IPE15" s="67"/>
      <c r="IPF15" s="284"/>
      <c r="IPG15" s="285"/>
      <c r="IPH15" s="285"/>
      <c r="IPI15" s="286"/>
      <c r="IPJ15" s="287"/>
      <c r="IPK15" s="67"/>
      <c r="IPL15" s="284"/>
      <c r="IPM15" s="285"/>
      <c r="IPN15" s="285"/>
      <c r="IPO15" s="286"/>
      <c r="IPP15" s="287"/>
      <c r="IPQ15" s="67"/>
      <c r="IPR15" s="284"/>
      <c r="IPS15" s="285"/>
      <c r="IPT15" s="285"/>
      <c r="IPU15" s="286"/>
      <c r="IPV15" s="287"/>
      <c r="IPW15" s="67"/>
      <c r="IPX15" s="284"/>
      <c r="IPY15" s="285"/>
      <c r="IPZ15" s="285"/>
      <c r="IQA15" s="286"/>
      <c r="IQB15" s="287"/>
      <c r="IQC15" s="67"/>
      <c r="IQD15" s="284"/>
      <c r="IQE15" s="285"/>
      <c r="IQF15" s="285"/>
      <c r="IQG15" s="286"/>
      <c r="IQH15" s="287"/>
      <c r="IQI15" s="67"/>
      <c r="IQJ15" s="284"/>
      <c r="IQK15" s="285"/>
      <c r="IQL15" s="285"/>
      <c r="IQM15" s="286"/>
      <c r="IQN15" s="287"/>
      <c r="IQO15" s="67"/>
      <c r="IQP15" s="284"/>
      <c r="IQQ15" s="285"/>
      <c r="IQR15" s="285"/>
      <c r="IQS15" s="286"/>
      <c r="IQT15" s="287"/>
      <c r="IQU15" s="67"/>
      <c r="IQV15" s="284"/>
      <c r="IQW15" s="285"/>
      <c r="IQX15" s="285"/>
      <c r="IQY15" s="286"/>
      <c r="IQZ15" s="287"/>
      <c r="IRA15" s="67"/>
      <c r="IRB15" s="284"/>
      <c r="IRC15" s="285"/>
      <c r="IRD15" s="285"/>
      <c r="IRE15" s="286"/>
      <c r="IRF15" s="287"/>
      <c r="IRG15" s="67"/>
      <c r="IRH15" s="284"/>
      <c r="IRI15" s="285"/>
      <c r="IRJ15" s="285"/>
      <c r="IRK15" s="286"/>
      <c r="IRL15" s="287"/>
      <c r="IRM15" s="67"/>
      <c r="IRN15" s="284"/>
      <c r="IRO15" s="285"/>
      <c r="IRP15" s="285"/>
      <c r="IRQ15" s="286"/>
      <c r="IRR15" s="287"/>
      <c r="IRS15" s="67"/>
      <c r="IRT15" s="284"/>
      <c r="IRU15" s="285"/>
      <c r="IRV15" s="285"/>
      <c r="IRW15" s="286"/>
      <c r="IRX15" s="287"/>
      <c r="IRY15" s="67"/>
      <c r="IRZ15" s="284"/>
      <c r="ISA15" s="285"/>
      <c r="ISB15" s="285"/>
      <c r="ISC15" s="286"/>
      <c r="ISD15" s="287"/>
      <c r="ISE15" s="67"/>
      <c r="ISF15" s="284"/>
      <c r="ISG15" s="285"/>
      <c r="ISH15" s="285"/>
      <c r="ISI15" s="286"/>
      <c r="ISJ15" s="287"/>
      <c r="ISK15" s="67"/>
      <c r="ISL15" s="284"/>
      <c r="ISM15" s="285"/>
      <c r="ISN15" s="285"/>
      <c r="ISO15" s="286"/>
      <c r="ISP15" s="287"/>
      <c r="ISQ15" s="67"/>
      <c r="ISR15" s="284"/>
      <c r="ISS15" s="285"/>
      <c r="IST15" s="285"/>
      <c r="ISU15" s="286"/>
      <c r="ISV15" s="287"/>
      <c r="ISW15" s="67"/>
      <c r="ISX15" s="284"/>
      <c r="ISY15" s="285"/>
      <c r="ISZ15" s="285"/>
      <c r="ITA15" s="286"/>
      <c r="ITB15" s="287"/>
      <c r="ITC15" s="67"/>
      <c r="ITD15" s="284"/>
      <c r="ITE15" s="285"/>
      <c r="ITF15" s="285"/>
      <c r="ITG15" s="286"/>
      <c r="ITH15" s="287"/>
      <c r="ITI15" s="67"/>
      <c r="ITJ15" s="284"/>
      <c r="ITK15" s="285"/>
      <c r="ITL15" s="285"/>
      <c r="ITM15" s="286"/>
      <c r="ITN15" s="287"/>
      <c r="ITO15" s="67"/>
      <c r="ITP15" s="284"/>
      <c r="ITQ15" s="285"/>
      <c r="ITR15" s="285"/>
      <c r="ITS15" s="286"/>
      <c r="ITT15" s="287"/>
      <c r="ITU15" s="67"/>
      <c r="ITV15" s="284"/>
      <c r="ITW15" s="285"/>
      <c r="ITX15" s="285"/>
      <c r="ITY15" s="286"/>
      <c r="ITZ15" s="287"/>
      <c r="IUA15" s="67"/>
      <c r="IUB15" s="284"/>
      <c r="IUC15" s="285"/>
      <c r="IUD15" s="285"/>
      <c r="IUE15" s="286"/>
      <c r="IUF15" s="287"/>
      <c r="IUG15" s="67"/>
      <c r="IUH15" s="284"/>
      <c r="IUI15" s="285"/>
      <c r="IUJ15" s="285"/>
      <c r="IUK15" s="286"/>
      <c r="IUL15" s="287"/>
      <c r="IUM15" s="67"/>
      <c r="IUN15" s="284"/>
      <c r="IUO15" s="285"/>
      <c r="IUP15" s="285"/>
      <c r="IUQ15" s="286"/>
      <c r="IUR15" s="287"/>
      <c r="IUS15" s="67"/>
      <c r="IUT15" s="284"/>
      <c r="IUU15" s="285"/>
      <c r="IUV15" s="285"/>
      <c r="IUW15" s="286"/>
      <c r="IUX15" s="287"/>
      <c r="IUY15" s="67"/>
      <c r="IUZ15" s="284"/>
      <c r="IVA15" s="285"/>
      <c r="IVB15" s="285"/>
      <c r="IVC15" s="286"/>
      <c r="IVD15" s="287"/>
      <c r="IVE15" s="67"/>
      <c r="IVF15" s="284"/>
      <c r="IVG15" s="285"/>
      <c r="IVH15" s="285"/>
      <c r="IVI15" s="286"/>
      <c r="IVJ15" s="287"/>
      <c r="IVK15" s="67"/>
      <c r="IVL15" s="284"/>
      <c r="IVM15" s="285"/>
      <c r="IVN15" s="285"/>
      <c r="IVO15" s="286"/>
      <c r="IVP15" s="287"/>
      <c r="IVQ15" s="67"/>
      <c r="IVR15" s="284"/>
      <c r="IVS15" s="285"/>
      <c r="IVT15" s="285"/>
      <c r="IVU15" s="286"/>
      <c r="IVV15" s="287"/>
      <c r="IVW15" s="67"/>
      <c r="IVX15" s="284"/>
      <c r="IVY15" s="285"/>
      <c r="IVZ15" s="285"/>
      <c r="IWA15" s="286"/>
      <c r="IWB15" s="287"/>
      <c r="IWC15" s="67"/>
      <c r="IWD15" s="284"/>
      <c r="IWE15" s="285"/>
      <c r="IWF15" s="285"/>
      <c r="IWG15" s="286"/>
      <c r="IWH15" s="287"/>
      <c r="IWI15" s="67"/>
      <c r="IWJ15" s="284"/>
      <c r="IWK15" s="285"/>
      <c r="IWL15" s="285"/>
      <c r="IWM15" s="286"/>
      <c r="IWN15" s="287"/>
      <c r="IWO15" s="67"/>
      <c r="IWP15" s="284"/>
      <c r="IWQ15" s="285"/>
      <c r="IWR15" s="285"/>
      <c r="IWS15" s="286"/>
      <c r="IWT15" s="287"/>
      <c r="IWU15" s="67"/>
      <c r="IWV15" s="284"/>
      <c r="IWW15" s="285"/>
      <c r="IWX15" s="285"/>
      <c r="IWY15" s="286"/>
      <c r="IWZ15" s="287"/>
      <c r="IXA15" s="67"/>
      <c r="IXB15" s="284"/>
      <c r="IXC15" s="285"/>
      <c r="IXD15" s="285"/>
      <c r="IXE15" s="286"/>
      <c r="IXF15" s="287"/>
      <c r="IXG15" s="67"/>
      <c r="IXH15" s="284"/>
      <c r="IXI15" s="285"/>
      <c r="IXJ15" s="285"/>
      <c r="IXK15" s="286"/>
      <c r="IXL15" s="287"/>
      <c r="IXM15" s="67"/>
      <c r="IXN15" s="284"/>
      <c r="IXO15" s="285"/>
      <c r="IXP15" s="285"/>
      <c r="IXQ15" s="286"/>
      <c r="IXR15" s="287"/>
      <c r="IXS15" s="67"/>
      <c r="IXT15" s="284"/>
      <c r="IXU15" s="285"/>
      <c r="IXV15" s="285"/>
      <c r="IXW15" s="286"/>
      <c r="IXX15" s="287"/>
      <c r="IXY15" s="67"/>
      <c r="IXZ15" s="284"/>
      <c r="IYA15" s="285"/>
      <c r="IYB15" s="285"/>
      <c r="IYC15" s="286"/>
      <c r="IYD15" s="287"/>
      <c r="IYE15" s="67"/>
      <c r="IYF15" s="284"/>
      <c r="IYG15" s="285"/>
      <c r="IYH15" s="285"/>
      <c r="IYI15" s="286"/>
      <c r="IYJ15" s="287"/>
      <c r="IYK15" s="67"/>
      <c r="IYL15" s="284"/>
      <c r="IYM15" s="285"/>
      <c r="IYN15" s="285"/>
      <c r="IYO15" s="286"/>
      <c r="IYP15" s="287"/>
      <c r="IYQ15" s="67"/>
      <c r="IYR15" s="284"/>
      <c r="IYS15" s="285"/>
      <c r="IYT15" s="285"/>
      <c r="IYU15" s="286"/>
      <c r="IYV15" s="287"/>
      <c r="IYW15" s="67"/>
      <c r="IYX15" s="284"/>
      <c r="IYY15" s="285"/>
      <c r="IYZ15" s="285"/>
      <c r="IZA15" s="286"/>
      <c r="IZB15" s="287"/>
      <c r="IZC15" s="67"/>
      <c r="IZD15" s="284"/>
      <c r="IZE15" s="285"/>
      <c r="IZF15" s="285"/>
      <c r="IZG15" s="286"/>
      <c r="IZH15" s="287"/>
      <c r="IZI15" s="67"/>
      <c r="IZJ15" s="284"/>
      <c r="IZK15" s="285"/>
      <c r="IZL15" s="285"/>
      <c r="IZM15" s="286"/>
      <c r="IZN15" s="287"/>
      <c r="IZO15" s="67"/>
      <c r="IZP15" s="284"/>
      <c r="IZQ15" s="285"/>
      <c r="IZR15" s="285"/>
      <c r="IZS15" s="286"/>
      <c r="IZT15" s="287"/>
      <c r="IZU15" s="67"/>
      <c r="IZV15" s="284"/>
      <c r="IZW15" s="285"/>
      <c r="IZX15" s="285"/>
      <c r="IZY15" s="286"/>
      <c r="IZZ15" s="287"/>
      <c r="JAA15" s="67"/>
      <c r="JAB15" s="284"/>
      <c r="JAC15" s="285"/>
      <c r="JAD15" s="285"/>
      <c r="JAE15" s="286"/>
      <c r="JAF15" s="287"/>
      <c r="JAG15" s="67"/>
      <c r="JAH15" s="284"/>
      <c r="JAI15" s="285"/>
      <c r="JAJ15" s="285"/>
      <c r="JAK15" s="286"/>
      <c r="JAL15" s="287"/>
      <c r="JAM15" s="67"/>
      <c r="JAN15" s="284"/>
      <c r="JAO15" s="285"/>
      <c r="JAP15" s="285"/>
      <c r="JAQ15" s="286"/>
      <c r="JAR15" s="287"/>
      <c r="JAS15" s="67"/>
      <c r="JAT15" s="284"/>
      <c r="JAU15" s="285"/>
      <c r="JAV15" s="285"/>
      <c r="JAW15" s="286"/>
      <c r="JAX15" s="287"/>
      <c r="JAY15" s="67"/>
      <c r="JAZ15" s="284"/>
      <c r="JBA15" s="285"/>
      <c r="JBB15" s="285"/>
      <c r="JBC15" s="286"/>
      <c r="JBD15" s="287"/>
      <c r="JBE15" s="67"/>
      <c r="JBF15" s="284"/>
      <c r="JBG15" s="285"/>
      <c r="JBH15" s="285"/>
      <c r="JBI15" s="286"/>
      <c r="JBJ15" s="287"/>
      <c r="JBK15" s="67"/>
      <c r="JBL15" s="284"/>
      <c r="JBM15" s="285"/>
      <c r="JBN15" s="285"/>
      <c r="JBO15" s="286"/>
      <c r="JBP15" s="287"/>
      <c r="JBQ15" s="67"/>
      <c r="JBR15" s="284"/>
      <c r="JBS15" s="285"/>
      <c r="JBT15" s="285"/>
      <c r="JBU15" s="286"/>
      <c r="JBV15" s="287"/>
      <c r="JBW15" s="67"/>
      <c r="JBX15" s="284"/>
      <c r="JBY15" s="285"/>
      <c r="JBZ15" s="285"/>
      <c r="JCA15" s="286"/>
      <c r="JCB15" s="287"/>
      <c r="JCC15" s="67"/>
      <c r="JCD15" s="284"/>
      <c r="JCE15" s="285"/>
      <c r="JCF15" s="285"/>
      <c r="JCG15" s="286"/>
      <c r="JCH15" s="287"/>
      <c r="JCI15" s="67"/>
      <c r="JCJ15" s="284"/>
      <c r="JCK15" s="285"/>
      <c r="JCL15" s="285"/>
      <c r="JCM15" s="286"/>
      <c r="JCN15" s="287"/>
      <c r="JCO15" s="67"/>
      <c r="JCP15" s="284"/>
      <c r="JCQ15" s="285"/>
      <c r="JCR15" s="285"/>
      <c r="JCS15" s="286"/>
      <c r="JCT15" s="287"/>
      <c r="JCU15" s="67"/>
      <c r="JCV15" s="284"/>
      <c r="JCW15" s="285"/>
      <c r="JCX15" s="285"/>
      <c r="JCY15" s="286"/>
      <c r="JCZ15" s="287"/>
      <c r="JDA15" s="67"/>
      <c r="JDB15" s="284"/>
      <c r="JDC15" s="285"/>
      <c r="JDD15" s="285"/>
      <c r="JDE15" s="286"/>
      <c r="JDF15" s="287"/>
      <c r="JDG15" s="67"/>
      <c r="JDH15" s="284"/>
      <c r="JDI15" s="285"/>
      <c r="JDJ15" s="285"/>
      <c r="JDK15" s="286"/>
      <c r="JDL15" s="287"/>
      <c r="JDM15" s="67"/>
      <c r="JDN15" s="284"/>
      <c r="JDO15" s="285"/>
      <c r="JDP15" s="285"/>
      <c r="JDQ15" s="286"/>
      <c r="JDR15" s="287"/>
      <c r="JDS15" s="67"/>
      <c r="JDT15" s="284"/>
      <c r="JDU15" s="285"/>
      <c r="JDV15" s="285"/>
      <c r="JDW15" s="286"/>
      <c r="JDX15" s="287"/>
      <c r="JDY15" s="67"/>
      <c r="JDZ15" s="284"/>
      <c r="JEA15" s="285"/>
      <c r="JEB15" s="285"/>
      <c r="JEC15" s="286"/>
      <c r="JED15" s="287"/>
      <c r="JEE15" s="67"/>
      <c r="JEF15" s="284"/>
      <c r="JEG15" s="285"/>
      <c r="JEH15" s="285"/>
      <c r="JEI15" s="286"/>
      <c r="JEJ15" s="287"/>
      <c r="JEK15" s="67"/>
      <c r="JEL15" s="284"/>
      <c r="JEM15" s="285"/>
      <c r="JEN15" s="285"/>
      <c r="JEO15" s="286"/>
      <c r="JEP15" s="287"/>
      <c r="JEQ15" s="67"/>
      <c r="JER15" s="284"/>
      <c r="JES15" s="285"/>
      <c r="JET15" s="285"/>
      <c r="JEU15" s="286"/>
      <c r="JEV15" s="287"/>
      <c r="JEW15" s="67"/>
      <c r="JEX15" s="284"/>
      <c r="JEY15" s="285"/>
      <c r="JEZ15" s="285"/>
      <c r="JFA15" s="286"/>
      <c r="JFB15" s="287"/>
      <c r="JFC15" s="67"/>
      <c r="JFD15" s="284"/>
      <c r="JFE15" s="285"/>
      <c r="JFF15" s="285"/>
      <c r="JFG15" s="286"/>
      <c r="JFH15" s="287"/>
      <c r="JFI15" s="67"/>
      <c r="JFJ15" s="284"/>
      <c r="JFK15" s="285"/>
      <c r="JFL15" s="285"/>
      <c r="JFM15" s="286"/>
      <c r="JFN15" s="287"/>
      <c r="JFO15" s="67"/>
      <c r="JFP15" s="284"/>
      <c r="JFQ15" s="285"/>
      <c r="JFR15" s="285"/>
      <c r="JFS15" s="286"/>
      <c r="JFT15" s="287"/>
      <c r="JFU15" s="67"/>
      <c r="JFV15" s="284"/>
      <c r="JFW15" s="285"/>
      <c r="JFX15" s="285"/>
      <c r="JFY15" s="286"/>
      <c r="JFZ15" s="287"/>
      <c r="JGA15" s="67"/>
      <c r="JGB15" s="284"/>
      <c r="JGC15" s="285"/>
      <c r="JGD15" s="285"/>
      <c r="JGE15" s="286"/>
      <c r="JGF15" s="287"/>
      <c r="JGG15" s="67"/>
      <c r="JGH15" s="284"/>
      <c r="JGI15" s="285"/>
      <c r="JGJ15" s="285"/>
      <c r="JGK15" s="286"/>
      <c r="JGL15" s="287"/>
      <c r="JGM15" s="67"/>
      <c r="JGN15" s="284"/>
      <c r="JGO15" s="285"/>
      <c r="JGP15" s="285"/>
      <c r="JGQ15" s="286"/>
      <c r="JGR15" s="287"/>
      <c r="JGS15" s="67"/>
      <c r="JGT15" s="284"/>
      <c r="JGU15" s="285"/>
      <c r="JGV15" s="285"/>
      <c r="JGW15" s="286"/>
      <c r="JGX15" s="287"/>
      <c r="JGY15" s="67"/>
      <c r="JGZ15" s="284"/>
      <c r="JHA15" s="285"/>
      <c r="JHB15" s="285"/>
      <c r="JHC15" s="286"/>
      <c r="JHD15" s="287"/>
      <c r="JHE15" s="67"/>
      <c r="JHF15" s="284"/>
      <c r="JHG15" s="285"/>
      <c r="JHH15" s="285"/>
      <c r="JHI15" s="286"/>
      <c r="JHJ15" s="287"/>
      <c r="JHK15" s="67"/>
      <c r="JHL15" s="284"/>
      <c r="JHM15" s="285"/>
      <c r="JHN15" s="285"/>
      <c r="JHO15" s="286"/>
      <c r="JHP15" s="287"/>
      <c r="JHQ15" s="67"/>
      <c r="JHR15" s="284"/>
      <c r="JHS15" s="285"/>
      <c r="JHT15" s="285"/>
      <c r="JHU15" s="286"/>
      <c r="JHV15" s="287"/>
      <c r="JHW15" s="67"/>
      <c r="JHX15" s="284"/>
      <c r="JHY15" s="285"/>
      <c r="JHZ15" s="285"/>
      <c r="JIA15" s="286"/>
      <c r="JIB15" s="287"/>
      <c r="JIC15" s="67"/>
      <c r="JID15" s="284"/>
      <c r="JIE15" s="285"/>
      <c r="JIF15" s="285"/>
      <c r="JIG15" s="286"/>
      <c r="JIH15" s="287"/>
      <c r="JII15" s="67"/>
      <c r="JIJ15" s="284"/>
      <c r="JIK15" s="285"/>
      <c r="JIL15" s="285"/>
      <c r="JIM15" s="286"/>
      <c r="JIN15" s="287"/>
      <c r="JIO15" s="67"/>
      <c r="JIP15" s="284"/>
      <c r="JIQ15" s="285"/>
      <c r="JIR15" s="285"/>
      <c r="JIS15" s="286"/>
      <c r="JIT15" s="287"/>
      <c r="JIU15" s="67"/>
      <c r="JIV15" s="284"/>
      <c r="JIW15" s="285"/>
      <c r="JIX15" s="285"/>
      <c r="JIY15" s="286"/>
      <c r="JIZ15" s="287"/>
      <c r="JJA15" s="67"/>
      <c r="JJB15" s="284"/>
      <c r="JJC15" s="285"/>
      <c r="JJD15" s="285"/>
      <c r="JJE15" s="286"/>
      <c r="JJF15" s="287"/>
      <c r="JJG15" s="67"/>
      <c r="JJH15" s="284"/>
      <c r="JJI15" s="285"/>
      <c r="JJJ15" s="285"/>
      <c r="JJK15" s="286"/>
      <c r="JJL15" s="287"/>
      <c r="JJM15" s="67"/>
      <c r="JJN15" s="284"/>
      <c r="JJO15" s="285"/>
      <c r="JJP15" s="285"/>
      <c r="JJQ15" s="286"/>
      <c r="JJR15" s="287"/>
      <c r="JJS15" s="67"/>
      <c r="JJT15" s="284"/>
      <c r="JJU15" s="285"/>
      <c r="JJV15" s="285"/>
      <c r="JJW15" s="286"/>
      <c r="JJX15" s="287"/>
      <c r="JJY15" s="67"/>
      <c r="JJZ15" s="284"/>
      <c r="JKA15" s="285"/>
      <c r="JKB15" s="285"/>
      <c r="JKC15" s="286"/>
      <c r="JKD15" s="287"/>
      <c r="JKE15" s="67"/>
      <c r="JKF15" s="284"/>
      <c r="JKG15" s="285"/>
      <c r="JKH15" s="285"/>
      <c r="JKI15" s="286"/>
      <c r="JKJ15" s="287"/>
      <c r="JKK15" s="67"/>
      <c r="JKL15" s="284"/>
      <c r="JKM15" s="285"/>
      <c r="JKN15" s="285"/>
      <c r="JKO15" s="286"/>
      <c r="JKP15" s="287"/>
      <c r="JKQ15" s="67"/>
      <c r="JKR15" s="284"/>
      <c r="JKS15" s="285"/>
      <c r="JKT15" s="285"/>
      <c r="JKU15" s="286"/>
      <c r="JKV15" s="287"/>
      <c r="JKW15" s="67"/>
      <c r="JKX15" s="284"/>
      <c r="JKY15" s="285"/>
      <c r="JKZ15" s="285"/>
      <c r="JLA15" s="286"/>
      <c r="JLB15" s="287"/>
      <c r="JLC15" s="67"/>
      <c r="JLD15" s="284"/>
      <c r="JLE15" s="285"/>
      <c r="JLF15" s="285"/>
      <c r="JLG15" s="286"/>
      <c r="JLH15" s="287"/>
      <c r="JLI15" s="67"/>
      <c r="JLJ15" s="284"/>
      <c r="JLK15" s="285"/>
      <c r="JLL15" s="285"/>
      <c r="JLM15" s="286"/>
      <c r="JLN15" s="287"/>
      <c r="JLO15" s="67"/>
      <c r="JLP15" s="284"/>
      <c r="JLQ15" s="285"/>
      <c r="JLR15" s="285"/>
      <c r="JLS15" s="286"/>
      <c r="JLT15" s="287"/>
      <c r="JLU15" s="67"/>
      <c r="JLV15" s="284"/>
      <c r="JLW15" s="285"/>
      <c r="JLX15" s="285"/>
      <c r="JLY15" s="286"/>
      <c r="JLZ15" s="287"/>
      <c r="JMA15" s="67"/>
      <c r="JMB15" s="284"/>
      <c r="JMC15" s="285"/>
      <c r="JMD15" s="285"/>
      <c r="JME15" s="286"/>
      <c r="JMF15" s="287"/>
      <c r="JMG15" s="67"/>
      <c r="JMH15" s="284"/>
      <c r="JMI15" s="285"/>
      <c r="JMJ15" s="285"/>
      <c r="JMK15" s="286"/>
      <c r="JML15" s="287"/>
      <c r="JMM15" s="67"/>
      <c r="JMN15" s="284"/>
      <c r="JMO15" s="285"/>
      <c r="JMP15" s="285"/>
      <c r="JMQ15" s="286"/>
      <c r="JMR15" s="287"/>
      <c r="JMS15" s="67"/>
      <c r="JMT15" s="284"/>
      <c r="JMU15" s="285"/>
      <c r="JMV15" s="285"/>
      <c r="JMW15" s="286"/>
      <c r="JMX15" s="287"/>
      <c r="JMY15" s="67"/>
      <c r="JMZ15" s="284"/>
      <c r="JNA15" s="285"/>
      <c r="JNB15" s="285"/>
      <c r="JNC15" s="286"/>
      <c r="JND15" s="287"/>
      <c r="JNE15" s="67"/>
      <c r="JNF15" s="284"/>
      <c r="JNG15" s="285"/>
      <c r="JNH15" s="285"/>
      <c r="JNI15" s="286"/>
      <c r="JNJ15" s="287"/>
      <c r="JNK15" s="67"/>
      <c r="JNL15" s="284"/>
      <c r="JNM15" s="285"/>
      <c r="JNN15" s="285"/>
      <c r="JNO15" s="286"/>
      <c r="JNP15" s="287"/>
      <c r="JNQ15" s="67"/>
      <c r="JNR15" s="284"/>
      <c r="JNS15" s="285"/>
      <c r="JNT15" s="285"/>
      <c r="JNU15" s="286"/>
      <c r="JNV15" s="287"/>
      <c r="JNW15" s="67"/>
      <c r="JNX15" s="284"/>
      <c r="JNY15" s="285"/>
      <c r="JNZ15" s="285"/>
      <c r="JOA15" s="286"/>
      <c r="JOB15" s="287"/>
      <c r="JOC15" s="67"/>
      <c r="JOD15" s="284"/>
      <c r="JOE15" s="285"/>
      <c r="JOF15" s="285"/>
      <c r="JOG15" s="286"/>
      <c r="JOH15" s="287"/>
      <c r="JOI15" s="67"/>
      <c r="JOJ15" s="284"/>
      <c r="JOK15" s="285"/>
      <c r="JOL15" s="285"/>
      <c r="JOM15" s="286"/>
      <c r="JON15" s="287"/>
      <c r="JOO15" s="67"/>
      <c r="JOP15" s="284"/>
      <c r="JOQ15" s="285"/>
      <c r="JOR15" s="285"/>
      <c r="JOS15" s="286"/>
      <c r="JOT15" s="287"/>
      <c r="JOU15" s="67"/>
      <c r="JOV15" s="284"/>
      <c r="JOW15" s="285"/>
      <c r="JOX15" s="285"/>
      <c r="JOY15" s="286"/>
      <c r="JOZ15" s="287"/>
      <c r="JPA15" s="67"/>
      <c r="JPB15" s="284"/>
      <c r="JPC15" s="285"/>
      <c r="JPD15" s="285"/>
      <c r="JPE15" s="286"/>
      <c r="JPF15" s="287"/>
      <c r="JPG15" s="67"/>
      <c r="JPH15" s="284"/>
      <c r="JPI15" s="285"/>
      <c r="JPJ15" s="285"/>
      <c r="JPK15" s="286"/>
      <c r="JPL15" s="287"/>
      <c r="JPM15" s="67"/>
      <c r="JPN15" s="284"/>
      <c r="JPO15" s="285"/>
      <c r="JPP15" s="285"/>
      <c r="JPQ15" s="286"/>
      <c r="JPR15" s="287"/>
      <c r="JPS15" s="67"/>
      <c r="JPT15" s="284"/>
      <c r="JPU15" s="285"/>
      <c r="JPV15" s="285"/>
      <c r="JPW15" s="286"/>
      <c r="JPX15" s="287"/>
      <c r="JPY15" s="67"/>
      <c r="JPZ15" s="284"/>
      <c r="JQA15" s="285"/>
      <c r="JQB15" s="285"/>
      <c r="JQC15" s="286"/>
      <c r="JQD15" s="287"/>
      <c r="JQE15" s="67"/>
      <c r="JQF15" s="284"/>
      <c r="JQG15" s="285"/>
      <c r="JQH15" s="285"/>
      <c r="JQI15" s="286"/>
      <c r="JQJ15" s="287"/>
      <c r="JQK15" s="67"/>
      <c r="JQL15" s="284"/>
      <c r="JQM15" s="285"/>
      <c r="JQN15" s="285"/>
      <c r="JQO15" s="286"/>
      <c r="JQP15" s="287"/>
      <c r="JQQ15" s="67"/>
      <c r="JQR15" s="284"/>
      <c r="JQS15" s="285"/>
      <c r="JQT15" s="285"/>
      <c r="JQU15" s="286"/>
      <c r="JQV15" s="287"/>
      <c r="JQW15" s="67"/>
      <c r="JQX15" s="284"/>
      <c r="JQY15" s="285"/>
      <c r="JQZ15" s="285"/>
      <c r="JRA15" s="286"/>
      <c r="JRB15" s="287"/>
      <c r="JRC15" s="67"/>
      <c r="JRD15" s="284"/>
      <c r="JRE15" s="285"/>
      <c r="JRF15" s="285"/>
      <c r="JRG15" s="286"/>
      <c r="JRH15" s="287"/>
      <c r="JRI15" s="67"/>
      <c r="JRJ15" s="284"/>
      <c r="JRK15" s="285"/>
      <c r="JRL15" s="285"/>
      <c r="JRM15" s="286"/>
      <c r="JRN15" s="287"/>
      <c r="JRO15" s="67"/>
      <c r="JRP15" s="284"/>
      <c r="JRQ15" s="285"/>
      <c r="JRR15" s="285"/>
      <c r="JRS15" s="286"/>
      <c r="JRT15" s="287"/>
      <c r="JRU15" s="67"/>
      <c r="JRV15" s="284"/>
      <c r="JRW15" s="285"/>
      <c r="JRX15" s="285"/>
      <c r="JRY15" s="286"/>
      <c r="JRZ15" s="287"/>
      <c r="JSA15" s="67"/>
      <c r="JSB15" s="284"/>
      <c r="JSC15" s="285"/>
      <c r="JSD15" s="285"/>
      <c r="JSE15" s="286"/>
      <c r="JSF15" s="287"/>
      <c r="JSG15" s="67"/>
      <c r="JSH15" s="284"/>
      <c r="JSI15" s="285"/>
      <c r="JSJ15" s="285"/>
      <c r="JSK15" s="286"/>
      <c r="JSL15" s="287"/>
      <c r="JSM15" s="67"/>
      <c r="JSN15" s="284"/>
      <c r="JSO15" s="285"/>
      <c r="JSP15" s="285"/>
      <c r="JSQ15" s="286"/>
      <c r="JSR15" s="287"/>
      <c r="JSS15" s="67"/>
      <c r="JST15" s="284"/>
      <c r="JSU15" s="285"/>
      <c r="JSV15" s="285"/>
      <c r="JSW15" s="286"/>
      <c r="JSX15" s="287"/>
      <c r="JSY15" s="67"/>
      <c r="JSZ15" s="284"/>
      <c r="JTA15" s="285"/>
      <c r="JTB15" s="285"/>
      <c r="JTC15" s="286"/>
      <c r="JTD15" s="287"/>
      <c r="JTE15" s="67"/>
      <c r="JTF15" s="284"/>
      <c r="JTG15" s="285"/>
      <c r="JTH15" s="285"/>
      <c r="JTI15" s="286"/>
      <c r="JTJ15" s="287"/>
      <c r="JTK15" s="67"/>
      <c r="JTL15" s="284"/>
      <c r="JTM15" s="285"/>
      <c r="JTN15" s="285"/>
      <c r="JTO15" s="286"/>
      <c r="JTP15" s="287"/>
      <c r="JTQ15" s="67"/>
      <c r="JTR15" s="284"/>
      <c r="JTS15" s="285"/>
      <c r="JTT15" s="285"/>
      <c r="JTU15" s="286"/>
      <c r="JTV15" s="287"/>
      <c r="JTW15" s="67"/>
      <c r="JTX15" s="284"/>
      <c r="JTY15" s="285"/>
      <c r="JTZ15" s="285"/>
      <c r="JUA15" s="286"/>
      <c r="JUB15" s="287"/>
      <c r="JUC15" s="67"/>
      <c r="JUD15" s="284"/>
      <c r="JUE15" s="285"/>
      <c r="JUF15" s="285"/>
      <c r="JUG15" s="286"/>
      <c r="JUH15" s="287"/>
      <c r="JUI15" s="67"/>
      <c r="JUJ15" s="284"/>
      <c r="JUK15" s="285"/>
      <c r="JUL15" s="285"/>
      <c r="JUM15" s="286"/>
      <c r="JUN15" s="287"/>
      <c r="JUO15" s="67"/>
      <c r="JUP15" s="284"/>
      <c r="JUQ15" s="285"/>
      <c r="JUR15" s="285"/>
      <c r="JUS15" s="286"/>
      <c r="JUT15" s="287"/>
      <c r="JUU15" s="67"/>
      <c r="JUV15" s="284"/>
      <c r="JUW15" s="285"/>
      <c r="JUX15" s="285"/>
      <c r="JUY15" s="286"/>
      <c r="JUZ15" s="287"/>
      <c r="JVA15" s="67"/>
      <c r="JVB15" s="284"/>
      <c r="JVC15" s="285"/>
      <c r="JVD15" s="285"/>
      <c r="JVE15" s="286"/>
      <c r="JVF15" s="287"/>
      <c r="JVG15" s="67"/>
      <c r="JVH15" s="284"/>
      <c r="JVI15" s="285"/>
      <c r="JVJ15" s="285"/>
      <c r="JVK15" s="286"/>
      <c r="JVL15" s="287"/>
      <c r="JVM15" s="67"/>
      <c r="JVN15" s="284"/>
      <c r="JVO15" s="285"/>
      <c r="JVP15" s="285"/>
      <c r="JVQ15" s="286"/>
      <c r="JVR15" s="287"/>
      <c r="JVS15" s="67"/>
      <c r="JVT15" s="284"/>
      <c r="JVU15" s="285"/>
      <c r="JVV15" s="285"/>
      <c r="JVW15" s="286"/>
      <c r="JVX15" s="287"/>
      <c r="JVY15" s="67"/>
      <c r="JVZ15" s="284"/>
      <c r="JWA15" s="285"/>
      <c r="JWB15" s="285"/>
      <c r="JWC15" s="286"/>
      <c r="JWD15" s="287"/>
      <c r="JWE15" s="67"/>
      <c r="JWF15" s="284"/>
      <c r="JWG15" s="285"/>
      <c r="JWH15" s="285"/>
      <c r="JWI15" s="286"/>
      <c r="JWJ15" s="287"/>
      <c r="JWK15" s="67"/>
      <c r="JWL15" s="284"/>
      <c r="JWM15" s="285"/>
      <c r="JWN15" s="285"/>
      <c r="JWO15" s="286"/>
      <c r="JWP15" s="287"/>
      <c r="JWQ15" s="67"/>
      <c r="JWR15" s="284"/>
      <c r="JWS15" s="285"/>
      <c r="JWT15" s="285"/>
      <c r="JWU15" s="286"/>
      <c r="JWV15" s="287"/>
      <c r="JWW15" s="67"/>
      <c r="JWX15" s="284"/>
      <c r="JWY15" s="285"/>
      <c r="JWZ15" s="285"/>
      <c r="JXA15" s="286"/>
      <c r="JXB15" s="287"/>
      <c r="JXC15" s="67"/>
      <c r="JXD15" s="284"/>
      <c r="JXE15" s="285"/>
      <c r="JXF15" s="285"/>
      <c r="JXG15" s="286"/>
      <c r="JXH15" s="287"/>
      <c r="JXI15" s="67"/>
      <c r="JXJ15" s="284"/>
      <c r="JXK15" s="285"/>
      <c r="JXL15" s="285"/>
      <c r="JXM15" s="286"/>
      <c r="JXN15" s="287"/>
      <c r="JXO15" s="67"/>
      <c r="JXP15" s="284"/>
      <c r="JXQ15" s="285"/>
      <c r="JXR15" s="285"/>
      <c r="JXS15" s="286"/>
      <c r="JXT15" s="287"/>
      <c r="JXU15" s="67"/>
      <c r="JXV15" s="284"/>
      <c r="JXW15" s="285"/>
      <c r="JXX15" s="285"/>
      <c r="JXY15" s="286"/>
      <c r="JXZ15" s="287"/>
      <c r="JYA15" s="67"/>
      <c r="JYB15" s="284"/>
      <c r="JYC15" s="285"/>
      <c r="JYD15" s="285"/>
      <c r="JYE15" s="286"/>
      <c r="JYF15" s="287"/>
      <c r="JYG15" s="67"/>
      <c r="JYH15" s="284"/>
      <c r="JYI15" s="285"/>
      <c r="JYJ15" s="285"/>
      <c r="JYK15" s="286"/>
      <c r="JYL15" s="287"/>
      <c r="JYM15" s="67"/>
      <c r="JYN15" s="284"/>
      <c r="JYO15" s="285"/>
      <c r="JYP15" s="285"/>
      <c r="JYQ15" s="286"/>
      <c r="JYR15" s="287"/>
      <c r="JYS15" s="67"/>
      <c r="JYT15" s="284"/>
      <c r="JYU15" s="285"/>
      <c r="JYV15" s="285"/>
      <c r="JYW15" s="286"/>
      <c r="JYX15" s="287"/>
      <c r="JYY15" s="67"/>
      <c r="JYZ15" s="284"/>
      <c r="JZA15" s="285"/>
      <c r="JZB15" s="285"/>
      <c r="JZC15" s="286"/>
      <c r="JZD15" s="287"/>
      <c r="JZE15" s="67"/>
      <c r="JZF15" s="284"/>
      <c r="JZG15" s="285"/>
      <c r="JZH15" s="285"/>
      <c r="JZI15" s="286"/>
      <c r="JZJ15" s="287"/>
      <c r="JZK15" s="67"/>
      <c r="JZL15" s="284"/>
      <c r="JZM15" s="285"/>
      <c r="JZN15" s="285"/>
      <c r="JZO15" s="286"/>
      <c r="JZP15" s="287"/>
      <c r="JZQ15" s="67"/>
      <c r="JZR15" s="284"/>
      <c r="JZS15" s="285"/>
      <c r="JZT15" s="285"/>
      <c r="JZU15" s="286"/>
      <c r="JZV15" s="287"/>
      <c r="JZW15" s="67"/>
      <c r="JZX15" s="284"/>
      <c r="JZY15" s="285"/>
      <c r="JZZ15" s="285"/>
      <c r="KAA15" s="286"/>
      <c r="KAB15" s="287"/>
      <c r="KAC15" s="67"/>
      <c r="KAD15" s="284"/>
      <c r="KAE15" s="285"/>
      <c r="KAF15" s="285"/>
      <c r="KAG15" s="286"/>
      <c r="KAH15" s="287"/>
      <c r="KAI15" s="67"/>
      <c r="KAJ15" s="284"/>
      <c r="KAK15" s="285"/>
      <c r="KAL15" s="285"/>
      <c r="KAM15" s="286"/>
      <c r="KAN15" s="287"/>
      <c r="KAO15" s="67"/>
      <c r="KAP15" s="284"/>
      <c r="KAQ15" s="285"/>
      <c r="KAR15" s="285"/>
      <c r="KAS15" s="286"/>
      <c r="KAT15" s="287"/>
      <c r="KAU15" s="67"/>
      <c r="KAV15" s="284"/>
      <c r="KAW15" s="285"/>
      <c r="KAX15" s="285"/>
      <c r="KAY15" s="286"/>
      <c r="KAZ15" s="287"/>
      <c r="KBA15" s="67"/>
      <c r="KBB15" s="284"/>
      <c r="KBC15" s="285"/>
      <c r="KBD15" s="285"/>
      <c r="KBE15" s="286"/>
      <c r="KBF15" s="287"/>
      <c r="KBG15" s="67"/>
      <c r="KBH15" s="284"/>
      <c r="KBI15" s="285"/>
      <c r="KBJ15" s="285"/>
      <c r="KBK15" s="286"/>
      <c r="KBL15" s="287"/>
      <c r="KBM15" s="67"/>
      <c r="KBN15" s="284"/>
      <c r="KBO15" s="285"/>
      <c r="KBP15" s="285"/>
      <c r="KBQ15" s="286"/>
      <c r="KBR15" s="287"/>
      <c r="KBS15" s="67"/>
      <c r="KBT15" s="284"/>
      <c r="KBU15" s="285"/>
      <c r="KBV15" s="285"/>
      <c r="KBW15" s="286"/>
      <c r="KBX15" s="287"/>
      <c r="KBY15" s="67"/>
      <c r="KBZ15" s="284"/>
      <c r="KCA15" s="285"/>
      <c r="KCB15" s="285"/>
      <c r="KCC15" s="286"/>
      <c r="KCD15" s="287"/>
      <c r="KCE15" s="67"/>
      <c r="KCF15" s="284"/>
      <c r="KCG15" s="285"/>
      <c r="KCH15" s="285"/>
      <c r="KCI15" s="286"/>
      <c r="KCJ15" s="287"/>
      <c r="KCK15" s="67"/>
      <c r="KCL15" s="284"/>
      <c r="KCM15" s="285"/>
      <c r="KCN15" s="285"/>
      <c r="KCO15" s="286"/>
      <c r="KCP15" s="287"/>
      <c r="KCQ15" s="67"/>
      <c r="KCR15" s="284"/>
      <c r="KCS15" s="285"/>
      <c r="KCT15" s="285"/>
      <c r="KCU15" s="286"/>
      <c r="KCV15" s="287"/>
      <c r="KCW15" s="67"/>
      <c r="KCX15" s="284"/>
      <c r="KCY15" s="285"/>
      <c r="KCZ15" s="285"/>
      <c r="KDA15" s="286"/>
      <c r="KDB15" s="287"/>
      <c r="KDC15" s="67"/>
      <c r="KDD15" s="284"/>
      <c r="KDE15" s="285"/>
      <c r="KDF15" s="285"/>
      <c r="KDG15" s="286"/>
      <c r="KDH15" s="287"/>
      <c r="KDI15" s="67"/>
      <c r="KDJ15" s="284"/>
      <c r="KDK15" s="285"/>
      <c r="KDL15" s="285"/>
      <c r="KDM15" s="286"/>
      <c r="KDN15" s="287"/>
      <c r="KDO15" s="67"/>
      <c r="KDP15" s="284"/>
      <c r="KDQ15" s="285"/>
      <c r="KDR15" s="285"/>
      <c r="KDS15" s="286"/>
      <c r="KDT15" s="287"/>
      <c r="KDU15" s="67"/>
      <c r="KDV15" s="284"/>
      <c r="KDW15" s="285"/>
      <c r="KDX15" s="285"/>
      <c r="KDY15" s="286"/>
      <c r="KDZ15" s="287"/>
      <c r="KEA15" s="67"/>
      <c r="KEB15" s="284"/>
      <c r="KEC15" s="285"/>
      <c r="KED15" s="285"/>
      <c r="KEE15" s="286"/>
      <c r="KEF15" s="287"/>
      <c r="KEG15" s="67"/>
      <c r="KEH15" s="284"/>
      <c r="KEI15" s="285"/>
      <c r="KEJ15" s="285"/>
      <c r="KEK15" s="286"/>
      <c r="KEL15" s="287"/>
      <c r="KEM15" s="67"/>
      <c r="KEN15" s="284"/>
      <c r="KEO15" s="285"/>
      <c r="KEP15" s="285"/>
      <c r="KEQ15" s="286"/>
      <c r="KER15" s="287"/>
      <c r="KES15" s="67"/>
      <c r="KET15" s="284"/>
      <c r="KEU15" s="285"/>
      <c r="KEV15" s="285"/>
      <c r="KEW15" s="286"/>
      <c r="KEX15" s="287"/>
      <c r="KEY15" s="67"/>
      <c r="KEZ15" s="284"/>
      <c r="KFA15" s="285"/>
      <c r="KFB15" s="285"/>
      <c r="KFC15" s="286"/>
      <c r="KFD15" s="287"/>
      <c r="KFE15" s="67"/>
      <c r="KFF15" s="284"/>
      <c r="KFG15" s="285"/>
      <c r="KFH15" s="285"/>
      <c r="KFI15" s="286"/>
      <c r="KFJ15" s="287"/>
      <c r="KFK15" s="67"/>
      <c r="KFL15" s="284"/>
      <c r="KFM15" s="285"/>
      <c r="KFN15" s="285"/>
      <c r="KFO15" s="286"/>
      <c r="KFP15" s="287"/>
      <c r="KFQ15" s="67"/>
      <c r="KFR15" s="284"/>
      <c r="KFS15" s="285"/>
      <c r="KFT15" s="285"/>
      <c r="KFU15" s="286"/>
      <c r="KFV15" s="287"/>
      <c r="KFW15" s="67"/>
      <c r="KFX15" s="284"/>
      <c r="KFY15" s="285"/>
      <c r="KFZ15" s="285"/>
      <c r="KGA15" s="286"/>
      <c r="KGB15" s="287"/>
      <c r="KGC15" s="67"/>
      <c r="KGD15" s="284"/>
      <c r="KGE15" s="285"/>
      <c r="KGF15" s="285"/>
      <c r="KGG15" s="286"/>
      <c r="KGH15" s="287"/>
      <c r="KGI15" s="67"/>
      <c r="KGJ15" s="284"/>
      <c r="KGK15" s="285"/>
      <c r="KGL15" s="285"/>
      <c r="KGM15" s="286"/>
      <c r="KGN15" s="287"/>
      <c r="KGO15" s="67"/>
      <c r="KGP15" s="284"/>
      <c r="KGQ15" s="285"/>
      <c r="KGR15" s="285"/>
      <c r="KGS15" s="286"/>
      <c r="KGT15" s="287"/>
      <c r="KGU15" s="67"/>
      <c r="KGV15" s="284"/>
      <c r="KGW15" s="285"/>
      <c r="KGX15" s="285"/>
      <c r="KGY15" s="286"/>
      <c r="KGZ15" s="287"/>
      <c r="KHA15" s="67"/>
      <c r="KHB15" s="284"/>
      <c r="KHC15" s="285"/>
      <c r="KHD15" s="285"/>
      <c r="KHE15" s="286"/>
      <c r="KHF15" s="287"/>
      <c r="KHG15" s="67"/>
      <c r="KHH15" s="284"/>
      <c r="KHI15" s="285"/>
      <c r="KHJ15" s="285"/>
      <c r="KHK15" s="286"/>
      <c r="KHL15" s="287"/>
      <c r="KHM15" s="67"/>
      <c r="KHN15" s="284"/>
      <c r="KHO15" s="285"/>
      <c r="KHP15" s="285"/>
      <c r="KHQ15" s="286"/>
      <c r="KHR15" s="287"/>
      <c r="KHS15" s="67"/>
      <c r="KHT15" s="284"/>
      <c r="KHU15" s="285"/>
      <c r="KHV15" s="285"/>
      <c r="KHW15" s="286"/>
      <c r="KHX15" s="287"/>
      <c r="KHY15" s="67"/>
      <c r="KHZ15" s="284"/>
      <c r="KIA15" s="285"/>
      <c r="KIB15" s="285"/>
      <c r="KIC15" s="286"/>
      <c r="KID15" s="287"/>
      <c r="KIE15" s="67"/>
      <c r="KIF15" s="284"/>
      <c r="KIG15" s="285"/>
      <c r="KIH15" s="285"/>
      <c r="KII15" s="286"/>
      <c r="KIJ15" s="287"/>
      <c r="KIK15" s="67"/>
      <c r="KIL15" s="284"/>
      <c r="KIM15" s="285"/>
      <c r="KIN15" s="285"/>
      <c r="KIO15" s="286"/>
      <c r="KIP15" s="287"/>
      <c r="KIQ15" s="67"/>
      <c r="KIR15" s="284"/>
      <c r="KIS15" s="285"/>
      <c r="KIT15" s="285"/>
      <c r="KIU15" s="286"/>
      <c r="KIV15" s="287"/>
      <c r="KIW15" s="67"/>
      <c r="KIX15" s="284"/>
      <c r="KIY15" s="285"/>
      <c r="KIZ15" s="285"/>
      <c r="KJA15" s="286"/>
      <c r="KJB15" s="287"/>
      <c r="KJC15" s="67"/>
      <c r="KJD15" s="284"/>
      <c r="KJE15" s="285"/>
      <c r="KJF15" s="285"/>
      <c r="KJG15" s="286"/>
      <c r="KJH15" s="287"/>
      <c r="KJI15" s="67"/>
      <c r="KJJ15" s="284"/>
      <c r="KJK15" s="285"/>
      <c r="KJL15" s="285"/>
      <c r="KJM15" s="286"/>
      <c r="KJN15" s="287"/>
      <c r="KJO15" s="67"/>
      <c r="KJP15" s="284"/>
      <c r="KJQ15" s="285"/>
      <c r="KJR15" s="285"/>
      <c r="KJS15" s="286"/>
      <c r="KJT15" s="287"/>
      <c r="KJU15" s="67"/>
      <c r="KJV15" s="284"/>
      <c r="KJW15" s="285"/>
      <c r="KJX15" s="285"/>
      <c r="KJY15" s="286"/>
      <c r="KJZ15" s="287"/>
      <c r="KKA15" s="67"/>
      <c r="KKB15" s="284"/>
      <c r="KKC15" s="285"/>
      <c r="KKD15" s="285"/>
      <c r="KKE15" s="286"/>
      <c r="KKF15" s="287"/>
      <c r="KKG15" s="67"/>
      <c r="KKH15" s="284"/>
      <c r="KKI15" s="285"/>
      <c r="KKJ15" s="285"/>
      <c r="KKK15" s="286"/>
      <c r="KKL15" s="287"/>
      <c r="KKM15" s="67"/>
      <c r="KKN15" s="284"/>
      <c r="KKO15" s="285"/>
      <c r="KKP15" s="285"/>
      <c r="KKQ15" s="286"/>
      <c r="KKR15" s="287"/>
      <c r="KKS15" s="67"/>
      <c r="KKT15" s="284"/>
      <c r="KKU15" s="285"/>
      <c r="KKV15" s="285"/>
      <c r="KKW15" s="286"/>
      <c r="KKX15" s="287"/>
      <c r="KKY15" s="67"/>
      <c r="KKZ15" s="284"/>
      <c r="KLA15" s="285"/>
      <c r="KLB15" s="285"/>
      <c r="KLC15" s="286"/>
      <c r="KLD15" s="287"/>
      <c r="KLE15" s="67"/>
      <c r="KLF15" s="284"/>
      <c r="KLG15" s="285"/>
      <c r="KLH15" s="285"/>
      <c r="KLI15" s="286"/>
      <c r="KLJ15" s="287"/>
      <c r="KLK15" s="67"/>
      <c r="KLL15" s="284"/>
      <c r="KLM15" s="285"/>
      <c r="KLN15" s="285"/>
      <c r="KLO15" s="286"/>
      <c r="KLP15" s="287"/>
      <c r="KLQ15" s="67"/>
      <c r="KLR15" s="284"/>
      <c r="KLS15" s="285"/>
      <c r="KLT15" s="285"/>
      <c r="KLU15" s="286"/>
      <c r="KLV15" s="287"/>
      <c r="KLW15" s="67"/>
      <c r="KLX15" s="284"/>
      <c r="KLY15" s="285"/>
      <c r="KLZ15" s="285"/>
      <c r="KMA15" s="286"/>
      <c r="KMB15" s="287"/>
      <c r="KMC15" s="67"/>
      <c r="KMD15" s="284"/>
      <c r="KME15" s="285"/>
      <c r="KMF15" s="285"/>
      <c r="KMG15" s="286"/>
      <c r="KMH15" s="287"/>
      <c r="KMI15" s="67"/>
      <c r="KMJ15" s="284"/>
      <c r="KMK15" s="285"/>
      <c r="KML15" s="285"/>
      <c r="KMM15" s="286"/>
      <c r="KMN15" s="287"/>
      <c r="KMO15" s="67"/>
      <c r="KMP15" s="284"/>
      <c r="KMQ15" s="285"/>
      <c r="KMR15" s="285"/>
      <c r="KMS15" s="286"/>
      <c r="KMT15" s="287"/>
      <c r="KMU15" s="67"/>
      <c r="KMV15" s="284"/>
      <c r="KMW15" s="285"/>
      <c r="KMX15" s="285"/>
      <c r="KMY15" s="286"/>
      <c r="KMZ15" s="287"/>
      <c r="KNA15" s="67"/>
      <c r="KNB15" s="284"/>
      <c r="KNC15" s="285"/>
      <c r="KND15" s="285"/>
      <c r="KNE15" s="286"/>
      <c r="KNF15" s="287"/>
      <c r="KNG15" s="67"/>
      <c r="KNH15" s="284"/>
      <c r="KNI15" s="285"/>
      <c r="KNJ15" s="285"/>
      <c r="KNK15" s="286"/>
      <c r="KNL15" s="287"/>
      <c r="KNM15" s="67"/>
      <c r="KNN15" s="284"/>
      <c r="KNO15" s="285"/>
      <c r="KNP15" s="285"/>
      <c r="KNQ15" s="286"/>
      <c r="KNR15" s="287"/>
      <c r="KNS15" s="67"/>
      <c r="KNT15" s="284"/>
      <c r="KNU15" s="285"/>
      <c r="KNV15" s="285"/>
      <c r="KNW15" s="286"/>
      <c r="KNX15" s="287"/>
      <c r="KNY15" s="67"/>
      <c r="KNZ15" s="284"/>
      <c r="KOA15" s="285"/>
      <c r="KOB15" s="285"/>
      <c r="KOC15" s="286"/>
      <c r="KOD15" s="287"/>
      <c r="KOE15" s="67"/>
      <c r="KOF15" s="284"/>
      <c r="KOG15" s="285"/>
      <c r="KOH15" s="285"/>
      <c r="KOI15" s="286"/>
      <c r="KOJ15" s="287"/>
      <c r="KOK15" s="67"/>
      <c r="KOL15" s="284"/>
      <c r="KOM15" s="285"/>
      <c r="KON15" s="285"/>
      <c r="KOO15" s="286"/>
      <c r="KOP15" s="287"/>
      <c r="KOQ15" s="67"/>
      <c r="KOR15" s="284"/>
      <c r="KOS15" s="285"/>
      <c r="KOT15" s="285"/>
      <c r="KOU15" s="286"/>
      <c r="KOV15" s="287"/>
      <c r="KOW15" s="67"/>
      <c r="KOX15" s="284"/>
      <c r="KOY15" s="285"/>
      <c r="KOZ15" s="285"/>
      <c r="KPA15" s="286"/>
      <c r="KPB15" s="287"/>
      <c r="KPC15" s="67"/>
      <c r="KPD15" s="284"/>
      <c r="KPE15" s="285"/>
      <c r="KPF15" s="285"/>
      <c r="KPG15" s="286"/>
      <c r="KPH15" s="287"/>
      <c r="KPI15" s="67"/>
      <c r="KPJ15" s="284"/>
      <c r="KPK15" s="285"/>
      <c r="KPL15" s="285"/>
      <c r="KPM15" s="286"/>
      <c r="KPN15" s="287"/>
      <c r="KPO15" s="67"/>
      <c r="KPP15" s="284"/>
      <c r="KPQ15" s="285"/>
      <c r="KPR15" s="285"/>
      <c r="KPS15" s="286"/>
      <c r="KPT15" s="287"/>
      <c r="KPU15" s="67"/>
      <c r="KPV15" s="284"/>
      <c r="KPW15" s="285"/>
      <c r="KPX15" s="285"/>
      <c r="KPY15" s="286"/>
      <c r="KPZ15" s="287"/>
      <c r="KQA15" s="67"/>
      <c r="KQB15" s="284"/>
      <c r="KQC15" s="285"/>
      <c r="KQD15" s="285"/>
      <c r="KQE15" s="286"/>
      <c r="KQF15" s="287"/>
      <c r="KQG15" s="67"/>
      <c r="KQH15" s="284"/>
      <c r="KQI15" s="285"/>
      <c r="KQJ15" s="285"/>
      <c r="KQK15" s="286"/>
      <c r="KQL15" s="287"/>
      <c r="KQM15" s="67"/>
      <c r="KQN15" s="284"/>
      <c r="KQO15" s="285"/>
      <c r="KQP15" s="285"/>
      <c r="KQQ15" s="286"/>
      <c r="KQR15" s="287"/>
      <c r="KQS15" s="67"/>
      <c r="KQT15" s="284"/>
      <c r="KQU15" s="285"/>
      <c r="KQV15" s="285"/>
      <c r="KQW15" s="286"/>
      <c r="KQX15" s="287"/>
      <c r="KQY15" s="67"/>
      <c r="KQZ15" s="284"/>
      <c r="KRA15" s="285"/>
      <c r="KRB15" s="285"/>
      <c r="KRC15" s="286"/>
      <c r="KRD15" s="287"/>
      <c r="KRE15" s="67"/>
      <c r="KRF15" s="284"/>
      <c r="KRG15" s="285"/>
      <c r="KRH15" s="285"/>
      <c r="KRI15" s="286"/>
      <c r="KRJ15" s="287"/>
      <c r="KRK15" s="67"/>
      <c r="KRL15" s="284"/>
      <c r="KRM15" s="285"/>
      <c r="KRN15" s="285"/>
      <c r="KRO15" s="286"/>
      <c r="KRP15" s="287"/>
      <c r="KRQ15" s="67"/>
      <c r="KRR15" s="284"/>
      <c r="KRS15" s="285"/>
      <c r="KRT15" s="285"/>
      <c r="KRU15" s="286"/>
      <c r="KRV15" s="287"/>
      <c r="KRW15" s="67"/>
      <c r="KRX15" s="284"/>
      <c r="KRY15" s="285"/>
      <c r="KRZ15" s="285"/>
      <c r="KSA15" s="286"/>
      <c r="KSB15" s="287"/>
      <c r="KSC15" s="67"/>
      <c r="KSD15" s="284"/>
      <c r="KSE15" s="285"/>
      <c r="KSF15" s="285"/>
      <c r="KSG15" s="286"/>
      <c r="KSH15" s="287"/>
      <c r="KSI15" s="67"/>
      <c r="KSJ15" s="284"/>
      <c r="KSK15" s="285"/>
      <c r="KSL15" s="285"/>
      <c r="KSM15" s="286"/>
      <c r="KSN15" s="287"/>
      <c r="KSO15" s="67"/>
      <c r="KSP15" s="284"/>
      <c r="KSQ15" s="285"/>
      <c r="KSR15" s="285"/>
      <c r="KSS15" s="286"/>
      <c r="KST15" s="287"/>
      <c r="KSU15" s="67"/>
      <c r="KSV15" s="284"/>
      <c r="KSW15" s="285"/>
      <c r="KSX15" s="285"/>
      <c r="KSY15" s="286"/>
      <c r="KSZ15" s="287"/>
      <c r="KTA15" s="67"/>
      <c r="KTB15" s="284"/>
      <c r="KTC15" s="285"/>
      <c r="KTD15" s="285"/>
      <c r="KTE15" s="286"/>
      <c r="KTF15" s="287"/>
      <c r="KTG15" s="67"/>
      <c r="KTH15" s="284"/>
      <c r="KTI15" s="285"/>
      <c r="KTJ15" s="285"/>
      <c r="KTK15" s="286"/>
      <c r="KTL15" s="287"/>
      <c r="KTM15" s="67"/>
      <c r="KTN15" s="284"/>
      <c r="KTO15" s="285"/>
      <c r="KTP15" s="285"/>
      <c r="KTQ15" s="286"/>
      <c r="KTR15" s="287"/>
      <c r="KTS15" s="67"/>
      <c r="KTT15" s="284"/>
      <c r="KTU15" s="285"/>
      <c r="KTV15" s="285"/>
      <c r="KTW15" s="286"/>
      <c r="KTX15" s="287"/>
      <c r="KTY15" s="67"/>
      <c r="KTZ15" s="284"/>
      <c r="KUA15" s="285"/>
      <c r="KUB15" s="285"/>
      <c r="KUC15" s="286"/>
      <c r="KUD15" s="287"/>
      <c r="KUE15" s="67"/>
      <c r="KUF15" s="284"/>
      <c r="KUG15" s="285"/>
      <c r="KUH15" s="285"/>
      <c r="KUI15" s="286"/>
      <c r="KUJ15" s="287"/>
      <c r="KUK15" s="67"/>
      <c r="KUL15" s="284"/>
      <c r="KUM15" s="285"/>
      <c r="KUN15" s="285"/>
      <c r="KUO15" s="286"/>
      <c r="KUP15" s="287"/>
      <c r="KUQ15" s="67"/>
      <c r="KUR15" s="284"/>
      <c r="KUS15" s="285"/>
      <c r="KUT15" s="285"/>
      <c r="KUU15" s="286"/>
      <c r="KUV15" s="287"/>
      <c r="KUW15" s="67"/>
      <c r="KUX15" s="284"/>
      <c r="KUY15" s="285"/>
      <c r="KUZ15" s="285"/>
      <c r="KVA15" s="286"/>
      <c r="KVB15" s="287"/>
      <c r="KVC15" s="67"/>
      <c r="KVD15" s="284"/>
      <c r="KVE15" s="285"/>
      <c r="KVF15" s="285"/>
      <c r="KVG15" s="286"/>
      <c r="KVH15" s="287"/>
      <c r="KVI15" s="67"/>
      <c r="KVJ15" s="284"/>
      <c r="KVK15" s="285"/>
      <c r="KVL15" s="285"/>
      <c r="KVM15" s="286"/>
      <c r="KVN15" s="287"/>
      <c r="KVO15" s="67"/>
      <c r="KVP15" s="284"/>
      <c r="KVQ15" s="285"/>
      <c r="KVR15" s="285"/>
      <c r="KVS15" s="286"/>
      <c r="KVT15" s="287"/>
      <c r="KVU15" s="67"/>
      <c r="KVV15" s="284"/>
      <c r="KVW15" s="285"/>
      <c r="KVX15" s="285"/>
      <c r="KVY15" s="286"/>
      <c r="KVZ15" s="287"/>
      <c r="KWA15" s="67"/>
      <c r="KWB15" s="284"/>
      <c r="KWC15" s="285"/>
      <c r="KWD15" s="285"/>
      <c r="KWE15" s="286"/>
      <c r="KWF15" s="287"/>
      <c r="KWG15" s="67"/>
      <c r="KWH15" s="284"/>
      <c r="KWI15" s="285"/>
      <c r="KWJ15" s="285"/>
      <c r="KWK15" s="286"/>
      <c r="KWL15" s="287"/>
      <c r="KWM15" s="67"/>
      <c r="KWN15" s="284"/>
      <c r="KWO15" s="285"/>
      <c r="KWP15" s="285"/>
      <c r="KWQ15" s="286"/>
      <c r="KWR15" s="287"/>
      <c r="KWS15" s="67"/>
      <c r="KWT15" s="284"/>
      <c r="KWU15" s="285"/>
      <c r="KWV15" s="285"/>
      <c r="KWW15" s="286"/>
      <c r="KWX15" s="287"/>
      <c r="KWY15" s="67"/>
      <c r="KWZ15" s="284"/>
      <c r="KXA15" s="285"/>
      <c r="KXB15" s="285"/>
      <c r="KXC15" s="286"/>
      <c r="KXD15" s="287"/>
      <c r="KXE15" s="67"/>
      <c r="KXF15" s="284"/>
      <c r="KXG15" s="285"/>
      <c r="KXH15" s="285"/>
      <c r="KXI15" s="286"/>
      <c r="KXJ15" s="287"/>
      <c r="KXK15" s="67"/>
      <c r="KXL15" s="284"/>
      <c r="KXM15" s="285"/>
      <c r="KXN15" s="285"/>
      <c r="KXO15" s="286"/>
      <c r="KXP15" s="287"/>
      <c r="KXQ15" s="67"/>
      <c r="KXR15" s="284"/>
      <c r="KXS15" s="285"/>
      <c r="KXT15" s="285"/>
      <c r="KXU15" s="286"/>
      <c r="KXV15" s="287"/>
      <c r="KXW15" s="67"/>
      <c r="KXX15" s="284"/>
      <c r="KXY15" s="285"/>
      <c r="KXZ15" s="285"/>
      <c r="KYA15" s="286"/>
      <c r="KYB15" s="287"/>
      <c r="KYC15" s="67"/>
      <c r="KYD15" s="284"/>
      <c r="KYE15" s="285"/>
      <c r="KYF15" s="285"/>
      <c r="KYG15" s="286"/>
      <c r="KYH15" s="287"/>
      <c r="KYI15" s="67"/>
      <c r="KYJ15" s="284"/>
      <c r="KYK15" s="285"/>
      <c r="KYL15" s="285"/>
      <c r="KYM15" s="286"/>
      <c r="KYN15" s="287"/>
      <c r="KYO15" s="67"/>
      <c r="KYP15" s="284"/>
      <c r="KYQ15" s="285"/>
      <c r="KYR15" s="285"/>
      <c r="KYS15" s="286"/>
      <c r="KYT15" s="287"/>
      <c r="KYU15" s="67"/>
      <c r="KYV15" s="284"/>
      <c r="KYW15" s="285"/>
      <c r="KYX15" s="285"/>
      <c r="KYY15" s="286"/>
      <c r="KYZ15" s="287"/>
      <c r="KZA15" s="67"/>
      <c r="KZB15" s="284"/>
      <c r="KZC15" s="285"/>
      <c r="KZD15" s="285"/>
      <c r="KZE15" s="286"/>
      <c r="KZF15" s="287"/>
      <c r="KZG15" s="67"/>
      <c r="KZH15" s="284"/>
      <c r="KZI15" s="285"/>
      <c r="KZJ15" s="285"/>
      <c r="KZK15" s="286"/>
      <c r="KZL15" s="287"/>
      <c r="KZM15" s="67"/>
      <c r="KZN15" s="284"/>
      <c r="KZO15" s="285"/>
      <c r="KZP15" s="285"/>
      <c r="KZQ15" s="286"/>
      <c r="KZR15" s="287"/>
      <c r="KZS15" s="67"/>
      <c r="KZT15" s="284"/>
      <c r="KZU15" s="285"/>
      <c r="KZV15" s="285"/>
      <c r="KZW15" s="286"/>
      <c r="KZX15" s="287"/>
      <c r="KZY15" s="67"/>
      <c r="KZZ15" s="284"/>
      <c r="LAA15" s="285"/>
      <c r="LAB15" s="285"/>
      <c r="LAC15" s="286"/>
      <c r="LAD15" s="287"/>
      <c r="LAE15" s="67"/>
      <c r="LAF15" s="284"/>
      <c r="LAG15" s="285"/>
      <c r="LAH15" s="285"/>
      <c r="LAI15" s="286"/>
      <c r="LAJ15" s="287"/>
      <c r="LAK15" s="67"/>
      <c r="LAL15" s="284"/>
      <c r="LAM15" s="285"/>
      <c r="LAN15" s="285"/>
      <c r="LAO15" s="286"/>
      <c r="LAP15" s="287"/>
      <c r="LAQ15" s="67"/>
      <c r="LAR15" s="284"/>
      <c r="LAS15" s="285"/>
      <c r="LAT15" s="285"/>
      <c r="LAU15" s="286"/>
      <c r="LAV15" s="287"/>
      <c r="LAW15" s="67"/>
      <c r="LAX15" s="284"/>
      <c r="LAY15" s="285"/>
      <c r="LAZ15" s="285"/>
      <c r="LBA15" s="286"/>
      <c r="LBB15" s="287"/>
      <c r="LBC15" s="67"/>
      <c r="LBD15" s="284"/>
      <c r="LBE15" s="285"/>
      <c r="LBF15" s="285"/>
      <c r="LBG15" s="286"/>
      <c r="LBH15" s="287"/>
      <c r="LBI15" s="67"/>
      <c r="LBJ15" s="284"/>
      <c r="LBK15" s="285"/>
      <c r="LBL15" s="285"/>
      <c r="LBM15" s="286"/>
      <c r="LBN15" s="287"/>
      <c r="LBO15" s="67"/>
      <c r="LBP15" s="284"/>
      <c r="LBQ15" s="285"/>
      <c r="LBR15" s="285"/>
      <c r="LBS15" s="286"/>
      <c r="LBT15" s="287"/>
      <c r="LBU15" s="67"/>
      <c r="LBV15" s="284"/>
      <c r="LBW15" s="285"/>
      <c r="LBX15" s="285"/>
      <c r="LBY15" s="286"/>
      <c r="LBZ15" s="287"/>
      <c r="LCA15" s="67"/>
      <c r="LCB15" s="284"/>
      <c r="LCC15" s="285"/>
      <c r="LCD15" s="285"/>
      <c r="LCE15" s="286"/>
      <c r="LCF15" s="287"/>
      <c r="LCG15" s="67"/>
      <c r="LCH15" s="284"/>
      <c r="LCI15" s="285"/>
      <c r="LCJ15" s="285"/>
      <c r="LCK15" s="286"/>
      <c r="LCL15" s="287"/>
      <c r="LCM15" s="67"/>
      <c r="LCN15" s="284"/>
      <c r="LCO15" s="285"/>
      <c r="LCP15" s="285"/>
      <c r="LCQ15" s="286"/>
      <c r="LCR15" s="287"/>
      <c r="LCS15" s="67"/>
      <c r="LCT15" s="284"/>
      <c r="LCU15" s="285"/>
      <c r="LCV15" s="285"/>
      <c r="LCW15" s="286"/>
      <c r="LCX15" s="287"/>
      <c r="LCY15" s="67"/>
      <c r="LCZ15" s="284"/>
      <c r="LDA15" s="285"/>
      <c r="LDB15" s="285"/>
      <c r="LDC15" s="286"/>
      <c r="LDD15" s="287"/>
      <c r="LDE15" s="67"/>
      <c r="LDF15" s="284"/>
      <c r="LDG15" s="285"/>
      <c r="LDH15" s="285"/>
      <c r="LDI15" s="286"/>
      <c r="LDJ15" s="287"/>
      <c r="LDK15" s="67"/>
      <c r="LDL15" s="284"/>
      <c r="LDM15" s="285"/>
      <c r="LDN15" s="285"/>
      <c r="LDO15" s="286"/>
      <c r="LDP15" s="287"/>
      <c r="LDQ15" s="67"/>
      <c r="LDR15" s="284"/>
      <c r="LDS15" s="285"/>
      <c r="LDT15" s="285"/>
      <c r="LDU15" s="286"/>
      <c r="LDV15" s="287"/>
      <c r="LDW15" s="67"/>
      <c r="LDX15" s="284"/>
      <c r="LDY15" s="285"/>
      <c r="LDZ15" s="285"/>
      <c r="LEA15" s="286"/>
      <c r="LEB15" s="287"/>
      <c r="LEC15" s="67"/>
      <c r="LED15" s="284"/>
      <c r="LEE15" s="285"/>
      <c r="LEF15" s="285"/>
      <c r="LEG15" s="286"/>
      <c r="LEH15" s="287"/>
      <c r="LEI15" s="67"/>
      <c r="LEJ15" s="284"/>
      <c r="LEK15" s="285"/>
      <c r="LEL15" s="285"/>
      <c r="LEM15" s="286"/>
      <c r="LEN15" s="287"/>
      <c r="LEO15" s="67"/>
      <c r="LEP15" s="284"/>
      <c r="LEQ15" s="285"/>
      <c r="LER15" s="285"/>
      <c r="LES15" s="286"/>
      <c r="LET15" s="287"/>
      <c r="LEU15" s="67"/>
      <c r="LEV15" s="284"/>
      <c r="LEW15" s="285"/>
      <c r="LEX15" s="285"/>
      <c r="LEY15" s="286"/>
      <c r="LEZ15" s="287"/>
      <c r="LFA15" s="67"/>
      <c r="LFB15" s="284"/>
      <c r="LFC15" s="285"/>
      <c r="LFD15" s="285"/>
      <c r="LFE15" s="286"/>
      <c r="LFF15" s="287"/>
      <c r="LFG15" s="67"/>
      <c r="LFH15" s="284"/>
      <c r="LFI15" s="285"/>
      <c r="LFJ15" s="285"/>
      <c r="LFK15" s="286"/>
      <c r="LFL15" s="287"/>
      <c r="LFM15" s="67"/>
      <c r="LFN15" s="284"/>
      <c r="LFO15" s="285"/>
      <c r="LFP15" s="285"/>
      <c r="LFQ15" s="286"/>
      <c r="LFR15" s="287"/>
      <c r="LFS15" s="67"/>
      <c r="LFT15" s="284"/>
      <c r="LFU15" s="285"/>
      <c r="LFV15" s="285"/>
      <c r="LFW15" s="286"/>
      <c r="LFX15" s="287"/>
      <c r="LFY15" s="67"/>
      <c r="LFZ15" s="284"/>
      <c r="LGA15" s="285"/>
      <c r="LGB15" s="285"/>
      <c r="LGC15" s="286"/>
      <c r="LGD15" s="287"/>
      <c r="LGE15" s="67"/>
      <c r="LGF15" s="284"/>
      <c r="LGG15" s="285"/>
      <c r="LGH15" s="285"/>
      <c r="LGI15" s="286"/>
      <c r="LGJ15" s="287"/>
      <c r="LGK15" s="67"/>
      <c r="LGL15" s="284"/>
      <c r="LGM15" s="285"/>
      <c r="LGN15" s="285"/>
      <c r="LGO15" s="286"/>
      <c r="LGP15" s="287"/>
      <c r="LGQ15" s="67"/>
      <c r="LGR15" s="284"/>
      <c r="LGS15" s="285"/>
      <c r="LGT15" s="285"/>
      <c r="LGU15" s="286"/>
      <c r="LGV15" s="287"/>
      <c r="LGW15" s="67"/>
      <c r="LGX15" s="284"/>
      <c r="LGY15" s="285"/>
      <c r="LGZ15" s="285"/>
      <c r="LHA15" s="286"/>
      <c r="LHB15" s="287"/>
      <c r="LHC15" s="67"/>
      <c r="LHD15" s="284"/>
      <c r="LHE15" s="285"/>
      <c r="LHF15" s="285"/>
      <c r="LHG15" s="286"/>
      <c r="LHH15" s="287"/>
      <c r="LHI15" s="67"/>
      <c r="LHJ15" s="284"/>
      <c r="LHK15" s="285"/>
      <c r="LHL15" s="285"/>
      <c r="LHM15" s="286"/>
      <c r="LHN15" s="287"/>
      <c r="LHO15" s="67"/>
      <c r="LHP15" s="284"/>
      <c r="LHQ15" s="285"/>
      <c r="LHR15" s="285"/>
      <c r="LHS15" s="286"/>
      <c r="LHT15" s="287"/>
      <c r="LHU15" s="67"/>
      <c r="LHV15" s="284"/>
      <c r="LHW15" s="285"/>
      <c r="LHX15" s="285"/>
      <c r="LHY15" s="286"/>
      <c r="LHZ15" s="287"/>
      <c r="LIA15" s="67"/>
      <c r="LIB15" s="284"/>
      <c r="LIC15" s="285"/>
      <c r="LID15" s="285"/>
      <c r="LIE15" s="286"/>
      <c r="LIF15" s="287"/>
      <c r="LIG15" s="67"/>
      <c r="LIH15" s="284"/>
      <c r="LII15" s="285"/>
      <c r="LIJ15" s="285"/>
      <c r="LIK15" s="286"/>
      <c r="LIL15" s="287"/>
      <c r="LIM15" s="67"/>
      <c r="LIN15" s="284"/>
      <c r="LIO15" s="285"/>
      <c r="LIP15" s="285"/>
      <c r="LIQ15" s="286"/>
      <c r="LIR15" s="287"/>
      <c r="LIS15" s="67"/>
      <c r="LIT15" s="284"/>
      <c r="LIU15" s="285"/>
      <c r="LIV15" s="285"/>
      <c r="LIW15" s="286"/>
      <c r="LIX15" s="287"/>
      <c r="LIY15" s="67"/>
      <c r="LIZ15" s="284"/>
      <c r="LJA15" s="285"/>
      <c r="LJB15" s="285"/>
      <c r="LJC15" s="286"/>
      <c r="LJD15" s="287"/>
      <c r="LJE15" s="67"/>
      <c r="LJF15" s="284"/>
      <c r="LJG15" s="285"/>
      <c r="LJH15" s="285"/>
      <c r="LJI15" s="286"/>
      <c r="LJJ15" s="287"/>
      <c r="LJK15" s="67"/>
      <c r="LJL15" s="284"/>
      <c r="LJM15" s="285"/>
      <c r="LJN15" s="285"/>
      <c r="LJO15" s="286"/>
      <c r="LJP15" s="287"/>
      <c r="LJQ15" s="67"/>
      <c r="LJR15" s="284"/>
      <c r="LJS15" s="285"/>
      <c r="LJT15" s="285"/>
      <c r="LJU15" s="286"/>
      <c r="LJV15" s="287"/>
      <c r="LJW15" s="67"/>
      <c r="LJX15" s="284"/>
      <c r="LJY15" s="285"/>
      <c r="LJZ15" s="285"/>
      <c r="LKA15" s="286"/>
      <c r="LKB15" s="287"/>
      <c r="LKC15" s="67"/>
      <c r="LKD15" s="284"/>
      <c r="LKE15" s="285"/>
      <c r="LKF15" s="285"/>
      <c r="LKG15" s="286"/>
      <c r="LKH15" s="287"/>
      <c r="LKI15" s="67"/>
      <c r="LKJ15" s="284"/>
      <c r="LKK15" s="285"/>
      <c r="LKL15" s="285"/>
      <c r="LKM15" s="286"/>
      <c r="LKN15" s="287"/>
      <c r="LKO15" s="67"/>
      <c r="LKP15" s="284"/>
      <c r="LKQ15" s="285"/>
      <c r="LKR15" s="285"/>
      <c r="LKS15" s="286"/>
      <c r="LKT15" s="287"/>
      <c r="LKU15" s="67"/>
      <c r="LKV15" s="284"/>
      <c r="LKW15" s="285"/>
      <c r="LKX15" s="285"/>
      <c r="LKY15" s="286"/>
      <c r="LKZ15" s="287"/>
      <c r="LLA15" s="67"/>
      <c r="LLB15" s="284"/>
      <c r="LLC15" s="285"/>
      <c r="LLD15" s="285"/>
      <c r="LLE15" s="286"/>
      <c r="LLF15" s="287"/>
      <c r="LLG15" s="67"/>
      <c r="LLH15" s="284"/>
      <c r="LLI15" s="285"/>
      <c r="LLJ15" s="285"/>
      <c r="LLK15" s="286"/>
      <c r="LLL15" s="287"/>
      <c r="LLM15" s="67"/>
      <c r="LLN15" s="284"/>
      <c r="LLO15" s="285"/>
      <c r="LLP15" s="285"/>
      <c r="LLQ15" s="286"/>
      <c r="LLR15" s="287"/>
      <c r="LLS15" s="67"/>
      <c r="LLT15" s="284"/>
      <c r="LLU15" s="285"/>
      <c r="LLV15" s="285"/>
      <c r="LLW15" s="286"/>
      <c r="LLX15" s="287"/>
      <c r="LLY15" s="67"/>
      <c r="LLZ15" s="284"/>
      <c r="LMA15" s="285"/>
      <c r="LMB15" s="285"/>
      <c r="LMC15" s="286"/>
      <c r="LMD15" s="287"/>
      <c r="LME15" s="67"/>
      <c r="LMF15" s="284"/>
      <c r="LMG15" s="285"/>
      <c r="LMH15" s="285"/>
      <c r="LMI15" s="286"/>
      <c r="LMJ15" s="287"/>
      <c r="LMK15" s="67"/>
      <c r="LML15" s="284"/>
      <c r="LMM15" s="285"/>
      <c r="LMN15" s="285"/>
      <c r="LMO15" s="286"/>
      <c r="LMP15" s="287"/>
      <c r="LMQ15" s="67"/>
      <c r="LMR15" s="284"/>
      <c r="LMS15" s="285"/>
      <c r="LMT15" s="285"/>
      <c r="LMU15" s="286"/>
      <c r="LMV15" s="287"/>
      <c r="LMW15" s="67"/>
      <c r="LMX15" s="284"/>
      <c r="LMY15" s="285"/>
      <c r="LMZ15" s="285"/>
      <c r="LNA15" s="286"/>
      <c r="LNB15" s="287"/>
      <c r="LNC15" s="67"/>
      <c r="LND15" s="284"/>
      <c r="LNE15" s="285"/>
      <c r="LNF15" s="285"/>
      <c r="LNG15" s="286"/>
      <c r="LNH15" s="287"/>
      <c r="LNI15" s="67"/>
      <c r="LNJ15" s="284"/>
      <c r="LNK15" s="285"/>
      <c r="LNL15" s="285"/>
      <c r="LNM15" s="286"/>
      <c r="LNN15" s="287"/>
      <c r="LNO15" s="67"/>
      <c r="LNP15" s="284"/>
      <c r="LNQ15" s="285"/>
      <c r="LNR15" s="285"/>
      <c r="LNS15" s="286"/>
      <c r="LNT15" s="287"/>
      <c r="LNU15" s="67"/>
      <c r="LNV15" s="284"/>
      <c r="LNW15" s="285"/>
      <c r="LNX15" s="285"/>
      <c r="LNY15" s="286"/>
      <c r="LNZ15" s="287"/>
      <c r="LOA15" s="67"/>
      <c r="LOB15" s="284"/>
      <c r="LOC15" s="285"/>
      <c r="LOD15" s="285"/>
      <c r="LOE15" s="286"/>
      <c r="LOF15" s="287"/>
      <c r="LOG15" s="67"/>
      <c r="LOH15" s="284"/>
      <c r="LOI15" s="285"/>
      <c r="LOJ15" s="285"/>
      <c r="LOK15" s="286"/>
      <c r="LOL15" s="287"/>
      <c r="LOM15" s="67"/>
      <c r="LON15" s="284"/>
      <c r="LOO15" s="285"/>
      <c r="LOP15" s="285"/>
      <c r="LOQ15" s="286"/>
      <c r="LOR15" s="287"/>
      <c r="LOS15" s="67"/>
      <c r="LOT15" s="284"/>
      <c r="LOU15" s="285"/>
      <c r="LOV15" s="285"/>
      <c r="LOW15" s="286"/>
      <c r="LOX15" s="287"/>
      <c r="LOY15" s="67"/>
      <c r="LOZ15" s="284"/>
      <c r="LPA15" s="285"/>
      <c r="LPB15" s="285"/>
      <c r="LPC15" s="286"/>
      <c r="LPD15" s="287"/>
      <c r="LPE15" s="67"/>
      <c r="LPF15" s="284"/>
      <c r="LPG15" s="285"/>
      <c r="LPH15" s="285"/>
      <c r="LPI15" s="286"/>
      <c r="LPJ15" s="287"/>
      <c r="LPK15" s="67"/>
      <c r="LPL15" s="284"/>
      <c r="LPM15" s="285"/>
      <c r="LPN15" s="285"/>
      <c r="LPO15" s="286"/>
      <c r="LPP15" s="287"/>
      <c r="LPQ15" s="67"/>
      <c r="LPR15" s="284"/>
      <c r="LPS15" s="285"/>
      <c r="LPT15" s="285"/>
      <c r="LPU15" s="286"/>
      <c r="LPV15" s="287"/>
      <c r="LPW15" s="67"/>
      <c r="LPX15" s="284"/>
      <c r="LPY15" s="285"/>
      <c r="LPZ15" s="285"/>
      <c r="LQA15" s="286"/>
      <c r="LQB15" s="287"/>
      <c r="LQC15" s="67"/>
      <c r="LQD15" s="284"/>
      <c r="LQE15" s="285"/>
      <c r="LQF15" s="285"/>
      <c r="LQG15" s="286"/>
      <c r="LQH15" s="287"/>
      <c r="LQI15" s="67"/>
      <c r="LQJ15" s="284"/>
      <c r="LQK15" s="285"/>
      <c r="LQL15" s="285"/>
      <c r="LQM15" s="286"/>
      <c r="LQN15" s="287"/>
      <c r="LQO15" s="67"/>
      <c r="LQP15" s="284"/>
      <c r="LQQ15" s="285"/>
      <c r="LQR15" s="285"/>
      <c r="LQS15" s="286"/>
      <c r="LQT15" s="287"/>
      <c r="LQU15" s="67"/>
      <c r="LQV15" s="284"/>
      <c r="LQW15" s="285"/>
      <c r="LQX15" s="285"/>
      <c r="LQY15" s="286"/>
      <c r="LQZ15" s="287"/>
      <c r="LRA15" s="67"/>
      <c r="LRB15" s="284"/>
      <c r="LRC15" s="285"/>
      <c r="LRD15" s="285"/>
      <c r="LRE15" s="286"/>
      <c r="LRF15" s="287"/>
      <c r="LRG15" s="67"/>
      <c r="LRH15" s="284"/>
      <c r="LRI15" s="285"/>
      <c r="LRJ15" s="285"/>
      <c r="LRK15" s="286"/>
      <c r="LRL15" s="287"/>
      <c r="LRM15" s="67"/>
      <c r="LRN15" s="284"/>
      <c r="LRO15" s="285"/>
      <c r="LRP15" s="285"/>
      <c r="LRQ15" s="286"/>
      <c r="LRR15" s="287"/>
      <c r="LRS15" s="67"/>
      <c r="LRT15" s="284"/>
      <c r="LRU15" s="285"/>
      <c r="LRV15" s="285"/>
      <c r="LRW15" s="286"/>
      <c r="LRX15" s="287"/>
      <c r="LRY15" s="67"/>
      <c r="LRZ15" s="284"/>
      <c r="LSA15" s="285"/>
      <c r="LSB15" s="285"/>
      <c r="LSC15" s="286"/>
      <c r="LSD15" s="287"/>
      <c r="LSE15" s="67"/>
      <c r="LSF15" s="284"/>
      <c r="LSG15" s="285"/>
      <c r="LSH15" s="285"/>
      <c r="LSI15" s="286"/>
      <c r="LSJ15" s="287"/>
      <c r="LSK15" s="67"/>
      <c r="LSL15" s="284"/>
      <c r="LSM15" s="285"/>
      <c r="LSN15" s="285"/>
      <c r="LSO15" s="286"/>
      <c r="LSP15" s="287"/>
      <c r="LSQ15" s="67"/>
      <c r="LSR15" s="284"/>
      <c r="LSS15" s="285"/>
      <c r="LST15" s="285"/>
      <c r="LSU15" s="286"/>
      <c r="LSV15" s="287"/>
      <c r="LSW15" s="67"/>
      <c r="LSX15" s="284"/>
      <c r="LSY15" s="285"/>
      <c r="LSZ15" s="285"/>
      <c r="LTA15" s="286"/>
      <c r="LTB15" s="287"/>
      <c r="LTC15" s="67"/>
      <c r="LTD15" s="284"/>
      <c r="LTE15" s="285"/>
      <c r="LTF15" s="285"/>
      <c r="LTG15" s="286"/>
      <c r="LTH15" s="287"/>
      <c r="LTI15" s="67"/>
      <c r="LTJ15" s="284"/>
      <c r="LTK15" s="285"/>
      <c r="LTL15" s="285"/>
      <c r="LTM15" s="286"/>
      <c r="LTN15" s="287"/>
      <c r="LTO15" s="67"/>
      <c r="LTP15" s="284"/>
      <c r="LTQ15" s="285"/>
      <c r="LTR15" s="285"/>
      <c r="LTS15" s="286"/>
      <c r="LTT15" s="287"/>
      <c r="LTU15" s="67"/>
      <c r="LTV15" s="284"/>
      <c r="LTW15" s="285"/>
      <c r="LTX15" s="285"/>
      <c r="LTY15" s="286"/>
      <c r="LTZ15" s="287"/>
      <c r="LUA15" s="67"/>
      <c r="LUB15" s="284"/>
      <c r="LUC15" s="285"/>
      <c r="LUD15" s="285"/>
      <c r="LUE15" s="286"/>
      <c r="LUF15" s="287"/>
      <c r="LUG15" s="67"/>
      <c r="LUH15" s="284"/>
      <c r="LUI15" s="285"/>
      <c r="LUJ15" s="285"/>
      <c r="LUK15" s="286"/>
      <c r="LUL15" s="287"/>
      <c r="LUM15" s="67"/>
      <c r="LUN15" s="284"/>
      <c r="LUO15" s="285"/>
      <c r="LUP15" s="285"/>
      <c r="LUQ15" s="286"/>
      <c r="LUR15" s="287"/>
      <c r="LUS15" s="67"/>
      <c r="LUT15" s="284"/>
      <c r="LUU15" s="285"/>
      <c r="LUV15" s="285"/>
      <c r="LUW15" s="286"/>
      <c r="LUX15" s="287"/>
      <c r="LUY15" s="67"/>
      <c r="LUZ15" s="284"/>
      <c r="LVA15" s="285"/>
      <c r="LVB15" s="285"/>
      <c r="LVC15" s="286"/>
      <c r="LVD15" s="287"/>
      <c r="LVE15" s="67"/>
      <c r="LVF15" s="284"/>
      <c r="LVG15" s="285"/>
      <c r="LVH15" s="285"/>
      <c r="LVI15" s="286"/>
      <c r="LVJ15" s="287"/>
      <c r="LVK15" s="67"/>
      <c r="LVL15" s="284"/>
      <c r="LVM15" s="285"/>
      <c r="LVN15" s="285"/>
      <c r="LVO15" s="286"/>
      <c r="LVP15" s="287"/>
      <c r="LVQ15" s="67"/>
      <c r="LVR15" s="284"/>
      <c r="LVS15" s="285"/>
      <c r="LVT15" s="285"/>
      <c r="LVU15" s="286"/>
      <c r="LVV15" s="287"/>
      <c r="LVW15" s="67"/>
      <c r="LVX15" s="284"/>
      <c r="LVY15" s="285"/>
      <c r="LVZ15" s="285"/>
      <c r="LWA15" s="286"/>
      <c r="LWB15" s="287"/>
      <c r="LWC15" s="67"/>
      <c r="LWD15" s="284"/>
      <c r="LWE15" s="285"/>
      <c r="LWF15" s="285"/>
      <c r="LWG15" s="286"/>
      <c r="LWH15" s="287"/>
      <c r="LWI15" s="67"/>
      <c r="LWJ15" s="284"/>
      <c r="LWK15" s="285"/>
      <c r="LWL15" s="285"/>
      <c r="LWM15" s="286"/>
      <c r="LWN15" s="287"/>
      <c r="LWO15" s="67"/>
      <c r="LWP15" s="284"/>
      <c r="LWQ15" s="285"/>
      <c r="LWR15" s="285"/>
      <c r="LWS15" s="286"/>
      <c r="LWT15" s="287"/>
      <c r="LWU15" s="67"/>
      <c r="LWV15" s="284"/>
      <c r="LWW15" s="285"/>
      <c r="LWX15" s="285"/>
      <c r="LWY15" s="286"/>
      <c r="LWZ15" s="287"/>
      <c r="LXA15" s="67"/>
      <c r="LXB15" s="284"/>
      <c r="LXC15" s="285"/>
      <c r="LXD15" s="285"/>
      <c r="LXE15" s="286"/>
      <c r="LXF15" s="287"/>
      <c r="LXG15" s="67"/>
      <c r="LXH15" s="284"/>
      <c r="LXI15" s="285"/>
      <c r="LXJ15" s="285"/>
      <c r="LXK15" s="286"/>
      <c r="LXL15" s="287"/>
      <c r="LXM15" s="67"/>
      <c r="LXN15" s="284"/>
      <c r="LXO15" s="285"/>
      <c r="LXP15" s="285"/>
      <c r="LXQ15" s="286"/>
      <c r="LXR15" s="287"/>
      <c r="LXS15" s="67"/>
      <c r="LXT15" s="284"/>
      <c r="LXU15" s="285"/>
      <c r="LXV15" s="285"/>
      <c r="LXW15" s="286"/>
      <c r="LXX15" s="287"/>
      <c r="LXY15" s="67"/>
      <c r="LXZ15" s="284"/>
      <c r="LYA15" s="285"/>
      <c r="LYB15" s="285"/>
      <c r="LYC15" s="286"/>
      <c r="LYD15" s="287"/>
      <c r="LYE15" s="67"/>
      <c r="LYF15" s="284"/>
      <c r="LYG15" s="285"/>
      <c r="LYH15" s="285"/>
      <c r="LYI15" s="286"/>
      <c r="LYJ15" s="287"/>
      <c r="LYK15" s="67"/>
      <c r="LYL15" s="284"/>
      <c r="LYM15" s="285"/>
      <c r="LYN15" s="285"/>
      <c r="LYO15" s="286"/>
      <c r="LYP15" s="287"/>
      <c r="LYQ15" s="67"/>
      <c r="LYR15" s="284"/>
      <c r="LYS15" s="285"/>
      <c r="LYT15" s="285"/>
      <c r="LYU15" s="286"/>
      <c r="LYV15" s="287"/>
      <c r="LYW15" s="67"/>
      <c r="LYX15" s="284"/>
      <c r="LYY15" s="285"/>
      <c r="LYZ15" s="285"/>
      <c r="LZA15" s="286"/>
      <c r="LZB15" s="287"/>
      <c r="LZC15" s="67"/>
      <c r="LZD15" s="284"/>
      <c r="LZE15" s="285"/>
      <c r="LZF15" s="285"/>
      <c r="LZG15" s="286"/>
      <c r="LZH15" s="287"/>
      <c r="LZI15" s="67"/>
      <c r="LZJ15" s="284"/>
      <c r="LZK15" s="285"/>
      <c r="LZL15" s="285"/>
      <c r="LZM15" s="286"/>
      <c r="LZN15" s="287"/>
      <c r="LZO15" s="67"/>
      <c r="LZP15" s="284"/>
      <c r="LZQ15" s="285"/>
      <c r="LZR15" s="285"/>
      <c r="LZS15" s="286"/>
      <c r="LZT15" s="287"/>
      <c r="LZU15" s="67"/>
      <c r="LZV15" s="284"/>
      <c r="LZW15" s="285"/>
      <c r="LZX15" s="285"/>
      <c r="LZY15" s="286"/>
      <c r="LZZ15" s="287"/>
      <c r="MAA15" s="67"/>
      <c r="MAB15" s="284"/>
      <c r="MAC15" s="285"/>
      <c r="MAD15" s="285"/>
      <c r="MAE15" s="286"/>
      <c r="MAF15" s="287"/>
      <c r="MAG15" s="67"/>
      <c r="MAH15" s="284"/>
      <c r="MAI15" s="285"/>
      <c r="MAJ15" s="285"/>
      <c r="MAK15" s="286"/>
      <c r="MAL15" s="287"/>
      <c r="MAM15" s="67"/>
      <c r="MAN15" s="284"/>
      <c r="MAO15" s="285"/>
      <c r="MAP15" s="285"/>
      <c r="MAQ15" s="286"/>
      <c r="MAR15" s="287"/>
      <c r="MAS15" s="67"/>
      <c r="MAT15" s="284"/>
      <c r="MAU15" s="285"/>
      <c r="MAV15" s="285"/>
      <c r="MAW15" s="286"/>
      <c r="MAX15" s="287"/>
      <c r="MAY15" s="67"/>
      <c r="MAZ15" s="284"/>
      <c r="MBA15" s="285"/>
      <c r="MBB15" s="285"/>
      <c r="MBC15" s="286"/>
      <c r="MBD15" s="287"/>
      <c r="MBE15" s="67"/>
      <c r="MBF15" s="284"/>
      <c r="MBG15" s="285"/>
      <c r="MBH15" s="285"/>
      <c r="MBI15" s="286"/>
      <c r="MBJ15" s="287"/>
      <c r="MBK15" s="67"/>
      <c r="MBL15" s="284"/>
      <c r="MBM15" s="285"/>
      <c r="MBN15" s="285"/>
      <c r="MBO15" s="286"/>
      <c r="MBP15" s="287"/>
      <c r="MBQ15" s="67"/>
      <c r="MBR15" s="284"/>
      <c r="MBS15" s="285"/>
      <c r="MBT15" s="285"/>
      <c r="MBU15" s="286"/>
      <c r="MBV15" s="287"/>
      <c r="MBW15" s="67"/>
      <c r="MBX15" s="284"/>
      <c r="MBY15" s="285"/>
      <c r="MBZ15" s="285"/>
      <c r="MCA15" s="286"/>
      <c r="MCB15" s="287"/>
      <c r="MCC15" s="67"/>
      <c r="MCD15" s="284"/>
      <c r="MCE15" s="285"/>
      <c r="MCF15" s="285"/>
      <c r="MCG15" s="286"/>
      <c r="MCH15" s="287"/>
      <c r="MCI15" s="67"/>
      <c r="MCJ15" s="284"/>
      <c r="MCK15" s="285"/>
      <c r="MCL15" s="285"/>
      <c r="MCM15" s="286"/>
      <c r="MCN15" s="287"/>
      <c r="MCO15" s="67"/>
      <c r="MCP15" s="284"/>
      <c r="MCQ15" s="285"/>
      <c r="MCR15" s="285"/>
      <c r="MCS15" s="286"/>
      <c r="MCT15" s="287"/>
      <c r="MCU15" s="67"/>
      <c r="MCV15" s="284"/>
      <c r="MCW15" s="285"/>
      <c r="MCX15" s="285"/>
      <c r="MCY15" s="286"/>
      <c r="MCZ15" s="287"/>
      <c r="MDA15" s="67"/>
      <c r="MDB15" s="284"/>
      <c r="MDC15" s="285"/>
      <c r="MDD15" s="285"/>
      <c r="MDE15" s="286"/>
      <c r="MDF15" s="287"/>
      <c r="MDG15" s="67"/>
      <c r="MDH15" s="284"/>
      <c r="MDI15" s="285"/>
      <c r="MDJ15" s="285"/>
      <c r="MDK15" s="286"/>
      <c r="MDL15" s="287"/>
      <c r="MDM15" s="67"/>
      <c r="MDN15" s="284"/>
      <c r="MDO15" s="285"/>
      <c r="MDP15" s="285"/>
      <c r="MDQ15" s="286"/>
      <c r="MDR15" s="287"/>
      <c r="MDS15" s="67"/>
      <c r="MDT15" s="284"/>
      <c r="MDU15" s="285"/>
      <c r="MDV15" s="285"/>
      <c r="MDW15" s="286"/>
      <c r="MDX15" s="287"/>
      <c r="MDY15" s="67"/>
      <c r="MDZ15" s="284"/>
      <c r="MEA15" s="285"/>
      <c r="MEB15" s="285"/>
      <c r="MEC15" s="286"/>
      <c r="MED15" s="287"/>
      <c r="MEE15" s="67"/>
      <c r="MEF15" s="284"/>
      <c r="MEG15" s="285"/>
      <c r="MEH15" s="285"/>
      <c r="MEI15" s="286"/>
      <c r="MEJ15" s="287"/>
      <c r="MEK15" s="67"/>
      <c r="MEL15" s="284"/>
      <c r="MEM15" s="285"/>
      <c r="MEN15" s="285"/>
      <c r="MEO15" s="286"/>
      <c r="MEP15" s="287"/>
      <c r="MEQ15" s="67"/>
      <c r="MER15" s="284"/>
      <c r="MES15" s="285"/>
      <c r="MET15" s="285"/>
      <c r="MEU15" s="286"/>
      <c r="MEV15" s="287"/>
      <c r="MEW15" s="67"/>
      <c r="MEX15" s="284"/>
      <c r="MEY15" s="285"/>
      <c r="MEZ15" s="285"/>
      <c r="MFA15" s="286"/>
      <c r="MFB15" s="287"/>
      <c r="MFC15" s="67"/>
      <c r="MFD15" s="284"/>
      <c r="MFE15" s="285"/>
      <c r="MFF15" s="285"/>
      <c r="MFG15" s="286"/>
      <c r="MFH15" s="287"/>
      <c r="MFI15" s="67"/>
      <c r="MFJ15" s="284"/>
      <c r="MFK15" s="285"/>
      <c r="MFL15" s="285"/>
      <c r="MFM15" s="286"/>
      <c r="MFN15" s="287"/>
      <c r="MFO15" s="67"/>
      <c r="MFP15" s="284"/>
      <c r="MFQ15" s="285"/>
      <c r="MFR15" s="285"/>
      <c r="MFS15" s="286"/>
      <c r="MFT15" s="287"/>
      <c r="MFU15" s="67"/>
      <c r="MFV15" s="284"/>
      <c r="MFW15" s="285"/>
      <c r="MFX15" s="285"/>
      <c r="MFY15" s="286"/>
      <c r="MFZ15" s="287"/>
      <c r="MGA15" s="67"/>
      <c r="MGB15" s="284"/>
      <c r="MGC15" s="285"/>
      <c r="MGD15" s="285"/>
      <c r="MGE15" s="286"/>
      <c r="MGF15" s="287"/>
      <c r="MGG15" s="67"/>
      <c r="MGH15" s="284"/>
      <c r="MGI15" s="285"/>
      <c r="MGJ15" s="285"/>
      <c r="MGK15" s="286"/>
      <c r="MGL15" s="287"/>
      <c r="MGM15" s="67"/>
      <c r="MGN15" s="284"/>
      <c r="MGO15" s="285"/>
      <c r="MGP15" s="285"/>
      <c r="MGQ15" s="286"/>
      <c r="MGR15" s="287"/>
      <c r="MGS15" s="67"/>
      <c r="MGT15" s="284"/>
      <c r="MGU15" s="285"/>
      <c r="MGV15" s="285"/>
      <c r="MGW15" s="286"/>
      <c r="MGX15" s="287"/>
      <c r="MGY15" s="67"/>
      <c r="MGZ15" s="284"/>
      <c r="MHA15" s="285"/>
      <c r="MHB15" s="285"/>
      <c r="MHC15" s="286"/>
      <c r="MHD15" s="287"/>
      <c r="MHE15" s="67"/>
      <c r="MHF15" s="284"/>
      <c r="MHG15" s="285"/>
      <c r="MHH15" s="285"/>
      <c r="MHI15" s="286"/>
      <c r="MHJ15" s="287"/>
      <c r="MHK15" s="67"/>
      <c r="MHL15" s="284"/>
      <c r="MHM15" s="285"/>
      <c r="MHN15" s="285"/>
      <c r="MHO15" s="286"/>
      <c r="MHP15" s="287"/>
      <c r="MHQ15" s="67"/>
      <c r="MHR15" s="284"/>
      <c r="MHS15" s="285"/>
      <c r="MHT15" s="285"/>
      <c r="MHU15" s="286"/>
      <c r="MHV15" s="287"/>
      <c r="MHW15" s="67"/>
      <c r="MHX15" s="284"/>
      <c r="MHY15" s="285"/>
      <c r="MHZ15" s="285"/>
      <c r="MIA15" s="286"/>
      <c r="MIB15" s="287"/>
      <c r="MIC15" s="67"/>
      <c r="MID15" s="284"/>
      <c r="MIE15" s="285"/>
      <c r="MIF15" s="285"/>
      <c r="MIG15" s="286"/>
      <c r="MIH15" s="287"/>
      <c r="MII15" s="67"/>
      <c r="MIJ15" s="284"/>
      <c r="MIK15" s="285"/>
      <c r="MIL15" s="285"/>
      <c r="MIM15" s="286"/>
      <c r="MIN15" s="287"/>
      <c r="MIO15" s="67"/>
      <c r="MIP15" s="284"/>
      <c r="MIQ15" s="285"/>
      <c r="MIR15" s="285"/>
      <c r="MIS15" s="286"/>
      <c r="MIT15" s="287"/>
      <c r="MIU15" s="67"/>
      <c r="MIV15" s="284"/>
      <c r="MIW15" s="285"/>
      <c r="MIX15" s="285"/>
      <c r="MIY15" s="286"/>
      <c r="MIZ15" s="287"/>
      <c r="MJA15" s="67"/>
      <c r="MJB15" s="284"/>
      <c r="MJC15" s="285"/>
      <c r="MJD15" s="285"/>
      <c r="MJE15" s="286"/>
      <c r="MJF15" s="287"/>
      <c r="MJG15" s="67"/>
      <c r="MJH15" s="284"/>
      <c r="MJI15" s="285"/>
      <c r="MJJ15" s="285"/>
      <c r="MJK15" s="286"/>
      <c r="MJL15" s="287"/>
      <c r="MJM15" s="67"/>
      <c r="MJN15" s="284"/>
      <c r="MJO15" s="285"/>
      <c r="MJP15" s="285"/>
      <c r="MJQ15" s="286"/>
      <c r="MJR15" s="287"/>
      <c r="MJS15" s="67"/>
      <c r="MJT15" s="284"/>
      <c r="MJU15" s="285"/>
      <c r="MJV15" s="285"/>
      <c r="MJW15" s="286"/>
      <c r="MJX15" s="287"/>
      <c r="MJY15" s="67"/>
      <c r="MJZ15" s="284"/>
      <c r="MKA15" s="285"/>
      <c r="MKB15" s="285"/>
      <c r="MKC15" s="286"/>
      <c r="MKD15" s="287"/>
      <c r="MKE15" s="67"/>
      <c r="MKF15" s="284"/>
      <c r="MKG15" s="285"/>
      <c r="MKH15" s="285"/>
      <c r="MKI15" s="286"/>
      <c r="MKJ15" s="287"/>
      <c r="MKK15" s="67"/>
      <c r="MKL15" s="284"/>
      <c r="MKM15" s="285"/>
      <c r="MKN15" s="285"/>
      <c r="MKO15" s="286"/>
      <c r="MKP15" s="287"/>
      <c r="MKQ15" s="67"/>
      <c r="MKR15" s="284"/>
      <c r="MKS15" s="285"/>
      <c r="MKT15" s="285"/>
      <c r="MKU15" s="286"/>
      <c r="MKV15" s="287"/>
      <c r="MKW15" s="67"/>
      <c r="MKX15" s="284"/>
      <c r="MKY15" s="285"/>
      <c r="MKZ15" s="285"/>
      <c r="MLA15" s="286"/>
      <c r="MLB15" s="287"/>
      <c r="MLC15" s="67"/>
      <c r="MLD15" s="284"/>
      <c r="MLE15" s="285"/>
      <c r="MLF15" s="285"/>
      <c r="MLG15" s="286"/>
      <c r="MLH15" s="287"/>
      <c r="MLI15" s="67"/>
      <c r="MLJ15" s="284"/>
      <c r="MLK15" s="285"/>
      <c r="MLL15" s="285"/>
      <c r="MLM15" s="286"/>
      <c r="MLN15" s="287"/>
      <c r="MLO15" s="67"/>
      <c r="MLP15" s="284"/>
      <c r="MLQ15" s="285"/>
      <c r="MLR15" s="285"/>
      <c r="MLS15" s="286"/>
      <c r="MLT15" s="287"/>
      <c r="MLU15" s="67"/>
      <c r="MLV15" s="284"/>
      <c r="MLW15" s="285"/>
      <c r="MLX15" s="285"/>
      <c r="MLY15" s="286"/>
      <c r="MLZ15" s="287"/>
      <c r="MMA15" s="67"/>
      <c r="MMB15" s="284"/>
      <c r="MMC15" s="285"/>
      <c r="MMD15" s="285"/>
      <c r="MME15" s="286"/>
      <c r="MMF15" s="287"/>
      <c r="MMG15" s="67"/>
      <c r="MMH15" s="284"/>
      <c r="MMI15" s="285"/>
      <c r="MMJ15" s="285"/>
      <c r="MMK15" s="286"/>
      <c r="MML15" s="287"/>
      <c r="MMM15" s="67"/>
      <c r="MMN15" s="284"/>
      <c r="MMO15" s="285"/>
      <c r="MMP15" s="285"/>
      <c r="MMQ15" s="286"/>
      <c r="MMR15" s="287"/>
      <c r="MMS15" s="67"/>
      <c r="MMT15" s="284"/>
      <c r="MMU15" s="285"/>
      <c r="MMV15" s="285"/>
      <c r="MMW15" s="286"/>
      <c r="MMX15" s="287"/>
      <c r="MMY15" s="67"/>
      <c r="MMZ15" s="284"/>
      <c r="MNA15" s="285"/>
      <c r="MNB15" s="285"/>
      <c r="MNC15" s="286"/>
      <c r="MND15" s="287"/>
      <c r="MNE15" s="67"/>
      <c r="MNF15" s="284"/>
      <c r="MNG15" s="285"/>
      <c r="MNH15" s="285"/>
      <c r="MNI15" s="286"/>
      <c r="MNJ15" s="287"/>
      <c r="MNK15" s="67"/>
      <c r="MNL15" s="284"/>
      <c r="MNM15" s="285"/>
      <c r="MNN15" s="285"/>
      <c r="MNO15" s="286"/>
      <c r="MNP15" s="287"/>
      <c r="MNQ15" s="67"/>
      <c r="MNR15" s="284"/>
      <c r="MNS15" s="285"/>
      <c r="MNT15" s="285"/>
      <c r="MNU15" s="286"/>
      <c r="MNV15" s="287"/>
      <c r="MNW15" s="67"/>
      <c r="MNX15" s="284"/>
      <c r="MNY15" s="285"/>
      <c r="MNZ15" s="285"/>
      <c r="MOA15" s="286"/>
      <c r="MOB15" s="287"/>
      <c r="MOC15" s="67"/>
      <c r="MOD15" s="284"/>
      <c r="MOE15" s="285"/>
      <c r="MOF15" s="285"/>
      <c r="MOG15" s="286"/>
      <c r="MOH15" s="287"/>
      <c r="MOI15" s="67"/>
      <c r="MOJ15" s="284"/>
      <c r="MOK15" s="285"/>
      <c r="MOL15" s="285"/>
      <c r="MOM15" s="286"/>
      <c r="MON15" s="287"/>
      <c r="MOO15" s="67"/>
      <c r="MOP15" s="284"/>
      <c r="MOQ15" s="285"/>
      <c r="MOR15" s="285"/>
      <c r="MOS15" s="286"/>
      <c r="MOT15" s="287"/>
      <c r="MOU15" s="67"/>
      <c r="MOV15" s="284"/>
      <c r="MOW15" s="285"/>
      <c r="MOX15" s="285"/>
      <c r="MOY15" s="286"/>
      <c r="MOZ15" s="287"/>
      <c r="MPA15" s="67"/>
      <c r="MPB15" s="284"/>
      <c r="MPC15" s="285"/>
      <c r="MPD15" s="285"/>
      <c r="MPE15" s="286"/>
      <c r="MPF15" s="287"/>
      <c r="MPG15" s="67"/>
      <c r="MPH15" s="284"/>
      <c r="MPI15" s="285"/>
      <c r="MPJ15" s="285"/>
      <c r="MPK15" s="286"/>
      <c r="MPL15" s="287"/>
      <c r="MPM15" s="67"/>
      <c r="MPN15" s="284"/>
      <c r="MPO15" s="285"/>
      <c r="MPP15" s="285"/>
      <c r="MPQ15" s="286"/>
      <c r="MPR15" s="287"/>
      <c r="MPS15" s="67"/>
      <c r="MPT15" s="284"/>
      <c r="MPU15" s="285"/>
      <c r="MPV15" s="285"/>
      <c r="MPW15" s="286"/>
      <c r="MPX15" s="287"/>
      <c r="MPY15" s="67"/>
      <c r="MPZ15" s="284"/>
      <c r="MQA15" s="285"/>
      <c r="MQB15" s="285"/>
      <c r="MQC15" s="286"/>
      <c r="MQD15" s="287"/>
      <c r="MQE15" s="67"/>
      <c r="MQF15" s="284"/>
      <c r="MQG15" s="285"/>
      <c r="MQH15" s="285"/>
      <c r="MQI15" s="286"/>
      <c r="MQJ15" s="287"/>
      <c r="MQK15" s="67"/>
      <c r="MQL15" s="284"/>
      <c r="MQM15" s="285"/>
      <c r="MQN15" s="285"/>
      <c r="MQO15" s="286"/>
      <c r="MQP15" s="287"/>
      <c r="MQQ15" s="67"/>
      <c r="MQR15" s="284"/>
      <c r="MQS15" s="285"/>
      <c r="MQT15" s="285"/>
      <c r="MQU15" s="286"/>
      <c r="MQV15" s="287"/>
      <c r="MQW15" s="67"/>
      <c r="MQX15" s="284"/>
      <c r="MQY15" s="285"/>
      <c r="MQZ15" s="285"/>
      <c r="MRA15" s="286"/>
      <c r="MRB15" s="287"/>
      <c r="MRC15" s="67"/>
      <c r="MRD15" s="284"/>
      <c r="MRE15" s="285"/>
      <c r="MRF15" s="285"/>
      <c r="MRG15" s="286"/>
      <c r="MRH15" s="287"/>
      <c r="MRI15" s="67"/>
      <c r="MRJ15" s="284"/>
      <c r="MRK15" s="285"/>
      <c r="MRL15" s="285"/>
      <c r="MRM15" s="286"/>
      <c r="MRN15" s="287"/>
      <c r="MRO15" s="67"/>
      <c r="MRP15" s="284"/>
      <c r="MRQ15" s="285"/>
      <c r="MRR15" s="285"/>
      <c r="MRS15" s="286"/>
      <c r="MRT15" s="287"/>
      <c r="MRU15" s="67"/>
      <c r="MRV15" s="284"/>
      <c r="MRW15" s="285"/>
      <c r="MRX15" s="285"/>
      <c r="MRY15" s="286"/>
      <c r="MRZ15" s="287"/>
      <c r="MSA15" s="67"/>
      <c r="MSB15" s="284"/>
      <c r="MSC15" s="285"/>
      <c r="MSD15" s="285"/>
      <c r="MSE15" s="286"/>
      <c r="MSF15" s="287"/>
      <c r="MSG15" s="67"/>
      <c r="MSH15" s="284"/>
      <c r="MSI15" s="285"/>
      <c r="MSJ15" s="285"/>
      <c r="MSK15" s="286"/>
      <c r="MSL15" s="287"/>
      <c r="MSM15" s="67"/>
      <c r="MSN15" s="284"/>
      <c r="MSO15" s="285"/>
      <c r="MSP15" s="285"/>
      <c r="MSQ15" s="286"/>
      <c r="MSR15" s="287"/>
      <c r="MSS15" s="67"/>
      <c r="MST15" s="284"/>
      <c r="MSU15" s="285"/>
      <c r="MSV15" s="285"/>
      <c r="MSW15" s="286"/>
      <c r="MSX15" s="287"/>
      <c r="MSY15" s="67"/>
      <c r="MSZ15" s="284"/>
      <c r="MTA15" s="285"/>
      <c r="MTB15" s="285"/>
      <c r="MTC15" s="286"/>
      <c r="MTD15" s="287"/>
      <c r="MTE15" s="67"/>
      <c r="MTF15" s="284"/>
      <c r="MTG15" s="285"/>
      <c r="MTH15" s="285"/>
      <c r="MTI15" s="286"/>
      <c r="MTJ15" s="287"/>
      <c r="MTK15" s="67"/>
      <c r="MTL15" s="284"/>
      <c r="MTM15" s="285"/>
      <c r="MTN15" s="285"/>
      <c r="MTO15" s="286"/>
      <c r="MTP15" s="287"/>
      <c r="MTQ15" s="67"/>
      <c r="MTR15" s="284"/>
      <c r="MTS15" s="285"/>
      <c r="MTT15" s="285"/>
      <c r="MTU15" s="286"/>
      <c r="MTV15" s="287"/>
      <c r="MTW15" s="67"/>
      <c r="MTX15" s="284"/>
      <c r="MTY15" s="285"/>
      <c r="MTZ15" s="285"/>
      <c r="MUA15" s="286"/>
      <c r="MUB15" s="287"/>
      <c r="MUC15" s="67"/>
      <c r="MUD15" s="284"/>
      <c r="MUE15" s="285"/>
      <c r="MUF15" s="285"/>
      <c r="MUG15" s="286"/>
      <c r="MUH15" s="287"/>
      <c r="MUI15" s="67"/>
      <c r="MUJ15" s="284"/>
      <c r="MUK15" s="285"/>
      <c r="MUL15" s="285"/>
      <c r="MUM15" s="286"/>
      <c r="MUN15" s="287"/>
      <c r="MUO15" s="67"/>
      <c r="MUP15" s="284"/>
      <c r="MUQ15" s="285"/>
      <c r="MUR15" s="285"/>
      <c r="MUS15" s="286"/>
      <c r="MUT15" s="287"/>
      <c r="MUU15" s="67"/>
      <c r="MUV15" s="284"/>
      <c r="MUW15" s="285"/>
      <c r="MUX15" s="285"/>
      <c r="MUY15" s="286"/>
      <c r="MUZ15" s="287"/>
      <c r="MVA15" s="67"/>
      <c r="MVB15" s="284"/>
      <c r="MVC15" s="285"/>
      <c r="MVD15" s="285"/>
      <c r="MVE15" s="286"/>
      <c r="MVF15" s="287"/>
      <c r="MVG15" s="67"/>
      <c r="MVH15" s="284"/>
      <c r="MVI15" s="285"/>
      <c r="MVJ15" s="285"/>
      <c r="MVK15" s="286"/>
      <c r="MVL15" s="287"/>
      <c r="MVM15" s="67"/>
      <c r="MVN15" s="284"/>
      <c r="MVO15" s="285"/>
      <c r="MVP15" s="285"/>
      <c r="MVQ15" s="286"/>
      <c r="MVR15" s="287"/>
      <c r="MVS15" s="67"/>
      <c r="MVT15" s="284"/>
      <c r="MVU15" s="285"/>
      <c r="MVV15" s="285"/>
      <c r="MVW15" s="286"/>
      <c r="MVX15" s="287"/>
      <c r="MVY15" s="67"/>
      <c r="MVZ15" s="284"/>
      <c r="MWA15" s="285"/>
      <c r="MWB15" s="285"/>
      <c r="MWC15" s="286"/>
      <c r="MWD15" s="287"/>
      <c r="MWE15" s="67"/>
      <c r="MWF15" s="284"/>
      <c r="MWG15" s="285"/>
      <c r="MWH15" s="285"/>
      <c r="MWI15" s="286"/>
      <c r="MWJ15" s="287"/>
      <c r="MWK15" s="67"/>
      <c r="MWL15" s="284"/>
      <c r="MWM15" s="285"/>
      <c r="MWN15" s="285"/>
      <c r="MWO15" s="286"/>
      <c r="MWP15" s="287"/>
      <c r="MWQ15" s="67"/>
      <c r="MWR15" s="284"/>
      <c r="MWS15" s="285"/>
      <c r="MWT15" s="285"/>
      <c r="MWU15" s="286"/>
      <c r="MWV15" s="287"/>
      <c r="MWW15" s="67"/>
      <c r="MWX15" s="284"/>
      <c r="MWY15" s="285"/>
      <c r="MWZ15" s="285"/>
      <c r="MXA15" s="286"/>
      <c r="MXB15" s="287"/>
      <c r="MXC15" s="67"/>
      <c r="MXD15" s="284"/>
      <c r="MXE15" s="285"/>
      <c r="MXF15" s="285"/>
      <c r="MXG15" s="286"/>
      <c r="MXH15" s="287"/>
      <c r="MXI15" s="67"/>
      <c r="MXJ15" s="284"/>
      <c r="MXK15" s="285"/>
      <c r="MXL15" s="285"/>
      <c r="MXM15" s="286"/>
      <c r="MXN15" s="287"/>
      <c r="MXO15" s="67"/>
      <c r="MXP15" s="284"/>
      <c r="MXQ15" s="285"/>
      <c r="MXR15" s="285"/>
      <c r="MXS15" s="286"/>
      <c r="MXT15" s="287"/>
      <c r="MXU15" s="67"/>
      <c r="MXV15" s="284"/>
      <c r="MXW15" s="285"/>
      <c r="MXX15" s="285"/>
      <c r="MXY15" s="286"/>
      <c r="MXZ15" s="287"/>
      <c r="MYA15" s="67"/>
      <c r="MYB15" s="284"/>
      <c r="MYC15" s="285"/>
      <c r="MYD15" s="285"/>
      <c r="MYE15" s="286"/>
      <c r="MYF15" s="287"/>
      <c r="MYG15" s="67"/>
      <c r="MYH15" s="284"/>
      <c r="MYI15" s="285"/>
      <c r="MYJ15" s="285"/>
      <c r="MYK15" s="286"/>
      <c r="MYL15" s="287"/>
      <c r="MYM15" s="67"/>
      <c r="MYN15" s="284"/>
      <c r="MYO15" s="285"/>
      <c r="MYP15" s="285"/>
      <c r="MYQ15" s="286"/>
      <c r="MYR15" s="287"/>
      <c r="MYS15" s="67"/>
      <c r="MYT15" s="284"/>
      <c r="MYU15" s="285"/>
      <c r="MYV15" s="285"/>
      <c r="MYW15" s="286"/>
      <c r="MYX15" s="287"/>
      <c r="MYY15" s="67"/>
      <c r="MYZ15" s="284"/>
      <c r="MZA15" s="285"/>
      <c r="MZB15" s="285"/>
      <c r="MZC15" s="286"/>
      <c r="MZD15" s="287"/>
      <c r="MZE15" s="67"/>
      <c r="MZF15" s="284"/>
      <c r="MZG15" s="285"/>
      <c r="MZH15" s="285"/>
      <c r="MZI15" s="286"/>
      <c r="MZJ15" s="287"/>
      <c r="MZK15" s="67"/>
      <c r="MZL15" s="284"/>
      <c r="MZM15" s="285"/>
      <c r="MZN15" s="285"/>
      <c r="MZO15" s="286"/>
      <c r="MZP15" s="287"/>
      <c r="MZQ15" s="67"/>
      <c r="MZR15" s="284"/>
      <c r="MZS15" s="285"/>
      <c r="MZT15" s="285"/>
      <c r="MZU15" s="286"/>
      <c r="MZV15" s="287"/>
      <c r="MZW15" s="67"/>
      <c r="MZX15" s="284"/>
      <c r="MZY15" s="285"/>
      <c r="MZZ15" s="285"/>
      <c r="NAA15" s="286"/>
      <c r="NAB15" s="287"/>
      <c r="NAC15" s="67"/>
      <c r="NAD15" s="284"/>
      <c r="NAE15" s="285"/>
      <c r="NAF15" s="285"/>
      <c r="NAG15" s="286"/>
      <c r="NAH15" s="287"/>
      <c r="NAI15" s="67"/>
      <c r="NAJ15" s="284"/>
      <c r="NAK15" s="285"/>
      <c r="NAL15" s="285"/>
      <c r="NAM15" s="286"/>
      <c r="NAN15" s="287"/>
      <c r="NAO15" s="67"/>
      <c r="NAP15" s="284"/>
      <c r="NAQ15" s="285"/>
      <c r="NAR15" s="285"/>
      <c r="NAS15" s="286"/>
      <c r="NAT15" s="287"/>
      <c r="NAU15" s="67"/>
      <c r="NAV15" s="284"/>
      <c r="NAW15" s="285"/>
      <c r="NAX15" s="285"/>
      <c r="NAY15" s="286"/>
      <c r="NAZ15" s="287"/>
      <c r="NBA15" s="67"/>
      <c r="NBB15" s="284"/>
      <c r="NBC15" s="285"/>
      <c r="NBD15" s="285"/>
      <c r="NBE15" s="286"/>
      <c r="NBF15" s="287"/>
      <c r="NBG15" s="67"/>
      <c r="NBH15" s="284"/>
      <c r="NBI15" s="285"/>
      <c r="NBJ15" s="285"/>
      <c r="NBK15" s="286"/>
      <c r="NBL15" s="287"/>
      <c r="NBM15" s="67"/>
      <c r="NBN15" s="284"/>
      <c r="NBO15" s="285"/>
      <c r="NBP15" s="285"/>
      <c r="NBQ15" s="286"/>
      <c r="NBR15" s="287"/>
      <c r="NBS15" s="67"/>
      <c r="NBT15" s="284"/>
      <c r="NBU15" s="285"/>
      <c r="NBV15" s="285"/>
      <c r="NBW15" s="286"/>
      <c r="NBX15" s="287"/>
      <c r="NBY15" s="67"/>
      <c r="NBZ15" s="284"/>
      <c r="NCA15" s="285"/>
      <c r="NCB15" s="285"/>
      <c r="NCC15" s="286"/>
      <c r="NCD15" s="287"/>
      <c r="NCE15" s="67"/>
      <c r="NCF15" s="284"/>
      <c r="NCG15" s="285"/>
      <c r="NCH15" s="285"/>
      <c r="NCI15" s="286"/>
      <c r="NCJ15" s="287"/>
      <c r="NCK15" s="67"/>
      <c r="NCL15" s="284"/>
      <c r="NCM15" s="285"/>
      <c r="NCN15" s="285"/>
      <c r="NCO15" s="286"/>
      <c r="NCP15" s="287"/>
      <c r="NCQ15" s="67"/>
      <c r="NCR15" s="284"/>
      <c r="NCS15" s="285"/>
      <c r="NCT15" s="285"/>
      <c r="NCU15" s="286"/>
      <c r="NCV15" s="287"/>
      <c r="NCW15" s="67"/>
      <c r="NCX15" s="284"/>
      <c r="NCY15" s="285"/>
      <c r="NCZ15" s="285"/>
      <c r="NDA15" s="286"/>
      <c r="NDB15" s="287"/>
      <c r="NDC15" s="67"/>
      <c r="NDD15" s="284"/>
      <c r="NDE15" s="285"/>
      <c r="NDF15" s="285"/>
      <c r="NDG15" s="286"/>
      <c r="NDH15" s="287"/>
      <c r="NDI15" s="67"/>
      <c r="NDJ15" s="284"/>
      <c r="NDK15" s="285"/>
      <c r="NDL15" s="285"/>
      <c r="NDM15" s="286"/>
      <c r="NDN15" s="287"/>
      <c r="NDO15" s="67"/>
      <c r="NDP15" s="284"/>
      <c r="NDQ15" s="285"/>
      <c r="NDR15" s="285"/>
      <c r="NDS15" s="286"/>
      <c r="NDT15" s="287"/>
      <c r="NDU15" s="67"/>
      <c r="NDV15" s="284"/>
      <c r="NDW15" s="285"/>
      <c r="NDX15" s="285"/>
      <c r="NDY15" s="286"/>
      <c r="NDZ15" s="287"/>
      <c r="NEA15" s="67"/>
      <c r="NEB15" s="284"/>
      <c r="NEC15" s="285"/>
      <c r="NED15" s="285"/>
      <c r="NEE15" s="286"/>
      <c r="NEF15" s="287"/>
      <c r="NEG15" s="67"/>
      <c r="NEH15" s="284"/>
      <c r="NEI15" s="285"/>
      <c r="NEJ15" s="285"/>
      <c r="NEK15" s="286"/>
      <c r="NEL15" s="287"/>
      <c r="NEM15" s="67"/>
      <c r="NEN15" s="284"/>
      <c r="NEO15" s="285"/>
      <c r="NEP15" s="285"/>
      <c r="NEQ15" s="286"/>
      <c r="NER15" s="287"/>
      <c r="NES15" s="67"/>
      <c r="NET15" s="284"/>
      <c r="NEU15" s="285"/>
      <c r="NEV15" s="285"/>
      <c r="NEW15" s="286"/>
      <c r="NEX15" s="287"/>
      <c r="NEY15" s="67"/>
      <c r="NEZ15" s="284"/>
      <c r="NFA15" s="285"/>
      <c r="NFB15" s="285"/>
      <c r="NFC15" s="286"/>
      <c r="NFD15" s="287"/>
      <c r="NFE15" s="67"/>
      <c r="NFF15" s="284"/>
      <c r="NFG15" s="285"/>
      <c r="NFH15" s="285"/>
      <c r="NFI15" s="286"/>
      <c r="NFJ15" s="287"/>
      <c r="NFK15" s="67"/>
      <c r="NFL15" s="284"/>
      <c r="NFM15" s="285"/>
      <c r="NFN15" s="285"/>
      <c r="NFO15" s="286"/>
      <c r="NFP15" s="287"/>
      <c r="NFQ15" s="67"/>
      <c r="NFR15" s="284"/>
      <c r="NFS15" s="285"/>
      <c r="NFT15" s="285"/>
      <c r="NFU15" s="286"/>
      <c r="NFV15" s="287"/>
      <c r="NFW15" s="67"/>
      <c r="NFX15" s="284"/>
      <c r="NFY15" s="285"/>
      <c r="NFZ15" s="285"/>
      <c r="NGA15" s="286"/>
      <c r="NGB15" s="287"/>
      <c r="NGC15" s="67"/>
      <c r="NGD15" s="284"/>
      <c r="NGE15" s="285"/>
      <c r="NGF15" s="285"/>
      <c r="NGG15" s="286"/>
      <c r="NGH15" s="287"/>
      <c r="NGI15" s="67"/>
      <c r="NGJ15" s="284"/>
      <c r="NGK15" s="285"/>
      <c r="NGL15" s="285"/>
      <c r="NGM15" s="286"/>
      <c r="NGN15" s="287"/>
      <c r="NGO15" s="67"/>
      <c r="NGP15" s="284"/>
      <c r="NGQ15" s="285"/>
      <c r="NGR15" s="285"/>
      <c r="NGS15" s="286"/>
      <c r="NGT15" s="287"/>
      <c r="NGU15" s="67"/>
      <c r="NGV15" s="284"/>
      <c r="NGW15" s="285"/>
      <c r="NGX15" s="285"/>
      <c r="NGY15" s="286"/>
      <c r="NGZ15" s="287"/>
      <c r="NHA15" s="67"/>
      <c r="NHB15" s="284"/>
      <c r="NHC15" s="285"/>
      <c r="NHD15" s="285"/>
      <c r="NHE15" s="286"/>
      <c r="NHF15" s="287"/>
      <c r="NHG15" s="67"/>
      <c r="NHH15" s="284"/>
      <c r="NHI15" s="285"/>
      <c r="NHJ15" s="285"/>
      <c r="NHK15" s="286"/>
      <c r="NHL15" s="287"/>
      <c r="NHM15" s="67"/>
      <c r="NHN15" s="284"/>
      <c r="NHO15" s="285"/>
      <c r="NHP15" s="285"/>
      <c r="NHQ15" s="286"/>
      <c r="NHR15" s="287"/>
      <c r="NHS15" s="67"/>
      <c r="NHT15" s="284"/>
      <c r="NHU15" s="285"/>
      <c r="NHV15" s="285"/>
      <c r="NHW15" s="286"/>
      <c r="NHX15" s="287"/>
      <c r="NHY15" s="67"/>
      <c r="NHZ15" s="284"/>
      <c r="NIA15" s="285"/>
      <c r="NIB15" s="285"/>
      <c r="NIC15" s="286"/>
      <c r="NID15" s="287"/>
      <c r="NIE15" s="67"/>
      <c r="NIF15" s="284"/>
      <c r="NIG15" s="285"/>
      <c r="NIH15" s="285"/>
      <c r="NII15" s="286"/>
      <c r="NIJ15" s="287"/>
      <c r="NIK15" s="67"/>
      <c r="NIL15" s="284"/>
      <c r="NIM15" s="285"/>
      <c r="NIN15" s="285"/>
      <c r="NIO15" s="286"/>
      <c r="NIP15" s="287"/>
      <c r="NIQ15" s="67"/>
      <c r="NIR15" s="284"/>
      <c r="NIS15" s="285"/>
      <c r="NIT15" s="285"/>
      <c r="NIU15" s="286"/>
      <c r="NIV15" s="287"/>
      <c r="NIW15" s="67"/>
      <c r="NIX15" s="284"/>
      <c r="NIY15" s="285"/>
      <c r="NIZ15" s="285"/>
      <c r="NJA15" s="286"/>
      <c r="NJB15" s="287"/>
      <c r="NJC15" s="67"/>
      <c r="NJD15" s="284"/>
      <c r="NJE15" s="285"/>
      <c r="NJF15" s="285"/>
      <c r="NJG15" s="286"/>
      <c r="NJH15" s="287"/>
      <c r="NJI15" s="67"/>
      <c r="NJJ15" s="284"/>
      <c r="NJK15" s="285"/>
      <c r="NJL15" s="285"/>
      <c r="NJM15" s="286"/>
      <c r="NJN15" s="287"/>
      <c r="NJO15" s="67"/>
      <c r="NJP15" s="284"/>
      <c r="NJQ15" s="285"/>
      <c r="NJR15" s="285"/>
      <c r="NJS15" s="286"/>
      <c r="NJT15" s="287"/>
      <c r="NJU15" s="67"/>
      <c r="NJV15" s="284"/>
      <c r="NJW15" s="285"/>
      <c r="NJX15" s="285"/>
      <c r="NJY15" s="286"/>
      <c r="NJZ15" s="287"/>
      <c r="NKA15" s="67"/>
      <c r="NKB15" s="284"/>
      <c r="NKC15" s="285"/>
      <c r="NKD15" s="285"/>
      <c r="NKE15" s="286"/>
      <c r="NKF15" s="287"/>
      <c r="NKG15" s="67"/>
      <c r="NKH15" s="284"/>
      <c r="NKI15" s="285"/>
      <c r="NKJ15" s="285"/>
      <c r="NKK15" s="286"/>
      <c r="NKL15" s="287"/>
      <c r="NKM15" s="67"/>
      <c r="NKN15" s="284"/>
      <c r="NKO15" s="285"/>
      <c r="NKP15" s="285"/>
      <c r="NKQ15" s="286"/>
      <c r="NKR15" s="287"/>
      <c r="NKS15" s="67"/>
      <c r="NKT15" s="284"/>
      <c r="NKU15" s="285"/>
      <c r="NKV15" s="285"/>
      <c r="NKW15" s="286"/>
      <c r="NKX15" s="287"/>
      <c r="NKY15" s="67"/>
      <c r="NKZ15" s="284"/>
      <c r="NLA15" s="285"/>
      <c r="NLB15" s="285"/>
      <c r="NLC15" s="286"/>
      <c r="NLD15" s="287"/>
      <c r="NLE15" s="67"/>
      <c r="NLF15" s="284"/>
      <c r="NLG15" s="285"/>
      <c r="NLH15" s="285"/>
      <c r="NLI15" s="286"/>
      <c r="NLJ15" s="287"/>
      <c r="NLK15" s="67"/>
      <c r="NLL15" s="284"/>
      <c r="NLM15" s="285"/>
      <c r="NLN15" s="285"/>
      <c r="NLO15" s="286"/>
      <c r="NLP15" s="287"/>
      <c r="NLQ15" s="67"/>
      <c r="NLR15" s="284"/>
      <c r="NLS15" s="285"/>
      <c r="NLT15" s="285"/>
      <c r="NLU15" s="286"/>
      <c r="NLV15" s="287"/>
      <c r="NLW15" s="67"/>
      <c r="NLX15" s="284"/>
      <c r="NLY15" s="285"/>
      <c r="NLZ15" s="285"/>
      <c r="NMA15" s="286"/>
      <c r="NMB15" s="287"/>
      <c r="NMC15" s="67"/>
      <c r="NMD15" s="284"/>
      <c r="NME15" s="285"/>
      <c r="NMF15" s="285"/>
      <c r="NMG15" s="286"/>
      <c r="NMH15" s="287"/>
      <c r="NMI15" s="67"/>
      <c r="NMJ15" s="284"/>
      <c r="NMK15" s="285"/>
      <c r="NML15" s="285"/>
      <c r="NMM15" s="286"/>
      <c r="NMN15" s="287"/>
      <c r="NMO15" s="67"/>
      <c r="NMP15" s="284"/>
      <c r="NMQ15" s="285"/>
      <c r="NMR15" s="285"/>
      <c r="NMS15" s="286"/>
      <c r="NMT15" s="287"/>
      <c r="NMU15" s="67"/>
      <c r="NMV15" s="284"/>
      <c r="NMW15" s="285"/>
      <c r="NMX15" s="285"/>
      <c r="NMY15" s="286"/>
      <c r="NMZ15" s="287"/>
      <c r="NNA15" s="67"/>
      <c r="NNB15" s="284"/>
      <c r="NNC15" s="285"/>
      <c r="NND15" s="285"/>
      <c r="NNE15" s="286"/>
      <c r="NNF15" s="287"/>
      <c r="NNG15" s="67"/>
      <c r="NNH15" s="284"/>
      <c r="NNI15" s="285"/>
      <c r="NNJ15" s="285"/>
      <c r="NNK15" s="286"/>
      <c r="NNL15" s="287"/>
      <c r="NNM15" s="67"/>
      <c r="NNN15" s="284"/>
      <c r="NNO15" s="285"/>
      <c r="NNP15" s="285"/>
      <c r="NNQ15" s="286"/>
      <c r="NNR15" s="287"/>
      <c r="NNS15" s="67"/>
      <c r="NNT15" s="284"/>
      <c r="NNU15" s="285"/>
      <c r="NNV15" s="285"/>
      <c r="NNW15" s="286"/>
      <c r="NNX15" s="287"/>
      <c r="NNY15" s="67"/>
      <c r="NNZ15" s="284"/>
      <c r="NOA15" s="285"/>
      <c r="NOB15" s="285"/>
      <c r="NOC15" s="286"/>
      <c r="NOD15" s="287"/>
      <c r="NOE15" s="67"/>
      <c r="NOF15" s="284"/>
      <c r="NOG15" s="285"/>
      <c r="NOH15" s="285"/>
      <c r="NOI15" s="286"/>
      <c r="NOJ15" s="287"/>
      <c r="NOK15" s="67"/>
      <c r="NOL15" s="284"/>
      <c r="NOM15" s="285"/>
      <c r="NON15" s="285"/>
      <c r="NOO15" s="286"/>
      <c r="NOP15" s="287"/>
      <c r="NOQ15" s="67"/>
      <c r="NOR15" s="284"/>
      <c r="NOS15" s="285"/>
      <c r="NOT15" s="285"/>
      <c r="NOU15" s="286"/>
      <c r="NOV15" s="287"/>
      <c r="NOW15" s="67"/>
      <c r="NOX15" s="284"/>
      <c r="NOY15" s="285"/>
      <c r="NOZ15" s="285"/>
      <c r="NPA15" s="286"/>
      <c r="NPB15" s="287"/>
      <c r="NPC15" s="67"/>
      <c r="NPD15" s="284"/>
      <c r="NPE15" s="285"/>
      <c r="NPF15" s="285"/>
      <c r="NPG15" s="286"/>
      <c r="NPH15" s="287"/>
      <c r="NPI15" s="67"/>
      <c r="NPJ15" s="284"/>
      <c r="NPK15" s="285"/>
      <c r="NPL15" s="285"/>
      <c r="NPM15" s="286"/>
      <c r="NPN15" s="287"/>
      <c r="NPO15" s="67"/>
      <c r="NPP15" s="284"/>
      <c r="NPQ15" s="285"/>
      <c r="NPR15" s="285"/>
      <c r="NPS15" s="286"/>
      <c r="NPT15" s="287"/>
      <c r="NPU15" s="67"/>
      <c r="NPV15" s="284"/>
      <c r="NPW15" s="285"/>
      <c r="NPX15" s="285"/>
      <c r="NPY15" s="286"/>
      <c r="NPZ15" s="287"/>
      <c r="NQA15" s="67"/>
      <c r="NQB15" s="284"/>
      <c r="NQC15" s="285"/>
      <c r="NQD15" s="285"/>
      <c r="NQE15" s="286"/>
      <c r="NQF15" s="287"/>
      <c r="NQG15" s="67"/>
      <c r="NQH15" s="284"/>
      <c r="NQI15" s="285"/>
      <c r="NQJ15" s="285"/>
      <c r="NQK15" s="286"/>
      <c r="NQL15" s="287"/>
      <c r="NQM15" s="67"/>
      <c r="NQN15" s="284"/>
      <c r="NQO15" s="285"/>
      <c r="NQP15" s="285"/>
      <c r="NQQ15" s="286"/>
      <c r="NQR15" s="287"/>
      <c r="NQS15" s="67"/>
      <c r="NQT15" s="284"/>
      <c r="NQU15" s="285"/>
      <c r="NQV15" s="285"/>
      <c r="NQW15" s="286"/>
      <c r="NQX15" s="287"/>
      <c r="NQY15" s="67"/>
      <c r="NQZ15" s="284"/>
      <c r="NRA15" s="285"/>
      <c r="NRB15" s="285"/>
      <c r="NRC15" s="286"/>
      <c r="NRD15" s="287"/>
      <c r="NRE15" s="67"/>
      <c r="NRF15" s="284"/>
      <c r="NRG15" s="285"/>
      <c r="NRH15" s="285"/>
      <c r="NRI15" s="286"/>
      <c r="NRJ15" s="287"/>
      <c r="NRK15" s="67"/>
      <c r="NRL15" s="284"/>
      <c r="NRM15" s="285"/>
      <c r="NRN15" s="285"/>
      <c r="NRO15" s="286"/>
      <c r="NRP15" s="287"/>
      <c r="NRQ15" s="67"/>
      <c r="NRR15" s="284"/>
      <c r="NRS15" s="285"/>
      <c r="NRT15" s="285"/>
      <c r="NRU15" s="286"/>
      <c r="NRV15" s="287"/>
      <c r="NRW15" s="67"/>
      <c r="NRX15" s="284"/>
      <c r="NRY15" s="285"/>
      <c r="NRZ15" s="285"/>
      <c r="NSA15" s="286"/>
      <c r="NSB15" s="287"/>
      <c r="NSC15" s="67"/>
      <c r="NSD15" s="284"/>
      <c r="NSE15" s="285"/>
      <c r="NSF15" s="285"/>
      <c r="NSG15" s="286"/>
      <c r="NSH15" s="287"/>
      <c r="NSI15" s="67"/>
      <c r="NSJ15" s="284"/>
      <c r="NSK15" s="285"/>
      <c r="NSL15" s="285"/>
      <c r="NSM15" s="286"/>
      <c r="NSN15" s="287"/>
      <c r="NSO15" s="67"/>
      <c r="NSP15" s="284"/>
      <c r="NSQ15" s="285"/>
      <c r="NSR15" s="285"/>
      <c r="NSS15" s="286"/>
      <c r="NST15" s="287"/>
      <c r="NSU15" s="67"/>
      <c r="NSV15" s="284"/>
      <c r="NSW15" s="285"/>
      <c r="NSX15" s="285"/>
      <c r="NSY15" s="286"/>
      <c r="NSZ15" s="287"/>
      <c r="NTA15" s="67"/>
      <c r="NTB15" s="284"/>
      <c r="NTC15" s="285"/>
      <c r="NTD15" s="285"/>
      <c r="NTE15" s="286"/>
      <c r="NTF15" s="287"/>
      <c r="NTG15" s="67"/>
      <c r="NTH15" s="284"/>
      <c r="NTI15" s="285"/>
      <c r="NTJ15" s="285"/>
      <c r="NTK15" s="286"/>
      <c r="NTL15" s="287"/>
      <c r="NTM15" s="67"/>
      <c r="NTN15" s="284"/>
      <c r="NTO15" s="285"/>
      <c r="NTP15" s="285"/>
      <c r="NTQ15" s="286"/>
      <c r="NTR15" s="287"/>
      <c r="NTS15" s="67"/>
      <c r="NTT15" s="284"/>
      <c r="NTU15" s="285"/>
      <c r="NTV15" s="285"/>
      <c r="NTW15" s="286"/>
      <c r="NTX15" s="287"/>
      <c r="NTY15" s="67"/>
      <c r="NTZ15" s="284"/>
      <c r="NUA15" s="285"/>
      <c r="NUB15" s="285"/>
      <c r="NUC15" s="286"/>
      <c r="NUD15" s="287"/>
      <c r="NUE15" s="67"/>
      <c r="NUF15" s="284"/>
      <c r="NUG15" s="285"/>
      <c r="NUH15" s="285"/>
      <c r="NUI15" s="286"/>
      <c r="NUJ15" s="287"/>
      <c r="NUK15" s="67"/>
      <c r="NUL15" s="284"/>
      <c r="NUM15" s="285"/>
      <c r="NUN15" s="285"/>
      <c r="NUO15" s="286"/>
      <c r="NUP15" s="287"/>
      <c r="NUQ15" s="67"/>
      <c r="NUR15" s="284"/>
      <c r="NUS15" s="285"/>
      <c r="NUT15" s="285"/>
      <c r="NUU15" s="286"/>
      <c r="NUV15" s="287"/>
      <c r="NUW15" s="67"/>
      <c r="NUX15" s="284"/>
      <c r="NUY15" s="285"/>
      <c r="NUZ15" s="285"/>
      <c r="NVA15" s="286"/>
      <c r="NVB15" s="287"/>
      <c r="NVC15" s="67"/>
      <c r="NVD15" s="284"/>
      <c r="NVE15" s="285"/>
      <c r="NVF15" s="285"/>
      <c r="NVG15" s="286"/>
      <c r="NVH15" s="287"/>
      <c r="NVI15" s="67"/>
      <c r="NVJ15" s="284"/>
      <c r="NVK15" s="285"/>
      <c r="NVL15" s="285"/>
      <c r="NVM15" s="286"/>
      <c r="NVN15" s="287"/>
      <c r="NVO15" s="67"/>
      <c r="NVP15" s="284"/>
      <c r="NVQ15" s="285"/>
      <c r="NVR15" s="285"/>
      <c r="NVS15" s="286"/>
      <c r="NVT15" s="287"/>
      <c r="NVU15" s="67"/>
      <c r="NVV15" s="284"/>
      <c r="NVW15" s="285"/>
      <c r="NVX15" s="285"/>
      <c r="NVY15" s="286"/>
      <c r="NVZ15" s="287"/>
      <c r="NWA15" s="67"/>
      <c r="NWB15" s="284"/>
      <c r="NWC15" s="285"/>
      <c r="NWD15" s="285"/>
      <c r="NWE15" s="286"/>
      <c r="NWF15" s="287"/>
      <c r="NWG15" s="67"/>
      <c r="NWH15" s="284"/>
      <c r="NWI15" s="285"/>
      <c r="NWJ15" s="285"/>
      <c r="NWK15" s="286"/>
      <c r="NWL15" s="287"/>
      <c r="NWM15" s="67"/>
      <c r="NWN15" s="284"/>
      <c r="NWO15" s="285"/>
      <c r="NWP15" s="285"/>
      <c r="NWQ15" s="286"/>
      <c r="NWR15" s="287"/>
      <c r="NWS15" s="67"/>
      <c r="NWT15" s="284"/>
      <c r="NWU15" s="285"/>
      <c r="NWV15" s="285"/>
      <c r="NWW15" s="286"/>
      <c r="NWX15" s="287"/>
      <c r="NWY15" s="67"/>
      <c r="NWZ15" s="284"/>
      <c r="NXA15" s="285"/>
      <c r="NXB15" s="285"/>
      <c r="NXC15" s="286"/>
      <c r="NXD15" s="287"/>
      <c r="NXE15" s="67"/>
      <c r="NXF15" s="284"/>
      <c r="NXG15" s="285"/>
      <c r="NXH15" s="285"/>
      <c r="NXI15" s="286"/>
      <c r="NXJ15" s="287"/>
      <c r="NXK15" s="67"/>
      <c r="NXL15" s="284"/>
      <c r="NXM15" s="285"/>
      <c r="NXN15" s="285"/>
      <c r="NXO15" s="286"/>
      <c r="NXP15" s="287"/>
      <c r="NXQ15" s="67"/>
      <c r="NXR15" s="284"/>
      <c r="NXS15" s="285"/>
      <c r="NXT15" s="285"/>
      <c r="NXU15" s="286"/>
      <c r="NXV15" s="287"/>
      <c r="NXW15" s="67"/>
      <c r="NXX15" s="284"/>
      <c r="NXY15" s="285"/>
      <c r="NXZ15" s="285"/>
      <c r="NYA15" s="286"/>
      <c r="NYB15" s="287"/>
      <c r="NYC15" s="67"/>
      <c r="NYD15" s="284"/>
      <c r="NYE15" s="285"/>
      <c r="NYF15" s="285"/>
      <c r="NYG15" s="286"/>
      <c r="NYH15" s="287"/>
      <c r="NYI15" s="67"/>
      <c r="NYJ15" s="284"/>
      <c r="NYK15" s="285"/>
      <c r="NYL15" s="285"/>
      <c r="NYM15" s="286"/>
      <c r="NYN15" s="287"/>
      <c r="NYO15" s="67"/>
      <c r="NYP15" s="284"/>
      <c r="NYQ15" s="285"/>
      <c r="NYR15" s="285"/>
      <c r="NYS15" s="286"/>
      <c r="NYT15" s="287"/>
      <c r="NYU15" s="67"/>
      <c r="NYV15" s="284"/>
      <c r="NYW15" s="285"/>
      <c r="NYX15" s="285"/>
      <c r="NYY15" s="286"/>
      <c r="NYZ15" s="287"/>
      <c r="NZA15" s="67"/>
      <c r="NZB15" s="284"/>
      <c r="NZC15" s="285"/>
      <c r="NZD15" s="285"/>
      <c r="NZE15" s="286"/>
      <c r="NZF15" s="287"/>
      <c r="NZG15" s="67"/>
      <c r="NZH15" s="284"/>
      <c r="NZI15" s="285"/>
      <c r="NZJ15" s="285"/>
      <c r="NZK15" s="286"/>
      <c r="NZL15" s="287"/>
      <c r="NZM15" s="67"/>
      <c r="NZN15" s="284"/>
      <c r="NZO15" s="285"/>
      <c r="NZP15" s="285"/>
      <c r="NZQ15" s="286"/>
      <c r="NZR15" s="287"/>
      <c r="NZS15" s="67"/>
      <c r="NZT15" s="284"/>
      <c r="NZU15" s="285"/>
      <c r="NZV15" s="285"/>
      <c r="NZW15" s="286"/>
      <c r="NZX15" s="287"/>
      <c r="NZY15" s="67"/>
      <c r="NZZ15" s="284"/>
      <c r="OAA15" s="285"/>
      <c r="OAB15" s="285"/>
      <c r="OAC15" s="286"/>
      <c r="OAD15" s="287"/>
      <c r="OAE15" s="67"/>
      <c r="OAF15" s="284"/>
      <c r="OAG15" s="285"/>
      <c r="OAH15" s="285"/>
      <c r="OAI15" s="286"/>
      <c r="OAJ15" s="287"/>
      <c r="OAK15" s="67"/>
      <c r="OAL15" s="284"/>
      <c r="OAM15" s="285"/>
      <c r="OAN15" s="285"/>
      <c r="OAO15" s="286"/>
      <c r="OAP15" s="287"/>
      <c r="OAQ15" s="67"/>
      <c r="OAR15" s="284"/>
      <c r="OAS15" s="285"/>
      <c r="OAT15" s="285"/>
      <c r="OAU15" s="286"/>
      <c r="OAV15" s="287"/>
      <c r="OAW15" s="67"/>
      <c r="OAX15" s="284"/>
      <c r="OAY15" s="285"/>
      <c r="OAZ15" s="285"/>
      <c r="OBA15" s="286"/>
      <c r="OBB15" s="287"/>
      <c r="OBC15" s="67"/>
      <c r="OBD15" s="284"/>
      <c r="OBE15" s="285"/>
      <c r="OBF15" s="285"/>
      <c r="OBG15" s="286"/>
      <c r="OBH15" s="287"/>
      <c r="OBI15" s="67"/>
      <c r="OBJ15" s="284"/>
      <c r="OBK15" s="285"/>
      <c r="OBL15" s="285"/>
      <c r="OBM15" s="286"/>
      <c r="OBN15" s="287"/>
      <c r="OBO15" s="67"/>
      <c r="OBP15" s="284"/>
      <c r="OBQ15" s="285"/>
      <c r="OBR15" s="285"/>
      <c r="OBS15" s="286"/>
      <c r="OBT15" s="287"/>
      <c r="OBU15" s="67"/>
      <c r="OBV15" s="284"/>
      <c r="OBW15" s="285"/>
      <c r="OBX15" s="285"/>
      <c r="OBY15" s="286"/>
      <c r="OBZ15" s="287"/>
      <c r="OCA15" s="67"/>
      <c r="OCB15" s="284"/>
      <c r="OCC15" s="285"/>
      <c r="OCD15" s="285"/>
      <c r="OCE15" s="286"/>
      <c r="OCF15" s="287"/>
      <c r="OCG15" s="67"/>
      <c r="OCH15" s="284"/>
      <c r="OCI15" s="285"/>
      <c r="OCJ15" s="285"/>
      <c r="OCK15" s="286"/>
      <c r="OCL15" s="287"/>
      <c r="OCM15" s="67"/>
      <c r="OCN15" s="284"/>
      <c r="OCO15" s="285"/>
      <c r="OCP15" s="285"/>
      <c r="OCQ15" s="286"/>
      <c r="OCR15" s="287"/>
      <c r="OCS15" s="67"/>
      <c r="OCT15" s="284"/>
      <c r="OCU15" s="285"/>
      <c r="OCV15" s="285"/>
      <c r="OCW15" s="286"/>
      <c r="OCX15" s="287"/>
      <c r="OCY15" s="67"/>
      <c r="OCZ15" s="284"/>
      <c r="ODA15" s="285"/>
      <c r="ODB15" s="285"/>
      <c r="ODC15" s="286"/>
      <c r="ODD15" s="287"/>
      <c r="ODE15" s="67"/>
      <c r="ODF15" s="284"/>
      <c r="ODG15" s="285"/>
      <c r="ODH15" s="285"/>
      <c r="ODI15" s="286"/>
      <c r="ODJ15" s="287"/>
      <c r="ODK15" s="67"/>
      <c r="ODL15" s="284"/>
      <c r="ODM15" s="285"/>
      <c r="ODN15" s="285"/>
      <c r="ODO15" s="286"/>
      <c r="ODP15" s="287"/>
      <c r="ODQ15" s="67"/>
      <c r="ODR15" s="284"/>
      <c r="ODS15" s="285"/>
      <c r="ODT15" s="285"/>
      <c r="ODU15" s="286"/>
      <c r="ODV15" s="287"/>
      <c r="ODW15" s="67"/>
      <c r="ODX15" s="284"/>
      <c r="ODY15" s="285"/>
      <c r="ODZ15" s="285"/>
      <c r="OEA15" s="286"/>
      <c r="OEB15" s="287"/>
      <c r="OEC15" s="67"/>
      <c r="OED15" s="284"/>
      <c r="OEE15" s="285"/>
      <c r="OEF15" s="285"/>
      <c r="OEG15" s="286"/>
      <c r="OEH15" s="287"/>
      <c r="OEI15" s="67"/>
      <c r="OEJ15" s="284"/>
      <c r="OEK15" s="285"/>
      <c r="OEL15" s="285"/>
      <c r="OEM15" s="286"/>
      <c r="OEN15" s="287"/>
      <c r="OEO15" s="67"/>
      <c r="OEP15" s="284"/>
      <c r="OEQ15" s="285"/>
      <c r="OER15" s="285"/>
      <c r="OES15" s="286"/>
      <c r="OET15" s="287"/>
      <c r="OEU15" s="67"/>
      <c r="OEV15" s="284"/>
      <c r="OEW15" s="285"/>
      <c r="OEX15" s="285"/>
      <c r="OEY15" s="286"/>
      <c r="OEZ15" s="287"/>
      <c r="OFA15" s="67"/>
      <c r="OFB15" s="284"/>
      <c r="OFC15" s="285"/>
      <c r="OFD15" s="285"/>
      <c r="OFE15" s="286"/>
      <c r="OFF15" s="287"/>
      <c r="OFG15" s="67"/>
      <c r="OFH15" s="284"/>
      <c r="OFI15" s="285"/>
      <c r="OFJ15" s="285"/>
      <c r="OFK15" s="286"/>
      <c r="OFL15" s="287"/>
      <c r="OFM15" s="67"/>
      <c r="OFN15" s="284"/>
      <c r="OFO15" s="285"/>
      <c r="OFP15" s="285"/>
      <c r="OFQ15" s="286"/>
      <c r="OFR15" s="287"/>
      <c r="OFS15" s="67"/>
      <c r="OFT15" s="284"/>
      <c r="OFU15" s="285"/>
      <c r="OFV15" s="285"/>
      <c r="OFW15" s="286"/>
      <c r="OFX15" s="287"/>
      <c r="OFY15" s="67"/>
      <c r="OFZ15" s="284"/>
      <c r="OGA15" s="285"/>
      <c r="OGB15" s="285"/>
      <c r="OGC15" s="286"/>
      <c r="OGD15" s="287"/>
      <c r="OGE15" s="67"/>
      <c r="OGF15" s="284"/>
      <c r="OGG15" s="285"/>
      <c r="OGH15" s="285"/>
      <c r="OGI15" s="286"/>
      <c r="OGJ15" s="287"/>
      <c r="OGK15" s="67"/>
      <c r="OGL15" s="284"/>
      <c r="OGM15" s="285"/>
      <c r="OGN15" s="285"/>
      <c r="OGO15" s="286"/>
      <c r="OGP15" s="287"/>
      <c r="OGQ15" s="67"/>
      <c r="OGR15" s="284"/>
      <c r="OGS15" s="285"/>
      <c r="OGT15" s="285"/>
      <c r="OGU15" s="286"/>
      <c r="OGV15" s="287"/>
      <c r="OGW15" s="67"/>
      <c r="OGX15" s="284"/>
      <c r="OGY15" s="285"/>
      <c r="OGZ15" s="285"/>
      <c r="OHA15" s="286"/>
      <c r="OHB15" s="287"/>
      <c r="OHC15" s="67"/>
      <c r="OHD15" s="284"/>
      <c r="OHE15" s="285"/>
      <c r="OHF15" s="285"/>
      <c r="OHG15" s="286"/>
      <c r="OHH15" s="287"/>
      <c r="OHI15" s="67"/>
      <c r="OHJ15" s="284"/>
      <c r="OHK15" s="285"/>
      <c r="OHL15" s="285"/>
      <c r="OHM15" s="286"/>
      <c r="OHN15" s="287"/>
      <c r="OHO15" s="67"/>
      <c r="OHP15" s="284"/>
      <c r="OHQ15" s="285"/>
      <c r="OHR15" s="285"/>
      <c r="OHS15" s="286"/>
      <c r="OHT15" s="287"/>
      <c r="OHU15" s="67"/>
      <c r="OHV15" s="284"/>
      <c r="OHW15" s="285"/>
      <c r="OHX15" s="285"/>
      <c r="OHY15" s="286"/>
      <c r="OHZ15" s="287"/>
      <c r="OIA15" s="67"/>
      <c r="OIB15" s="284"/>
      <c r="OIC15" s="285"/>
      <c r="OID15" s="285"/>
      <c r="OIE15" s="286"/>
      <c r="OIF15" s="287"/>
      <c r="OIG15" s="67"/>
      <c r="OIH15" s="284"/>
      <c r="OII15" s="285"/>
      <c r="OIJ15" s="285"/>
      <c r="OIK15" s="286"/>
      <c r="OIL15" s="287"/>
      <c r="OIM15" s="67"/>
      <c r="OIN15" s="284"/>
      <c r="OIO15" s="285"/>
      <c r="OIP15" s="285"/>
      <c r="OIQ15" s="286"/>
      <c r="OIR15" s="287"/>
      <c r="OIS15" s="67"/>
      <c r="OIT15" s="284"/>
      <c r="OIU15" s="285"/>
      <c r="OIV15" s="285"/>
      <c r="OIW15" s="286"/>
      <c r="OIX15" s="287"/>
      <c r="OIY15" s="67"/>
      <c r="OIZ15" s="284"/>
      <c r="OJA15" s="285"/>
      <c r="OJB15" s="285"/>
      <c r="OJC15" s="286"/>
      <c r="OJD15" s="287"/>
      <c r="OJE15" s="67"/>
      <c r="OJF15" s="284"/>
      <c r="OJG15" s="285"/>
      <c r="OJH15" s="285"/>
      <c r="OJI15" s="286"/>
      <c r="OJJ15" s="287"/>
      <c r="OJK15" s="67"/>
      <c r="OJL15" s="284"/>
      <c r="OJM15" s="285"/>
      <c r="OJN15" s="285"/>
      <c r="OJO15" s="286"/>
      <c r="OJP15" s="287"/>
      <c r="OJQ15" s="67"/>
      <c r="OJR15" s="284"/>
      <c r="OJS15" s="285"/>
      <c r="OJT15" s="285"/>
      <c r="OJU15" s="286"/>
      <c r="OJV15" s="287"/>
      <c r="OJW15" s="67"/>
      <c r="OJX15" s="284"/>
      <c r="OJY15" s="285"/>
      <c r="OJZ15" s="285"/>
      <c r="OKA15" s="286"/>
      <c r="OKB15" s="287"/>
      <c r="OKC15" s="67"/>
      <c r="OKD15" s="284"/>
      <c r="OKE15" s="285"/>
      <c r="OKF15" s="285"/>
      <c r="OKG15" s="286"/>
      <c r="OKH15" s="287"/>
      <c r="OKI15" s="67"/>
      <c r="OKJ15" s="284"/>
      <c r="OKK15" s="285"/>
      <c r="OKL15" s="285"/>
      <c r="OKM15" s="286"/>
      <c r="OKN15" s="287"/>
      <c r="OKO15" s="67"/>
      <c r="OKP15" s="284"/>
      <c r="OKQ15" s="285"/>
      <c r="OKR15" s="285"/>
      <c r="OKS15" s="286"/>
      <c r="OKT15" s="287"/>
      <c r="OKU15" s="67"/>
      <c r="OKV15" s="284"/>
      <c r="OKW15" s="285"/>
      <c r="OKX15" s="285"/>
      <c r="OKY15" s="286"/>
      <c r="OKZ15" s="287"/>
      <c r="OLA15" s="67"/>
      <c r="OLB15" s="284"/>
      <c r="OLC15" s="285"/>
      <c r="OLD15" s="285"/>
      <c r="OLE15" s="286"/>
      <c r="OLF15" s="287"/>
      <c r="OLG15" s="67"/>
      <c r="OLH15" s="284"/>
      <c r="OLI15" s="285"/>
      <c r="OLJ15" s="285"/>
      <c r="OLK15" s="286"/>
      <c r="OLL15" s="287"/>
      <c r="OLM15" s="67"/>
      <c r="OLN15" s="284"/>
      <c r="OLO15" s="285"/>
      <c r="OLP15" s="285"/>
      <c r="OLQ15" s="286"/>
      <c r="OLR15" s="287"/>
      <c r="OLS15" s="67"/>
      <c r="OLT15" s="284"/>
      <c r="OLU15" s="285"/>
      <c r="OLV15" s="285"/>
      <c r="OLW15" s="286"/>
      <c r="OLX15" s="287"/>
      <c r="OLY15" s="67"/>
      <c r="OLZ15" s="284"/>
      <c r="OMA15" s="285"/>
      <c r="OMB15" s="285"/>
      <c r="OMC15" s="286"/>
      <c r="OMD15" s="287"/>
      <c r="OME15" s="67"/>
      <c r="OMF15" s="284"/>
      <c r="OMG15" s="285"/>
      <c r="OMH15" s="285"/>
      <c r="OMI15" s="286"/>
      <c r="OMJ15" s="287"/>
      <c r="OMK15" s="67"/>
      <c r="OML15" s="284"/>
      <c r="OMM15" s="285"/>
      <c r="OMN15" s="285"/>
      <c r="OMO15" s="286"/>
      <c r="OMP15" s="287"/>
      <c r="OMQ15" s="67"/>
      <c r="OMR15" s="284"/>
      <c r="OMS15" s="285"/>
      <c r="OMT15" s="285"/>
      <c r="OMU15" s="286"/>
      <c r="OMV15" s="287"/>
      <c r="OMW15" s="67"/>
      <c r="OMX15" s="284"/>
      <c r="OMY15" s="285"/>
      <c r="OMZ15" s="285"/>
      <c r="ONA15" s="286"/>
      <c r="ONB15" s="287"/>
      <c r="ONC15" s="67"/>
      <c r="OND15" s="284"/>
      <c r="ONE15" s="285"/>
      <c r="ONF15" s="285"/>
      <c r="ONG15" s="286"/>
      <c r="ONH15" s="287"/>
      <c r="ONI15" s="67"/>
      <c r="ONJ15" s="284"/>
      <c r="ONK15" s="285"/>
      <c r="ONL15" s="285"/>
      <c r="ONM15" s="286"/>
      <c r="ONN15" s="287"/>
      <c r="ONO15" s="67"/>
      <c r="ONP15" s="284"/>
      <c r="ONQ15" s="285"/>
      <c r="ONR15" s="285"/>
      <c r="ONS15" s="286"/>
      <c r="ONT15" s="287"/>
      <c r="ONU15" s="67"/>
      <c r="ONV15" s="284"/>
      <c r="ONW15" s="285"/>
      <c r="ONX15" s="285"/>
      <c r="ONY15" s="286"/>
      <c r="ONZ15" s="287"/>
      <c r="OOA15" s="67"/>
      <c r="OOB15" s="284"/>
      <c r="OOC15" s="285"/>
      <c r="OOD15" s="285"/>
      <c r="OOE15" s="286"/>
      <c r="OOF15" s="287"/>
      <c r="OOG15" s="67"/>
      <c r="OOH15" s="284"/>
      <c r="OOI15" s="285"/>
      <c r="OOJ15" s="285"/>
      <c r="OOK15" s="286"/>
      <c r="OOL15" s="287"/>
      <c r="OOM15" s="67"/>
      <c r="OON15" s="284"/>
      <c r="OOO15" s="285"/>
      <c r="OOP15" s="285"/>
      <c r="OOQ15" s="286"/>
      <c r="OOR15" s="287"/>
      <c r="OOS15" s="67"/>
      <c r="OOT15" s="284"/>
      <c r="OOU15" s="285"/>
      <c r="OOV15" s="285"/>
      <c r="OOW15" s="286"/>
      <c r="OOX15" s="287"/>
      <c r="OOY15" s="67"/>
      <c r="OOZ15" s="284"/>
      <c r="OPA15" s="285"/>
      <c r="OPB15" s="285"/>
      <c r="OPC15" s="286"/>
      <c r="OPD15" s="287"/>
      <c r="OPE15" s="67"/>
      <c r="OPF15" s="284"/>
      <c r="OPG15" s="285"/>
      <c r="OPH15" s="285"/>
      <c r="OPI15" s="286"/>
      <c r="OPJ15" s="287"/>
      <c r="OPK15" s="67"/>
      <c r="OPL15" s="284"/>
      <c r="OPM15" s="285"/>
      <c r="OPN15" s="285"/>
      <c r="OPO15" s="286"/>
      <c r="OPP15" s="287"/>
      <c r="OPQ15" s="67"/>
      <c r="OPR15" s="284"/>
      <c r="OPS15" s="285"/>
      <c r="OPT15" s="285"/>
      <c r="OPU15" s="286"/>
      <c r="OPV15" s="287"/>
      <c r="OPW15" s="67"/>
      <c r="OPX15" s="284"/>
      <c r="OPY15" s="285"/>
      <c r="OPZ15" s="285"/>
      <c r="OQA15" s="286"/>
      <c r="OQB15" s="287"/>
      <c r="OQC15" s="67"/>
      <c r="OQD15" s="284"/>
      <c r="OQE15" s="285"/>
      <c r="OQF15" s="285"/>
      <c r="OQG15" s="286"/>
      <c r="OQH15" s="287"/>
      <c r="OQI15" s="67"/>
      <c r="OQJ15" s="284"/>
      <c r="OQK15" s="285"/>
      <c r="OQL15" s="285"/>
      <c r="OQM15" s="286"/>
      <c r="OQN15" s="287"/>
      <c r="OQO15" s="67"/>
      <c r="OQP15" s="284"/>
      <c r="OQQ15" s="285"/>
      <c r="OQR15" s="285"/>
      <c r="OQS15" s="286"/>
      <c r="OQT15" s="287"/>
      <c r="OQU15" s="67"/>
      <c r="OQV15" s="284"/>
      <c r="OQW15" s="285"/>
      <c r="OQX15" s="285"/>
      <c r="OQY15" s="286"/>
      <c r="OQZ15" s="287"/>
      <c r="ORA15" s="67"/>
      <c r="ORB15" s="284"/>
      <c r="ORC15" s="285"/>
      <c r="ORD15" s="285"/>
      <c r="ORE15" s="286"/>
      <c r="ORF15" s="287"/>
      <c r="ORG15" s="67"/>
      <c r="ORH15" s="284"/>
      <c r="ORI15" s="285"/>
      <c r="ORJ15" s="285"/>
      <c r="ORK15" s="286"/>
      <c r="ORL15" s="287"/>
      <c r="ORM15" s="67"/>
      <c r="ORN15" s="284"/>
      <c r="ORO15" s="285"/>
      <c r="ORP15" s="285"/>
      <c r="ORQ15" s="286"/>
      <c r="ORR15" s="287"/>
      <c r="ORS15" s="67"/>
      <c r="ORT15" s="284"/>
      <c r="ORU15" s="285"/>
      <c r="ORV15" s="285"/>
      <c r="ORW15" s="286"/>
      <c r="ORX15" s="287"/>
      <c r="ORY15" s="67"/>
      <c r="ORZ15" s="284"/>
      <c r="OSA15" s="285"/>
      <c r="OSB15" s="285"/>
      <c r="OSC15" s="286"/>
      <c r="OSD15" s="287"/>
      <c r="OSE15" s="67"/>
      <c r="OSF15" s="284"/>
      <c r="OSG15" s="285"/>
      <c r="OSH15" s="285"/>
      <c r="OSI15" s="286"/>
      <c r="OSJ15" s="287"/>
      <c r="OSK15" s="67"/>
      <c r="OSL15" s="284"/>
      <c r="OSM15" s="285"/>
      <c r="OSN15" s="285"/>
      <c r="OSO15" s="286"/>
      <c r="OSP15" s="287"/>
      <c r="OSQ15" s="67"/>
      <c r="OSR15" s="284"/>
      <c r="OSS15" s="285"/>
      <c r="OST15" s="285"/>
      <c r="OSU15" s="286"/>
      <c r="OSV15" s="287"/>
      <c r="OSW15" s="67"/>
      <c r="OSX15" s="284"/>
      <c r="OSY15" s="285"/>
      <c r="OSZ15" s="285"/>
      <c r="OTA15" s="286"/>
      <c r="OTB15" s="287"/>
      <c r="OTC15" s="67"/>
      <c r="OTD15" s="284"/>
      <c r="OTE15" s="285"/>
      <c r="OTF15" s="285"/>
      <c r="OTG15" s="286"/>
      <c r="OTH15" s="287"/>
      <c r="OTI15" s="67"/>
      <c r="OTJ15" s="284"/>
      <c r="OTK15" s="285"/>
      <c r="OTL15" s="285"/>
      <c r="OTM15" s="286"/>
      <c r="OTN15" s="287"/>
      <c r="OTO15" s="67"/>
      <c r="OTP15" s="284"/>
      <c r="OTQ15" s="285"/>
      <c r="OTR15" s="285"/>
      <c r="OTS15" s="286"/>
      <c r="OTT15" s="287"/>
      <c r="OTU15" s="67"/>
      <c r="OTV15" s="284"/>
      <c r="OTW15" s="285"/>
      <c r="OTX15" s="285"/>
      <c r="OTY15" s="286"/>
      <c r="OTZ15" s="287"/>
      <c r="OUA15" s="67"/>
      <c r="OUB15" s="284"/>
      <c r="OUC15" s="285"/>
      <c r="OUD15" s="285"/>
      <c r="OUE15" s="286"/>
      <c r="OUF15" s="287"/>
      <c r="OUG15" s="67"/>
      <c r="OUH15" s="284"/>
      <c r="OUI15" s="285"/>
      <c r="OUJ15" s="285"/>
      <c r="OUK15" s="286"/>
      <c r="OUL15" s="287"/>
      <c r="OUM15" s="67"/>
      <c r="OUN15" s="284"/>
      <c r="OUO15" s="285"/>
      <c r="OUP15" s="285"/>
      <c r="OUQ15" s="286"/>
      <c r="OUR15" s="287"/>
      <c r="OUS15" s="67"/>
      <c r="OUT15" s="284"/>
      <c r="OUU15" s="285"/>
      <c r="OUV15" s="285"/>
      <c r="OUW15" s="286"/>
      <c r="OUX15" s="287"/>
      <c r="OUY15" s="67"/>
      <c r="OUZ15" s="284"/>
      <c r="OVA15" s="285"/>
      <c r="OVB15" s="285"/>
      <c r="OVC15" s="286"/>
      <c r="OVD15" s="287"/>
      <c r="OVE15" s="67"/>
      <c r="OVF15" s="284"/>
      <c r="OVG15" s="285"/>
      <c r="OVH15" s="285"/>
      <c r="OVI15" s="286"/>
      <c r="OVJ15" s="287"/>
      <c r="OVK15" s="67"/>
      <c r="OVL15" s="284"/>
      <c r="OVM15" s="285"/>
      <c r="OVN15" s="285"/>
      <c r="OVO15" s="286"/>
      <c r="OVP15" s="287"/>
      <c r="OVQ15" s="67"/>
      <c r="OVR15" s="284"/>
      <c r="OVS15" s="285"/>
      <c r="OVT15" s="285"/>
      <c r="OVU15" s="286"/>
      <c r="OVV15" s="287"/>
      <c r="OVW15" s="67"/>
      <c r="OVX15" s="284"/>
      <c r="OVY15" s="285"/>
      <c r="OVZ15" s="285"/>
      <c r="OWA15" s="286"/>
      <c r="OWB15" s="287"/>
      <c r="OWC15" s="67"/>
      <c r="OWD15" s="284"/>
      <c r="OWE15" s="285"/>
      <c r="OWF15" s="285"/>
      <c r="OWG15" s="286"/>
      <c r="OWH15" s="287"/>
      <c r="OWI15" s="67"/>
      <c r="OWJ15" s="284"/>
      <c r="OWK15" s="285"/>
      <c r="OWL15" s="285"/>
      <c r="OWM15" s="286"/>
      <c r="OWN15" s="287"/>
      <c r="OWO15" s="67"/>
      <c r="OWP15" s="284"/>
      <c r="OWQ15" s="285"/>
      <c r="OWR15" s="285"/>
      <c r="OWS15" s="286"/>
      <c r="OWT15" s="287"/>
      <c r="OWU15" s="67"/>
      <c r="OWV15" s="284"/>
      <c r="OWW15" s="285"/>
      <c r="OWX15" s="285"/>
      <c r="OWY15" s="286"/>
      <c r="OWZ15" s="287"/>
      <c r="OXA15" s="67"/>
      <c r="OXB15" s="284"/>
      <c r="OXC15" s="285"/>
      <c r="OXD15" s="285"/>
      <c r="OXE15" s="286"/>
      <c r="OXF15" s="287"/>
      <c r="OXG15" s="67"/>
      <c r="OXH15" s="284"/>
      <c r="OXI15" s="285"/>
      <c r="OXJ15" s="285"/>
      <c r="OXK15" s="286"/>
      <c r="OXL15" s="287"/>
      <c r="OXM15" s="67"/>
      <c r="OXN15" s="284"/>
      <c r="OXO15" s="285"/>
      <c r="OXP15" s="285"/>
      <c r="OXQ15" s="286"/>
      <c r="OXR15" s="287"/>
      <c r="OXS15" s="67"/>
      <c r="OXT15" s="284"/>
      <c r="OXU15" s="285"/>
      <c r="OXV15" s="285"/>
      <c r="OXW15" s="286"/>
      <c r="OXX15" s="287"/>
      <c r="OXY15" s="67"/>
      <c r="OXZ15" s="284"/>
      <c r="OYA15" s="285"/>
      <c r="OYB15" s="285"/>
      <c r="OYC15" s="286"/>
      <c r="OYD15" s="287"/>
      <c r="OYE15" s="67"/>
      <c r="OYF15" s="284"/>
      <c r="OYG15" s="285"/>
      <c r="OYH15" s="285"/>
      <c r="OYI15" s="286"/>
      <c r="OYJ15" s="287"/>
      <c r="OYK15" s="67"/>
      <c r="OYL15" s="284"/>
      <c r="OYM15" s="285"/>
      <c r="OYN15" s="285"/>
      <c r="OYO15" s="286"/>
      <c r="OYP15" s="287"/>
      <c r="OYQ15" s="67"/>
      <c r="OYR15" s="284"/>
      <c r="OYS15" s="285"/>
      <c r="OYT15" s="285"/>
      <c r="OYU15" s="286"/>
      <c r="OYV15" s="287"/>
      <c r="OYW15" s="67"/>
      <c r="OYX15" s="284"/>
      <c r="OYY15" s="285"/>
      <c r="OYZ15" s="285"/>
      <c r="OZA15" s="286"/>
      <c r="OZB15" s="287"/>
      <c r="OZC15" s="67"/>
      <c r="OZD15" s="284"/>
      <c r="OZE15" s="285"/>
      <c r="OZF15" s="285"/>
      <c r="OZG15" s="286"/>
      <c r="OZH15" s="287"/>
      <c r="OZI15" s="67"/>
      <c r="OZJ15" s="284"/>
      <c r="OZK15" s="285"/>
      <c r="OZL15" s="285"/>
      <c r="OZM15" s="286"/>
      <c r="OZN15" s="287"/>
      <c r="OZO15" s="67"/>
      <c r="OZP15" s="284"/>
      <c r="OZQ15" s="285"/>
      <c r="OZR15" s="285"/>
      <c r="OZS15" s="286"/>
      <c r="OZT15" s="287"/>
      <c r="OZU15" s="67"/>
      <c r="OZV15" s="284"/>
      <c r="OZW15" s="285"/>
      <c r="OZX15" s="285"/>
      <c r="OZY15" s="286"/>
      <c r="OZZ15" s="287"/>
      <c r="PAA15" s="67"/>
      <c r="PAB15" s="284"/>
      <c r="PAC15" s="285"/>
      <c r="PAD15" s="285"/>
      <c r="PAE15" s="286"/>
      <c r="PAF15" s="287"/>
      <c r="PAG15" s="67"/>
      <c r="PAH15" s="284"/>
      <c r="PAI15" s="285"/>
      <c r="PAJ15" s="285"/>
      <c r="PAK15" s="286"/>
      <c r="PAL15" s="287"/>
      <c r="PAM15" s="67"/>
      <c r="PAN15" s="284"/>
      <c r="PAO15" s="285"/>
      <c r="PAP15" s="285"/>
      <c r="PAQ15" s="286"/>
      <c r="PAR15" s="287"/>
      <c r="PAS15" s="67"/>
      <c r="PAT15" s="284"/>
      <c r="PAU15" s="285"/>
      <c r="PAV15" s="285"/>
      <c r="PAW15" s="286"/>
      <c r="PAX15" s="287"/>
      <c r="PAY15" s="67"/>
      <c r="PAZ15" s="284"/>
      <c r="PBA15" s="285"/>
      <c r="PBB15" s="285"/>
      <c r="PBC15" s="286"/>
      <c r="PBD15" s="287"/>
      <c r="PBE15" s="67"/>
      <c r="PBF15" s="284"/>
      <c r="PBG15" s="285"/>
      <c r="PBH15" s="285"/>
      <c r="PBI15" s="286"/>
      <c r="PBJ15" s="287"/>
      <c r="PBK15" s="67"/>
      <c r="PBL15" s="284"/>
      <c r="PBM15" s="285"/>
      <c r="PBN15" s="285"/>
      <c r="PBO15" s="286"/>
      <c r="PBP15" s="287"/>
      <c r="PBQ15" s="67"/>
      <c r="PBR15" s="284"/>
      <c r="PBS15" s="285"/>
      <c r="PBT15" s="285"/>
      <c r="PBU15" s="286"/>
      <c r="PBV15" s="287"/>
      <c r="PBW15" s="67"/>
      <c r="PBX15" s="284"/>
      <c r="PBY15" s="285"/>
      <c r="PBZ15" s="285"/>
      <c r="PCA15" s="286"/>
      <c r="PCB15" s="287"/>
      <c r="PCC15" s="67"/>
      <c r="PCD15" s="284"/>
      <c r="PCE15" s="285"/>
      <c r="PCF15" s="285"/>
      <c r="PCG15" s="286"/>
      <c r="PCH15" s="287"/>
      <c r="PCI15" s="67"/>
      <c r="PCJ15" s="284"/>
      <c r="PCK15" s="285"/>
      <c r="PCL15" s="285"/>
      <c r="PCM15" s="286"/>
      <c r="PCN15" s="287"/>
      <c r="PCO15" s="67"/>
      <c r="PCP15" s="284"/>
      <c r="PCQ15" s="285"/>
      <c r="PCR15" s="285"/>
      <c r="PCS15" s="286"/>
      <c r="PCT15" s="287"/>
      <c r="PCU15" s="67"/>
      <c r="PCV15" s="284"/>
      <c r="PCW15" s="285"/>
      <c r="PCX15" s="285"/>
      <c r="PCY15" s="286"/>
      <c r="PCZ15" s="287"/>
      <c r="PDA15" s="67"/>
      <c r="PDB15" s="284"/>
      <c r="PDC15" s="285"/>
      <c r="PDD15" s="285"/>
      <c r="PDE15" s="286"/>
      <c r="PDF15" s="287"/>
      <c r="PDG15" s="67"/>
      <c r="PDH15" s="284"/>
      <c r="PDI15" s="285"/>
      <c r="PDJ15" s="285"/>
      <c r="PDK15" s="286"/>
      <c r="PDL15" s="287"/>
      <c r="PDM15" s="67"/>
      <c r="PDN15" s="284"/>
      <c r="PDO15" s="285"/>
      <c r="PDP15" s="285"/>
      <c r="PDQ15" s="286"/>
      <c r="PDR15" s="287"/>
      <c r="PDS15" s="67"/>
      <c r="PDT15" s="284"/>
      <c r="PDU15" s="285"/>
      <c r="PDV15" s="285"/>
      <c r="PDW15" s="286"/>
      <c r="PDX15" s="287"/>
      <c r="PDY15" s="67"/>
      <c r="PDZ15" s="284"/>
      <c r="PEA15" s="285"/>
      <c r="PEB15" s="285"/>
      <c r="PEC15" s="286"/>
      <c r="PED15" s="287"/>
      <c r="PEE15" s="67"/>
      <c r="PEF15" s="284"/>
      <c r="PEG15" s="285"/>
      <c r="PEH15" s="285"/>
      <c r="PEI15" s="286"/>
      <c r="PEJ15" s="287"/>
      <c r="PEK15" s="67"/>
      <c r="PEL15" s="284"/>
      <c r="PEM15" s="285"/>
      <c r="PEN15" s="285"/>
      <c r="PEO15" s="286"/>
      <c r="PEP15" s="287"/>
      <c r="PEQ15" s="67"/>
      <c r="PER15" s="284"/>
      <c r="PES15" s="285"/>
      <c r="PET15" s="285"/>
      <c r="PEU15" s="286"/>
      <c r="PEV15" s="287"/>
      <c r="PEW15" s="67"/>
      <c r="PEX15" s="284"/>
      <c r="PEY15" s="285"/>
      <c r="PEZ15" s="285"/>
      <c r="PFA15" s="286"/>
      <c r="PFB15" s="287"/>
      <c r="PFC15" s="67"/>
      <c r="PFD15" s="284"/>
      <c r="PFE15" s="285"/>
      <c r="PFF15" s="285"/>
      <c r="PFG15" s="286"/>
      <c r="PFH15" s="287"/>
      <c r="PFI15" s="67"/>
      <c r="PFJ15" s="284"/>
      <c r="PFK15" s="285"/>
      <c r="PFL15" s="285"/>
      <c r="PFM15" s="286"/>
      <c r="PFN15" s="287"/>
      <c r="PFO15" s="67"/>
      <c r="PFP15" s="284"/>
      <c r="PFQ15" s="285"/>
      <c r="PFR15" s="285"/>
      <c r="PFS15" s="286"/>
      <c r="PFT15" s="287"/>
      <c r="PFU15" s="67"/>
      <c r="PFV15" s="284"/>
      <c r="PFW15" s="285"/>
      <c r="PFX15" s="285"/>
      <c r="PFY15" s="286"/>
      <c r="PFZ15" s="287"/>
      <c r="PGA15" s="67"/>
      <c r="PGB15" s="284"/>
      <c r="PGC15" s="285"/>
      <c r="PGD15" s="285"/>
      <c r="PGE15" s="286"/>
      <c r="PGF15" s="287"/>
      <c r="PGG15" s="67"/>
      <c r="PGH15" s="284"/>
      <c r="PGI15" s="285"/>
      <c r="PGJ15" s="285"/>
      <c r="PGK15" s="286"/>
      <c r="PGL15" s="287"/>
      <c r="PGM15" s="67"/>
      <c r="PGN15" s="284"/>
      <c r="PGO15" s="285"/>
      <c r="PGP15" s="285"/>
      <c r="PGQ15" s="286"/>
      <c r="PGR15" s="287"/>
      <c r="PGS15" s="67"/>
      <c r="PGT15" s="284"/>
      <c r="PGU15" s="285"/>
      <c r="PGV15" s="285"/>
      <c r="PGW15" s="286"/>
      <c r="PGX15" s="287"/>
      <c r="PGY15" s="67"/>
      <c r="PGZ15" s="284"/>
      <c r="PHA15" s="285"/>
      <c r="PHB15" s="285"/>
      <c r="PHC15" s="286"/>
      <c r="PHD15" s="287"/>
      <c r="PHE15" s="67"/>
      <c r="PHF15" s="284"/>
      <c r="PHG15" s="285"/>
      <c r="PHH15" s="285"/>
      <c r="PHI15" s="286"/>
      <c r="PHJ15" s="287"/>
      <c r="PHK15" s="67"/>
      <c r="PHL15" s="284"/>
      <c r="PHM15" s="285"/>
      <c r="PHN15" s="285"/>
      <c r="PHO15" s="286"/>
      <c r="PHP15" s="287"/>
      <c r="PHQ15" s="67"/>
      <c r="PHR15" s="284"/>
      <c r="PHS15" s="285"/>
      <c r="PHT15" s="285"/>
      <c r="PHU15" s="286"/>
      <c r="PHV15" s="287"/>
      <c r="PHW15" s="67"/>
      <c r="PHX15" s="284"/>
      <c r="PHY15" s="285"/>
      <c r="PHZ15" s="285"/>
      <c r="PIA15" s="286"/>
      <c r="PIB15" s="287"/>
      <c r="PIC15" s="67"/>
      <c r="PID15" s="284"/>
      <c r="PIE15" s="285"/>
      <c r="PIF15" s="285"/>
      <c r="PIG15" s="286"/>
      <c r="PIH15" s="287"/>
      <c r="PII15" s="67"/>
      <c r="PIJ15" s="284"/>
      <c r="PIK15" s="285"/>
      <c r="PIL15" s="285"/>
      <c r="PIM15" s="286"/>
      <c r="PIN15" s="287"/>
      <c r="PIO15" s="67"/>
      <c r="PIP15" s="284"/>
      <c r="PIQ15" s="285"/>
      <c r="PIR15" s="285"/>
      <c r="PIS15" s="286"/>
      <c r="PIT15" s="287"/>
      <c r="PIU15" s="67"/>
      <c r="PIV15" s="284"/>
      <c r="PIW15" s="285"/>
      <c r="PIX15" s="285"/>
      <c r="PIY15" s="286"/>
      <c r="PIZ15" s="287"/>
      <c r="PJA15" s="67"/>
      <c r="PJB15" s="284"/>
      <c r="PJC15" s="285"/>
      <c r="PJD15" s="285"/>
      <c r="PJE15" s="286"/>
      <c r="PJF15" s="287"/>
      <c r="PJG15" s="67"/>
      <c r="PJH15" s="284"/>
      <c r="PJI15" s="285"/>
      <c r="PJJ15" s="285"/>
      <c r="PJK15" s="286"/>
      <c r="PJL15" s="287"/>
      <c r="PJM15" s="67"/>
      <c r="PJN15" s="284"/>
      <c r="PJO15" s="285"/>
      <c r="PJP15" s="285"/>
      <c r="PJQ15" s="286"/>
      <c r="PJR15" s="287"/>
      <c r="PJS15" s="67"/>
      <c r="PJT15" s="284"/>
      <c r="PJU15" s="285"/>
      <c r="PJV15" s="285"/>
      <c r="PJW15" s="286"/>
      <c r="PJX15" s="287"/>
      <c r="PJY15" s="67"/>
      <c r="PJZ15" s="284"/>
      <c r="PKA15" s="285"/>
      <c r="PKB15" s="285"/>
      <c r="PKC15" s="286"/>
      <c r="PKD15" s="287"/>
      <c r="PKE15" s="67"/>
      <c r="PKF15" s="284"/>
      <c r="PKG15" s="285"/>
      <c r="PKH15" s="285"/>
      <c r="PKI15" s="286"/>
      <c r="PKJ15" s="287"/>
      <c r="PKK15" s="67"/>
      <c r="PKL15" s="284"/>
      <c r="PKM15" s="285"/>
      <c r="PKN15" s="285"/>
      <c r="PKO15" s="286"/>
      <c r="PKP15" s="287"/>
      <c r="PKQ15" s="67"/>
      <c r="PKR15" s="284"/>
      <c r="PKS15" s="285"/>
      <c r="PKT15" s="285"/>
      <c r="PKU15" s="286"/>
      <c r="PKV15" s="287"/>
      <c r="PKW15" s="67"/>
      <c r="PKX15" s="284"/>
      <c r="PKY15" s="285"/>
      <c r="PKZ15" s="285"/>
      <c r="PLA15" s="286"/>
      <c r="PLB15" s="287"/>
      <c r="PLC15" s="67"/>
      <c r="PLD15" s="284"/>
      <c r="PLE15" s="285"/>
      <c r="PLF15" s="285"/>
      <c r="PLG15" s="286"/>
      <c r="PLH15" s="287"/>
      <c r="PLI15" s="67"/>
      <c r="PLJ15" s="284"/>
      <c r="PLK15" s="285"/>
      <c r="PLL15" s="285"/>
      <c r="PLM15" s="286"/>
      <c r="PLN15" s="287"/>
      <c r="PLO15" s="67"/>
      <c r="PLP15" s="284"/>
      <c r="PLQ15" s="285"/>
      <c r="PLR15" s="285"/>
      <c r="PLS15" s="286"/>
      <c r="PLT15" s="287"/>
      <c r="PLU15" s="67"/>
      <c r="PLV15" s="284"/>
      <c r="PLW15" s="285"/>
      <c r="PLX15" s="285"/>
      <c r="PLY15" s="286"/>
      <c r="PLZ15" s="287"/>
      <c r="PMA15" s="67"/>
      <c r="PMB15" s="284"/>
      <c r="PMC15" s="285"/>
      <c r="PMD15" s="285"/>
      <c r="PME15" s="286"/>
      <c r="PMF15" s="287"/>
      <c r="PMG15" s="67"/>
      <c r="PMH15" s="284"/>
      <c r="PMI15" s="285"/>
      <c r="PMJ15" s="285"/>
      <c r="PMK15" s="286"/>
      <c r="PML15" s="287"/>
      <c r="PMM15" s="67"/>
      <c r="PMN15" s="284"/>
      <c r="PMO15" s="285"/>
      <c r="PMP15" s="285"/>
      <c r="PMQ15" s="286"/>
      <c r="PMR15" s="287"/>
      <c r="PMS15" s="67"/>
      <c r="PMT15" s="284"/>
      <c r="PMU15" s="285"/>
      <c r="PMV15" s="285"/>
      <c r="PMW15" s="286"/>
      <c r="PMX15" s="287"/>
      <c r="PMY15" s="67"/>
      <c r="PMZ15" s="284"/>
      <c r="PNA15" s="285"/>
      <c r="PNB15" s="285"/>
      <c r="PNC15" s="286"/>
      <c r="PND15" s="287"/>
      <c r="PNE15" s="67"/>
      <c r="PNF15" s="284"/>
      <c r="PNG15" s="285"/>
      <c r="PNH15" s="285"/>
      <c r="PNI15" s="286"/>
      <c r="PNJ15" s="287"/>
      <c r="PNK15" s="67"/>
      <c r="PNL15" s="284"/>
      <c r="PNM15" s="285"/>
      <c r="PNN15" s="285"/>
      <c r="PNO15" s="286"/>
      <c r="PNP15" s="287"/>
      <c r="PNQ15" s="67"/>
      <c r="PNR15" s="284"/>
      <c r="PNS15" s="285"/>
      <c r="PNT15" s="285"/>
      <c r="PNU15" s="286"/>
      <c r="PNV15" s="287"/>
      <c r="PNW15" s="67"/>
      <c r="PNX15" s="284"/>
      <c r="PNY15" s="285"/>
      <c r="PNZ15" s="285"/>
      <c r="POA15" s="286"/>
      <c r="POB15" s="287"/>
      <c r="POC15" s="67"/>
      <c r="POD15" s="284"/>
      <c r="POE15" s="285"/>
      <c r="POF15" s="285"/>
      <c r="POG15" s="286"/>
      <c r="POH15" s="287"/>
      <c r="POI15" s="67"/>
      <c r="POJ15" s="284"/>
      <c r="POK15" s="285"/>
      <c r="POL15" s="285"/>
      <c r="POM15" s="286"/>
      <c r="PON15" s="287"/>
      <c r="POO15" s="67"/>
      <c r="POP15" s="284"/>
      <c r="POQ15" s="285"/>
      <c r="POR15" s="285"/>
      <c r="POS15" s="286"/>
      <c r="POT15" s="287"/>
      <c r="POU15" s="67"/>
      <c r="POV15" s="284"/>
      <c r="POW15" s="285"/>
      <c r="POX15" s="285"/>
      <c r="POY15" s="286"/>
      <c r="POZ15" s="287"/>
      <c r="PPA15" s="67"/>
      <c r="PPB15" s="284"/>
      <c r="PPC15" s="285"/>
      <c r="PPD15" s="285"/>
      <c r="PPE15" s="286"/>
      <c r="PPF15" s="287"/>
      <c r="PPG15" s="67"/>
      <c r="PPH15" s="284"/>
      <c r="PPI15" s="285"/>
      <c r="PPJ15" s="285"/>
      <c r="PPK15" s="286"/>
      <c r="PPL15" s="287"/>
      <c r="PPM15" s="67"/>
      <c r="PPN15" s="284"/>
      <c r="PPO15" s="285"/>
      <c r="PPP15" s="285"/>
      <c r="PPQ15" s="286"/>
      <c r="PPR15" s="287"/>
      <c r="PPS15" s="67"/>
      <c r="PPT15" s="284"/>
      <c r="PPU15" s="285"/>
      <c r="PPV15" s="285"/>
      <c r="PPW15" s="286"/>
      <c r="PPX15" s="287"/>
      <c r="PPY15" s="67"/>
      <c r="PPZ15" s="284"/>
      <c r="PQA15" s="285"/>
      <c r="PQB15" s="285"/>
      <c r="PQC15" s="286"/>
      <c r="PQD15" s="287"/>
      <c r="PQE15" s="67"/>
      <c r="PQF15" s="284"/>
      <c r="PQG15" s="285"/>
      <c r="PQH15" s="285"/>
      <c r="PQI15" s="286"/>
      <c r="PQJ15" s="287"/>
      <c r="PQK15" s="67"/>
      <c r="PQL15" s="284"/>
      <c r="PQM15" s="285"/>
      <c r="PQN15" s="285"/>
      <c r="PQO15" s="286"/>
      <c r="PQP15" s="287"/>
      <c r="PQQ15" s="67"/>
      <c r="PQR15" s="284"/>
      <c r="PQS15" s="285"/>
      <c r="PQT15" s="285"/>
      <c r="PQU15" s="286"/>
      <c r="PQV15" s="287"/>
      <c r="PQW15" s="67"/>
      <c r="PQX15" s="284"/>
      <c r="PQY15" s="285"/>
      <c r="PQZ15" s="285"/>
      <c r="PRA15" s="286"/>
      <c r="PRB15" s="287"/>
      <c r="PRC15" s="67"/>
      <c r="PRD15" s="284"/>
      <c r="PRE15" s="285"/>
      <c r="PRF15" s="285"/>
      <c r="PRG15" s="286"/>
      <c r="PRH15" s="287"/>
      <c r="PRI15" s="67"/>
      <c r="PRJ15" s="284"/>
      <c r="PRK15" s="285"/>
      <c r="PRL15" s="285"/>
      <c r="PRM15" s="286"/>
      <c r="PRN15" s="287"/>
      <c r="PRO15" s="67"/>
      <c r="PRP15" s="284"/>
      <c r="PRQ15" s="285"/>
      <c r="PRR15" s="285"/>
      <c r="PRS15" s="286"/>
      <c r="PRT15" s="287"/>
      <c r="PRU15" s="67"/>
      <c r="PRV15" s="284"/>
      <c r="PRW15" s="285"/>
      <c r="PRX15" s="285"/>
      <c r="PRY15" s="286"/>
      <c r="PRZ15" s="287"/>
      <c r="PSA15" s="67"/>
      <c r="PSB15" s="284"/>
      <c r="PSC15" s="285"/>
      <c r="PSD15" s="285"/>
      <c r="PSE15" s="286"/>
      <c r="PSF15" s="287"/>
      <c r="PSG15" s="67"/>
      <c r="PSH15" s="284"/>
      <c r="PSI15" s="285"/>
      <c r="PSJ15" s="285"/>
      <c r="PSK15" s="286"/>
      <c r="PSL15" s="287"/>
      <c r="PSM15" s="67"/>
      <c r="PSN15" s="284"/>
      <c r="PSO15" s="285"/>
      <c r="PSP15" s="285"/>
      <c r="PSQ15" s="286"/>
      <c r="PSR15" s="287"/>
      <c r="PSS15" s="67"/>
      <c r="PST15" s="284"/>
      <c r="PSU15" s="285"/>
      <c r="PSV15" s="285"/>
      <c r="PSW15" s="286"/>
      <c r="PSX15" s="287"/>
      <c r="PSY15" s="67"/>
      <c r="PSZ15" s="284"/>
      <c r="PTA15" s="285"/>
      <c r="PTB15" s="285"/>
      <c r="PTC15" s="286"/>
      <c r="PTD15" s="287"/>
      <c r="PTE15" s="67"/>
      <c r="PTF15" s="284"/>
      <c r="PTG15" s="285"/>
      <c r="PTH15" s="285"/>
      <c r="PTI15" s="286"/>
      <c r="PTJ15" s="287"/>
      <c r="PTK15" s="67"/>
      <c r="PTL15" s="284"/>
      <c r="PTM15" s="285"/>
      <c r="PTN15" s="285"/>
      <c r="PTO15" s="286"/>
      <c r="PTP15" s="287"/>
      <c r="PTQ15" s="67"/>
      <c r="PTR15" s="284"/>
      <c r="PTS15" s="285"/>
      <c r="PTT15" s="285"/>
      <c r="PTU15" s="286"/>
      <c r="PTV15" s="287"/>
      <c r="PTW15" s="67"/>
      <c r="PTX15" s="284"/>
      <c r="PTY15" s="285"/>
      <c r="PTZ15" s="285"/>
      <c r="PUA15" s="286"/>
      <c r="PUB15" s="287"/>
      <c r="PUC15" s="67"/>
      <c r="PUD15" s="284"/>
      <c r="PUE15" s="285"/>
      <c r="PUF15" s="285"/>
      <c r="PUG15" s="286"/>
      <c r="PUH15" s="287"/>
      <c r="PUI15" s="67"/>
      <c r="PUJ15" s="284"/>
      <c r="PUK15" s="285"/>
      <c r="PUL15" s="285"/>
      <c r="PUM15" s="286"/>
      <c r="PUN15" s="287"/>
      <c r="PUO15" s="67"/>
      <c r="PUP15" s="284"/>
      <c r="PUQ15" s="285"/>
      <c r="PUR15" s="285"/>
      <c r="PUS15" s="286"/>
      <c r="PUT15" s="287"/>
      <c r="PUU15" s="67"/>
      <c r="PUV15" s="284"/>
      <c r="PUW15" s="285"/>
      <c r="PUX15" s="285"/>
      <c r="PUY15" s="286"/>
      <c r="PUZ15" s="287"/>
      <c r="PVA15" s="67"/>
      <c r="PVB15" s="284"/>
      <c r="PVC15" s="285"/>
      <c r="PVD15" s="285"/>
      <c r="PVE15" s="286"/>
      <c r="PVF15" s="287"/>
      <c r="PVG15" s="67"/>
      <c r="PVH15" s="284"/>
      <c r="PVI15" s="285"/>
      <c r="PVJ15" s="285"/>
      <c r="PVK15" s="286"/>
      <c r="PVL15" s="287"/>
      <c r="PVM15" s="67"/>
      <c r="PVN15" s="284"/>
      <c r="PVO15" s="285"/>
      <c r="PVP15" s="285"/>
      <c r="PVQ15" s="286"/>
      <c r="PVR15" s="287"/>
      <c r="PVS15" s="67"/>
      <c r="PVT15" s="284"/>
      <c r="PVU15" s="285"/>
      <c r="PVV15" s="285"/>
      <c r="PVW15" s="286"/>
      <c r="PVX15" s="287"/>
      <c r="PVY15" s="67"/>
      <c r="PVZ15" s="284"/>
      <c r="PWA15" s="285"/>
      <c r="PWB15" s="285"/>
      <c r="PWC15" s="286"/>
      <c r="PWD15" s="287"/>
      <c r="PWE15" s="67"/>
      <c r="PWF15" s="284"/>
      <c r="PWG15" s="285"/>
      <c r="PWH15" s="285"/>
      <c r="PWI15" s="286"/>
      <c r="PWJ15" s="287"/>
      <c r="PWK15" s="67"/>
      <c r="PWL15" s="284"/>
      <c r="PWM15" s="285"/>
      <c r="PWN15" s="285"/>
      <c r="PWO15" s="286"/>
      <c r="PWP15" s="287"/>
      <c r="PWQ15" s="67"/>
      <c r="PWR15" s="284"/>
      <c r="PWS15" s="285"/>
      <c r="PWT15" s="285"/>
      <c r="PWU15" s="286"/>
      <c r="PWV15" s="287"/>
      <c r="PWW15" s="67"/>
      <c r="PWX15" s="284"/>
      <c r="PWY15" s="285"/>
      <c r="PWZ15" s="285"/>
      <c r="PXA15" s="286"/>
      <c r="PXB15" s="287"/>
      <c r="PXC15" s="67"/>
      <c r="PXD15" s="284"/>
      <c r="PXE15" s="285"/>
      <c r="PXF15" s="285"/>
      <c r="PXG15" s="286"/>
      <c r="PXH15" s="287"/>
      <c r="PXI15" s="67"/>
      <c r="PXJ15" s="284"/>
      <c r="PXK15" s="285"/>
      <c r="PXL15" s="285"/>
      <c r="PXM15" s="286"/>
      <c r="PXN15" s="287"/>
      <c r="PXO15" s="67"/>
      <c r="PXP15" s="284"/>
      <c r="PXQ15" s="285"/>
      <c r="PXR15" s="285"/>
      <c r="PXS15" s="286"/>
      <c r="PXT15" s="287"/>
      <c r="PXU15" s="67"/>
      <c r="PXV15" s="284"/>
      <c r="PXW15" s="285"/>
      <c r="PXX15" s="285"/>
      <c r="PXY15" s="286"/>
      <c r="PXZ15" s="287"/>
      <c r="PYA15" s="67"/>
      <c r="PYB15" s="284"/>
      <c r="PYC15" s="285"/>
      <c r="PYD15" s="285"/>
      <c r="PYE15" s="286"/>
      <c r="PYF15" s="287"/>
      <c r="PYG15" s="67"/>
      <c r="PYH15" s="284"/>
      <c r="PYI15" s="285"/>
      <c r="PYJ15" s="285"/>
      <c r="PYK15" s="286"/>
      <c r="PYL15" s="287"/>
      <c r="PYM15" s="67"/>
      <c r="PYN15" s="284"/>
      <c r="PYO15" s="285"/>
      <c r="PYP15" s="285"/>
      <c r="PYQ15" s="286"/>
      <c r="PYR15" s="287"/>
      <c r="PYS15" s="67"/>
      <c r="PYT15" s="284"/>
      <c r="PYU15" s="285"/>
      <c r="PYV15" s="285"/>
      <c r="PYW15" s="286"/>
      <c r="PYX15" s="287"/>
      <c r="PYY15" s="67"/>
      <c r="PYZ15" s="284"/>
      <c r="PZA15" s="285"/>
      <c r="PZB15" s="285"/>
      <c r="PZC15" s="286"/>
      <c r="PZD15" s="287"/>
      <c r="PZE15" s="67"/>
      <c r="PZF15" s="284"/>
      <c r="PZG15" s="285"/>
      <c r="PZH15" s="285"/>
      <c r="PZI15" s="286"/>
      <c r="PZJ15" s="287"/>
      <c r="PZK15" s="67"/>
      <c r="PZL15" s="284"/>
      <c r="PZM15" s="285"/>
      <c r="PZN15" s="285"/>
      <c r="PZO15" s="286"/>
      <c r="PZP15" s="287"/>
      <c r="PZQ15" s="67"/>
      <c r="PZR15" s="284"/>
      <c r="PZS15" s="285"/>
      <c r="PZT15" s="285"/>
      <c r="PZU15" s="286"/>
      <c r="PZV15" s="287"/>
      <c r="PZW15" s="67"/>
      <c r="PZX15" s="284"/>
      <c r="PZY15" s="285"/>
      <c r="PZZ15" s="285"/>
      <c r="QAA15" s="286"/>
      <c r="QAB15" s="287"/>
      <c r="QAC15" s="67"/>
      <c r="QAD15" s="284"/>
      <c r="QAE15" s="285"/>
      <c r="QAF15" s="285"/>
      <c r="QAG15" s="286"/>
      <c r="QAH15" s="287"/>
      <c r="QAI15" s="67"/>
      <c r="QAJ15" s="284"/>
      <c r="QAK15" s="285"/>
      <c r="QAL15" s="285"/>
      <c r="QAM15" s="286"/>
      <c r="QAN15" s="287"/>
      <c r="QAO15" s="67"/>
      <c r="QAP15" s="284"/>
      <c r="QAQ15" s="285"/>
      <c r="QAR15" s="285"/>
      <c r="QAS15" s="286"/>
      <c r="QAT15" s="287"/>
      <c r="QAU15" s="67"/>
      <c r="QAV15" s="284"/>
      <c r="QAW15" s="285"/>
      <c r="QAX15" s="285"/>
      <c r="QAY15" s="286"/>
      <c r="QAZ15" s="287"/>
      <c r="QBA15" s="67"/>
      <c r="QBB15" s="284"/>
      <c r="QBC15" s="285"/>
      <c r="QBD15" s="285"/>
      <c r="QBE15" s="286"/>
      <c r="QBF15" s="287"/>
      <c r="QBG15" s="67"/>
      <c r="QBH15" s="284"/>
      <c r="QBI15" s="285"/>
      <c r="QBJ15" s="285"/>
      <c r="QBK15" s="286"/>
      <c r="QBL15" s="287"/>
      <c r="QBM15" s="67"/>
      <c r="QBN15" s="284"/>
      <c r="QBO15" s="285"/>
      <c r="QBP15" s="285"/>
      <c r="QBQ15" s="286"/>
      <c r="QBR15" s="287"/>
      <c r="QBS15" s="67"/>
      <c r="QBT15" s="284"/>
      <c r="QBU15" s="285"/>
      <c r="QBV15" s="285"/>
      <c r="QBW15" s="286"/>
      <c r="QBX15" s="287"/>
      <c r="QBY15" s="67"/>
      <c r="QBZ15" s="284"/>
      <c r="QCA15" s="285"/>
      <c r="QCB15" s="285"/>
      <c r="QCC15" s="286"/>
      <c r="QCD15" s="287"/>
      <c r="QCE15" s="67"/>
      <c r="QCF15" s="284"/>
      <c r="QCG15" s="285"/>
      <c r="QCH15" s="285"/>
      <c r="QCI15" s="286"/>
      <c r="QCJ15" s="287"/>
      <c r="QCK15" s="67"/>
      <c r="QCL15" s="284"/>
      <c r="QCM15" s="285"/>
      <c r="QCN15" s="285"/>
      <c r="QCO15" s="286"/>
      <c r="QCP15" s="287"/>
      <c r="QCQ15" s="67"/>
      <c r="QCR15" s="284"/>
      <c r="QCS15" s="285"/>
      <c r="QCT15" s="285"/>
      <c r="QCU15" s="286"/>
      <c r="QCV15" s="287"/>
      <c r="QCW15" s="67"/>
      <c r="QCX15" s="284"/>
      <c r="QCY15" s="285"/>
      <c r="QCZ15" s="285"/>
      <c r="QDA15" s="286"/>
      <c r="QDB15" s="287"/>
      <c r="QDC15" s="67"/>
      <c r="QDD15" s="284"/>
      <c r="QDE15" s="285"/>
      <c r="QDF15" s="285"/>
      <c r="QDG15" s="286"/>
      <c r="QDH15" s="287"/>
      <c r="QDI15" s="67"/>
      <c r="QDJ15" s="284"/>
      <c r="QDK15" s="285"/>
      <c r="QDL15" s="285"/>
      <c r="QDM15" s="286"/>
      <c r="QDN15" s="287"/>
      <c r="QDO15" s="67"/>
      <c r="QDP15" s="284"/>
      <c r="QDQ15" s="285"/>
      <c r="QDR15" s="285"/>
      <c r="QDS15" s="286"/>
      <c r="QDT15" s="287"/>
      <c r="QDU15" s="67"/>
      <c r="QDV15" s="284"/>
      <c r="QDW15" s="285"/>
      <c r="QDX15" s="285"/>
      <c r="QDY15" s="286"/>
      <c r="QDZ15" s="287"/>
      <c r="QEA15" s="67"/>
      <c r="QEB15" s="284"/>
      <c r="QEC15" s="285"/>
      <c r="QED15" s="285"/>
      <c r="QEE15" s="286"/>
      <c r="QEF15" s="287"/>
      <c r="QEG15" s="67"/>
      <c r="QEH15" s="284"/>
      <c r="QEI15" s="285"/>
      <c r="QEJ15" s="285"/>
      <c r="QEK15" s="286"/>
      <c r="QEL15" s="287"/>
      <c r="QEM15" s="67"/>
      <c r="QEN15" s="284"/>
      <c r="QEO15" s="285"/>
      <c r="QEP15" s="285"/>
      <c r="QEQ15" s="286"/>
      <c r="QER15" s="287"/>
      <c r="QES15" s="67"/>
      <c r="QET15" s="284"/>
      <c r="QEU15" s="285"/>
      <c r="QEV15" s="285"/>
      <c r="QEW15" s="286"/>
      <c r="QEX15" s="287"/>
      <c r="QEY15" s="67"/>
      <c r="QEZ15" s="284"/>
      <c r="QFA15" s="285"/>
      <c r="QFB15" s="285"/>
      <c r="QFC15" s="286"/>
      <c r="QFD15" s="287"/>
      <c r="QFE15" s="67"/>
      <c r="QFF15" s="284"/>
      <c r="QFG15" s="285"/>
      <c r="QFH15" s="285"/>
      <c r="QFI15" s="286"/>
      <c r="QFJ15" s="287"/>
      <c r="QFK15" s="67"/>
      <c r="QFL15" s="284"/>
      <c r="QFM15" s="285"/>
      <c r="QFN15" s="285"/>
      <c r="QFO15" s="286"/>
      <c r="QFP15" s="287"/>
      <c r="QFQ15" s="67"/>
      <c r="QFR15" s="284"/>
      <c r="QFS15" s="285"/>
      <c r="QFT15" s="285"/>
      <c r="QFU15" s="286"/>
      <c r="QFV15" s="287"/>
      <c r="QFW15" s="67"/>
      <c r="QFX15" s="284"/>
      <c r="QFY15" s="285"/>
      <c r="QFZ15" s="285"/>
      <c r="QGA15" s="286"/>
      <c r="QGB15" s="287"/>
      <c r="QGC15" s="67"/>
      <c r="QGD15" s="284"/>
      <c r="QGE15" s="285"/>
      <c r="QGF15" s="285"/>
      <c r="QGG15" s="286"/>
      <c r="QGH15" s="287"/>
      <c r="QGI15" s="67"/>
      <c r="QGJ15" s="284"/>
      <c r="QGK15" s="285"/>
      <c r="QGL15" s="285"/>
      <c r="QGM15" s="286"/>
      <c r="QGN15" s="287"/>
      <c r="QGO15" s="67"/>
      <c r="QGP15" s="284"/>
      <c r="QGQ15" s="285"/>
      <c r="QGR15" s="285"/>
      <c r="QGS15" s="286"/>
      <c r="QGT15" s="287"/>
      <c r="QGU15" s="67"/>
      <c r="QGV15" s="284"/>
      <c r="QGW15" s="285"/>
      <c r="QGX15" s="285"/>
      <c r="QGY15" s="286"/>
      <c r="QGZ15" s="287"/>
      <c r="QHA15" s="67"/>
      <c r="QHB15" s="284"/>
      <c r="QHC15" s="285"/>
      <c r="QHD15" s="285"/>
      <c r="QHE15" s="286"/>
      <c r="QHF15" s="287"/>
      <c r="QHG15" s="67"/>
      <c r="QHH15" s="284"/>
      <c r="QHI15" s="285"/>
      <c r="QHJ15" s="285"/>
      <c r="QHK15" s="286"/>
      <c r="QHL15" s="287"/>
      <c r="QHM15" s="67"/>
      <c r="QHN15" s="284"/>
      <c r="QHO15" s="285"/>
      <c r="QHP15" s="285"/>
      <c r="QHQ15" s="286"/>
      <c r="QHR15" s="287"/>
      <c r="QHS15" s="67"/>
      <c r="QHT15" s="284"/>
      <c r="QHU15" s="285"/>
      <c r="QHV15" s="285"/>
      <c r="QHW15" s="286"/>
      <c r="QHX15" s="287"/>
      <c r="QHY15" s="67"/>
      <c r="QHZ15" s="284"/>
      <c r="QIA15" s="285"/>
      <c r="QIB15" s="285"/>
      <c r="QIC15" s="286"/>
      <c r="QID15" s="287"/>
      <c r="QIE15" s="67"/>
      <c r="QIF15" s="284"/>
      <c r="QIG15" s="285"/>
      <c r="QIH15" s="285"/>
      <c r="QII15" s="286"/>
      <c r="QIJ15" s="287"/>
      <c r="QIK15" s="67"/>
      <c r="QIL15" s="284"/>
      <c r="QIM15" s="285"/>
      <c r="QIN15" s="285"/>
      <c r="QIO15" s="286"/>
      <c r="QIP15" s="287"/>
      <c r="QIQ15" s="67"/>
      <c r="QIR15" s="284"/>
      <c r="QIS15" s="285"/>
      <c r="QIT15" s="285"/>
      <c r="QIU15" s="286"/>
      <c r="QIV15" s="287"/>
      <c r="QIW15" s="67"/>
      <c r="QIX15" s="284"/>
      <c r="QIY15" s="285"/>
      <c r="QIZ15" s="285"/>
      <c r="QJA15" s="286"/>
      <c r="QJB15" s="287"/>
      <c r="QJC15" s="67"/>
      <c r="QJD15" s="284"/>
      <c r="QJE15" s="285"/>
      <c r="QJF15" s="285"/>
      <c r="QJG15" s="286"/>
      <c r="QJH15" s="287"/>
      <c r="QJI15" s="67"/>
      <c r="QJJ15" s="284"/>
      <c r="QJK15" s="285"/>
      <c r="QJL15" s="285"/>
      <c r="QJM15" s="286"/>
      <c r="QJN15" s="287"/>
      <c r="QJO15" s="67"/>
      <c r="QJP15" s="284"/>
      <c r="QJQ15" s="285"/>
      <c r="QJR15" s="285"/>
      <c r="QJS15" s="286"/>
      <c r="QJT15" s="287"/>
      <c r="QJU15" s="67"/>
      <c r="QJV15" s="284"/>
      <c r="QJW15" s="285"/>
      <c r="QJX15" s="285"/>
      <c r="QJY15" s="286"/>
      <c r="QJZ15" s="287"/>
      <c r="QKA15" s="67"/>
      <c r="QKB15" s="284"/>
      <c r="QKC15" s="285"/>
      <c r="QKD15" s="285"/>
      <c r="QKE15" s="286"/>
      <c r="QKF15" s="287"/>
      <c r="QKG15" s="67"/>
      <c r="QKH15" s="284"/>
      <c r="QKI15" s="285"/>
      <c r="QKJ15" s="285"/>
      <c r="QKK15" s="286"/>
      <c r="QKL15" s="287"/>
      <c r="QKM15" s="67"/>
      <c r="QKN15" s="284"/>
      <c r="QKO15" s="285"/>
      <c r="QKP15" s="285"/>
      <c r="QKQ15" s="286"/>
      <c r="QKR15" s="287"/>
      <c r="QKS15" s="67"/>
      <c r="QKT15" s="284"/>
      <c r="QKU15" s="285"/>
      <c r="QKV15" s="285"/>
      <c r="QKW15" s="286"/>
      <c r="QKX15" s="287"/>
      <c r="QKY15" s="67"/>
      <c r="QKZ15" s="284"/>
      <c r="QLA15" s="285"/>
      <c r="QLB15" s="285"/>
      <c r="QLC15" s="286"/>
      <c r="QLD15" s="287"/>
      <c r="QLE15" s="67"/>
      <c r="QLF15" s="284"/>
      <c r="QLG15" s="285"/>
      <c r="QLH15" s="285"/>
      <c r="QLI15" s="286"/>
      <c r="QLJ15" s="287"/>
      <c r="QLK15" s="67"/>
      <c r="QLL15" s="284"/>
      <c r="QLM15" s="285"/>
      <c r="QLN15" s="285"/>
      <c r="QLO15" s="286"/>
      <c r="QLP15" s="287"/>
      <c r="QLQ15" s="67"/>
      <c r="QLR15" s="284"/>
      <c r="QLS15" s="285"/>
      <c r="QLT15" s="285"/>
      <c r="QLU15" s="286"/>
      <c r="QLV15" s="287"/>
      <c r="QLW15" s="67"/>
      <c r="QLX15" s="284"/>
      <c r="QLY15" s="285"/>
      <c r="QLZ15" s="285"/>
      <c r="QMA15" s="286"/>
      <c r="QMB15" s="287"/>
      <c r="QMC15" s="67"/>
      <c r="QMD15" s="284"/>
      <c r="QME15" s="285"/>
      <c r="QMF15" s="285"/>
      <c r="QMG15" s="286"/>
      <c r="QMH15" s="287"/>
      <c r="QMI15" s="67"/>
      <c r="QMJ15" s="284"/>
      <c r="QMK15" s="285"/>
      <c r="QML15" s="285"/>
      <c r="QMM15" s="286"/>
      <c r="QMN15" s="287"/>
      <c r="QMO15" s="67"/>
      <c r="QMP15" s="284"/>
      <c r="QMQ15" s="285"/>
      <c r="QMR15" s="285"/>
      <c r="QMS15" s="286"/>
      <c r="QMT15" s="287"/>
      <c r="QMU15" s="67"/>
      <c r="QMV15" s="284"/>
      <c r="QMW15" s="285"/>
      <c r="QMX15" s="285"/>
      <c r="QMY15" s="286"/>
      <c r="QMZ15" s="287"/>
      <c r="QNA15" s="67"/>
      <c r="QNB15" s="284"/>
      <c r="QNC15" s="285"/>
      <c r="QND15" s="285"/>
      <c r="QNE15" s="286"/>
      <c r="QNF15" s="287"/>
      <c r="QNG15" s="67"/>
      <c r="QNH15" s="284"/>
      <c r="QNI15" s="285"/>
      <c r="QNJ15" s="285"/>
      <c r="QNK15" s="286"/>
      <c r="QNL15" s="287"/>
      <c r="QNM15" s="67"/>
      <c r="QNN15" s="284"/>
      <c r="QNO15" s="285"/>
      <c r="QNP15" s="285"/>
      <c r="QNQ15" s="286"/>
      <c r="QNR15" s="287"/>
      <c r="QNS15" s="67"/>
      <c r="QNT15" s="284"/>
      <c r="QNU15" s="285"/>
      <c r="QNV15" s="285"/>
      <c r="QNW15" s="286"/>
      <c r="QNX15" s="287"/>
      <c r="QNY15" s="67"/>
      <c r="QNZ15" s="284"/>
      <c r="QOA15" s="285"/>
      <c r="QOB15" s="285"/>
      <c r="QOC15" s="286"/>
      <c r="QOD15" s="287"/>
      <c r="QOE15" s="67"/>
      <c r="QOF15" s="284"/>
      <c r="QOG15" s="285"/>
      <c r="QOH15" s="285"/>
      <c r="QOI15" s="286"/>
      <c r="QOJ15" s="287"/>
      <c r="QOK15" s="67"/>
      <c r="QOL15" s="284"/>
      <c r="QOM15" s="285"/>
      <c r="QON15" s="285"/>
      <c r="QOO15" s="286"/>
      <c r="QOP15" s="287"/>
      <c r="QOQ15" s="67"/>
      <c r="QOR15" s="284"/>
      <c r="QOS15" s="285"/>
      <c r="QOT15" s="285"/>
      <c r="QOU15" s="286"/>
      <c r="QOV15" s="287"/>
      <c r="QOW15" s="67"/>
      <c r="QOX15" s="284"/>
      <c r="QOY15" s="285"/>
      <c r="QOZ15" s="285"/>
      <c r="QPA15" s="286"/>
      <c r="QPB15" s="287"/>
      <c r="QPC15" s="67"/>
      <c r="QPD15" s="284"/>
      <c r="QPE15" s="285"/>
      <c r="QPF15" s="285"/>
      <c r="QPG15" s="286"/>
      <c r="QPH15" s="287"/>
      <c r="QPI15" s="67"/>
      <c r="QPJ15" s="284"/>
      <c r="QPK15" s="285"/>
      <c r="QPL15" s="285"/>
      <c r="QPM15" s="286"/>
      <c r="QPN15" s="287"/>
      <c r="QPO15" s="67"/>
      <c r="QPP15" s="284"/>
      <c r="QPQ15" s="285"/>
      <c r="QPR15" s="285"/>
      <c r="QPS15" s="286"/>
      <c r="QPT15" s="287"/>
      <c r="QPU15" s="67"/>
      <c r="QPV15" s="284"/>
      <c r="QPW15" s="285"/>
      <c r="QPX15" s="285"/>
      <c r="QPY15" s="286"/>
      <c r="QPZ15" s="287"/>
      <c r="QQA15" s="67"/>
      <c r="QQB15" s="284"/>
      <c r="QQC15" s="285"/>
      <c r="QQD15" s="285"/>
      <c r="QQE15" s="286"/>
      <c r="QQF15" s="287"/>
      <c r="QQG15" s="67"/>
      <c r="QQH15" s="284"/>
      <c r="QQI15" s="285"/>
      <c r="QQJ15" s="285"/>
      <c r="QQK15" s="286"/>
      <c r="QQL15" s="287"/>
      <c r="QQM15" s="67"/>
      <c r="QQN15" s="284"/>
      <c r="QQO15" s="285"/>
      <c r="QQP15" s="285"/>
      <c r="QQQ15" s="286"/>
      <c r="QQR15" s="287"/>
      <c r="QQS15" s="67"/>
      <c r="QQT15" s="284"/>
      <c r="QQU15" s="285"/>
      <c r="QQV15" s="285"/>
      <c r="QQW15" s="286"/>
      <c r="QQX15" s="287"/>
      <c r="QQY15" s="67"/>
      <c r="QQZ15" s="284"/>
      <c r="QRA15" s="285"/>
      <c r="QRB15" s="285"/>
      <c r="QRC15" s="286"/>
      <c r="QRD15" s="287"/>
      <c r="QRE15" s="67"/>
      <c r="QRF15" s="284"/>
      <c r="QRG15" s="285"/>
      <c r="QRH15" s="285"/>
      <c r="QRI15" s="286"/>
      <c r="QRJ15" s="287"/>
      <c r="QRK15" s="67"/>
      <c r="QRL15" s="284"/>
      <c r="QRM15" s="285"/>
      <c r="QRN15" s="285"/>
      <c r="QRO15" s="286"/>
      <c r="QRP15" s="287"/>
      <c r="QRQ15" s="67"/>
      <c r="QRR15" s="284"/>
      <c r="QRS15" s="285"/>
      <c r="QRT15" s="285"/>
      <c r="QRU15" s="286"/>
      <c r="QRV15" s="287"/>
      <c r="QRW15" s="67"/>
      <c r="QRX15" s="284"/>
      <c r="QRY15" s="285"/>
      <c r="QRZ15" s="285"/>
      <c r="QSA15" s="286"/>
      <c r="QSB15" s="287"/>
      <c r="QSC15" s="67"/>
      <c r="QSD15" s="284"/>
      <c r="QSE15" s="285"/>
      <c r="QSF15" s="285"/>
      <c r="QSG15" s="286"/>
      <c r="QSH15" s="287"/>
      <c r="QSI15" s="67"/>
      <c r="QSJ15" s="284"/>
      <c r="QSK15" s="285"/>
      <c r="QSL15" s="285"/>
      <c r="QSM15" s="286"/>
      <c r="QSN15" s="287"/>
      <c r="QSO15" s="67"/>
      <c r="QSP15" s="284"/>
      <c r="QSQ15" s="285"/>
      <c r="QSR15" s="285"/>
      <c r="QSS15" s="286"/>
      <c r="QST15" s="287"/>
      <c r="QSU15" s="67"/>
      <c r="QSV15" s="284"/>
      <c r="QSW15" s="285"/>
      <c r="QSX15" s="285"/>
      <c r="QSY15" s="286"/>
      <c r="QSZ15" s="287"/>
      <c r="QTA15" s="67"/>
      <c r="QTB15" s="284"/>
      <c r="QTC15" s="285"/>
      <c r="QTD15" s="285"/>
      <c r="QTE15" s="286"/>
      <c r="QTF15" s="287"/>
      <c r="QTG15" s="67"/>
      <c r="QTH15" s="284"/>
      <c r="QTI15" s="285"/>
      <c r="QTJ15" s="285"/>
      <c r="QTK15" s="286"/>
      <c r="QTL15" s="287"/>
      <c r="QTM15" s="67"/>
      <c r="QTN15" s="284"/>
      <c r="QTO15" s="285"/>
      <c r="QTP15" s="285"/>
      <c r="QTQ15" s="286"/>
      <c r="QTR15" s="287"/>
      <c r="QTS15" s="67"/>
      <c r="QTT15" s="284"/>
      <c r="QTU15" s="285"/>
      <c r="QTV15" s="285"/>
      <c r="QTW15" s="286"/>
      <c r="QTX15" s="287"/>
      <c r="QTY15" s="67"/>
      <c r="QTZ15" s="284"/>
      <c r="QUA15" s="285"/>
      <c r="QUB15" s="285"/>
      <c r="QUC15" s="286"/>
      <c r="QUD15" s="287"/>
      <c r="QUE15" s="67"/>
      <c r="QUF15" s="284"/>
      <c r="QUG15" s="285"/>
      <c r="QUH15" s="285"/>
      <c r="QUI15" s="286"/>
      <c r="QUJ15" s="287"/>
      <c r="QUK15" s="67"/>
      <c r="QUL15" s="284"/>
      <c r="QUM15" s="285"/>
      <c r="QUN15" s="285"/>
      <c r="QUO15" s="286"/>
      <c r="QUP15" s="287"/>
      <c r="QUQ15" s="67"/>
      <c r="QUR15" s="284"/>
      <c r="QUS15" s="285"/>
      <c r="QUT15" s="285"/>
      <c r="QUU15" s="286"/>
      <c r="QUV15" s="287"/>
      <c r="QUW15" s="67"/>
      <c r="QUX15" s="284"/>
      <c r="QUY15" s="285"/>
      <c r="QUZ15" s="285"/>
      <c r="QVA15" s="286"/>
      <c r="QVB15" s="287"/>
      <c r="QVC15" s="67"/>
      <c r="QVD15" s="284"/>
      <c r="QVE15" s="285"/>
      <c r="QVF15" s="285"/>
      <c r="QVG15" s="286"/>
      <c r="QVH15" s="287"/>
      <c r="QVI15" s="67"/>
      <c r="QVJ15" s="284"/>
      <c r="QVK15" s="285"/>
      <c r="QVL15" s="285"/>
      <c r="QVM15" s="286"/>
      <c r="QVN15" s="287"/>
      <c r="QVO15" s="67"/>
      <c r="QVP15" s="284"/>
      <c r="QVQ15" s="285"/>
      <c r="QVR15" s="285"/>
      <c r="QVS15" s="286"/>
      <c r="QVT15" s="287"/>
      <c r="QVU15" s="67"/>
      <c r="QVV15" s="284"/>
      <c r="QVW15" s="285"/>
      <c r="QVX15" s="285"/>
      <c r="QVY15" s="286"/>
      <c r="QVZ15" s="287"/>
      <c r="QWA15" s="67"/>
      <c r="QWB15" s="284"/>
      <c r="QWC15" s="285"/>
      <c r="QWD15" s="285"/>
      <c r="QWE15" s="286"/>
      <c r="QWF15" s="287"/>
      <c r="QWG15" s="67"/>
      <c r="QWH15" s="284"/>
      <c r="QWI15" s="285"/>
      <c r="QWJ15" s="285"/>
      <c r="QWK15" s="286"/>
      <c r="QWL15" s="287"/>
      <c r="QWM15" s="67"/>
      <c r="QWN15" s="284"/>
      <c r="QWO15" s="285"/>
      <c r="QWP15" s="285"/>
      <c r="QWQ15" s="286"/>
      <c r="QWR15" s="287"/>
      <c r="QWS15" s="67"/>
      <c r="QWT15" s="284"/>
      <c r="QWU15" s="285"/>
      <c r="QWV15" s="285"/>
      <c r="QWW15" s="286"/>
      <c r="QWX15" s="287"/>
      <c r="QWY15" s="67"/>
      <c r="QWZ15" s="284"/>
      <c r="QXA15" s="285"/>
      <c r="QXB15" s="285"/>
      <c r="QXC15" s="286"/>
      <c r="QXD15" s="287"/>
      <c r="QXE15" s="67"/>
      <c r="QXF15" s="284"/>
      <c r="QXG15" s="285"/>
      <c r="QXH15" s="285"/>
      <c r="QXI15" s="286"/>
      <c r="QXJ15" s="287"/>
      <c r="QXK15" s="67"/>
      <c r="QXL15" s="284"/>
      <c r="QXM15" s="285"/>
      <c r="QXN15" s="285"/>
      <c r="QXO15" s="286"/>
      <c r="QXP15" s="287"/>
      <c r="QXQ15" s="67"/>
      <c r="QXR15" s="284"/>
      <c r="QXS15" s="285"/>
      <c r="QXT15" s="285"/>
      <c r="QXU15" s="286"/>
      <c r="QXV15" s="287"/>
      <c r="QXW15" s="67"/>
      <c r="QXX15" s="284"/>
      <c r="QXY15" s="285"/>
      <c r="QXZ15" s="285"/>
      <c r="QYA15" s="286"/>
      <c r="QYB15" s="287"/>
      <c r="QYC15" s="67"/>
      <c r="QYD15" s="284"/>
      <c r="QYE15" s="285"/>
      <c r="QYF15" s="285"/>
      <c r="QYG15" s="286"/>
      <c r="QYH15" s="287"/>
      <c r="QYI15" s="67"/>
      <c r="QYJ15" s="284"/>
      <c r="QYK15" s="285"/>
      <c r="QYL15" s="285"/>
      <c r="QYM15" s="286"/>
      <c r="QYN15" s="287"/>
      <c r="QYO15" s="67"/>
      <c r="QYP15" s="284"/>
      <c r="QYQ15" s="285"/>
      <c r="QYR15" s="285"/>
      <c r="QYS15" s="286"/>
      <c r="QYT15" s="287"/>
      <c r="QYU15" s="67"/>
      <c r="QYV15" s="284"/>
      <c r="QYW15" s="285"/>
      <c r="QYX15" s="285"/>
      <c r="QYY15" s="286"/>
      <c r="QYZ15" s="287"/>
      <c r="QZA15" s="67"/>
      <c r="QZB15" s="284"/>
      <c r="QZC15" s="285"/>
      <c r="QZD15" s="285"/>
      <c r="QZE15" s="286"/>
      <c r="QZF15" s="287"/>
      <c r="QZG15" s="67"/>
      <c r="QZH15" s="284"/>
      <c r="QZI15" s="285"/>
      <c r="QZJ15" s="285"/>
      <c r="QZK15" s="286"/>
      <c r="QZL15" s="287"/>
      <c r="QZM15" s="67"/>
      <c r="QZN15" s="284"/>
      <c r="QZO15" s="285"/>
      <c r="QZP15" s="285"/>
      <c r="QZQ15" s="286"/>
      <c r="QZR15" s="287"/>
      <c r="QZS15" s="67"/>
      <c r="QZT15" s="284"/>
      <c r="QZU15" s="285"/>
      <c r="QZV15" s="285"/>
      <c r="QZW15" s="286"/>
      <c r="QZX15" s="287"/>
      <c r="QZY15" s="67"/>
      <c r="QZZ15" s="284"/>
      <c r="RAA15" s="285"/>
      <c r="RAB15" s="285"/>
      <c r="RAC15" s="286"/>
      <c r="RAD15" s="287"/>
      <c r="RAE15" s="67"/>
      <c r="RAF15" s="284"/>
      <c r="RAG15" s="285"/>
      <c r="RAH15" s="285"/>
      <c r="RAI15" s="286"/>
      <c r="RAJ15" s="287"/>
      <c r="RAK15" s="67"/>
      <c r="RAL15" s="284"/>
      <c r="RAM15" s="285"/>
      <c r="RAN15" s="285"/>
      <c r="RAO15" s="286"/>
      <c r="RAP15" s="287"/>
      <c r="RAQ15" s="67"/>
      <c r="RAR15" s="284"/>
      <c r="RAS15" s="285"/>
      <c r="RAT15" s="285"/>
      <c r="RAU15" s="286"/>
      <c r="RAV15" s="287"/>
      <c r="RAW15" s="67"/>
      <c r="RAX15" s="284"/>
      <c r="RAY15" s="285"/>
      <c r="RAZ15" s="285"/>
      <c r="RBA15" s="286"/>
      <c r="RBB15" s="287"/>
      <c r="RBC15" s="67"/>
      <c r="RBD15" s="284"/>
      <c r="RBE15" s="285"/>
      <c r="RBF15" s="285"/>
      <c r="RBG15" s="286"/>
      <c r="RBH15" s="287"/>
      <c r="RBI15" s="67"/>
      <c r="RBJ15" s="284"/>
      <c r="RBK15" s="285"/>
      <c r="RBL15" s="285"/>
      <c r="RBM15" s="286"/>
      <c r="RBN15" s="287"/>
      <c r="RBO15" s="67"/>
      <c r="RBP15" s="284"/>
      <c r="RBQ15" s="285"/>
      <c r="RBR15" s="285"/>
      <c r="RBS15" s="286"/>
      <c r="RBT15" s="287"/>
      <c r="RBU15" s="67"/>
      <c r="RBV15" s="284"/>
      <c r="RBW15" s="285"/>
      <c r="RBX15" s="285"/>
      <c r="RBY15" s="286"/>
      <c r="RBZ15" s="287"/>
      <c r="RCA15" s="67"/>
      <c r="RCB15" s="284"/>
      <c r="RCC15" s="285"/>
      <c r="RCD15" s="285"/>
      <c r="RCE15" s="286"/>
      <c r="RCF15" s="287"/>
      <c r="RCG15" s="67"/>
      <c r="RCH15" s="284"/>
      <c r="RCI15" s="285"/>
      <c r="RCJ15" s="285"/>
      <c r="RCK15" s="286"/>
      <c r="RCL15" s="287"/>
      <c r="RCM15" s="67"/>
      <c r="RCN15" s="284"/>
      <c r="RCO15" s="285"/>
      <c r="RCP15" s="285"/>
      <c r="RCQ15" s="286"/>
      <c r="RCR15" s="287"/>
      <c r="RCS15" s="67"/>
      <c r="RCT15" s="284"/>
      <c r="RCU15" s="285"/>
      <c r="RCV15" s="285"/>
      <c r="RCW15" s="286"/>
      <c r="RCX15" s="287"/>
      <c r="RCY15" s="67"/>
      <c r="RCZ15" s="284"/>
      <c r="RDA15" s="285"/>
      <c r="RDB15" s="285"/>
      <c r="RDC15" s="286"/>
      <c r="RDD15" s="287"/>
      <c r="RDE15" s="67"/>
      <c r="RDF15" s="284"/>
      <c r="RDG15" s="285"/>
      <c r="RDH15" s="285"/>
      <c r="RDI15" s="286"/>
      <c r="RDJ15" s="287"/>
      <c r="RDK15" s="67"/>
      <c r="RDL15" s="284"/>
      <c r="RDM15" s="285"/>
      <c r="RDN15" s="285"/>
      <c r="RDO15" s="286"/>
      <c r="RDP15" s="287"/>
      <c r="RDQ15" s="67"/>
      <c r="RDR15" s="284"/>
      <c r="RDS15" s="285"/>
      <c r="RDT15" s="285"/>
      <c r="RDU15" s="286"/>
      <c r="RDV15" s="287"/>
      <c r="RDW15" s="67"/>
      <c r="RDX15" s="284"/>
      <c r="RDY15" s="285"/>
      <c r="RDZ15" s="285"/>
      <c r="REA15" s="286"/>
      <c r="REB15" s="287"/>
      <c r="REC15" s="67"/>
      <c r="RED15" s="284"/>
      <c r="REE15" s="285"/>
      <c r="REF15" s="285"/>
      <c r="REG15" s="286"/>
      <c r="REH15" s="287"/>
      <c r="REI15" s="67"/>
      <c r="REJ15" s="284"/>
      <c r="REK15" s="285"/>
      <c r="REL15" s="285"/>
      <c r="REM15" s="286"/>
      <c r="REN15" s="287"/>
      <c r="REO15" s="67"/>
      <c r="REP15" s="284"/>
      <c r="REQ15" s="285"/>
      <c r="RER15" s="285"/>
      <c r="RES15" s="286"/>
      <c r="RET15" s="287"/>
      <c r="REU15" s="67"/>
      <c r="REV15" s="284"/>
      <c r="REW15" s="285"/>
      <c r="REX15" s="285"/>
      <c r="REY15" s="286"/>
      <c r="REZ15" s="287"/>
      <c r="RFA15" s="67"/>
      <c r="RFB15" s="284"/>
      <c r="RFC15" s="285"/>
      <c r="RFD15" s="285"/>
      <c r="RFE15" s="286"/>
      <c r="RFF15" s="287"/>
      <c r="RFG15" s="67"/>
      <c r="RFH15" s="284"/>
      <c r="RFI15" s="285"/>
      <c r="RFJ15" s="285"/>
      <c r="RFK15" s="286"/>
      <c r="RFL15" s="287"/>
      <c r="RFM15" s="67"/>
      <c r="RFN15" s="284"/>
      <c r="RFO15" s="285"/>
      <c r="RFP15" s="285"/>
      <c r="RFQ15" s="286"/>
      <c r="RFR15" s="287"/>
      <c r="RFS15" s="67"/>
      <c r="RFT15" s="284"/>
      <c r="RFU15" s="285"/>
      <c r="RFV15" s="285"/>
      <c r="RFW15" s="286"/>
      <c r="RFX15" s="287"/>
      <c r="RFY15" s="67"/>
      <c r="RFZ15" s="284"/>
      <c r="RGA15" s="285"/>
      <c r="RGB15" s="285"/>
      <c r="RGC15" s="286"/>
      <c r="RGD15" s="287"/>
      <c r="RGE15" s="67"/>
      <c r="RGF15" s="284"/>
      <c r="RGG15" s="285"/>
      <c r="RGH15" s="285"/>
      <c r="RGI15" s="286"/>
      <c r="RGJ15" s="287"/>
      <c r="RGK15" s="67"/>
      <c r="RGL15" s="284"/>
      <c r="RGM15" s="285"/>
      <c r="RGN15" s="285"/>
      <c r="RGO15" s="286"/>
      <c r="RGP15" s="287"/>
      <c r="RGQ15" s="67"/>
      <c r="RGR15" s="284"/>
      <c r="RGS15" s="285"/>
      <c r="RGT15" s="285"/>
      <c r="RGU15" s="286"/>
      <c r="RGV15" s="287"/>
      <c r="RGW15" s="67"/>
      <c r="RGX15" s="284"/>
      <c r="RGY15" s="285"/>
      <c r="RGZ15" s="285"/>
      <c r="RHA15" s="286"/>
      <c r="RHB15" s="287"/>
      <c r="RHC15" s="67"/>
      <c r="RHD15" s="284"/>
      <c r="RHE15" s="285"/>
      <c r="RHF15" s="285"/>
      <c r="RHG15" s="286"/>
      <c r="RHH15" s="287"/>
      <c r="RHI15" s="67"/>
      <c r="RHJ15" s="284"/>
      <c r="RHK15" s="285"/>
      <c r="RHL15" s="285"/>
      <c r="RHM15" s="286"/>
      <c r="RHN15" s="287"/>
      <c r="RHO15" s="67"/>
      <c r="RHP15" s="284"/>
      <c r="RHQ15" s="285"/>
      <c r="RHR15" s="285"/>
      <c r="RHS15" s="286"/>
      <c r="RHT15" s="287"/>
      <c r="RHU15" s="67"/>
      <c r="RHV15" s="284"/>
      <c r="RHW15" s="285"/>
      <c r="RHX15" s="285"/>
      <c r="RHY15" s="286"/>
      <c r="RHZ15" s="287"/>
      <c r="RIA15" s="67"/>
      <c r="RIB15" s="284"/>
      <c r="RIC15" s="285"/>
      <c r="RID15" s="285"/>
      <c r="RIE15" s="286"/>
      <c r="RIF15" s="287"/>
      <c r="RIG15" s="67"/>
      <c r="RIH15" s="284"/>
      <c r="RII15" s="285"/>
      <c r="RIJ15" s="285"/>
      <c r="RIK15" s="286"/>
      <c r="RIL15" s="287"/>
      <c r="RIM15" s="67"/>
      <c r="RIN15" s="284"/>
      <c r="RIO15" s="285"/>
      <c r="RIP15" s="285"/>
      <c r="RIQ15" s="286"/>
      <c r="RIR15" s="287"/>
      <c r="RIS15" s="67"/>
      <c r="RIT15" s="284"/>
      <c r="RIU15" s="285"/>
      <c r="RIV15" s="285"/>
      <c r="RIW15" s="286"/>
      <c r="RIX15" s="287"/>
      <c r="RIY15" s="67"/>
      <c r="RIZ15" s="284"/>
      <c r="RJA15" s="285"/>
      <c r="RJB15" s="285"/>
      <c r="RJC15" s="286"/>
      <c r="RJD15" s="287"/>
      <c r="RJE15" s="67"/>
      <c r="RJF15" s="284"/>
      <c r="RJG15" s="285"/>
      <c r="RJH15" s="285"/>
      <c r="RJI15" s="286"/>
      <c r="RJJ15" s="287"/>
      <c r="RJK15" s="67"/>
      <c r="RJL15" s="284"/>
      <c r="RJM15" s="285"/>
      <c r="RJN15" s="285"/>
      <c r="RJO15" s="286"/>
      <c r="RJP15" s="287"/>
      <c r="RJQ15" s="67"/>
      <c r="RJR15" s="284"/>
      <c r="RJS15" s="285"/>
      <c r="RJT15" s="285"/>
      <c r="RJU15" s="286"/>
      <c r="RJV15" s="287"/>
      <c r="RJW15" s="67"/>
      <c r="RJX15" s="284"/>
      <c r="RJY15" s="285"/>
      <c r="RJZ15" s="285"/>
      <c r="RKA15" s="286"/>
      <c r="RKB15" s="287"/>
      <c r="RKC15" s="67"/>
      <c r="RKD15" s="284"/>
      <c r="RKE15" s="285"/>
      <c r="RKF15" s="285"/>
      <c r="RKG15" s="286"/>
      <c r="RKH15" s="287"/>
      <c r="RKI15" s="67"/>
      <c r="RKJ15" s="284"/>
      <c r="RKK15" s="285"/>
      <c r="RKL15" s="285"/>
      <c r="RKM15" s="286"/>
      <c r="RKN15" s="287"/>
      <c r="RKO15" s="67"/>
      <c r="RKP15" s="284"/>
      <c r="RKQ15" s="285"/>
      <c r="RKR15" s="285"/>
      <c r="RKS15" s="286"/>
      <c r="RKT15" s="287"/>
      <c r="RKU15" s="67"/>
      <c r="RKV15" s="284"/>
      <c r="RKW15" s="285"/>
      <c r="RKX15" s="285"/>
      <c r="RKY15" s="286"/>
      <c r="RKZ15" s="287"/>
      <c r="RLA15" s="67"/>
      <c r="RLB15" s="284"/>
      <c r="RLC15" s="285"/>
      <c r="RLD15" s="285"/>
      <c r="RLE15" s="286"/>
      <c r="RLF15" s="287"/>
      <c r="RLG15" s="67"/>
      <c r="RLH15" s="284"/>
      <c r="RLI15" s="285"/>
      <c r="RLJ15" s="285"/>
      <c r="RLK15" s="286"/>
      <c r="RLL15" s="287"/>
      <c r="RLM15" s="67"/>
      <c r="RLN15" s="284"/>
      <c r="RLO15" s="285"/>
      <c r="RLP15" s="285"/>
      <c r="RLQ15" s="286"/>
      <c r="RLR15" s="287"/>
      <c r="RLS15" s="67"/>
      <c r="RLT15" s="284"/>
      <c r="RLU15" s="285"/>
      <c r="RLV15" s="285"/>
      <c r="RLW15" s="286"/>
      <c r="RLX15" s="287"/>
      <c r="RLY15" s="67"/>
      <c r="RLZ15" s="284"/>
      <c r="RMA15" s="285"/>
      <c r="RMB15" s="285"/>
      <c r="RMC15" s="286"/>
      <c r="RMD15" s="287"/>
      <c r="RME15" s="67"/>
      <c r="RMF15" s="284"/>
      <c r="RMG15" s="285"/>
      <c r="RMH15" s="285"/>
      <c r="RMI15" s="286"/>
      <c r="RMJ15" s="287"/>
      <c r="RMK15" s="67"/>
      <c r="RML15" s="284"/>
      <c r="RMM15" s="285"/>
      <c r="RMN15" s="285"/>
      <c r="RMO15" s="286"/>
      <c r="RMP15" s="287"/>
      <c r="RMQ15" s="67"/>
      <c r="RMR15" s="284"/>
      <c r="RMS15" s="285"/>
      <c r="RMT15" s="285"/>
      <c r="RMU15" s="286"/>
      <c r="RMV15" s="287"/>
      <c r="RMW15" s="67"/>
      <c r="RMX15" s="284"/>
      <c r="RMY15" s="285"/>
      <c r="RMZ15" s="285"/>
      <c r="RNA15" s="286"/>
      <c r="RNB15" s="287"/>
      <c r="RNC15" s="67"/>
      <c r="RND15" s="284"/>
      <c r="RNE15" s="285"/>
      <c r="RNF15" s="285"/>
      <c r="RNG15" s="286"/>
      <c r="RNH15" s="287"/>
      <c r="RNI15" s="67"/>
      <c r="RNJ15" s="284"/>
      <c r="RNK15" s="285"/>
      <c r="RNL15" s="285"/>
      <c r="RNM15" s="286"/>
      <c r="RNN15" s="287"/>
      <c r="RNO15" s="67"/>
      <c r="RNP15" s="284"/>
      <c r="RNQ15" s="285"/>
      <c r="RNR15" s="285"/>
      <c r="RNS15" s="286"/>
      <c r="RNT15" s="287"/>
      <c r="RNU15" s="67"/>
      <c r="RNV15" s="284"/>
      <c r="RNW15" s="285"/>
      <c r="RNX15" s="285"/>
      <c r="RNY15" s="286"/>
      <c r="RNZ15" s="287"/>
      <c r="ROA15" s="67"/>
      <c r="ROB15" s="284"/>
      <c r="ROC15" s="285"/>
      <c r="ROD15" s="285"/>
      <c r="ROE15" s="286"/>
      <c r="ROF15" s="287"/>
      <c r="ROG15" s="67"/>
      <c r="ROH15" s="284"/>
      <c r="ROI15" s="285"/>
      <c r="ROJ15" s="285"/>
      <c r="ROK15" s="286"/>
      <c r="ROL15" s="287"/>
      <c r="ROM15" s="67"/>
      <c r="RON15" s="284"/>
      <c r="ROO15" s="285"/>
      <c r="ROP15" s="285"/>
      <c r="ROQ15" s="286"/>
      <c r="ROR15" s="287"/>
      <c r="ROS15" s="67"/>
      <c r="ROT15" s="284"/>
      <c r="ROU15" s="285"/>
      <c r="ROV15" s="285"/>
      <c r="ROW15" s="286"/>
      <c r="ROX15" s="287"/>
      <c r="ROY15" s="67"/>
      <c r="ROZ15" s="284"/>
      <c r="RPA15" s="285"/>
      <c r="RPB15" s="285"/>
      <c r="RPC15" s="286"/>
      <c r="RPD15" s="287"/>
      <c r="RPE15" s="67"/>
      <c r="RPF15" s="284"/>
      <c r="RPG15" s="285"/>
      <c r="RPH15" s="285"/>
      <c r="RPI15" s="286"/>
      <c r="RPJ15" s="287"/>
      <c r="RPK15" s="67"/>
      <c r="RPL15" s="284"/>
      <c r="RPM15" s="285"/>
      <c r="RPN15" s="285"/>
      <c r="RPO15" s="286"/>
      <c r="RPP15" s="287"/>
      <c r="RPQ15" s="67"/>
      <c r="RPR15" s="284"/>
      <c r="RPS15" s="285"/>
      <c r="RPT15" s="285"/>
      <c r="RPU15" s="286"/>
      <c r="RPV15" s="287"/>
      <c r="RPW15" s="67"/>
      <c r="RPX15" s="284"/>
      <c r="RPY15" s="285"/>
      <c r="RPZ15" s="285"/>
      <c r="RQA15" s="286"/>
      <c r="RQB15" s="287"/>
      <c r="RQC15" s="67"/>
      <c r="RQD15" s="284"/>
      <c r="RQE15" s="285"/>
      <c r="RQF15" s="285"/>
      <c r="RQG15" s="286"/>
      <c r="RQH15" s="287"/>
      <c r="RQI15" s="67"/>
      <c r="RQJ15" s="284"/>
      <c r="RQK15" s="285"/>
      <c r="RQL15" s="285"/>
      <c r="RQM15" s="286"/>
      <c r="RQN15" s="287"/>
      <c r="RQO15" s="67"/>
      <c r="RQP15" s="284"/>
      <c r="RQQ15" s="285"/>
      <c r="RQR15" s="285"/>
      <c r="RQS15" s="286"/>
      <c r="RQT15" s="287"/>
      <c r="RQU15" s="67"/>
      <c r="RQV15" s="284"/>
      <c r="RQW15" s="285"/>
      <c r="RQX15" s="285"/>
      <c r="RQY15" s="286"/>
      <c r="RQZ15" s="287"/>
      <c r="RRA15" s="67"/>
      <c r="RRB15" s="284"/>
      <c r="RRC15" s="285"/>
      <c r="RRD15" s="285"/>
      <c r="RRE15" s="286"/>
      <c r="RRF15" s="287"/>
      <c r="RRG15" s="67"/>
      <c r="RRH15" s="284"/>
      <c r="RRI15" s="285"/>
      <c r="RRJ15" s="285"/>
      <c r="RRK15" s="286"/>
      <c r="RRL15" s="287"/>
      <c r="RRM15" s="67"/>
      <c r="RRN15" s="284"/>
      <c r="RRO15" s="285"/>
      <c r="RRP15" s="285"/>
      <c r="RRQ15" s="286"/>
      <c r="RRR15" s="287"/>
      <c r="RRS15" s="67"/>
      <c r="RRT15" s="284"/>
      <c r="RRU15" s="285"/>
      <c r="RRV15" s="285"/>
      <c r="RRW15" s="286"/>
      <c r="RRX15" s="287"/>
      <c r="RRY15" s="67"/>
      <c r="RRZ15" s="284"/>
      <c r="RSA15" s="285"/>
      <c r="RSB15" s="285"/>
      <c r="RSC15" s="286"/>
      <c r="RSD15" s="287"/>
      <c r="RSE15" s="67"/>
      <c r="RSF15" s="284"/>
      <c r="RSG15" s="285"/>
      <c r="RSH15" s="285"/>
      <c r="RSI15" s="286"/>
      <c r="RSJ15" s="287"/>
      <c r="RSK15" s="67"/>
      <c r="RSL15" s="284"/>
      <c r="RSM15" s="285"/>
      <c r="RSN15" s="285"/>
      <c r="RSO15" s="286"/>
      <c r="RSP15" s="287"/>
      <c r="RSQ15" s="67"/>
      <c r="RSR15" s="284"/>
      <c r="RSS15" s="285"/>
      <c r="RST15" s="285"/>
      <c r="RSU15" s="286"/>
      <c r="RSV15" s="287"/>
      <c r="RSW15" s="67"/>
      <c r="RSX15" s="284"/>
      <c r="RSY15" s="285"/>
      <c r="RSZ15" s="285"/>
      <c r="RTA15" s="286"/>
      <c r="RTB15" s="287"/>
      <c r="RTC15" s="67"/>
      <c r="RTD15" s="284"/>
      <c r="RTE15" s="285"/>
      <c r="RTF15" s="285"/>
      <c r="RTG15" s="286"/>
      <c r="RTH15" s="287"/>
      <c r="RTI15" s="67"/>
      <c r="RTJ15" s="284"/>
      <c r="RTK15" s="285"/>
      <c r="RTL15" s="285"/>
      <c r="RTM15" s="286"/>
      <c r="RTN15" s="287"/>
      <c r="RTO15" s="67"/>
      <c r="RTP15" s="284"/>
      <c r="RTQ15" s="285"/>
      <c r="RTR15" s="285"/>
      <c r="RTS15" s="286"/>
      <c r="RTT15" s="287"/>
      <c r="RTU15" s="67"/>
      <c r="RTV15" s="284"/>
      <c r="RTW15" s="285"/>
      <c r="RTX15" s="285"/>
      <c r="RTY15" s="286"/>
      <c r="RTZ15" s="287"/>
      <c r="RUA15" s="67"/>
      <c r="RUB15" s="284"/>
      <c r="RUC15" s="285"/>
      <c r="RUD15" s="285"/>
      <c r="RUE15" s="286"/>
      <c r="RUF15" s="287"/>
      <c r="RUG15" s="67"/>
      <c r="RUH15" s="284"/>
      <c r="RUI15" s="285"/>
      <c r="RUJ15" s="285"/>
      <c r="RUK15" s="286"/>
      <c r="RUL15" s="287"/>
      <c r="RUM15" s="67"/>
      <c r="RUN15" s="284"/>
      <c r="RUO15" s="285"/>
      <c r="RUP15" s="285"/>
      <c r="RUQ15" s="286"/>
      <c r="RUR15" s="287"/>
      <c r="RUS15" s="67"/>
      <c r="RUT15" s="284"/>
      <c r="RUU15" s="285"/>
      <c r="RUV15" s="285"/>
      <c r="RUW15" s="286"/>
      <c r="RUX15" s="287"/>
      <c r="RUY15" s="67"/>
      <c r="RUZ15" s="284"/>
      <c r="RVA15" s="285"/>
      <c r="RVB15" s="285"/>
      <c r="RVC15" s="286"/>
      <c r="RVD15" s="287"/>
      <c r="RVE15" s="67"/>
      <c r="RVF15" s="284"/>
      <c r="RVG15" s="285"/>
      <c r="RVH15" s="285"/>
      <c r="RVI15" s="286"/>
      <c r="RVJ15" s="287"/>
      <c r="RVK15" s="67"/>
      <c r="RVL15" s="284"/>
      <c r="RVM15" s="285"/>
      <c r="RVN15" s="285"/>
      <c r="RVO15" s="286"/>
      <c r="RVP15" s="287"/>
      <c r="RVQ15" s="67"/>
      <c r="RVR15" s="284"/>
      <c r="RVS15" s="285"/>
      <c r="RVT15" s="285"/>
      <c r="RVU15" s="286"/>
      <c r="RVV15" s="287"/>
      <c r="RVW15" s="67"/>
      <c r="RVX15" s="284"/>
      <c r="RVY15" s="285"/>
      <c r="RVZ15" s="285"/>
      <c r="RWA15" s="286"/>
      <c r="RWB15" s="287"/>
      <c r="RWC15" s="67"/>
      <c r="RWD15" s="284"/>
      <c r="RWE15" s="285"/>
      <c r="RWF15" s="285"/>
      <c r="RWG15" s="286"/>
      <c r="RWH15" s="287"/>
      <c r="RWI15" s="67"/>
      <c r="RWJ15" s="284"/>
      <c r="RWK15" s="285"/>
      <c r="RWL15" s="285"/>
      <c r="RWM15" s="286"/>
      <c r="RWN15" s="287"/>
      <c r="RWO15" s="67"/>
      <c r="RWP15" s="284"/>
      <c r="RWQ15" s="285"/>
      <c r="RWR15" s="285"/>
      <c r="RWS15" s="286"/>
      <c r="RWT15" s="287"/>
      <c r="RWU15" s="67"/>
      <c r="RWV15" s="284"/>
      <c r="RWW15" s="285"/>
      <c r="RWX15" s="285"/>
      <c r="RWY15" s="286"/>
      <c r="RWZ15" s="287"/>
      <c r="RXA15" s="67"/>
      <c r="RXB15" s="284"/>
      <c r="RXC15" s="285"/>
      <c r="RXD15" s="285"/>
      <c r="RXE15" s="286"/>
      <c r="RXF15" s="287"/>
      <c r="RXG15" s="67"/>
      <c r="RXH15" s="284"/>
      <c r="RXI15" s="285"/>
      <c r="RXJ15" s="285"/>
      <c r="RXK15" s="286"/>
      <c r="RXL15" s="287"/>
      <c r="RXM15" s="67"/>
      <c r="RXN15" s="284"/>
      <c r="RXO15" s="285"/>
      <c r="RXP15" s="285"/>
      <c r="RXQ15" s="286"/>
      <c r="RXR15" s="287"/>
      <c r="RXS15" s="67"/>
      <c r="RXT15" s="284"/>
      <c r="RXU15" s="285"/>
      <c r="RXV15" s="285"/>
      <c r="RXW15" s="286"/>
      <c r="RXX15" s="287"/>
      <c r="RXY15" s="67"/>
      <c r="RXZ15" s="284"/>
      <c r="RYA15" s="285"/>
      <c r="RYB15" s="285"/>
      <c r="RYC15" s="286"/>
      <c r="RYD15" s="287"/>
      <c r="RYE15" s="67"/>
      <c r="RYF15" s="284"/>
      <c r="RYG15" s="285"/>
      <c r="RYH15" s="285"/>
      <c r="RYI15" s="286"/>
      <c r="RYJ15" s="287"/>
      <c r="RYK15" s="67"/>
      <c r="RYL15" s="284"/>
      <c r="RYM15" s="285"/>
      <c r="RYN15" s="285"/>
      <c r="RYO15" s="286"/>
      <c r="RYP15" s="287"/>
      <c r="RYQ15" s="67"/>
      <c r="RYR15" s="284"/>
      <c r="RYS15" s="285"/>
      <c r="RYT15" s="285"/>
      <c r="RYU15" s="286"/>
      <c r="RYV15" s="287"/>
      <c r="RYW15" s="67"/>
      <c r="RYX15" s="284"/>
      <c r="RYY15" s="285"/>
      <c r="RYZ15" s="285"/>
      <c r="RZA15" s="286"/>
      <c r="RZB15" s="287"/>
      <c r="RZC15" s="67"/>
      <c r="RZD15" s="284"/>
      <c r="RZE15" s="285"/>
      <c r="RZF15" s="285"/>
      <c r="RZG15" s="286"/>
      <c r="RZH15" s="287"/>
      <c r="RZI15" s="67"/>
      <c r="RZJ15" s="284"/>
      <c r="RZK15" s="285"/>
      <c r="RZL15" s="285"/>
      <c r="RZM15" s="286"/>
      <c r="RZN15" s="287"/>
      <c r="RZO15" s="67"/>
      <c r="RZP15" s="284"/>
      <c r="RZQ15" s="285"/>
      <c r="RZR15" s="285"/>
      <c r="RZS15" s="286"/>
      <c r="RZT15" s="287"/>
      <c r="RZU15" s="67"/>
      <c r="RZV15" s="284"/>
      <c r="RZW15" s="285"/>
      <c r="RZX15" s="285"/>
      <c r="RZY15" s="286"/>
      <c r="RZZ15" s="287"/>
      <c r="SAA15" s="67"/>
      <c r="SAB15" s="284"/>
      <c r="SAC15" s="285"/>
      <c r="SAD15" s="285"/>
      <c r="SAE15" s="286"/>
      <c r="SAF15" s="287"/>
      <c r="SAG15" s="67"/>
      <c r="SAH15" s="284"/>
      <c r="SAI15" s="285"/>
      <c r="SAJ15" s="285"/>
      <c r="SAK15" s="286"/>
      <c r="SAL15" s="287"/>
      <c r="SAM15" s="67"/>
      <c r="SAN15" s="284"/>
      <c r="SAO15" s="285"/>
      <c r="SAP15" s="285"/>
      <c r="SAQ15" s="286"/>
      <c r="SAR15" s="287"/>
      <c r="SAS15" s="67"/>
      <c r="SAT15" s="284"/>
      <c r="SAU15" s="285"/>
      <c r="SAV15" s="285"/>
      <c r="SAW15" s="286"/>
      <c r="SAX15" s="287"/>
      <c r="SAY15" s="67"/>
      <c r="SAZ15" s="284"/>
      <c r="SBA15" s="285"/>
      <c r="SBB15" s="285"/>
      <c r="SBC15" s="286"/>
      <c r="SBD15" s="287"/>
      <c r="SBE15" s="67"/>
      <c r="SBF15" s="284"/>
      <c r="SBG15" s="285"/>
      <c r="SBH15" s="285"/>
      <c r="SBI15" s="286"/>
      <c r="SBJ15" s="287"/>
      <c r="SBK15" s="67"/>
      <c r="SBL15" s="284"/>
      <c r="SBM15" s="285"/>
      <c r="SBN15" s="285"/>
      <c r="SBO15" s="286"/>
      <c r="SBP15" s="287"/>
      <c r="SBQ15" s="67"/>
      <c r="SBR15" s="284"/>
      <c r="SBS15" s="285"/>
      <c r="SBT15" s="285"/>
      <c r="SBU15" s="286"/>
      <c r="SBV15" s="287"/>
      <c r="SBW15" s="67"/>
      <c r="SBX15" s="284"/>
      <c r="SBY15" s="285"/>
      <c r="SBZ15" s="285"/>
      <c r="SCA15" s="286"/>
      <c r="SCB15" s="287"/>
      <c r="SCC15" s="67"/>
      <c r="SCD15" s="284"/>
      <c r="SCE15" s="285"/>
      <c r="SCF15" s="285"/>
      <c r="SCG15" s="286"/>
      <c r="SCH15" s="287"/>
      <c r="SCI15" s="67"/>
      <c r="SCJ15" s="284"/>
      <c r="SCK15" s="285"/>
      <c r="SCL15" s="285"/>
      <c r="SCM15" s="286"/>
      <c r="SCN15" s="287"/>
      <c r="SCO15" s="67"/>
      <c r="SCP15" s="284"/>
      <c r="SCQ15" s="285"/>
      <c r="SCR15" s="285"/>
      <c r="SCS15" s="286"/>
      <c r="SCT15" s="287"/>
      <c r="SCU15" s="67"/>
      <c r="SCV15" s="284"/>
      <c r="SCW15" s="285"/>
      <c r="SCX15" s="285"/>
      <c r="SCY15" s="286"/>
      <c r="SCZ15" s="287"/>
      <c r="SDA15" s="67"/>
      <c r="SDB15" s="284"/>
      <c r="SDC15" s="285"/>
      <c r="SDD15" s="285"/>
      <c r="SDE15" s="286"/>
      <c r="SDF15" s="287"/>
      <c r="SDG15" s="67"/>
      <c r="SDH15" s="284"/>
      <c r="SDI15" s="285"/>
      <c r="SDJ15" s="285"/>
      <c r="SDK15" s="286"/>
      <c r="SDL15" s="287"/>
      <c r="SDM15" s="67"/>
      <c r="SDN15" s="284"/>
      <c r="SDO15" s="285"/>
      <c r="SDP15" s="285"/>
      <c r="SDQ15" s="286"/>
      <c r="SDR15" s="287"/>
      <c r="SDS15" s="67"/>
      <c r="SDT15" s="284"/>
      <c r="SDU15" s="285"/>
      <c r="SDV15" s="285"/>
      <c r="SDW15" s="286"/>
      <c r="SDX15" s="287"/>
      <c r="SDY15" s="67"/>
      <c r="SDZ15" s="284"/>
      <c r="SEA15" s="285"/>
      <c r="SEB15" s="285"/>
      <c r="SEC15" s="286"/>
      <c r="SED15" s="287"/>
      <c r="SEE15" s="67"/>
      <c r="SEF15" s="284"/>
      <c r="SEG15" s="285"/>
      <c r="SEH15" s="285"/>
      <c r="SEI15" s="286"/>
      <c r="SEJ15" s="287"/>
      <c r="SEK15" s="67"/>
      <c r="SEL15" s="284"/>
      <c r="SEM15" s="285"/>
      <c r="SEN15" s="285"/>
      <c r="SEO15" s="286"/>
      <c r="SEP15" s="287"/>
      <c r="SEQ15" s="67"/>
      <c r="SER15" s="284"/>
      <c r="SES15" s="285"/>
      <c r="SET15" s="285"/>
      <c r="SEU15" s="286"/>
      <c r="SEV15" s="287"/>
      <c r="SEW15" s="67"/>
      <c r="SEX15" s="284"/>
      <c r="SEY15" s="285"/>
      <c r="SEZ15" s="285"/>
      <c r="SFA15" s="286"/>
      <c r="SFB15" s="287"/>
      <c r="SFC15" s="67"/>
      <c r="SFD15" s="284"/>
      <c r="SFE15" s="285"/>
      <c r="SFF15" s="285"/>
      <c r="SFG15" s="286"/>
      <c r="SFH15" s="287"/>
      <c r="SFI15" s="67"/>
      <c r="SFJ15" s="284"/>
      <c r="SFK15" s="285"/>
      <c r="SFL15" s="285"/>
      <c r="SFM15" s="286"/>
      <c r="SFN15" s="287"/>
      <c r="SFO15" s="67"/>
      <c r="SFP15" s="284"/>
      <c r="SFQ15" s="285"/>
      <c r="SFR15" s="285"/>
      <c r="SFS15" s="286"/>
      <c r="SFT15" s="287"/>
      <c r="SFU15" s="67"/>
      <c r="SFV15" s="284"/>
      <c r="SFW15" s="285"/>
      <c r="SFX15" s="285"/>
      <c r="SFY15" s="286"/>
      <c r="SFZ15" s="287"/>
      <c r="SGA15" s="67"/>
      <c r="SGB15" s="284"/>
      <c r="SGC15" s="285"/>
      <c r="SGD15" s="285"/>
      <c r="SGE15" s="286"/>
      <c r="SGF15" s="287"/>
      <c r="SGG15" s="67"/>
      <c r="SGH15" s="284"/>
      <c r="SGI15" s="285"/>
      <c r="SGJ15" s="285"/>
      <c r="SGK15" s="286"/>
      <c r="SGL15" s="287"/>
      <c r="SGM15" s="67"/>
      <c r="SGN15" s="284"/>
      <c r="SGO15" s="285"/>
      <c r="SGP15" s="285"/>
      <c r="SGQ15" s="286"/>
      <c r="SGR15" s="287"/>
      <c r="SGS15" s="67"/>
      <c r="SGT15" s="284"/>
      <c r="SGU15" s="285"/>
      <c r="SGV15" s="285"/>
      <c r="SGW15" s="286"/>
      <c r="SGX15" s="287"/>
      <c r="SGY15" s="67"/>
      <c r="SGZ15" s="284"/>
      <c r="SHA15" s="285"/>
      <c r="SHB15" s="285"/>
      <c r="SHC15" s="286"/>
      <c r="SHD15" s="287"/>
      <c r="SHE15" s="67"/>
      <c r="SHF15" s="284"/>
      <c r="SHG15" s="285"/>
      <c r="SHH15" s="285"/>
      <c r="SHI15" s="286"/>
      <c r="SHJ15" s="287"/>
      <c r="SHK15" s="67"/>
      <c r="SHL15" s="284"/>
      <c r="SHM15" s="285"/>
      <c r="SHN15" s="285"/>
      <c r="SHO15" s="286"/>
      <c r="SHP15" s="287"/>
      <c r="SHQ15" s="67"/>
      <c r="SHR15" s="284"/>
      <c r="SHS15" s="285"/>
      <c r="SHT15" s="285"/>
      <c r="SHU15" s="286"/>
      <c r="SHV15" s="287"/>
      <c r="SHW15" s="67"/>
      <c r="SHX15" s="284"/>
      <c r="SHY15" s="285"/>
      <c r="SHZ15" s="285"/>
      <c r="SIA15" s="286"/>
      <c r="SIB15" s="287"/>
      <c r="SIC15" s="67"/>
      <c r="SID15" s="284"/>
      <c r="SIE15" s="285"/>
      <c r="SIF15" s="285"/>
      <c r="SIG15" s="286"/>
      <c r="SIH15" s="287"/>
      <c r="SII15" s="67"/>
      <c r="SIJ15" s="284"/>
      <c r="SIK15" s="285"/>
      <c r="SIL15" s="285"/>
      <c r="SIM15" s="286"/>
      <c r="SIN15" s="287"/>
      <c r="SIO15" s="67"/>
      <c r="SIP15" s="284"/>
      <c r="SIQ15" s="285"/>
      <c r="SIR15" s="285"/>
      <c r="SIS15" s="286"/>
      <c r="SIT15" s="287"/>
      <c r="SIU15" s="67"/>
      <c r="SIV15" s="284"/>
      <c r="SIW15" s="285"/>
      <c r="SIX15" s="285"/>
      <c r="SIY15" s="286"/>
      <c r="SIZ15" s="287"/>
      <c r="SJA15" s="67"/>
      <c r="SJB15" s="284"/>
      <c r="SJC15" s="285"/>
      <c r="SJD15" s="285"/>
      <c r="SJE15" s="286"/>
      <c r="SJF15" s="287"/>
      <c r="SJG15" s="67"/>
      <c r="SJH15" s="284"/>
      <c r="SJI15" s="285"/>
      <c r="SJJ15" s="285"/>
      <c r="SJK15" s="286"/>
      <c r="SJL15" s="287"/>
      <c r="SJM15" s="67"/>
      <c r="SJN15" s="284"/>
      <c r="SJO15" s="285"/>
      <c r="SJP15" s="285"/>
      <c r="SJQ15" s="286"/>
      <c r="SJR15" s="287"/>
      <c r="SJS15" s="67"/>
      <c r="SJT15" s="284"/>
      <c r="SJU15" s="285"/>
      <c r="SJV15" s="285"/>
      <c r="SJW15" s="286"/>
      <c r="SJX15" s="287"/>
      <c r="SJY15" s="67"/>
      <c r="SJZ15" s="284"/>
      <c r="SKA15" s="285"/>
      <c r="SKB15" s="285"/>
      <c r="SKC15" s="286"/>
      <c r="SKD15" s="287"/>
      <c r="SKE15" s="67"/>
      <c r="SKF15" s="284"/>
      <c r="SKG15" s="285"/>
      <c r="SKH15" s="285"/>
      <c r="SKI15" s="286"/>
      <c r="SKJ15" s="287"/>
      <c r="SKK15" s="67"/>
      <c r="SKL15" s="284"/>
      <c r="SKM15" s="285"/>
      <c r="SKN15" s="285"/>
      <c r="SKO15" s="286"/>
      <c r="SKP15" s="287"/>
      <c r="SKQ15" s="67"/>
      <c r="SKR15" s="284"/>
      <c r="SKS15" s="285"/>
      <c r="SKT15" s="285"/>
      <c r="SKU15" s="286"/>
      <c r="SKV15" s="287"/>
      <c r="SKW15" s="67"/>
      <c r="SKX15" s="284"/>
      <c r="SKY15" s="285"/>
      <c r="SKZ15" s="285"/>
      <c r="SLA15" s="286"/>
      <c r="SLB15" s="287"/>
      <c r="SLC15" s="67"/>
      <c r="SLD15" s="284"/>
      <c r="SLE15" s="285"/>
      <c r="SLF15" s="285"/>
      <c r="SLG15" s="286"/>
      <c r="SLH15" s="287"/>
      <c r="SLI15" s="67"/>
      <c r="SLJ15" s="284"/>
      <c r="SLK15" s="285"/>
      <c r="SLL15" s="285"/>
      <c r="SLM15" s="286"/>
      <c r="SLN15" s="287"/>
      <c r="SLO15" s="67"/>
      <c r="SLP15" s="284"/>
      <c r="SLQ15" s="285"/>
      <c r="SLR15" s="285"/>
      <c r="SLS15" s="286"/>
      <c r="SLT15" s="287"/>
      <c r="SLU15" s="67"/>
      <c r="SLV15" s="284"/>
      <c r="SLW15" s="285"/>
      <c r="SLX15" s="285"/>
      <c r="SLY15" s="286"/>
      <c r="SLZ15" s="287"/>
      <c r="SMA15" s="67"/>
      <c r="SMB15" s="284"/>
      <c r="SMC15" s="285"/>
      <c r="SMD15" s="285"/>
      <c r="SME15" s="286"/>
      <c r="SMF15" s="287"/>
      <c r="SMG15" s="67"/>
      <c r="SMH15" s="284"/>
      <c r="SMI15" s="285"/>
      <c r="SMJ15" s="285"/>
      <c r="SMK15" s="286"/>
      <c r="SML15" s="287"/>
      <c r="SMM15" s="67"/>
      <c r="SMN15" s="284"/>
      <c r="SMO15" s="285"/>
      <c r="SMP15" s="285"/>
      <c r="SMQ15" s="286"/>
      <c r="SMR15" s="287"/>
      <c r="SMS15" s="67"/>
      <c r="SMT15" s="284"/>
      <c r="SMU15" s="285"/>
      <c r="SMV15" s="285"/>
      <c r="SMW15" s="286"/>
      <c r="SMX15" s="287"/>
      <c r="SMY15" s="67"/>
      <c r="SMZ15" s="284"/>
      <c r="SNA15" s="285"/>
      <c r="SNB15" s="285"/>
      <c r="SNC15" s="286"/>
      <c r="SND15" s="287"/>
      <c r="SNE15" s="67"/>
      <c r="SNF15" s="284"/>
      <c r="SNG15" s="285"/>
      <c r="SNH15" s="285"/>
      <c r="SNI15" s="286"/>
      <c r="SNJ15" s="287"/>
      <c r="SNK15" s="67"/>
      <c r="SNL15" s="284"/>
      <c r="SNM15" s="285"/>
      <c r="SNN15" s="285"/>
      <c r="SNO15" s="286"/>
      <c r="SNP15" s="287"/>
      <c r="SNQ15" s="67"/>
      <c r="SNR15" s="284"/>
      <c r="SNS15" s="285"/>
      <c r="SNT15" s="285"/>
      <c r="SNU15" s="286"/>
      <c r="SNV15" s="287"/>
      <c r="SNW15" s="67"/>
      <c r="SNX15" s="284"/>
      <c r="SNY15" s="285"/>
      <c r="SNZ15" s="285"/>
      <c r="SOA15" s="286"/>
      <c r="SOB15" s="287"/>
      <c r="SOC15" s="67"/>
      <c r="SOD15" s="284"/>
      <c r="SOE15" s="285"/>
      <c r="SOF15" s="285"/>
      <c r="SOG15" s="286"/>
      <c r="SOH15" s="287"/>
      <c r="SOI15" s="67"/>
      <c r="SOJ15" s="284"/>
      <c r="SOK15" s="285"/>
      <c r="SOL15" s="285"/>
      <c r="SOM15" s="286"/>
      <c r="SON15" s="287"/>
      <c r="SOO15" s="67"/>
      <c r="SOP15" s="284"/>
      <c r="SOQ15" s="285"/>
      <c r="SOR15" s="285"/>
      <c r="SOS15" s="286"/>
      <c r="SOT15" s="287"/>
      <c r="SOU15" s="67"/>
      <c r="SOV15" s="284"/>
      <c r="SOW15" s="285"/>
      <c r="SOX15" s="285"/>
      <c r="SOY15" s="286"/>
      <c r="SOZ15" s="287"/>
      <c r="SPA15" s="67"/>
      <c r="SPB15" s="284"/>
      <c r="SPC15" s="285"/>
      <c r="SPD15" s="285"/>
      <c r="SPE15" s="286"/>
      <c r="SPF15" s="287"/>
      <c r="SPG15" s="67"/>
      <c r="SPH15" s="284"/>
      <c r="SPI15" s="285"/>
      <c r="SPJ15" s="285"/>
      <c r="SPK15" s="286"/>
      <c r="SPL15" s="287"/>
      <c r="SPM15" s="67"/>
      <c r="SPN15" s="284"/>
      <c r="SPO15" s="285"/>
      <c r="SPP15" s="285"/>
      <c r="SPQ15" s="286"/>
      <c r="SPR15" s="287"/>
      <c r="SPS15" s="67"/>
      <c r="SPT15" s="284"/>
      <c r="SPU15" s="285"/>
      <c r="SPV15" s="285"/>
      <c r="SPW15" s="286"/>
      <c r="SPX15" s="287"/>
      <c r="SPY15" s="67"/>
      <c r="SPZ15" s="284"/>
      <c r="SQA15" s="285"/>
      <c r="SQB15" s="285"/>
      <c r="SQC15" s="286"/>
      <c r="SQD15" s="287"/>
      <c r="SQE15" s="67"/>
      <c r="SQF15" s="284"/>
      <c r="SQG15" s="285"/>
      <c r="SQH15" s="285"/>
      <c r="SQI15" s="286"/>
      <c r="SQJ15" s="287"/>
      <c r="SQK15" s="67"/>
      <c r="SQL15" s="284"/>
      <c r="SQM15" s="285"/>
      <c r="SQN15" s="285"/>
      <c r="SQO15" s="286"/>
      <c r="SQP15" s="287"/>
      <c r="SQQ15" s="67"/>
      <c r="SQR15" s="284"/>
      <c r="SQS15" s="285"/>
      <c r="SQT15" s="285"/>
      <c r="SQU15" s="286"/>
      <c r="SQV15" s="287"/>
      <c r="SQW15" s="67"/>
      <c r="SQX15" s="284"/>
      <c r="SQY15" s="285"/>
      <c r="SQZ15" s="285"/>
      <c r="SRA15" s="286"/>
      <c r="SRB15" s="287"/>
      <c r="SRC15" s="67"/>
      <c r="SRD15" s="284"/>
      <c r="SRE15" s="285"/>
      <c r="SRF15" s="285"/>
      <c r="SRG15" s="286"/>
      <c r="SRH15" s="287"/>
      <c r="SRI15" s="67"/>
      <c r="SRJ15" s="284"/>
      <c r="SRK15" s="285"/>
      <c r="SRL15" s="285"/>
      <c r="SRM15" s="286"/>
      <c r="SRN15" s="287"/>
      <c r="SRO15" s="67"/>
      <c r="SRP15" s="284"/>
      <c r="SRQ15" s="285"/>
      <c r="SRR15" s="285"/>
      <c r="SRS15" s="286"/>
      <c r="SRT15" s="287"/>
      <c r="SRU15" s="67"/>
      <c r="SRV15" s="284"/>
      <c r="SRW15" s="285"/>
      <c r="SRX15" s="285"/>
      <c r="SRY15" s="286"/>
      <c r="SRZ15" s="287"/>
      <c r="SSA15" s="67"/>
      <c r="SSB15" s="284"/>
      <c r="SSC15" s="285"/>
      <c r="SSD15" s="285"/>
      <c r="SSE15" s="286"/>
      <c r="SSF15" s="287"/>
      <c r="SSG15" s="67"/>
      <c r="SSH15" s="284"/>
      <c r="SSI15" s="285"/>
      <c r="SSJ15" s="285"/>
      <c r="SSK15" s="286"/>
      <c r="SSL15" s="287"/>
      <c r="SSM15" s="67"/>
      <c r="SSN15" s="284"/>
      <c r="SSO15" s="285"/>
      <c r="SSP15" s="285"/>
      <c r="SSQ15" s="286"/>
      <c r="SSR15" s="287"/>
      <c r="SSS15" s="67"/>
      <c r="SST15" s="284"/>
      <c r="SSU15" s="285"/>
      <c r="SSV15" s="285"/>
      <c r="SSW15" s="286"/>
      <c r="SSX15" s="287"/>
      <c r="SSY15" s="67"/>
      <c r="SSZ15" s="284"/>
      <c r="STA15" s="285"/>
      <c r="STB15" s="285"/>
      <c r="STC15" s="286"/>
      <c r="STD15" s="287"/>
      <c r="STE15" s="67"/>
      <c r="STF15" s="284"/>
      <c r="STG15" s="285"/>
      <c r="STH15" s="285"/>
      <c r="STI15" s="286"/>
      <c r="STJ15" s="287"/>
      <c r="STK15" s="67"/>
      <c r="STL15" s="284"/>
      <c r="STM15" s="285"/>
      <c r="STN15" s="285"/>
      <c r="STO15" s="286"/>
      <c r="STP15" s="287"/>
      <c r="STQ15" s="67"/>
      <c r="STR15" s="284"/>
      <c r="STS15" s="285"/>
      <c r="STT15" s="285"/>
      <c r="STU15" s="286"/>
      <c r="STV15" s="287"/>
      <c r="STW15" s="67"/>
      <c r="STX15" s="284"/>
      <c r="STY15" s="285"/>
      <c r="STZ15" s="285"/>
      <c r="SUA15" s="286"/>
      <c r="SUB15" s="287"/>
      <c r="SUC15" s="67"/>
      <c r="SUD15" s="284"/>
      <c r="SUE15" s="285"/>
      <c r="SUF15" s="285"/>
      <c r="SUG15" s="286"/>
      <c r="SUH15" s="287"/>
      <c r="SUI15" s="67"/>
      <c r="SUJ15" s="284"/>
      <c r="SUK15" s="285"/>
      <c r="SUL15" s="285"/>
      <c r="SUM15" s="286"/>
      <c r="SUN15" s="287"/>
      <c r="SUO15" s="67"/>
      <c r="SUP15" s="284"/>
      <c r="SUQ15" s="285"/>
      <c r="SUR15" s="285"/>
      <c r="SUS15" s="286"/>
      <c r="SUT15" s="287"/>
      <c r="SUU15" s="67"/>
      <c r="SUV15" s="284"/>
      <c r="SUW15" s="285"/>
      <c r="SUX15" s="285"/>
      <c r="SUY15" s="286"/>
      <c r="SUZ15" s="287"/>
      <c r="SVA15" s="67"/>
      <c r="SVB15" s="284"/>
      <c r="SVC15" s="285"/>
      <c r="SVD15" s="285"/>
      <c r="SVE15" s="286"/>
      <c r="SVF15" s="287"/>
      <c r="SVG15" s="67"/>
      <c r="SVH15" s="284"/>
      <c r="SVI15" s="285"/>
      <c r="SVJ15" s="285"/>
      <c r="SVK15" s="286"/>
      <c r="SVL15" s="287"/>
      <c r="SVM15" s="67"/>
      <c r="SVN15" s="284"/>
      <c r="SVO15" s="285"/>
      <c r="SVP15" s="285"/>
      <c r="SVQ15" s="286"/>
      <c r="SVR15" s="287"/>
      <c r="SVS15" s="67"/>
      <c r="SVT15" s="284"/>
      <c r="SVU15" s="285"/>
      <c r="SVV15" s="285"/>
      <c r="SVW15" s="286"/>
      <c r="SVX15" s="287"/>
      <c r="SVY15" s="67"/>
      <c r="SVZ15" s="284"/>
      <c r="SWA15" s="285"/>
      <c r="SWB15" s="285"/>
      <c r="SWC15" s="286"/>
      <c r="SWD15" s="287"/>
      <c r="SWE15" s="67"/>
      <c r="SWF15" s="284"/>
      <c r="SWG15" s="285"/>
      <c r="SWH15" s="285"/>
      <c r="SWI15" s="286"/>
      <c r="SWJ15" s="287"/>
      <c r="SWK15" s="67"/>
      <c r="SWL15" s="284"/>
      <c r="SWM15" s="285"/>
      <c r="SWN15" s="285"/>
      <c r="SWO15" s="286"/>
      <c r="SWP15" s="287"/>
      <c r="SWQ15" s="67"/>
      <c r="SWR15" s="284"/>
      <c r="SWS15" s="285"/>
      <c r="SWT15" s="285"/>
      <c r="SWU15" s="286"/>
      <c r="SWV15" s="287"/>
      <c r="SWW15" s="67"/>
      <c r="SWX15" s="284"/>
      <c r="SWY15" s="285"/>
      <c r="SWZ15" s="285"/>
      <c r="SXA15" s="286"/>
      <c r="SXB15" s="287"/>
      <c r="SXC15" s="67"/>
      <c r="SXD15" s="284"/>
      <c r="SXE15" s="285"/>
      <c r="SXF15" s="285"/>
      <c r="SXG15" s="286"/>
      <c r="SXH15" s="287"/>
      <c r="SXI15" s="67"/>
      <c r="SXJ15" s="284"/>
      <c r="SXK15" s="285"/>
      <c r="SXL15" s="285"/>
      <c r="SXM15" s="286"/>
      <c r="SXN15" s="287"/>
      <c r="SXO15" s="67"/>
      <c r="SXP15" s="284"/>
      <c r="SXQ15" s="285"/>
      <c r="SXR15" s="285"/>
      <c r="SXS15" s="286"/>
      <c r="SXT15" s="287"/>
      <c r="SXU15" s="67"/>
      <c r="SXV15" s="284"/>
      <c r="SXW15" s="285"/>
      <c r="SXX15" s="285"/>
      <c r="SXY15" s="286"/>
      <c r="SXZ15" s="287"/>
      <c r="SYA15" s="67"/>
      <c r="SYB15" s="284"/>
      <c r="SYC15" s="285"/>
      <c r="SYD15" s="285"/>
      <c r="SYE15" s="286"/>
      <c r="SYF15" s="287"/>
      <c r="SYG15" s="67"/>
      <c r="SYH15" s="284"/>
      <c r="SYI15" s="285"/>
      <c r="SYJ15" s="285"/>
      <c r="SYK15" s="286"/>
      <c r="SYL15" s="287"/>
      <c r="SYM15" s="67"/>
      <c r="SYN15" s="284"/>
      <c r="SYO15" s="285"/>
      <c r="SYP15" s="285"/>
      <c r="SYQ15" s="286"/>
      <c r="SYR15" s="287"/>
      <c r="SYS15" s="67"/>
      <c r="SYT15" s="284"/>
      <c r="SYU15" s="285"/>
      <c r="SYV15" s="285"/>
      <c r="SYW15" s="286"/>
      <c r="SYX15" s="287"/>
      <c r="SYY15" s="67"/>
      <c r="SYZ15" s="284"/>
      <c r="SZA15" s="285"/>
      <c r="SZB15" s="285"/>
      <c r="SZC15" s="286"/>
      <c r="SZD15" s="287"/>
      <c r="SZE15" s="67"/>
      <c r="SZF15" s="284"/>
      <c r="SZG15" s="285"/>
      <c r="SZH15" s="285"/>
      <c r="SZI15" s="286"/>
      <c r="SZJ15" s="287"/>
      <c r="SZK15" s="67"/>
      <c r="SZL15" s="284"/>
      <c r="SZM15" s="285"/>
      <c r="SZN15" s="285"/>
      <c r="SZO15" s="286"/>
      <c r="SZP15" s="287"/>
      <c r="SZQ15" s="67"/>
      <c r="SZR15" s="284"/>
      <c r="SZS15" s="285"/>
      <c r="SZT15" s="285"/>
      <c r="SZU15" s="286"/>
      <c r="SZV15" s="287"/>
      <c r="SZW15" s="67"/>
      <c r="SZX15" s="284"/>
      <c r="SZY15" s="285"/>
      <c r="SZZ15" s="285"/>
      <c r="TAA15" s="286"/>
      <c r="TAB15" s="287"/>
      <c r="TAC15" s="67"/>
      <c r="TAD15" s="284"/>
      <c r="TAE15" s="285"/>
      <c r="TAF15" s="285"/>
      <c r="TAG15" s="286"/>
      <c r="TAH15" s="287"/>
      <c r="TAI15" s="67"/>
      <c r="TAJ15" s="284"/>
      <c r="TAK15" s="285"/>
      <c r="TAL15" s="285"/>
      <c r="TAM15" s="286"/>
      <c r="TAN15" s="287"/>
      <c r="TAO15" s="67"/>
      <c r="TAP15" s="284"/>
      <c r="TAQ15" s="285"/>
      <c r="TAR15" s="285"/>
      <c r="TAS15" s="286"/>
      <c r="TAT15" s="287"/>
      <c r="TAU15" s="67"/>
      <c r="TAV15" s="284"/>
      <c r="TAW15" s="285"/>
      <c r="TAX15" s="285"/>
      <c r="TAY15" s="286"/>
      <c r="TAZ15" s="287"/>
      <c r="TBA15" s="67"/>
      <c r="TBB15" s="284"/>
      <c r="TBC15" s="285"/>
      <c r="TBD15" s="285"/>
      <c r="TBE15" s="286"/>
      <c r="TBF15" s="287"/>
      <c r="TBG15" s="67"/>
      <c r="TBH15" s="284"/>
      <c r="TBI15" s="285"/>
      <c r="TBJ15" s="285"/>
      <c r="TBK15" s="286"/>
      <c r="TBL15" s="287"/>
      <c r="TBM15" s="67"/>
      <c r="TBN15" s="284"/>
      <c r="TBO15" s="285"/>
      <c r="TBP15" s="285"/>
      <c r="TBQ15" s="286"/>
      <c r="TBR15" s="287"/>
      <c r="TBS15" s="67"/>
      <c r="TBT15" s="284"/>
      <c r="TBU15" s="285"/>
      <c r="TBV15" s="285"/>
      <c r="TBW15" s="286"/>
      <c r="TBX15" s="287"/>
      <c r="TBY15" s="67"/>
      <c r="TBZ15" s="284"/>
      <c r="TCA15" s="285"/>
      <c r="TCB15" s="285"/>
      <c r="TCC15" s="286"/>
      <c r="TCD15" s="287"/>
      <c r="TCE15" s="67"/>
      <c r="TCF15" s="284"/>
      <c r="TCG15" s="285"/>
      <c r="TCH15" s="285"/>
      <c r="TCI15" s="286"/>
      <c r="TCJ15" s="287"/>
      <c r="TCK15" s="67"/>
      <c r="TCL15" s="284"/>
      <c r="TCM15" s="285"/>
      <c r="TCN15" s="285"/>
      <c r="TCO15" s="286"/>
      <c r="TCP15" s="287"/>
      <c r="TCQ15" s="67"/>
      <c r="TCR15" s="284"/>
      <c r="TCS15" s="285"/>
      <c r="TCT15" s="285"/>
      <c r="TCU15" s="286"/>
      <c r="TCV15" s="287"/>
      <c r="TCW15" s="67"/>
      <c r="TCX15" s="284"/>
      <c r="TCY15" s="285"/>
      <c r="TCZ15" s="285"/>
      <c r="TDA15" s="286"/>
      <c r="TDB15" s="287"/>
      <c r="TDC15" s="67"/>
      <c r="TDD15" s="284"/>
      <c r="TDE15" s="285"/>
      <c r="TDF15" s="285"/>
      <c r="TDG15" s="286"/>
      <c r="TDH15" s="287"/>
      <c r="TDI15" s="67"/>
      <c r="TDJ15" s="284"/>
      <c r="TDK15" s="285"/>
      <c r="TDL15" s="285"/>
      <c r="TDM15" s="286"/>
      <c r="TDN15" s="287"/>
      <c r="TDO15" s="67"/>
      <c r="TDP15" s="284"/>
      <c r="TDQ15" s="285"/>
      <c r="TDR15" s="285"/>
      <c r="TDS15" s="286"/>
      <c r="TDT15" s="287"/>
      <c r="TDU15" s="67"/>
      <c r="TDV15" s="284"/>
      <c r="TDW15" s="285"/>
      <c r="TDX15" s="285"/>
      <c r="TDY15" s="286"/>
      <c r="TDZ15" s="287"/>
      <c r="TEA15" s="67"/>
      <c r="TEB15" s="284"/>
      <c r="TEC15" s="285"/>
      <c r="TED15" s="285"/>
      <c r="TEE15" s="286"/>
      <c r="TEF15" s="287"/>
      <c r="TEG15" s="67"/>
      <c r="TEH15" s="284"/>
      <c r="TEI15" s="285"/>
      <c r="TEJ15" s="285"/>
      <c r="TEK15" s="286"/>
      <c r="TEL15" s="287"/>
      <c r="TEM15" s="67"/>
      <c r="TEN15" s="284"/>
      <c r="TEO15" s="285"/>
      <c r="TEP15" s="285"/>
      <c r="TEQ15" s="286"/>
      <c r="TER15" s="287"/>
      <c r="TES15" s="67"/>
      <c r="TET15" s="284"/>
      <c r="TEU15" s="285"/>
      <c r="TEV15" s="285"/>
      <c r="TEW15" s="286"/>
      <c r="TEX15" s="287"/>
      <c r="TEY15" s="67"/>
      <c r="TEZ15" s="284"/>
      <c r="TFA15" s="285"/>
      <c r="TFB15" s="285"/>
      <c r="TFC15" s="286"/>
      <c r="TFD15" s="287"/>
      <c r="TFE15" s="67"/>
      <c r="TFF15" s="284"/>
      <c r="TFG15" s="285"/>
      <c r="TFH15" s="285"/>
      <c r="TFI15" s="286"/>
      <c r="TFJ15" s="287"/>
      <c r="TFK15" s="67"/>
      <c r="TFL15" s="284"/>
      <c r="TFM15" s="285"/>
      <c r="TFN15" s="285"/>
      <c r="TFO15" s="286"/>
      <c r="TFP15" s="287"/>
      <c r="TFQ15" s="67"/>
      <c r="TFR15" s="284"/>
      <c r="TFS15" s="285"/>
      <c r="TFT15" s="285"/>
      <c r="TFU15" s="286"/>
      <c r="TFV15" s="287"/>
      <c r="TFW15" s="67"/>
      <c r="TFX15" s="284"/>
      <c r="TFY15" s="285"/>
      <c r="TFZ15" s="285"/>
      <c r="TGA15" s="286"/>
      <c r="TGB15" s="287"/>
      <c r="TGC15" s="67"/>
      <c r="TGD15" s="284"/>
      <c r="TGE15" s="285"/>
      <c r="TGF15" s="285"/>
      <c r="TGG15" s="286"/>
      <c r="TGH15" s="287"/>
      <c r="TGI15" s="67"/>
      <c r="TGJ15" s="284"/>
      <c r="TGK15" s="285"/>
      <c r="TGL15" s="285"/>
      <c r="TGM15" s="286"/>
      <c r="TGN15" s="287"/>
      <c r="TGO15" s="67"/>
      <c r="TGP15" s="284"/>
      <c r="TGQ15" s="285"/>
      <c r="TGR15" s="285"/>
      <c r="TGS15" s="286"/>
      <c r="TGT15" s="287"/>
      <c r="TGU15" s="67"/>
      <c r="TGV15" s="284"/>
      <c r="TGW15" s="285"/>
      <c r="TGX15" s="285"/>
      <c r="TGY15" s="286"/>
      <c r="TGZ15" s="287"/>
      <c r="THA15" s="67"/>
      <c r="THB15" s="284"/>
      <c r="THC15" s="285"/>
      <c r="THD15" s="285"/>
      <c r="THE15" s="286"/>
      <c r="THF15" s="287"/>
      <c r="THG15" s="67"/>
      <c r="THH15" s="284"/>
      <c r="THI15" s="285"/>
      <c r="THJ15" s="285"/>
      <c r="THK15" s="286"/>
      <c r="THL15" s="287"/>
      <c r="THM15" s="67"/>
      <c r="THN15" s="284"/>
      <c r="THO15" s="285"/>
      <c r="THP15" s="285"/>
      <c r="THQ15" s="286"/>
      <c r="THR15" s="287"/>
      <c r="THS15" s="67"/>
      <c r="THT15" s="284"/>
      <c r="THU15" s="285"/>
      <c r="THV15" s="285"/>
      <c r="THW15" s="286"/>
      <c r="THX15" s="287"/>
      <c r="THY15" s="67"/>
      <c r="THZ15" s="284"/>
      <c r="TIA15" s="285"/>
      <c r="TIB15" s="285"/>
      <c r="TIC15" s="286"/>
      <c r="TID15" s="287"/>
      <c r="TIE15" s="67"/>
      <c r="TIF15" s="284"/>
      <c r="TIG15" s="285"/>
      <c r="TIH15" s="285"/>
      <c r="TII15" s="286"/>
      <c r="TIJ15" s="287"/>
      <c r="TIK15" s="67"/>
      <c r="TIL15" s="284"/>
      <c r="TIM15" s="285"/>
      <c r="TIN15" s="285"/>
      <c r="TIO15" s="286"/>
      <c r="TIP15" s="287"/>
      <c r="TIQ15" s="67"/>
      <c r="TIR15" s="284"/>
      <c r="TIS15" s="285"/>
      <c r="TIT15" s="285"/>
      <c r="TIU15" s="286"/>
      <c r="TIV15" s="287"/>
      <c r="TIW15" s="67"/>
      <c r="TIX15" s="284"/>
      <c r="TIY15" s="285"/>
      <c r="TIZ15" s="285"/>
      <c r="TJA15" s="286"/>
      <c r="TJB15" s="287"/>
      <c r="TJC15" s="67"/>
      <c r="TJD15" s="284"/>
      <c r="TJE15" s="285"/>
      <c r="TJF15" s="285"/>
      <c r="TJG15" s="286"/>
      <c r="TJH15" s="287"/>
      <c r="TJI15" s="67"/>
      <c r="TJJ15" s="284"/>
      <c r="TJK15" s="285"/>
      <c r="TJL15" s="285"/>
      <c r="TJM15" s="286"/>
      <c r="TJN15" s="287"/>
      <c r="TJO15" s="67"/>
      <c r="TJP15" s="284"/>
      <c r="TJQ15" s="285"/>
      <c r="TJR15" s="285"/>
      <c r="TJS15" s="286"/>
      <c r="TJT15" s="287"/>
      <c r="TJU15" s="67"/>
      <c r="TJV15" s="284"/>
      <c r="TJW15" s="285"/>
      <c r="TJX15" s="285"/>
      <c r="TJY15" s="286"/>
      <c r="TJZ15" s="287"/>
      <c r="TKA15" s="67"/>
      <c r="TKB15" s="284"/>
      <c r="TKC15" s="285"/>
      <c r="TKD15" s="285"/>
      <c r="TKE15" s="286"/>
      <c r="TKF15" s="287"/>
      <c r="TKG15" s="67"/>
      <c r="TKH15" s="284"/>
      <c r="TKI15" s="285"/>
      <c r="TKJ15" s="285"/>
      <c r="TKK15" s="286"/>
      <c r="TKL15" s="287"/>
      <c r="TKM15" s="67"/>
      <c r="TKN15" s="284"/>
      <c r="TKO15" s="285"/>
      <c r="TKP15" s="285"/>
      <c r="TKQ15" s="286"/>
      <c r="TKR15" s="287"/>
      <c r="TKS15" s="67"/>
      <c r="TKT15" s="284"/>
      <c r="TKU15" s="285"/>
      <c r="TKV15" s="285"/>
      <c r="TKW15" s="286"/>
      <c r="TKX15" s="287"/>
      <c r="TKY15" s="67"/>
      <c r="TKZ15" s="284"/>
      <c r="TLA15" s="285"/>
      <c r="TLB15" s="285"/>
      <c r="TLC15" s="286"/>
      <c r="TLD15" s="287"/>
      <c r="TLE15" s="67"/>
      <c r="TLF15" s="284"/>
      <c r="TLG15" s="285"/>
      <c r="TLH15" s="285"/>
      <c r="TLI15" s="286"/>
      <c r="TLJ15" s="287"/>
      <c r="TLK15" s="67"/>
      <c r="TLL15" s="284"/>
      <c r="TLM15" s="285"/>
      <c r="TLN15" s="285"/>
      <c r="TLO15" s="286"/>
      <c r="TLP15" s="287"/>
      <c r="TLQ15" s="67"/>
      <c r="TLR15" s="284"/>
      <c r="TLS15" s="285"/>
      <c r="TLT15" s="285"/>
      <c r="TLU15" s="286"/>
      <c r="TLV15" s="287"/>
      <c r="TLW15" s="67"/>
      <c r="TLX15" s="284"/>
      <c r="TLY15" s="285"/>
      <c r="TLZ15" s="285"/>
      <c r="TMA15" s="286"/>
      <c r="TMB15" s="287"/>
      <c r="TMC15" s="67"/>
      <c r="TMD15" s="284"/>
      <c r="TME15" s="285"/>
      <c r="TMF15" s="285"/>
      <c r="TMG15" s="286"/>
      <c r="TMH15" s="287"/>
      <c r="TMI15" s="67"/>
      <c r="TMJ15" s="284"/>
      <c r="TMK15" s="285"/>
      <c r="TML15" s="285"/>
      <c r="TMM15" s="286"/>
      <c r="TMN15" s="287"/>
      <c r="TMO15" s="67"/>
      <c r="TMP15" s="284"/>
      <c r="TMQ15" s="285"/>
      <c r="TMR15" s="285"/>
      <c r="TMS15" s="286"/>
      <c r="TMT15" s="287"/>
      <c r="TMU15" s="67"/>
      <c r="TMV15" s="284"/>
      <c r="TMW15" s="285"/>
      <c r="TMX15" s="285"/>
      <c r="TMY15" s="286"/>
      <c r="TMZ15" s="287"/>
      <c r="TNA15" s="67"/>
      <c r="TNB15" s="284"/>
      <c r="TNC15" s="285"/>
      <c r="TND15" s="285"/>
      <c r="TNE15" s="286"/>
      <c r="TNF15" s="287"/>
      <c r="TNG15" s="67"/>
      <c r="TNH15" s="284"/>
      <c r="TNI15" s="285"/>
      <c r="TNJ15" s="285"/>
      <c r="TNK15" s="286"/>
      <c r="TNL15" s="287"/>
      <c r="TNM15" s="67"/>
      <c r="TNN15" s="284"/>
      <c r="TNO15" s="285"/>
      <c r="TNP15" s="285"/>
      <c r="TNQ15" s="286"/>
      <c r="TNR15" s="287"/>
      <c r="TNS15" s="67"/>
      <c r="TNT15" s="284"/>
      <c r="TNU15" s="285"/>
      <c r="TNV15" s="285"/>
      <c r="TNW15" s="286"/>
      <c r="TNX15" s="287"/>
      <c r="TNY15" s="67"/>
      <c r="TNZ15" s="284"/>
      <c r="TOA15" s="285"/>
      <c r="TOB15" s="285"/>
      <c r="TOC15" s="286"/>
      <c r="TOD15" s="287"/>
      <c r="TOE15" s="67"/>
      <c r="TOF15" s="284"/>
      <c r="TOG15" s="285"/>
      <c r="TOH15" s="285"/>
      <c r="TOI15" s="286"/>
      <c r="TOJ15" s="287"/>
      <c r="TOK15" s="67"/>
      <c r="TOL15" s="284"/>
      <c r="TOM15" s="285"/>
      <c r="TON15" s="285"/>
      <c r="TOO15" s="286"/>
      <c r="TOP15" s="287"/>
      <c r="TOQ15" s="67"/>
      <c r="TOR15" s="284"/>
      <c r="TOS15" s="285"/>
      <c r="TOT15" s="285"/>
      <c r="TOU15" s="286"/>
      <c r="TOV15" s="287"/>
      <c r="TOW15" s="67"/>
      <c r="TOX15" s="284"/>
      <c r="TOY15" s="285"/>
      <c r="TOZ15" s="285"/>
      <c r="TPA15" s="286"/>
      <c r="TPB15" s="287"/>
      <c r="TPC15" s="67"/>
      <c r="TPD15" s="284"/>
      <c r="TPE15" s="285"/>
      <c r="TPF15" s="285"/>
      <c r="TPG15" s="286"/>
      <c r="TPH15" s="287"/>
      <c r="TPI15" s="67"/>
      <c r="TPJ15" s="284"/>
      <c r="TPK15" s="285"/>
      <c r="TPL15" s="285"/>
      <c r="TPM15" s="286"/>
      <c r="TPN15" s="287"/>
      <c r="TPO15" s="67"/>
      <c r="TPP15" s="284"/>
      <c r="TPQ15" s="285"/>
      <c r="TPR15" s="285"/>
      <c r="TPS15" s="286"/>
      <c r="TPT15" s="287"/>
      <c r="TPU15" s="67"/>
      <c r="TPV15" s="284"/>
      <c r="TPW15" s="285"/>
      <c r="TPX15" s="285"/>
      <c r="TPY15" s="286"/>
      <c r="TPZ15" s="287"/>
      <c r="TQA15" s="67"/>
      <c r="TQB15" s="284"/>
      <c r="TQC15" s="285"/>
      <c r="TQD15" s="285"/>
      <c r="TQE15" s="286"/>
      <c r="TQF15" s="287"/>
      <c r="TQG15" s="67"/>
      <c r="TQH15" s="284"/>
      <c r="TQI15" s="285"/>
      <c r="TQJ15" s="285"/>
      <c r="TQK15" s="286"/>
      <c r="TQL15" s="287"/>
      <c r="TQM15" s="67"/>
      <c r="TQN15" s="284"/>
      <c r="TQO15" s="285"/>
      <c r="TQP15" s="285"/>
      <c r="TQQ15" s="286"/>
      <c r="TQR15" s="287"/>
      <c r="TQS15" s="67"/>
      <c r="TQT15" s="284"/>
      <c r="TQU15" s="285"/>
      <c r="TQV15" s="285"/>
      <c r="TQW15" s="286"/>
      <c r="TQX15" s="287"/>
      <c r="TQY15" s="67"/>
      <c r="TQZ15" s="284"/>
      <c r="TRA15" s="285"/>
      <c r="TRB15" s="285"/>
      <c r="TRC15" s="286"/>
      <c r="TRD15" s="287"/>
      <c r="TRE15" s="67"/>
      <c r="TRF15" s="284"/>
      <c r="TRG15" s="285"/>
      <c r="TRH15" s="285"/>
      <c r="TRI15" s="286"/>
      <c r="TRJ15" s="287"/>
      <c r="TRK15" s="67"/>
      <c r="TRL15" s="284"/>
      <c r="TRM15" s="285"/>
      <c r="TRN15" s="285"/>
      <c r="TRO15" s="286"/>
      <c r="TRP15" s="287"/>
      <c r="TRQ15" s="67"/>
      <c r="TRR15" s="284"/>
      <c r="TRS15" s="285"/>
      <c r="TRT15" s="285"/>
      <c r="TRU15" s="286"/>
      <c r="TRV15" s="287"/>
      <c r="TRW15" s="67"/>
      <c r="TRX15" s="284"/>
      <c r="TRY15" s="285"/>
      <c r="TRZ15" s="285"/>
      <c r="TSA15" s="286"/>
      <c r="TSB15" s="287"/>
      <c r="TSC15" s="67"/>
      <c r="TSD15" s="284"/>
      <c r="TSE15" s="285"/>
      <c r="TSF15" s="285"/>
      <c r="TSG15" s="286"/>
      <c r="TSH15" s="287"/>
      <c r="TSI15" s="67"/>
      <c r="TSJ15" s="284"/>
      <c r="TSK15" s="285"/>
      <c r="TSL15" s="285"/>
      <c r="TSM15" s="286"/>
      <c r="TSN15" s="287"/>
      <c r="TSO15" s="67"/>
      <c r="TSP15" s="284"/>
      <c r="TSQ15" s="285"/>
      <c r="TSR15" s="285"/>
      <c r="TSS15" s="286"/>
      <c r="TST15" s="287"/>
      <c r="TSU15" s="67"/>
      <c r="TSV15" s="284"/>
      <c r="TSW15" s="285"/>
      <c r="TSX15" s="285"/>
      <c r="TSY15" s="286"/>
      <c r="TSZ15" s="287"/>
      <c r="TTA15" s="67"/>
      <c r="TTB15" s="284"/>
      <c r="TTC15" s="285"/>
      <c r="TTD15" s="285"/>
      <c r="TTE15" s="286"/>
      <c r="TTF15" s="287"/>
      <c r="TTG15" s="67"/>
      <c r="TTH15" s="284"/>
      <c r="TTI15" s="285"/>
      <c r="TTJ15" s="285"/>
      <c r="TTK15" s="286"/>
      <c r="TTL15" s="287"/>
      <c r="TTM15" s="67"/>
      <c r="TTN15" s="284"/>
      <c r="TTO15" s="285"/>
      <c r="TTP15" s="285"/>
      <c r="TTQ15" s="286"/>
      <c r="TTR15" s="287"/>
      <c r="TTS15" s="67"/>
      <c r="TTT15" s="284"/>
      <c r="TTU15" s="285"/>
      <c r="TTV15" s="285"/>
      <c r="TTW15" s="286"/>
      <c r="TTX15" s="287"/>
      <c r="TTY15" s="67"/>
      <c r="TTZ15" s="284"/>
      <c r="TUA15" s="285"/>
      <c r="TUB15" s="285"/>
      <c r="TUC15" s="286"/>
      <c r="TUD15" s="287"/>
      <c r="TUE15" s="67"/>
      <c r="TUF15" s="284"/>
      <c r="TUG15" s="285"/>
      <c r="TUH15" s="285"/>
      <c r="TUI15" s="286"/>
      <c r="TUJ15" s="287"/>
      <c r="TUK15" s="67"/>
      <c r="TUL15" s="284"/>
      <c r="TUM15" s="285"/>
      <c r="TUN15" s="285"/>
      <c r="TUO15" s="286"/>
      <c r="TUP15" s="287"/>
      <c r="TUQ15" s="67"/>
      <c r="TUR15" s="284"/>
      <c r="TUS15" s="285"/>
      <c r="TUT15" s="285"/>
      <c r="TUU15" s="286"/>
      <c r="TUV15" s="287"/>
      <c r="TUW15" s="67"/>
      <c r="TUX15" s="284"/>
      <c r="TUY15" s="285"/>
      <c r="TUZ15" s="285"/>
      <c r="TVA15" s="286"/>
      <c r="TVB15" s="287"/>
      <c r="TVC15" s="67"/>
      <c r="TVD15" s="284"/>
      <c r="TVE15" s="285"/>
      <c r="TVF15" s="285"/>
      <c r="TVG15" s="286"/>
      <c r="TVH15" s="287"/>
      <c r="TVI15" s="67"/>
      <c r="TVJ15" s="284"/>
      <c r="TVK15" s="285"/>
      <c r="TVL15" s="285"/>
      <c r="TVM15" s="286"/>
      <c r="TVN15" s="287"/>
      <c r="TVO15" s="67"/>
      <c r="TVP15" s="284"/>
      <c r="TVQ15" s="285"/>
      <c r="TVR15" s="285"/>
      <c r="TVS15" s="286"/>
      <c r="TVT15" s="287"/>
      <c r="TVU15" s="67"/>
      <c r="TVV15" s="284"/>
      <c r="TVW15" s="285"/>
      <c r="TVX15" s="285"/>
      <c r="TVY15" s="286"/>
      <c r="TVZ15" s="287"/>
      <c r="TWA15" s="67"/>
      <c r="TWB15" s="284"/>
      <c r="TWC15" s="285"/>
      <c r="TWD15" s="285"/>
      <c r="TWE15" s="286"/>
      <c r="TWF15" s="287"/>
      <c r="TWG15" s="67"/>
      <c r="TWH15" s="284"/>
      <c r="TWI15" s="285"/>
      <c r="TWJ15" s="285"/>
      <c r="TWK15" s="286"/>
      <c r="TWL15" s="287"/>
      <c r="TWM15" s="67"/>
      <c r="TWN15" s="284"/>
      <c r="TWO15" s="285"/>
      <c r="TWP15" s="285"/>
      <c r="TWQ15" s="286"/>
      <c r="TWR15" s="287"/>
      <c r="TWS15" s="67"/>
      <c r="TWT15" s="284"/>
      <c r="TWU15" s="285"/>
      <c r="TWV15" s="285"/>
      <c r="TWW15" s="286"/>
      <c r="TWX15" s="287"/>
      <c r="TWY15" s="67"/>
      <c r="TWZ15" s="284"/>
      <c r="TXA15" s="285"/>
      <c r="TXB15" s="285"/>
      <c r="TXC15" s="286"/>
      <c r="TXD15" s="287"/>
      <c r="TXE15" s="67"/>
      <c r="TXF15" s="284"/>
      <c r="TXG15" s="285"/>
      <c r="TXH15" s="285"/>
      <c r="TXI15" s="286"/>
      <c r="TXJ15" s="287"/>
      <c r="TXK15" s="67"/>
      <c r="TXL15" s="284"/>
      <c r="TXM15" s="285"/>
      <c r="TXN15" s="285"/>
      <c r="TXO15" s="286"/>
      <c r="TXP15" s="287"/>
      <c r="TXQ15" s="67"/>
      <c r="TXR15" s="284"/>
      <c r="TXS15" s="285"/>
      <c r="TXT15" s="285"/>
      <c r="TXU15" s="286"/>
      <c r="TXV15" s="287"/>
      <c r="TXW15" s="67"/>
      <c r="TXX15" s="284"/>
      <c r="TXY15" s="285"/>
      <c r="TXZ15" s="285"/>
      <c r="TYA15" s="286"/>
      <c r="TYB15" s="287"/>
      <c r="TYC15" s="67"/>
      <c r="TYD15" s="284"/>
      <c r="TYE15" s="285"/>
      <c r="TYF15" s="285"/>
      <c r="TYG15" s="286"/>
      <c r="TYH15" s="287"/>
      <c r="TYI15" s="67"/>
      <c r="TYJ15" s="284"/>
      <c r="TYK15" s="285"/>
      <c r="TYL15" s="285"/>
      <c r="TYM15" s="286"/>
      <c r="TYN15" s="287"/>
      <c r="TYO15" s="67"/>
      <c r="TYP15" s="284"/>
      <c r="TYQ15" s="285"/>
      <c r="TYR15" s="285"/>
      <c r="TYS15" s="286"/>
      <c r="TYT15" s="287"/>
      <c r="TYU15" s="67"/>
      <c r="TYV15" s="284"/>
      <c r="TYW15" s="285"/>
      <c r="TYX15" s="285"/>
      <c r="TYY15" s="286"/>
      <c r="TYZ15" s="287"/>
      <c r="TZA15" s="67"/>
      <c r="TZB15" s="284"/>
      <c r="TZC15" s="285"/>
      <c r="TZD15" s="285"/>
      <c r="TZE15" s="286"/>
      <c r="TZF15" s="287"/>
      <c r="TZG15" s="67"/>
      <c r="TZH15" s="284"/>
      <c r="TZI15" s="285"/>
      <c r="TZJ15" s="285"/>
      <c r="TZK15" s="286"/>
      <c r="TZL15" s="287"/>
      <c r="TZM15" s="67"/>
      <c r="TZN15" s="284"/>
      <c r="TZO15" s="285"/>
      <c r="TZP15" s="285"/>
      <c r="TZQ15" s="286"/>
      <c r="TZR15" s="287"/>
      <c r="TZS15" s="67"/>
      <c r="TZT15" s="284"/>
      <c r="TZU15" s="285"/>
      <c r="TZV15" s="285"/>
      <c r="TZW15" s="286"/>
      <c r="TZX15" s="287"/>
      <c r="TZY15" s="67"/>
      <c r="TZZ15" s="284"/>
      <c r="UAA15" s="285"/>
      <c r="UAB15" s="285"/>
      <c r="UAC15" s="286"/>
      <c r="UAD15" s="287"/>
      <c r="UAE15" s="67"/>
      <c r="UAF15" s="284"/>
      <c r="UAG15" s="285"/>
      <c r="UAH15" s="285"/>
      <c r="UAI15" s="286"/>
      <c r="UAJ15" s="287"/>
      <c r="UAK15" s="67"/>
      <c r="UAL15" s="284"/>
      <c r="UAM15" s="285"/>
      <c r="UAN15" s="285"/>
      <c r="UAO15" s="286"/>
      <c r="UAP15" s="287"/>
      <c r="UAQ15" s="67"/>
      <c r="UAR15" s="284"/>
      <c r="UAS15" s="285"/>
      <c r="UAT15" s="285"/>
      <c r="UAU15" s="286"/>
      <c r="UAV15" s="287"/>
      <c r="UAW15" s="67"/>
      <c r="UAX15" s="284"/>
      <c r="UAY15" s="285"/>
      <c r="UAZ15" s="285"/>
      <c r="UBA15" s="286"/>
      <c r="UBB15" s="287"/>
      <c r="UBC15" s="67"/>
      <c r="UBD15" s="284"/>
      <c r="UBE15" s="285"/>
      <c r="UBF15" s="285"/>
      <c r="UBG15" s="286"/>
      <c r="UBH15" s="287"/>
      <c r="UBI15" s="67"/>
      <c r="UBJ15" s="284"/>
      <c r="UBK15" s="285"/>
      <c r="UBL15" s="285"/>
      <c r="UBM15" s="286"/>
      <c r="UBN15" s="287"/>
      <c r="UBO15" s="67"/>
      <c r="UBP15" s="284"/>
      <c r="UBQ15" s="285"/>
      <c r="UBR15" s="285"/>
      <c r="UBS15" s="286"/>
      <c r="UBT15" s="287"/>
      <c r="UBU15" s="67"/>
      <c r="UBV15" s="284"/>
      <c r="UBW15" s="285"/>
      <c r="UBX15" s="285"/>
      <c r="UBY15" s="286"/>
      <c r="UBZ15" s="287"/>
      <c r="UCA15" s="67"/>
      <c r="UCB15" s="284"/>
      <c r="UCC15" s="285"/>
      <c r="UCD15" s="285"/>
      <c r="UCE15" s="286"/>
      <c r="UCF15" s="287"/>
      <c r="UCG15" s="67"/>
      <c r="UCH15" s="284"/>
      <c r="UCI15" s="285"/>
      <c r="UCJ15" s="285"/>
      <c r="UCK15" s="286"/>
      <c r="UCL15" s="287"/>
      <c r="UCM15" s="67"/>
      <c r="UCN15" s="284"/>
      <c r="UCO15" s="285"/>
      <c r="UCP15" s="285"/>
      <c r="UCQ15" s="286"/>
      <c r="UCR15" s="287"/>
      <c r="UCS15" s="67"/>
      <c r="UCT15" s="284"/>
      <c r="UCU15" s="285"/>
      <c r="UCV15" s="285"/>
      <c r="UCW15" s="286"/>
      <c r="UCX15" s="287"/>
      <c r="UCY15" s="67"/>
      <c r="UCZ15" s="284"/>
      <c r="UDA15" s="285"/>
      <c r="UDB15" s="285"/>
      <c r="UDC15" s="286"/>
      <c r="UDD15" s="287"/>
      <c r="UDE15" s="67"/>
      <c r="UDF15" s="284"/>
      <c r="UDG15" s="285"/>
      <c r="UDH15" s="285"/>
      <c r="UDI15" s="286"/>
      <c r="UDJ15" s="287"/>
      <c r="UDK15" s="67"/>
      <c r="UDL15" s="284"/>
      <c r="UDM15" s="285"/>
      <c r="UDN15" s="285"/>
      <c r="UDO15" s="286"/>
      <c r="UDP15" s="287"/>
      <c r="UDQ15" s="67"/>
      <c r="UDR15" s="284"/>
      <c r="UDS15" s="285"/>
      <c r="UDT15" s="285"/>
      <c r="UDU15" s="286"/>
      <c r="UDV15" s="287"/>
      <c r="UDW15" s="67"/>
      <c r="UDX15" s="284"/>
      <c r="UDY15" s="285"/>
      <c r="UDZ15" s="285"/>
      <c r="UEA15" s="286"/>
      <c r="UEB15" s="287"/>
      <c r="UEC15" s="67"/>
      <c r="UED15" s="284"/>
      <c r="UEE15" s="285"/>
      <c r="UEF15" s="285"/>
      <c r="UEG15" s="286"/>
      <c r="UEH15" s="287"/>
      <c r="UEI15" s="67"/>
      <c r="UEJ15" s="284"/>
      <c r="UEK15" s="285"/>
      <c r="UEL15" s="285"/>
      <c r="UEM15" s="286"/>
      <c r="UEN15" s="287"/>
      <c r="UEO15" s="67"/>
      <c r="UEP15" s="284"/>
      <c r="UEQ15" s="285"/>
      <c r="UER15" s="285"/>
      <c r="UES15" s="286"/>
      <c r="UET15" s="287"/>
      <c r="UEU15" s="67"/>
      <c r="UEV15" s="284"/>
      <c r="UEW15" s="285"/>
      <c r="UEX15" s="285"/>
      <c r="UEY15" s="286"/>
      <c r="UEZ15" s="287"/>
      <c r="UFA15" s="67"/>
      <c r="UFB15" s="284"/>
      <c r="UFC15" s="285"/>
      <c r="UFD15" s="285"/>
      <c r="UFE15" s="286"/>
      <c r="UFF15" s="287"/>
      <c r="UFG15" s="67"/>
      <c r="UFH15" s="284"/>
      <c r="UFI15" s="285"/>
      <c r="UFJ15" s="285"/>
      <c r="UFK15" s="286"/>
      <c r="UFL15" s="287"/>
      <c r="UFM15" s="67"/>
      <c r="UFN15" s="284"/>
      <c r="UFO15" s="285"/>
      <c r="UFP15" s="285"/>
      <c r="UFQ15" s="286"/>
      <c r="UFR15" s="287"/>
      <c r="UFS15" s="67"/>
      <c r="UFT15" s="284"/>
      <c r="UFU15" s="285"/>
      <c r="UFV15" s="285"/>
      <c r="UFW15" s="286"/>
      <c r="UFX15" s="287"/>
      <c r="UFY15" s="67"/>
      <c r="UFZ15" s="284"/>
      <c r="UGA15" s="285"/>
      <c r="UGB15" s="285"/>
      <c r="UGC15" s="286"/>
      <c r="UGD15" s="287"/>
      <c r="UGE15" s="67"/>
      <c r="UGF15" s="284"/>
      <c r="UGG15" s="285"/>
      <c r="UGH15" s="285"/>
      <c r="UGI15" s="286"/>
      <c r="UGJ15" s="287"/>
      <c r="UGK15" s="67"/>
      <c r="UGL15" s="284"/>
      <c r="UGM15" s="285"/>
      <c r="UGN15" s="285"/>
      <c r="UGO15" s="286"/>
      <c r="UGP15" s="287"/>
      <c r="UGQ15" s="67"/>
      <c r="UGR15" s="284"/>
      <c r="UGS15" s="285"/>
      <c r="UGT15" s="285"/>
      <c r="UGU15" s="286"/>
      <c r="UGV15" s="287"/>
      <c r="UGW15" s="67"/>
      <c r="UGX15" s="284"/>
      <c r="UGY15" s="285"/>
      <c r="UGZ15" s="285"/>
      <c r="UHA15" s="286"/>
      <c r="UHB15" s="287"/>
      <c r="UHC15" s="67"/>
      <c r="UHD15" s="284"/>
      <c r="UHE15" s="285"/>
      <c r="UHF15" s="285"/>
      <c r="UHG15" s="286"/>
      <c r="UHH15" s="287"/>
      <c r="UHI15" s="67"/>
      <c r="UHJ15" s="284"/>
      <c r="UHK15" s="285"/>
      <c r="UHL15" s="285"/>
      <c r="UHM15" s="286"/>
      <c r="UHN15" s="287"/>
      <c r="UHO15" s="67"/>
      <c r="UHP15" s="284"/>
      <c r="UHQ15" s="285"/>
      <c r="UHR15" s="285"/>
      <c r="UHS15" s="286"/>
      <c r="UHT15" s="287"/>
      <c r="UHU15" s="67"/>
      <c r="UHV15" s="284"/>
      <c r="UHW15" s="285"/>
      <c r="UHX15" s="285"/>
      <c r="UHY15" s="286"/>
      <c r="UHZ15" s="287"/>
      <c r="UIA15" s="67"/>
      <c r="UIB15" s="284"/>
      <c r="UIC15" s="285"/>
      <c r="UID15" s="285"/>
      <c r="UIE15" s="286"/>
      <c r="UIF15" s="287"/>
      <c r="UIG15" s="67"/>
      <c r="UIH15" s="284"/>
      <c r="UII15" s="285"/>
      <c r="UIJ15" s="285"/>
      <c r="UIK15" s="286"/>
      <c r="UIL15" s="287"/>
      <c r="UIM15" s="67"/>
      <c r="UIN15" s="284"/>
      <c r="UIO15" s="285"/>
      <c r="UIP15" s="285"/>
      <c r="UIQ15" s="286"/>
      <c r="UIR15" s="287"/>
      <c r="UIS15" s="67"/>
      <c r="UIT15" s="284"/>
      <c r="UIU15" s="285"/>
      <c r="UIV15" s="285"/>
      <c r="UIW15" s="286"/>
      <c r="UIX15" s="287"/>
      <c r="UIY15" s="67"/>
      <c r="UIZ15" s="284"/>
      <c r="UJA15" s="285"/>
      <c r="UJB15" s="285"/>
      <c r="UJC15" s="286"/>
      <c r="UJD15" s="287"/>
      <c r="UJE15" s="67"/>
      <c r="UJF15" s="284"/>
      <c r="UJG15" s="285"/>
      <c r="UJH15" s="285"/>
      <c r="UJI15" s="286"/>
      <c r="UJJ15" s="287"/>
      <c r="UJK15" s="67"/>
      <c r="UJL15" s="284"/>
      <c r="UJM15" s="285"/>
      <c r="UJN15" s="285"/>
      <c r="UJO15" s="286"/>
      <c r="UJP15" s="287"/>
      <c r="UJQ15" s="67"/>
      <c r="UJR15" s="284"/>
      <c r="UJS15" s="285"/>
      <c r="UJT15" s="285"/>
      <c r="UJU15" s="286"/>
      <c r="UJV15" s="287"/>
      <c r="UJW15" s="67"/>
      <c r="UJX15" s="284"/>
      <c r="UJY15" s="285"/>
      <c r="UJZ15" s="285"/>
      <c r="UKA15" s="286"/>
      <c r="UKB15" s="287"/>
      <c r="UKC15" s="67"/>
      <c r="UKD15" s="284"/>
      <c r="UKE15" s="285"/>
      <c r="UKF15" s="285"/>
      <c r="UKG15" s="286"/>
      <c r="UKH15" s="287"/>
      <c r="UKI15" s="67"/>
      <c r="UKJ15" s="284"/>
      <c r="UKK15" s="285"/>
      <c r="UKL15" s="285"/>
      <c r="UKM15" s="286"/>
      <c r="UKN15" s="287"/>
      <c r="UKO15" s="67"/>
      <c r="UKP15" s="284"/>
      <c r="UKQ15" s="285"/>
      <c r="UKR15" s="285"/>
      <c r="UKS15" s="286"/>
      <c r="UKT15" s="287"/>
      <c r="UKU15" s="67"/>
      <c r="UKV15" s="284"/>
      <c r="UKW15" s="285"/>
      <c r="UKX15" s="285"/>
      <c r="UKY15" s="286"/>
      <c r="UKZ15" s="287"/>
      <c r="ULA15" s="67"/>
      <c r="ULB15" s="284"/>
      <c r="ULC15" s="285"/>
      <c r="ULD15" s="285"/>
      <c r="ULE15" s="286"/>
      <c r="ULF15" s="287"/>
      <c r="ULG15" s="67"/>
      <c r="ULH15" s="284"/>
      <c r="ULI15" s="285"/>
      <c r="ULJ15" s="285"/>
      <c r="ULK15" s="286"/>
      <c r="ULL15" s="287"/>
      <c r="ULM15" s="67"/>
      <c r="ULN15" s="284"/>
      <c r="ULO15" s="285"/>
      <c r="ULP15" s="285"/>
      <c r="ULQ15" s="286"/>
      <c r="ULR15" s="287"/>
      <c r="ULS15" s="67"/>
      <c r="ULT15" s="284"/>
      <c r="ULU15" s="285"/>
      <c r="ULV15" s="285"/>
      <c r="ULW15" s="286"/>
      <c r="ULX15" s="287"/>
      <c r="ULY15" s="67"/>
      <c r="ULZ15" s="284"/>
      <c r="UMA15" s="285"/>
      <c r="UMB15" s="285"/>
      <c r="UMC15" s="286"/>
      <c r="UMD15" s="287"/>
      <c r="UME15" s="67"/>
      <c r="UMF15" s="284"/>
      <c r="UMG15" s="285"/>
      <c r="UMH15" s="285"/>
      <c r="UMI15" s="286"/>
      <c r="UMJ15" s="287"/>
      <c r="UMK15" s="67"/>
      <c r="UML15" s="284"/>
      <c r="UMM15" s="285"/>
      <c r="UMN15" s="285"/>
      <c r="UMO15" s="286"/>
      <c r="UMP15" s="287"/>
      <c r="UMQ15" s="67"/>
      <c r="UMR15" s="284"/>
      <c r="UMS15" s="285"/>
      <c r="UMT15" s="285"/>
      <c r="UMU15" s="286"/>
      <c r="UMV15" s="287"/>
      <c r="UMW15" s="67"/>
      <c r="UMX15" s="284"/>
      <c r="UMY15" s="285"/>
      <c r="UMZ15" s="285"/>
      <c r="UNA15" s="286"/>
      <c r="UNB15" s="287"/>
      <c r="UNC15" s="67"/>
      <c r="UND15" s="284"/>
      <c r="UNE15" s="285"/>
      <c r="UNF15" s="285"/>
      <c r="UNG15" s="286"/>
      <c r="UNH15" s="287"/>
      <c r="UNI15" s="67"/>
      <c r="UNJ15" s="284"/>
      <c r="UNK15" s="285"/>
      <c r="UNL15" s="285"/>
      <c r="UNM15" s="286"/>
      <c r="UNN15" s="287"/>
      <c r="UNO15" s="67"/>
      <c r="UNP15" s="284"/>
      <c r="UNQ15" s="285"/>
      <c r="UNR15" s="285"/>
      <c r="UNS15" s="286"/>
      <c r="UNT15" s="287"/>
      <c r="UNU15" s="67"/>
      <c r="UNV15" s="284"/>
      <c r="UNW15" s="285"/>
      <c r="UNX15" s="285"/>
      <c r="UNY15" s="286"/>
      <c r="UNZ15" s="287"/>
      <c r="UOA15" s="67"/>
      <c r="UOB15" s="284"/>
      <c r="UOC15" s="285"/>
      <c r="UOD15" s="285"/>
      <c r="UOE15" s="286"/>
      <c r="UOF15" s="287"/>
      <c r="UOG15" s="67"/>
      <c r="UOH15" s="284"/>
      <c r="UOI15" s="285"/>
      <c r="UOJ15" s="285"/>
      <c r="UOK15" s="286"/>
      <c r="UOL15" s="287"/>
      <c r="UOM15" s="67"/>
      <c r="UON15" s="284"/>
      <c r="UOO15" s="285"/>
      <c r="UOP15" s="285"/>
      <c r="UOQ15" s="286"/>
      <c r="UOR15" s="287"/>
      <c r="UOS15" s="67"/>
      <c r="UOT15" s="284"/>
      <c r="UOU15" s="285"/>
      <c r="UOV15" s="285"/>
      <c r="UOW15" s="286"/>
      <c r="UOX15" s="287"/>
      <c r="UOY15" s="67"/>
      <c r="UOZ15" s="284"/>
      <c r="UPA15" s="285"/>
      <c r="UPB15" s="285"/>
      <c r="UPC15" s="286"/>
      <c r="UPD15" s="287"/>
      <c r="UPE15" s="67"/>
      <c r="UPF15" s="284"/>
      <c r="UPG15" s="285"/>
      <c r="UPH15" s="285"/>
      <c r="UPI15" s="286"/>
      <c r="UPJ15" s="287"/>
      <c r="UPK15" s="67"/>
      <c r="UPL15" s="284"/>
      <c r="UPM15" s="285"/>
      <c r="UPN15" s="285"/>
      <c r="UPO15" s="286"/>
      <c r="UPP15" s="287"/>
      <c r="UPQ15" s="67"/>
      <c r="UPR15" s="284"/>
      <c r="UPS15" s="285"/>
      <c r="UPT15" s="285"/>
      <c r="UPU15" s="286"/>
      <c r="UPV15" s="287"/>
      <c r="UPW15" s="67"/>
      <c r="UPX15" s="284"/>
      <c r="UPY15" s="285"/>
      <c r="UPZ15" s="285"/>
      <c r="UQA15" s="286"/>
      <c r="UQB15" s="287"/>
      <c r="UQC15" s="67"/>
      <c r="UQD15" s="284"/>
      <c r="UQE15" s="285"/>
      <c r="UQF15" s="285"/>
      <c r="UQG15" s="286"/>
      <c r="UQH15" s="287"/>
      <c r="UQI15" s="67"/>
      <c r="UQJ15" s="284"/>
      <c r="UQK15" s="285"/>
      <c r="UQL15" s="285"/>
      <c r="UQM15" s="286"/>
      <c r="UQN15" s="287"/>
      <c r="UQO15" s="67"/>
      <c r="UQP15" s="284"/>
      <c r="UQQ15" s="285"/>
      <c r="UQR15" s="285"/>
      <c r="UQS15" s="286"/>
      <c r="UQT15" s="287"/>
      <c r="UQU15" s="67"/>
      <c r="UQV15" s="284"/>
      <c r="UQW15" s="285"/>
      <c r="UQX15" s="285"/>
      <c r="UQY15" s="286"/>
      <c r="UQZ15" s="287"/>
      <c r="URA15" s="67"/>
      <c r="URB15" s="284"/>
      <c r="URC15" s="285"/>
      <c r="URD15" s="285"/>
      <c r="URE15" s="286"/>
      <c r="URF15" s="287"/>
      <c r="URG15" s="67"/>
      <c r="URH15" s="284"/>
      <c r="URI15" s="285"/>
      <c r="URJ15" s="285"/>
      <c r="URK15" s="286"/>
      <c r="URL15" s="287"/>
      <c r="URM15" s="67"/>
      <c r="URN15" s="284"/>
      <c r="URO15" s="285"/>
      <c r="URP15" s="285"/>
      <c r="URQ15" s="286"/>
      <c r="URR15" s="287"/>
      <c r="URS15" s="67"/>
      <c r="URT15" s="284"/>
      <c r="URU15" s="285"/>
      <c r="URV15" s="285"/>
      <c r="URW15" s="286"/>
      <c r="URX15" s="287"/>
      <c r="URY15" s="67"/>
      <c r="URZ15" s="284"/>
      <c r="USA15" s="285"/>
      <c r="USB15" s="285"/>
      <c r="USC15" s="286"/>
      <c r="USD15" s="287"/>
      <c r="USE15" s="67"/>
      <c r="USF15" s="284"/>
      <c r="USG15" s="285"/>
      <c r="USH15" s="285"/>
      <c r="USI15" s="286"/>
      <c r="USJ15" s="287"/>
      <c r="USK15" s="67"/>
      <c r="USL15" s="284"/>
      <c r="USM15" s="285"/>
      <c r="USN15" s="285"/>
      <c r="USO15" s="286"/>
      <c r="USP15" s="287"/>
      <c r="USQ15" s="67"/>
      <c r="USR15" s="284"/>
      <c r="USS15" s="285"/>
      <c r="UST15" s="285"/>
      <c r="USU15" s="286"/>
      <c r="USV15" s="287"/>
      <c r="USW15" s="67"/>
      <c r="USX15" s="284"/>
      <c r="USY15" s="285"/>
      <c r="USZ15" s="285"/>
      <c r="UTA15" s="286"/>
      <c r="UTB15" s="287"/>
      <c r="UTC15" s="67"/>
      <c r="UTD15" s="284"/>
      <c r="UTE15" s="285"/>
      <c r="UTF15" s="285"/>
      <c r="UTG15" s="286"/>
      <c r="UTH15" s="287"/>
      <c r="UTI15" s="67"/>
      <c r="UTJ15" s="284"/>
      <c r="UTK15" s="285"/>
      <c r="UTL15" s="285"/>
      <c r="UTM15" s="286"/>
      <c r="UTN15" s="287"/>
      <c r="UTO15" s="67"/>
      <c r="UTP15" s="284"/>
      <c r="UTQ15" s="285"/>
      <c r="UTR15" s="285"/>
      <c r="UTS15" s="286"/>
      <c r="UTT15" s="287"/>
      <c r="UTU15" s="67"/>
      <c r="UTV15" s="284"/>
      <c r="UTW15" s="285"/>
      <c r="UTX15" s="285"/>
      <c r="UTY15" s="286"/>
      <c r="UTZ15" s="287"/>
      <c r="UUA15" s="67"/>
      <c r="UUB15" s="284"/>
      <c r="UUC15" s="285"/>
      <c r="UUD15" s="285"/>
      <c r="UUE15" s="286"/>
      <c r="UUF15" s="287"/>
      <c r="UUG15" s="67"/>
      <c r="UUH15" s="284"/>
      <c r="UUI15" s="285"/>
      <c r="UUJ15" s="285"/>
      <c r="UUK15" s="286"/>
      <c r="UUL15" s="287"/>
      <c r="UUM15" s="67"/>
      <c r="UUN15" s="284"/>
      <c r="UUO15" s="285"/>
      <c r="UUP15" s="285"/>
      <c r="UUQ15" s="286"/>
      <c r="UUR15" s="287"/>
      <c r="UUS15" s="67"/>
      <c r="UUT15" s="284"/>
      <c r="UUU15" s="285"/>
      <c r="UUV15" s="285"/>
      <c r="UUW15" s="286"/>
      <c r="UUX15" s="287"/>
      <c r="UUY15" s="67"/>
      <c r="UUZ15" s="284"/>
      <c r="UVA15" s="285"/>
      <c r="UVB15" s="285"/>
      <c r="UVC15" s="286"/>
      <c r="UVD15" s="287"/>
      <c r="UVE15" s="67"/>
      <c r="UVF15" s="284"/>
      <c r="UVG15" s="285"/>
      <c r="UVH15" s="285"/>
      <c r="UVI15" s="286"/>
      <c r="UVJ15" s="287"/>
      <c r="UVK15" s="67"/>
      <c r="UVL15" s="284"/>
      <c r="UVM15" s="285"/>
      <c r="UVN15" s="285"/>
      <c r="UVO15" s="286"/>
      <c r="UVP15" s="287"/>
      <c r="UVQ15" s="67"/>
      <c r="UVR15" s="284"/>
      <c r="UVS15" s="285"/>
      <c r="UVT15" s="285"/>
      <c r="UVU15" s="286"/>
      <c r="UVV15" s="287"/>
      <c r="UVW15" s="67"/>
      <c r="UVX15" s="284"/>
      <c r="UVY15" s="285"/>
      <c r="UVZ15" s="285"/>
      <c r="UWA15" s="286"/>
      <c r="UWB15" s="287"/>
      <c r="UWC15" s="67"/>
      <c r="UWD15" s="284"/>
      <c r="UWE15" s="285"/>
      <c r="UWF15" s="285"/>
      <c r="UWG15" s="286"/>
      <c r="UWH15" s="287"/>
      <c r="UWI15" s="67"/>
      <c r="UWJ15" s="284"/>
      <c r="UWK15" s="285"/>
      <c r="UWL15" s="285"/>
      <c r="UWM15" s="286"/>
      <c r="UWN15" s="287"/>
      <c r="UWO15" s="67"/>
      <c r="UWP15" s="284"/>
      <c r="UWQ15" s="285"/>
      <c r="UWR15" s="285"/>
      <c r="UWS15" s="286"/>
      <c r="UWT15" s="287"/>
      <c r="UWU15" s="67"/>
      <c r="UWV15" s="284"/>
      <c r="UWW15" s="285"/>
      <c r="UWX15" s="285"/>
      <c r="UWY15" s="286"/>
      <c r="UWZ15" s="287"/>
      <c r="UXA15" s="67"/>
      <c r="UXB15" s="284"/>
      <c r="UXC15" s="285"/>
      <c r="UXD15" s="285"/>
      <c r="UXE15" s="286"/>
      <c r="UXF15" s="287"/>
      <c r="UXG15" s="67"/>
      <c r="UXH15" s="284"/>
      <c r="UXI15" s="285"/>
      <c r="UXJ15" s="285"/>
      <c r="UXK15" s="286"/>
      <c r="UXL15" s="287"/>
      <c r="UXM15" s="67"/>
      <c r="UXN15" s="284"/>
      <c r="UXO15" s="285"/>
      <c r="UXP15" s="285"/>
      <c r="UXQ15" s="286"/>
      <c r="UXR15" s="287"/>
      <c r="UXS15" s="67"/>
      <c r="UXT15" s="284"/>
      <c r="UXU15" s="285"/>
      <c r="UXV15" s="285"/>
      <c r="UXW15" s="286"/>
      <c r="UXX15" s="287"/>
      <c r="UXY15" s="67"/>
      <c r="UXZ15" s="284"/>
      <c r="UYA15" s="285"/>
      <c r="UYB15" s="285"/>
      <c r="UYC15" s="286"/>
      <c r="UYD15" s="287"/>
      <c r="UYE15" s="67"/>
      <c r="UYF15" s="284"/>
      <c r="UYG15" s="285"/>
      <c r="UYH15" s="285"/>
      <c r="UYI15" s="286"/>
      <c r="UYJ15" s="287"/>
      <c r="UYK15" s="67"/>
      <c r="UYL15" s="284"/>
      <c r="UYM15" s="285"/>
      <c r="UYN15" s="285"/>
      <c r="UYO15" s="286"/>
      <c r="UYP15" s="287"/>
      <c r="UYQ15" s="67"/>
      <c r="UYR15" s="284"/>
      <c r="UYS15" s="285"/>
      <c r="UYT15" s="285"/>
      <c r="UYU15" s="286"/>
      <c r="UYV15" s="287"/>
      <c r="UYW15" s="67"/>
      <c r="UYX15" s="284"/>
      <c r="UYY15" s="285"/>
      <c r="UYZ15" s="285"/>
      <c r="UZA15" s="286"/>
      <c r="UZB15" s="287"/>
      <c r="UZC15" s="67"/>
      <c r="UZD15" s="284"/>
      <c r="UZE15" s="285"/>
      <c r="UZF15" s="285"/>
      <c r="UZG15" s="286"/>
      <c r="UZH15" s="287"/>
      <c r="UZI15" s="67"/>
      <c r="UZJ15" s="284"/>
      <c r="UZK15" s="285"/>
      <c r="UZL15" s="285"/>
      <c r="UZM15" s="286"/>
      <c r="UZN15" s="287"/>
      <c r="UZO15" s="67"/>
      <c r="UZP15" s="284"/>
      <c r="UZQ15" s="285"/>
      <c r="UZR15" s="285"/>
      <c r="UZS15" s="286"/>
      <c r="UZT15" s="287"/>
      <c r="UZU15" s="67"/>
      <c r="UZV15" s="284"/>
      <c r="UZW15" s="285"/>
      <c r="UZX15" s="285"/>
      <c r="UZY15" s="286"/>
      <c r="UZZ15" s="287"/>
      <c r="VAA15" s="67"/>
      <c r="VAB15" s="284"/>
      <c r="VAC15" s="285"/>
      <c r="VAD15" s="285"/>
      <c r="VAE15" s="286"/>
      <c r="VAF15" s="287"/>
      <c r="VAG15" s="67"/>
      <c r="VAH15" s="284"/>
      <c r="VAI15" s="285"/>
      <c r="VAJ15" s="285"/>
      <c r="VAK15" s="286"/>
      <c r="VAL15" s="287"/>
      <c r="VAM15" s="67"/>
      <c r="VAN15" s="284"/>
      <c r="VAO15" s="285"/>
      <c r="VAP15" s="285"/>
      <c r="VAQ15" s="286"/>
      <c r="VAR15" s="287"/>
      <c r="VAS15" s="67"/>
      <c r="VAT15" s="284"/>
      <c r="VAU15" s="285"/>
      <c r="VAV15" s="285"/>
      <c r="VAW15" s="286"/>
      <c r="VAX15" s="287"/>
      <c r="VAY15" s="67"/>
      <c r="VAZ15" s="284"/>
      <c r="VBA15" s="285"/>
      <c r="VBB15" s="285"/>
      <c r="VBC15" s="286"/>
      <c r="VBD15" s="287"/>
      <c r="VBE15" s="67"/>
      <c r="VBF15" s="284"/>
      <c r="VBG15" s="285"/>
      <c r="VBH15" s="285"/>
      <c r="VBI15" s="286"/>
      <c r="VBJ15" s="287"/>
      <c r="VBK15" s="67"/>
      <c r="VBL15" s="284"/>
      <c r="VBM15" s="285"/>
      <c r="VBN15" s="285"/>
      <c r="VBO15" s="286"/>
      <c r="VBP15" s="287"/>
      <c r="VBQ15" s="67"/>
      <c r="VBR15" s="284"/>
      <c r="VBS15" s="285"/>
      <c r="VBT15" s="285"/>
      <c r="VBU15" s="286"/>
      <c r="VBV15" s="287"/>
      <c r="VBW15" s="67"/>
      <c r="VBX15" s="284"/>
      <c r="VBY15" s="285"/>
      <c r="VBZ15" s="285"/>
      <c r="VCA15" s="286"/>
      <c r="VCB15" s="287"/>
      <c r="VCC15" s="67"/>
      <c r="VCD15" s="284"/>
      <c r="VCE15" s="285"/>
      <c r="VCF15" s="285"/>
      <c r="VCG15" s="286"/>
      <c r="VCH15" s="287"/>
      <c r="VCI15" s="67"/>
      <c r="VCJ15" s="284"/>
      <c r="VCK15" s="285"/>
      <c r="VCL15" s="285"/>
      <c r="VCM15" s="286"/>
      <c r="VCN15" s="287"/>
      <c r="VCO15" s="67"/>
      <c r="VCP15" s="284"/>
      <c r="VCQ15" s="285"/>
      <c r="VCR15" s="285"/>
      <c r="VCS15" s="286"/>
      <c r="VCT15" s="287"/>
      <c r="VCU15" s="67"/>
      <c r="VCV15" s="284"/>
      <c r="VCW15" s="285"/>
      <c r="VCX15" s="285"/>
      <c r="VCY15" s="286"/>
      <c r="VCZ15" s="287"/>
      <c r="VDA15" s="67"/>
      <c r="VDB15" s="284"/>
      <c r="VDC15" s="285"/>
      <c r="VDD15" s="285"/>
      <c r="VDE15" s="286"/>
      <c r="VDF15" s="287"/>
      <c r="VDG15" s="67"/>
      <c r="VDH15" s="284"/>
      <c r="VDI15" s="285"/>
      <c r="VDJ15" s="285"/>
      <c r="VDK15" s="286"/>
      <c r="VDL15" s="287"/>
      <c r="VDM15" s="67"/>
      <c r="VDN15" s="284"/>
      <c r="VDO15" s="285"/>
      <c r="VDP15" s="285"/>
      <c r="VDQ15" s="286"/>
      <c r="VDR15" s="287"/>
      <c r="VDS15" s="67"/>
      <c r="VDT15" s="284"/>
      <c r="VDU15" s="285"/>
      <c r="VDV15" s="285"/>
      <c r="VDW15" s="286"/>
      <c r="VDX15" s="287"/>
      <c r="VDY15" s="67"/>
      <c r="VDZ15" s="284"/>
      <c r="VEA15" s="285"/>
      <c r="VEB15" s="285"/>
      <c r="VEC15" s="286"/>
      <c r="VED15" s="287"/>
      <c r="VEE15" s="67"/>
      <c r="VEF15" s="284"/>
      <c r="VEG15" s="285"/>
      <c r="VEH15" s="285"/>
      <c r="VEI15" s="286"/>
      <c r="VEJ15" s="287"/>
      <c r="VEK15" s="67"/>
      <c r="VEL15" s="284"/>
      <c r="VEM15" s="285"/>
      <c r="VEN15" s="285"/>
      <c r="VEO15" s="286"/>
      <c r="VEP15" s="287"/>
      <c r="VEQ15" s="67"/>
      <c r="VER15" s="284"/>
      <c r="VES15" s="285"/>
      <c r="VET15" s="285"/>
      <c r="VEU15" s="286"/>
      <c r="VEV15" s="287"/>
      <c r="VEW15" s="67"/>
      <c r="VEX15" s="284"/>
      <c r="VEY15" s="285"/>
      <c r="VEZ15" s="285"/>
      <c r="VFA15" s="286"/>
      <c r="VFB15" s="287"/>
      <c r="VFC15" s="67"/>
      <c r="VFD15" s="284"/>
      <c r="VFE15" s="285"/>
      <c r="VFF15" s="285"/>
      <c r="VFG15" s="286"/>
      <c r="VFH15" s="287"/>
      <c r="VFI15" s="67"/>
      <c r="VFJ15" s="284"/>
      <c r="VFK15" s="285"/>
      <c r="VFL15" s="285"/>
      <c r="VFM15" s="286"/>
      <c r="VFN15" s="287"/>
      <c r="VFO15" s="67"/>
      <c r="VFP15" s="284"/>
      <c r="VFQ15" s="285"/>
      <c r="VFR15" s="285"/>
      <c r="VFS15" s="286"/>
      <c r="VFT15" s="287"/>
      <c r="VFU15" s="67"/>
      <c r="VFV15" s="284"/>
      <c r="VFW15" s="285"/>
      <c r="VFX15" s="285"/>
      <c r="VFY15" s="286"/>
      <c r="VFZ15" s="287"/>
      <c r="VGA15" s="67"/>
      <c r="VGB15" s="284"/>
      <c r="VGC15" s="285"/>
      <c r="VGD15" s="285"/>
      <c r="VGE15" s="286"/>
      <c r="VGF15" s="287"/>
      <c r="VGG15" s="67"/>
      <c r="VGH15" s="284"/>
      <c r="VGI15" s="285"/>
      <c r="VGJ15" s="285"/>
      <c r="VGK15" s="286"/>
      <c r="VGL15" s="287"/>
      <c r="VGM15" s="67"/>
      <c r="VGN15" s="284"/>
      <c r="VGO15" s="285"/>
      <c r="VGP15" s="285"/>
      <c r="VGQ15" s="286"/>
      <c r="VGR15" s="287"/>
      <c r="VGS15" s="67"/>
      <c r="VGT15" s="284"/>
      <c r="VGU15" s="285"/>
      <c r="VGV15" s="285"/>
      <c r="VGW15" s="286"/>
      <c r="VGX15" s="287"/>
      <c r="VGY15" s="67"/>
      <c r="VGZ15" s="284"/>
      <c r="VHA15" s="285"/>
      <c r="VHB15" s="285"/>
      <c r="VHC15" s="286"/>
      <c r="VHD15" s="287"/>
      <c r="VHE15" s="67"/>
      <c r="VHF15" s="284"/>
      <c r="VHG15" s="285"/>
      <c r="VHH15" s="285"/>
      <c r="VHI15" s="286"/>
      <c r="VHJ15" s="287"/>
      <c r="VHK15" s="67"/>
      <c r="VHL15" s="284"/>
      <c r="VHM15" s="285"/>
      <c r="VHN15" s="285"/>
      <c r="VHO15" s="286"/>
      <c r="VHP15" s="287"/>
      <c r="VHQ15" s="67"/>
      <c r="VHR15" s="284"/>
      <c r="VHS15" s="285"/>
      <c r="VHT15" s="285"/>
      <c r="VHU15" s="286"/>
      <c r="VHV15" s="287"/>
      <c r="VHW15" s="67"/>
      <c r="VHX15" s="284"/>
      <c r="VHY15" s="285"/>
      <c r="VHZ15" s="285"/>
      <c r="VIA15" s="286"/>
      <c r="VIB15" s="287"/>
      <c r="VIC15" s="67"/>
      <c r="VID15" s="284"/>
      <c r="VIE15" s="285"/>
      <c r="VIF15" s="285"/>
      <c r="VIG15" s="286"/>
      <c r="VIH15" s="287"/>
      <c r="VII15" s="67"/>
      <c r="VIJ15" s="284"/>
      <c r="VIK15" s="285"/>
      <c r="VIL15" s="285"/>
      <c r="VIM15" s="286"/>
      <c r="VIN15" s="287"/>
      <c r="VIO15" s="67"/>
      <c r="VIP15" s="284"/>
      <c r="VIQ15" s="285"/>
      <c r="VIR15" s="285"/>
      <c r="VIS15" s="286"/>
      <c r="VIT15" s="287"/>
      <c r="VIU15" s="67"/>
      <c r="VIV15" s="284"/>
      <c r="VIW15" s="285"/>
      <c r="VIX15" s="285"/>
      <c r="VIY15" s="286"/>
      <c r="VIZ15" s="287"/>
      <c r="VJA15" s="67"/>
      <c r="VJB15" s="284"/>
      <c r="VJC15" s="285"/>
      <c r="VJD15" s="285"/>
      <c r="VJE15" s="286"/>
      <c r="VJF15" s="287"/>
      <c r="VJG15" s="67"/>
      <c r="VJH15" s="284"/>
      <c r="VJI15" s="285"/>
      <c r="VJJ15" s="285"/>
      <c r="VJK15" s="286"/>
      <c r="VJL15" s="287"/>
      <c r="VJM15" s="67"/>
      <c r="VJN15" s="284"/>
      <c r="VJO15" s="285"/>
      <c r="VJP15" s="285"/>
      <c r="VJQ15" s="286"/>
      <c r="VJR15" s="287"/>
      <c r="VJS15" s="67"/>
      <c r="VJT15" s="284"/>
      <c r="VJU15" s="285"/>
      <c r="VJV15" s="285"/>
      <c r="VJW15" s="286"/>
      <c r="VJX15" s="287"/>
      <c r="VJY15" s="67"/>
      <c r="VJZ15" s="284"/>
      <c r="VKA15" s="285"/>
      <c r="VKB15" s="285"/>
      <c r="VKC15" s="286"/>
      <c r="VKD15" s="287"/>
      <c r="VKE15" s="67"/>
      <c r="VKF15" s="284"/>
      <c r="VKG15" s="285"/>
      <c r="VKH15" s="285"/>
      <c r="VKI15" s="286"/>
      <c r="VKJ15" s="287"/>
      <c r="VKK15" s="67"/>
      <c r="VKL15" s="284"/>
      <c r="VKM15" s="285"/>
      <c r="VKN15" s="285"/>
      <c r="VKO15" s="286"/>
      <c r="VKP15" s="287"/>
      <c r="VKQ15" s="67"/>
      <c r="VKR15" s="284"/>
      <c r="VKS15" s="285"/>
      <c r="VKT15" s="285"/>
      <c r="VKU15" s="286"/>
      <c r="VKV15" s="287"/>
      <c r="VKW15" s="67"/>
      <c r="VKX15" s="284"/>
      <c r="VKY15" s="285"/>
      <c r="VKZ15" s="285"/>
      <c r="VLA15" s="286"/>
      <c r="VLB15" s="287"/>
      <c r="VLC15" s="67"/>
      <c r="VLD15" s="284"/>
      <c r="VLE15" s="285"/>
      <c r="VLF15" s="285"/>
      <c r="VLG15" s="286"/>
      <c r="VLH15" s="287"/>
      <c r="VLI15" s="67"/>
      <c r="VLJ15" s="284"/>
      <c r="VLK15" s="285"/>
      <c r="VLL15" s="285"/>
      <c r="VLM15" s="286"/>
      <c r="VLN15" s="287"/>
      <c r="VLO15" s="67"/>
      <c r="VLP15" s="284"/>
      <c r="VLQ15" s="285"/>
      <c r="VLR15" s="285"/>
      <c r="VLS15" s="286"/>
      <c r="VLT15" s="287"/>
      <c r="VLU15" s="67"/>
      <c r="VLV15" s="284"/>
      <c r="VLW15" s="285"/>
      <c r="VLX15" s="285"/>
      <c r="VLY15" s="286"/>
      <c r="VLZ15" s="287"/>
      <c r="VMA15" s="67"/>
      <c r="VMB15" s="284"/>
      <c r="VMC15" s="285"/>
      <c r="VMD15" s="285"/>
      <c r="VME15" s="286"/>
      <c r="VMF15" s="287"/>
      <c r="VMG15" s="67"/>
      <c r="VMH15" s="284"/>
      <c r="VMI15" s="285"/>
      <c r="VMJ15" s="285"/>
      <c r="VMK15" s="286"/>
      <c r="VML15" s="287"/>
      <c r="VMM15" s="67"/>
      <c r="VMN15" s="284"/>
      <c r="VMO15" s="285"/>
      <c r="VMP15" s="285"/>
      <c r="VMQ15" s="286"/>
      <c r="VMR15" s="287"/>
      <c r="VMS15" s="67"/>
      <c r="VMT15" s="284"/>
      <c r="VMU15" s="285"/>
      <c r="VMV15" s="285"/>
      <c r="VMW15" s="286"/>
      <c r="VMX15" s="287"/>
      <c r="VMY15" s="67"/>
      <c r="VMZ15" s="284"/>
      <c r="VNA15" s="285"/>
      <c r="VNB15" s="285"/>
      <c r="VNC15" s="286"/>
      <c r="VND15" s="287"/>
      <c r="VNE15" s="67"/>
      <c r="VNF15" s="284"/>
      <c r="VNG15" s="285"/>
      <c r="VNH15" s="285"/>
      <c r="VNI15" s="286"/>
      <c r="VNJ15" s="287"/>
      <c r="VNK15" s="67"/>
      <c r="VNL15" s="284"/>
      <c r="VNM15" s="285"/>
      <c r="VNN15" s="285"/>
      <c r="VNO15" s="286"/>
      <c r="VNP15" s="287"/>
      <c r="VNQ15" s="67"/>
      <c r="VNR15" s="284"/>
      <c r="VNS15" s="285"/>
      <c r="VNT15" s="285"/>
      <c r="VNU15" s="286"/>
      <c r="VNV15" s="287"/>
      <c r="VNW15" s="67"/>
      <c r="VNX15" s="284"/>
      <c r="VNY15" s="285"/>
      <c r="VNZ15" s="285"/>
      <c r="VOA15" s="286"/>
      <c r="VOB15" s="287"/>
      <c r="VOC15" s="67"/>
      <c r="VOD15" s="284"/>
      <c r="VOE15" s="285"/>
      <c r="VOF15" s="285"/>
      <c r="VOG15" s="286"/>
      <c r="VOH15" s="287"/>
      <c r="VOI15" s="67"/>
      <c r="VOJ15" s="284"/>
      <c r="VOK15" s="285"/>
      <c r="VOL15" s="285"/>
      <c r="VOM15" s="286"/>
      <c r="VON15" s="287"/>
      <c r="VOO15" s="67"/>
      <c r="VOP15" s="284"/>
      <c r="VOQ15" s="285"/>
      <c r="VOR15" s="285"/>
      <c r="VOS15" s="286"/>
      <c r="VOT15" s="287"/>
      <c r="VOU15" s="67"/>
      <c r="VOV15" s="284"/>
      <c r="VOW15" s="285"/>
      <c r="VOX15" s="285"/>
      <c r="VOY15" s="286"/>
      <c r="VOZ15" s="287"/>
      <c r="VPA15" s="67"/>
      <c r="VPB15" s="284"/>
      <c r="VPC15" s="285"/>
      <c r="VPD15" s="285"/>
      <c r="VPE15" s="286"/>
      <c r="VPF15" s="287"/>
      <c r="VPG15" s="67"/>
      <c r="VPH15" s="284"/>
      <c r="VPI15" s="285"/>
      <c r="VPJ15" s="285"/>
      <c r="VPK15" s="286"/>
      <c r="VPL15" s="287"/>
      <c r="VPM15" s="67"/>
      <c r="VPN15" s="284"/>
      <c r="VPO15" s="285"/>
      <c r="VPP15" s="285"/>
      <c r="VPQ15" s="286"/>
      <c r="VPR15" s="287"/>
      <c r="VPS15" s="67"/>
      <c r="VPT15" s="284"/>
      <c r="VPU15" s="285"/>
      <c r="VPV15" s="285"/>
      <c r="VPW15" s="286"/>
      <c r="VPX15" s="287"/>
      <c r="VPY15" s="67"/>
      <c r="VPZ15" s="284"/>
      <c r="VQA15" s="285"/>
      <c r="VQB15" s="285"/>
      <c r="VQC15" s="286"/>
      <c r="VQD15" s="287"/>
      <c r="VQE15" s="67"/>
      <c r="VQF15" s="284"/>
      <c r="VQG15" s="285"/>
      <c r="VQH15" s="285"/>
      <c r="VQI15" s="286"/>
      <c r="VQJ15" s="287"/>
      <c r="VQK15" s="67"/>
      <c r="VQL15" s="284"/>
      <c r="VQM15" s="285"/>
      <c r="VQN15" s="285"/>
      <c r="VQO15" s="286"/>
      <c r="VQP15" s="287"/>
      <c r="VQQ15" s="67"/>
      <c r="VQR15" s="284"/>
      <c r="VQS15" s="285"/>
      <c r="VQT15" s="285"/>
      <c r="VQU15" s="286"/>
      <c r="VQV15" s="287"/>
      <c r="VQW15" s="67"/>
      <c r="VQX15" s="284"/>
      <c r="VQY15" s="285"/>
      <c r="VQZ15" s="285"/>
      <c r="VRA15" s="286"/>
      <c r="VRB15" s="287"/>
      <c r="VRC15" s="67"/>
      <c r="VRD15" s="284"/>
      <c r="VRE15" s="285"/>
      <c r="VRF15" s="285"/>
      <c r="VRG15" s="286"/>
      <c r="VRH15" s="287"/>
      <c r="VRI15" s="67"/>
      <c r="VRJ15" s="284"/>
      <c r="VRK15" s="285"/>
      <c r="VRL15" s="285"/>
      <c r="VRM15" s="286"/>
      <c r="VRN15" s="287"/>
      <c r="VRO15" s="67"/>
      <c r="VRP15" s="284"/>
      <c r="VRQ15" s="285"/>
      <c r="VRR15" s="285"/>
      <c r="VRS15" s="286"/>
      <c r="VRT15" s="287"/>
      <c r="VRU15" s="67"/>
      <c r="VRV15" s="284"/>
      <c r="VRW15" s="285"/>
      <c r="VRX15" s="285"/>
      <c r="VRY15" s="286"/>
      <c r="VRZ15" s="287"/>
      <c r="VSA15" s="67"/>
      <c r="VSB15" s="284"/>
      <c r="VSC15" s="285"/>
      <c r="VSD15" s="285"/>
      <c r="VSE15" s="286"/>
      <c r="VSF15" s="287"/>
      <c r="VSG15" s="67"/>
      <c r="VSH15" s="284"/>
      <c r="VSI15" s="285"/>
      <c r="VSJ15" s="285"/>
      <c r="VSK15" s="286"/>
      <c r="VSL15" s="287"/>
      <c r="VSM15" s="67"/>
      <c r="VSN15" s="284"/>
      <c r="VSO15" s="285"/>
      <c r="VSP15" s="285"/>
      <c r="VSQ15" s="286"/>
      <c r="VSR15" s="287"/>
      <c r="VSS15" s="67"/>
      <c r="VST15" s="284"/>
      <c r="VSU15" s="285"/>
      <c r="VSV15" s="285"/>
      <c r="VSW15" s="286"/>
      <c r="VSX15" s="287"/>
      <c r="VSY15" s="67"/>
      <c r="VSZ15" s="284"/>
      <c r="VTA15" s="285"/>
      <c r="VTB15" s="285"/>
      <c r="VTC15" s="286"/>
      <c r="VTD15" s="287"/>
      <c r="VTE15" s="67"/>
      <c r="VTF15" s="284"/>
      <c r="VTG15" s="285"/>
      <c r="VTH15" s="285"/>
      <c r="VTI15" s="286"/>
      <c r="VTJ15" s="287"/>
      <c r="VTK15" s="67"/>
      <c r="VTL15" s="284"/>
      <c r="VTM15" s="285"/>
      <c r="VTN15" s="285"/>
      <c r="VTO15" s="286"/>
      <c r="VTP15" s="287"/>
      <c r="VTQ15" s="67"/>
      <c r="VTR15" s="284"/>
      <c r="VTS15" s="285"/>
      <c r="VTT15" s="285"/>
      <c r="VTU15" s="286"/>
      <c r="VTV15" s="287"/>
      <c r="VTW15" s="67"/>
      <c r="VTX15" s="284"/>
      <c r="VTY15" s="285"/>
      <c r="VTZ15" s="285"/>
      <c r="VUA15" s="286"/>
      <c r="VUB15" s="287"/>
      <c r="VUC15" s="67"/>
      <c r="VUD15" s="284"/>
      <c r="VUE15" s="285"/>
      <c r="VUF15" s="285"/>
      <c r="VUG15" s="286"/>
      <c r="VUH15" s="287"/>
      <c r="VUI15" s="67"/>
      <c r="VUJ15" s="284"/>
      <c r="VUK15" s="285"/>
      <c r="VUL15" s="285"/>
      <c r="VUM15" s="286"/>
      <c r="VUN15" s="287"/>
      <c r="VUO15" s="67"/>
      <c r="VUP15" s="284"/>
      <c r="VUQ15" s="285"/>
      <c r="VUR15" s="285"/>
      <c r="VUS15" s="286"/>
      <c r="VUT15" s="287"/>
      <c r="VUU15" s="67"/>
      <c r="VUV15" s="284"/>
      <c r="VUW15" s="285"/>
      <c r="VUX15" s="285"/>
      <c r="VUY15" s="286"/>
      <c r="VUZ15" s="287"/>
      <c r="VVA15" s="67"/>
      <c r="VVB15" s="284"/>
      <c r="VVC15" s="285"/>
      <c r="VVD15" s="285"/>
      <c r="VVE15" s="286"/>
      <c r="VVF15" s="287"/>
      <c r="VVG15" s="67"/>
      <c r="VVH15" s="284"/>
      <c r="VVI15" s="285"/>
      <c r="VVJ15" s="285"/>
      <c r="VVK15" s="286"/>
      <c r="VVL15" s="287"/>
      <c r="VVM15" s="67"/>
      <c r="VVN15" s="284"/>
      <c r="VVO15" s="285"/>
      <c r="VVP15" s="285"/>
      <c r="VVQ15" s="286"/>
      <c r="VVR15" s="287"/>
      <c r="VVS15" s="67"/>
      <c r="VVT15" s="284"/>
      <c r="VVU15" s="285"/>
      <c r="VVV15" s="285"/>
      <c r="VVW15" s="286"/>
      <c r="VVX15" s="287"/>
      <c r="VVY15" s="67"/>
      <c r="VVZ15" s="284"/>
      <c r="VWA15" s="285"/>
      <c r="VWB15" s="285"/>
      <c r="VWC15" s="286"/>
      <c r="VWD15" s="287"/>
      <c r="VWE15" s="67"/>
      <c r="VWF15" s="284"/>
      <c r="VWG15" s="285"/>
      <c r="VWH15" s="285"/>
      <c r="VWI15" s="286"/>
      <c r="VWJ15" s="287"/>
      <c r="VWK15" s="67"/>
      <c r="VWL15" s="284"/>
      <c r="VWM15" s="285"/>
      <c r="VWN15" s="285"/>
      <c r="VWO15" s="286"/>
      <c r="VWP15" s="287"/>
      <c r="VWQ15" s="67"/>
      <c r="VWR15" s="284"/>
      <c r="VWS15" s="285"/>
      <c r="VWT15" s="285"/>
      <c r="VWU15" s="286"/>
      <c r="VWV15" s="287"/>
      <c r="VWW15" s="67"/>
      <c r="VWX15" s="284"/>
      <c r="VWY15" s="285"/>
      <c r="VWZ15" s="285"/>
      <c r="VXA15" s="286"/>
      <c r="VXB15" s="287"/>
      <c r="VXC15" s="67"/>
      <c r="VXD15" s="284"/>
      <c r="VXE15" s="285"/>
      <c r="VXF15" s="285"/>
      <c r="VXG15" s="286"/>
      <c r="VXH15" s="287"/>
      <c r="VXI15" s="67"/>
      <c r="VXJ15" s="284"/>
      <c r="VXK15" s="285"/>
      <c r="VXL15" s="285"/>
      <c r="VXM15" s="286"/>
      <c r="VXN15" s="287"/>
      <c r="VXO15" s="67"/>
      <c r="VXP15" s="284"/>
      <c r="VXQ15" s="285"/>
      <c r="VXR15" s="285"/>
      <c r="VXS15" s="286"/>
      <c r="VXT15" s="287"/>
      <c r="VXU15" s="67"/>
      <c r="VXV15" s="284"/>
      <c r="VXW15" s="285"/>
      <c r="VXX15" s="285"/>
      <c r="VXY15" s="286"/>
      <c r="VXZ15" s="287"/>
      <c r="VYA15" s="67"/>
      <c r="VYB15" s="284"/>
      <c r="VYC15" s="285"/>
      <c r="VYD15" s="285"/>
      <c r="VYE15" s="286"/>
      <c r="VYF15" s="287"/>
      <c r="VYG15" s="67"/>
      <c r="VYH15" s="284"/>
      <c r="VYI15" s="285"/>
      <c r="VYJ15" s="285"/>
      <c r="VYK15" s="286"/>
      <c r="VYL15" s="287"/>
      <c r="VYM15" s="67"/>
      <c r="VYN15" s="284"/>
      <c r="VYO15" s="285"/>
      <c r="VYP15" s="285"/>
      <c r="VYQ15" s="286"/>
      <c r="VYR15" s="287"/>
      <c r="VYS15" s="67"/>
      <c r="VYT15" s="284"/>
      <c r="VYU15" s="285"/>
      <c r="VYV15" s="285"/>
      <c r="VYW15" s="286"/>
      <c r="VYX15" s="287"/>
      <c r="VYY15" s="67"/>
      <c r="VYZ15" s="284"/>
      <c r="VZA15" s="285"/>
      <c r="VZB15" s="285"/>
      <c r="VZC15" s="286"/>
      <c r="VZD15" s="287"/>
      <c r="VZE15" s="67"/>
      <c r="VZF15" s="284"/>
      <c r="VZG15" s="285"/>
      <c r="VZH15" s="285"/>
      <c r="VZI15" s="286"/>
      <c r="VZJ15" s="287"/>
      <c r="VZK15" s="67"/>
      <c r="VZL15" s="284"/>
      <c r="VZM15" s="285"/>
      <c r="VZN15" s="285"/>
      <c r="VZO15" s="286"/>
      <c r="VZP15" s="287"/>
      <c r="VZQ15" s="67"/>
      <c r="VZR15" s="284"/>
      <c r="VZS15" s="285"/>
      <c r="VZT15" s="285"/>
      <c r="VZU15" s="286"/>
      <c r="VZV15" s="287"/>
      <c r="VZW15" s="67"/>
      <c r="VZX15" s="284"/>
      <c r="VZY15" s="285"/>
      <c r="VZZ15" s="285"/>
      <c r="WAA15" s="286"/>
      <c r="WAB15" s="287"/>
      <c r="WAC15" s="67"/>
      <c r="WAD15" s="284"/>
      <c r="WAE15" s="285"/>
      <c r="WAF15" s="285"/>
      <c r="WAG15" s="286"/>
      <c r="WAH15" s="287"/>
      <c r="WAI15" s="67"/>
      <c r="WAJ15" s="284"/>
      <c r="WAK15" s="285"/>
      <c r="WAL15" s="285"/>
      <c r="WAM15" s="286"/>
      <c r="WAN15" s="287"/>
      <c r="WAO15" s="67"/>
      <c r="WAP15" s="284"/>
      <c r="WAQ15" s="285"/>
      <c r="WAR15" s="285"/>
      <c r="WAS15" s="286"/>
      <c r="WAT15" s="287"/>
      <c r="WAU15" s="67"/>
      <c r="WAV15" s="284"/>
      <c r="WAW15" s="285"/>
      <c r="WAX15" s="285"/>
      <c r="WAY15" s="286"/>
      <c r="WAZ15" s="287"/>
      <c r="WBA15" s="67"/>
      <c r="WBB15" s="284"/>
      <c r="WBC15" s="285"/>
      <c r="WBD15" s="285"/>
      <c r="WBE15" s="286"/>
      <c r="WBF15" s="287"/>
      <c r="WBG15" s="67"/>
      <c r="WBH15" s="284"/>
      <c r="WBI15" s="285"/>
      <c r="WBJ15" s="285"/>
      <c r="WBK15" s="286"/>
      <c r="WBL15" s="287"/>
      <c r="WBM15" s="67"/>
      <c r="WBN15" s="284"/>
      <c r="WBO15" s="285"/>
      <c r="WBP15" s="285"/>
      <c r="WBQ15" s="286"/>
      <c r="WBR15" s="287"/>
      <c r="WBS15" s="67"/>
      <c r="WBT15" s="284"/>
      <c r="WBU15" s="285"/>
      <c r="WBV15" s="285"/>
      <c r="WBW15" s="286"/>
      <c r="WBX15" s="287"/>
      <c r="WBY15" s="67"/>
      <c r="WBZ15" s="284"/>
      <c r="WCA15" s="285"/>
      <c r="WCB15" s="285"/>
      <c r="WCC15" s="286"/>
      <c r="WCD15" s="287"/>
      <c r="WCE15" s="67"/>
      <c r="WCF15" s="284"/>
      <c r="WCG15" s="285"/>
      <c r="WCH15" s="285"/>
      <c r="WCI15" s="286"/>
      <c r="WCJ15" s="287"/>
      <c r="WCK15" s="67"/>
      <c r="WCL15" s="284"/>
      <c r="WCM15" s="285"/>
      <c r="WCN15" s="285"/>
      <c r="WCO15" s="286"/>
      <c r="WCP15" s="287"/>
      <c r="WCQ15" s="67"/>
      <c r="WCR15" s="284"/>
      <c r="WCS15" s="285"/>
      <c r="WCT15" s="285"/>
      <c r="WCU15" s="286"/>
      <c r="WCV15" s="287"/>
      <c r="WCW15" s="67"/>
      <c r="WCX15" s="284"/>
      <c r="WCY15" s="285"/>
      <c r="WCZ15" s="285"/>
      <c r="WDA15" s="286"/>
      <c r="WDB15" s="287"/>
      <c r="WDC15" s="67"/>
      <c r="WDD15" s="284"/>
      <c r="WDE15" s="285"/>
      <c r="WDF15" s="285"/>
      <c r="WDG15" s="286"/>
      <c r="WDH15" s="287"/>
      <c r="WDI15" s="67"/>
      <c r="WDJ15" s="284"/>
      <c r="WDK15" s="285"/>
      <c r="WDL15" s="285"/>
      <c r="WDM15" s="286"/>
      <c r="WDN15" s="287"/>
      <c r="WDO15" s="67"/>
      <c r="WDP15" s="284"/>
      <c r="WDQ15" s="285"/>
      <c r="WDR15" s="285"/>
      <c r="WDS15" s="286"/>
      <c r="WDT15" s="287"/>
      <c r="WDU15" s="67"/>
      <c r="WDV15" s="284"/>
      <c r="WDW15" s="285"/>
      <c r="WDX15" s="285"/>
      <c r="WDY15" s="286"/>
      <c r="WDZ15" s="287"/>
      <c r="WEA15" s="67"/>
      <c r="WEB15" s="284"/>
      <c r="WEC15" s="285"/>
      <c r="WED15" s="285"/>
      <c r="WEE15" s="286"/>
      <c r="WEF15" s="287"/>
      <c r="WEG15" s="67"/>
      <c r="WEH15" s="284"/>
      <c r="WEI15" s="285"/>
      <c r="WEJ15" s="285"/>
      <c r="WEK15" s="286"/>
      <c r="WEL15" s="287"/>
      <c r="WEM15" s="67"/>
      <c r="WEN15" s="284"/>
      <c r="WEO15" s="285"/>
      <c r="WEP15" s="285"/>
      <c r="WEQ15" s="286"/>
      <c r="WER15" s="287"/>
      <c r="WES15" s="67"/>
      <c r="WET15" s="284"/>
      <c r="WEU15" s="285"/>
      <c r="WEV15" s="285"/>
      <c r="WEW15" s="286"/>
      <c r="WEX15" s="287"/>
      <c r="WEY15" s="67"/>
      <c r="WEZ15" s="284"/>
      <c r="WFA15" s="285"/>
      <c r="WFB15" s="285"/>
      <c r="WFC15" s="286"/>
      <c r="WFD15" s="287"/>
      <c r="WFE15" s="67"/>
      <c r="WFF15" s="284"/>
      <c r="WFG15" s="285"/>
      <c r="WFH15" s="285"/>
      <c r="WFI15" s="286"/>
      <c r="WFJ15" s="287"/>
      <c r="WFK15" s="67"/>
      <c r="WFL15" s="284"/>
      <c r="WFM15" s="285"/>
      <c r="WFN15" s="285"/>
      <c r="WFO15" s="286"/>
      <c r="WFP15" s="287"/>
      <c r="WFQ15" s="67"/>
      <c r="WFR15" s="284"/>
      <c r="WFS15" s="285"/>
      <c r="WFT15" s="285"/>
      <c r="WFU15" s="286"/>
      <c r="WFV15" s="287"/>
      <c r="WFW15" s="67"/>
      <c r="WFX15" s="284"/>
      <c r="WFY15" s="285"/>
      <c r="WFZ15" s="285"/>
      <c r="WGA15" s="286"/>
      <c r="WGB15" s="287"/>
      <c r="WGC15" s="67"/>
      <c r="WGD15" s="284"/>
      <c r="WGE15" s="285"/>
      <c r="WGF15" s="285"/>
      <c r="WGG15" s="286"/>
      <c r="WGH15" s="287"/>
      <c r="WGI15" s="67"/>
      <c r="WGJ15" s="284"/>
      <c r="WGK15" s="285"/>
      <c r="WGL15" s="285"/>
      <c r="WGM15" s="286"/>
      <c r="WGN15" s="287"/>
      <c r="WGO15" s="67"/>
      <c r="WGP15" s="284"/>
      <c r="WGQ15" s="285"/>
      <c r="WGR15" s="285"/>
      <c r="WGS15" s="286"/>
      <c r="WGT15" s="287"/>
      <c r="WGU15" s="67"/>
      <c r="WGV15" s="284"/>
      <c r="WGW15" s="285"/>
      <c r="WGX15" s="285"/>
      <c r="WGY15" s="286"/>
      <c r="WGZ15" s="287"/>
      <c r="WHA15" s="67"/>
      <c r="WHB15" s="284"/>
      <c r="WHC15" s="285"/>
      <c r="WHD15" s="285"/>
      <c r="WHE15" s="286"/>
      <c r="WHF15" s="287"/>
      <c r="WHG15" s="67"/>
      <c r="WHH15" s="284"/>
      <c r="WHI15" s="285"/>
      <c r="WHJ15" s="285"/>
      <c r="WHK15" s="286"/>
      <c r="WHL15" s="287"/>
      <c r="WHM15" s="67"/>
      <c r="WHN15" s="284"/>
      <c r="WHO15" s="285"/>
      <c r="WHP15" s="285"/>
      <c r="WHQ15" s="286"/>
      <c r="WHR15" s="287"/>
      <c r="WHS15" s="67"/>
      <c r="WHT15" s="284"/>
      <c r="WHU15" s="285"/>
      <c r="WHV15" s="285"/>
      <c r="WHW15" s="286"/>
      <c r="WHX15" s="287"/>
      <c r="WHY15" s="67"/>
      <c r="WHZ15" s="284"/>
      <c r="WIA15" s="285"/>
      <c r="WIB15" s="285"/>
      <c r="WIC15" s="286"/>
      <c r="WID15" s="287"/>
      <c r="WIE15" s="67"/>
      <c r="WIF15" s="284"/>
      <c r="WIG15" s="285"/>
      <c r="WIH15" s="285"/>
      <c r="WII15" s="286"/>
      <c r="WIJ15" s="287"/>
      <c r="WIK15" s="67"/>
      <c r="WIL15" s="284"/>
      <c r="WIM15" s="285"/>
      <c r="WIN15" s="285"/>
      <c r="WIO15" s="286"/>
      <c r="WIP15" s="287"/>
      <c r="WIQ15" s="67"/>
      <c r="WIR15" s="284"/>
      <c r="WIS15" s="285"/>
      <c r="WIT15" s="285"/>
      <c r="WIU15" s="286"/>
      <c r="WIV15" s="287"/>
      <c r="WIW15" s="67"/>
      <c r="WIX15" s="284"/>
      <c r="WIY15" s="285"/>
      <c r="WIZ15" s="285"/>
      <c r="WJA15" s="286"/>
      <c r="WJB15" s="287"/>
      <c r="WJC15" s="67"/>
      <c r="WJD15" s="284"/>
      <c r="WJE15" s="285"/>
      <c r="WJF15" s="285"/>
      <c r="WJG15" s="286"/>
      <c r="WJH15" s="287"/>
      <c r="WJI15" s="67"/>
      <c r="WJJ15" s="284"/>
      <c r="WJK15" s="285"/>
      <c r="WJL15" s="285"/>
      <c r="WJM15" s="286"/>
      <c r="WJN15" s="287"/>
      <c r="WJO15" s="67"/>
      <c r="WJP15" s="284"/>
      <c r="WJQ15" s="285"/>
      <c r="WJR15" s="285"/>
      <c r="WJS15" s="286"/>
      <c r="WJT15" s="287"/>
      <c r="WJU15" s="67"/>
      <c r="WJV15" s="284"/>
      <c r="WJW15" s="285"/>
      <c r="WJX15" s="285"/>
      <c r="WJY15" s="286"/>
      <c r="WJZ15" s="287"/>
      <c r="WKA15" s="67"/>
      <c r="WKB15" s="284"/>
      <c r="WKC15" s="285"/>
      <c r="WKD15" s="285"/>
      <c r="WKE15" s="286"/>
      <c r="WKF15" s="287"/>
      <c r="WKG15" s="67"/>
      <c r="WKH15" s="284"/>
      <c r="WKI15" s="285"/>
      <c r="WKJ15" s="285"/>
      <c r="WKK15" s="286"/>
      <c r="WKL15" s="287"/>
      <c r="WKM15" s="67"/>
      <c r="WKN15" s="284"/>
      <c r="WKO15" s="285"/>
      <c r="WKP15" s="285"/>
      <c r="WKQ15" s="286"/>
      <c r="WKR15" s="287"/>
      <c r="WKS15" s="67"/>
      <c r="WKT15" s="284"/>
      <c r="WKU15" s="285"/>
      <c r="WKV15" s="285"/>
      <c r="WKW15" s="286"/>
      <c r="WKX15" s="287"/>
      <c r="WKY15" s="67"/>
      <c r="WKZ15" s="284"/>
      <c r="WLA15" s="285"/>
      <c r="WLB15" s="285"/>
      <c r="WLC15" s="286"/>
      <c r="WLD15" s="287"/>
      <c r="WLE15" s="67"/>
      <c r="WLF15" s="284"/>
      <c r="WLG15" s="285"/>
      <c r="WLH15" s="285"/>
      <c r="WLI15" s="286"/>
      <c r="WLJ15" s="287"/>
      <c r="WLK15" s="67"/>
      <c r="WLL15" s="284"/>
      <c r="WLM15" s="285"/>
      <c r="WLN15" s="285"/>
      <c r="WLO15" s="286"/>
      <c r="WLP15" s="287"/>
      <c r="WLQ15" s="67"/>
      <c r="WLR15" s="284"/>
      <c r="WLS15" s="285"/>
      <c r="WLT15" s="285"/>
      <c r="WLU15" s="286"/>
      <c r="WLV15" s="287"/>
      <c r="WLW15" s="67"/>
      <c r="WLX15" s="284"/>
      <c r="WLY15" s="285"/>
      <c r="WLZ15" s="285"/>
      <c r="WMA15" s="286"/>
      <c r="WMB15" s="287"/>
      <c r="WMC15" s="67"/>
      <c r="WMD15" s="284"/>
      <c r="WME15" s="285"/>
      <c r="WMF15" s="285"/>
      <c r="WMG15" s="286"/>
      <c r="WMH15" s="287"/>
      <c r="WMI15" s="67"/>
      <c r="WMJ15" s="284"/>
      <c r="WMK15" s="285"/>
      <c r="WML15" s="285"/>
      <c r="WMM15" s="286"/>
      <c r="WMN15" s="287"/>
      <c r="WMO15" s="67"/>
      <c r="WMP15" s="284"/>
      <c r="WMQ15" s="285"/>
      <c r="WMR15" s="285"/>
      <c r="WMS15" s="286"/>
      <c r="WMT15" s="287"/>
      <c r="WMU15" s="67"/>
      <c r="WMV15" s="284"/>
      <c r="WMW15" s="285"/>
      <c r="WMX15" s="285"/>
      <c r="WMY15" s="286"/>
      <c r="WMZ15" s="287"/>
      <c r="WNA15" s="67"/>
      <c r="WNB15" s="284"/>
      <c r="WNC15" s="285"/>
      <c r="WND15" s="285"/>
      <c r="WNE15" s="286"/>
      <c r="WNF15" s="287"/>
      <c r="WNG15" s="67"/>
      <c r="WNH15" s="284"/>
      <c r="WNI15" s="285"/>
      <c r="WNJ15" s="285"/>
      <c r="WNK15" s="286"/>
      <c r="WNL15" s="287"/>
      <c r="WNM15" s="67"/>
      <c r="WNN15" s="284"/>
      <c r="WNO15" s="285"/>
      <c r="WNP15" s="285"/>
      <c r="WNQ15" s="286"/>
      <c r="WNR15" s="287"/>
      <c r="WNS15" s="67"/>
      <c r="WNT15" s="284"/>
      <c r="WNU15" s="285"/>
      <c r="WNV15" s="285"/>
      <c r="WNW15" s="286"/>
      <c r="WNX15" s="287"/>
      <c r="WNY15" s="67"/>
      <c r="WNZ15" s="284"/>
      <c r="WOA15" s="285"/>
      <c r="WOB15" s="285"/>
      <c r="WOC15" s="286"/>
      <c r="WOD15" s="287"/>
      <c r="WOE15" s="67"/>
      <c r="WOF15" s="284"/>
      <c r="WOG15" s="285"/>
      <c r="WOH15" s="285"/>
      <c r="WOI15" s="286"/>
      <c r="WOJ15" s="287"/>
      <c r="WOK15" s="67"/>
      <c r="WOL15" s="284"/>
      <c r="WOM15" s="285"/>
      <c r="WON15" s="285"/>
      <c r="WOO15" s="286"/>
      <c r="WOP15" s="287"/>
      <c r="WOQ15" s="67"/>
      <c r="WOR15" s="284"/>
      <c r="WOS15" s="285"/>
      <c r="WOT15" s="285"/>
      <c r="WOU15" s="286"/>
      <c r="WOV15" s="287"/>
      <c r="WOW15" s="67"/>
      <c r="WOX15" s="284"/>
      <c r="WOY15" s="285"/>
      <c r="WOZ15" s="285"/>
      <c r="WPA15" s="286"/>
      <c r="WPB15" s="287"/>
      <c r="WPC15" s="67"/>
      <c r="WPD15" s="284"/>
      <c r="WPE15" s="285"/>
      <c r="WPF15" s="285"/>
      <c r="WPG15" s="286"/>
      <c r="WPH15" s="287"/>
      <c r="WPI15" s="67"/>
      <c r="WPJ15" s="284"/>
      <c r="WPK15" s="285"/>
      <c r="WPL15" s="285"/>
      <c r="WPM15" s="286"/>
      <c r="WPN15" s="287"/>
      <c r="WPO15" s="67"/>
      <c r="WPP15" s="284"/>
      <c r="WPQ15" s="285"/>
      <c r="WPR15" s="285"/>
      <c r="WPS15" s="286"/>
      <c r="WPT15" s="287"/>
      <c r="WPU15" s="67"/>
      <c r="WPV15" s="284"/>
      <c r="WPW15" s="285"/>
      <c r="WPX15" s="285"/>
      <c r="WPY15" s="286"/>
      <c r="WPZ15" s="287"/>
      <c r="WQA15" s="67"/>
      <c r="WQB15" s="284"/>
      <c r="WQC15" s="285"/>
      <c r="WQD15" s="285"/>
      <c r="WQE15" s="286"/>
      <c r="WQF15" s="287"/>
      <c r="WQG15" s="67"/>
      <c r="WQH15" s="284"/>
      <c r="WQI15" s="285"/>
      <c r="WQJ15" s="285"/>
      <c r="WQK15" s="286"/>
      <c r="WQL15" s="287"/>
      <c r="WQM15" s="67"/>
      <c r="WQN15" s="284"/>
      <c r="WQO15" s="285"/>
      <c r="WQP15" s="285"/>
      <c r="WQQ15" s="286"/>
      <c r="WQR15" s="287"/>
      <c r="WQS15" s="67"/>
      <c r="WQT15" s="284"/>
      <c r="WQU15" s="285"/>
      <c r="WQV15" s="285"/>
      <c r="WQW15" s="286"/>
      <c r="WQX15" s="287"/>
      <c r="WQY15" s="67"/>
      <c r="WQZ15" s="284"/>
      <c r="WRA15" s="285"/>
      <c r="WRB15" s="285"/>
      <c r="WRC15" s="286"/>
      <c r="WRD15" s="287"/>
      <c r="WRE15" s="67"/>
      <c r="WRF15" s="284"/>
      <c r="WRG15" s="285"/>
      <c r="WRH15" s="285"/>
      <c r="WRI15" s="286"/>
      <c r="WRJ15" s="287"/>
      <c r="WRK15" s="67"/>
      <c r="WRL15" s="284"/>
      <c r="WRM15" s="285"/>
      <c r="WRN15" s="285"/>
      <c r="WRO15" s="286"/>
      <c r="WRP15" s="287"/>
      <c r="WRQ15" s="67"/>
      <c r="WRR15" s="284"/>
      <c r="WRS15" s="285"/>
      <c r="WRT15" s="285"/>
      <c r="WRU15" s="286"/>
      <c r="WRV15" s="287"/>
      <c r="WRW15" s="67"/>
      <c r="WRX15" s="284"/>
      <c r="WRY15" s="285"/>
      <c r="WRZ15" s="285"/>
      <c r="WSA15" s="286"/>
      <c r="WSB15" s="287"/>
      <c r="WSC15" s="67"/>
      <c r="WSD15" s="284"/>
      <c r="WSE15" s="285"/>
      <c r="WSF15" s="285"/>
      <c r="WSG15" s="286"/>
      <c r="WSH15" s="287"/>
      <c r="WSI15" s="67"/>
      <c r="WSJ15" s="284"/>
      <c r="WSK15" s="285"/>
      <c r="WSL15" s="285"/>
      <c r="WSM15" s="286"/>
      <c r="WSN15" s="287"/>
      <c r="WSO15" s="67"/>
      <c r="WSP15" s="284"/>
      <c r="WSQ15" s="285"/>
      <c r="WSR15" s="285"/>
      <c r="WSS15" s="286"/>
      <c r="WST15" s="287"/>
      <c r="WSU15" s="67"/>
      <c r="WSV15" s="284"/>
      <c r="WSW15" s="285"/>
      <c r="WSX15" s="285"/>
      <c r="WSY15" s="286"/>
      <c r="WSZ15" s="287"/>
      <c r="WTA15" s="67"/>
      <c r="WTB15" s="284"/>
      <c r="WTC15" s="285"/>
      <c r="WTD15" s="285"/>
      <c r="WTE15" s="286"/>
      <c r="WTF15" s="287"/>
      <c r="WTG15" s="67"/>
      <c r="WTH15" s="284"/>
      <c r="WTI15" s="285"/>
      <c r="WTJ15" s="285"/>
      <c r="WTK15" s="286"/>
      <c r="WTL15" s="287"/>
      <c r="WTM15" s="67"/>
      <c r="WTN15" s="284"/>
      <c r="WTO15" s="285"/>
      <c r="WTP15" s="285"/>
      <c r="WTQ15" s="286"/>
      <c r="WTR15" s="287"/>
      <c r="WTS15" s="67"/>
      <c r="WTT15" s="284"/>
      <c r="WTU15" s="285"/>
      <c r="WTV15" s="285"/>
      <c r="WTW15" s="286"/>
      <c r="WTX15" s="287"/>
      <c r="WTY15" s="67"/>
      <c r="WTZ15" s="284"/>
      <c r="WUA15" s="285"/>
      <c r="WUB15" s="285"/>
      <c r="WUC15" s="286"/>
      <c r="WUD15" s="287"/>
      <c r="WUE15" s="67"/>
      <c r="WUF15" s="284"/>
      <c r="WUG15" s="285"/>
      <c r="WUH15" s="285"/>
      <c r="WUI15" s="286"/>
      <c r="WUJ15" s="287"/>
      <c r="WUK15" s="67"/>
      <c r="WUL15" s="284"/>
      <c r="WUM15" s="285"/>
      <c r="WUN15" s="285"/>
      <c r="WUO15" s="286"/>
      <c r="WUP15" s="287"/>
      <c r="WUQ15" s="67"/>
      <c r="WUR15" s="284"/>
      <c r="WUS15" s="285"/>
      <c r="WUT15" s="285"/>
      <c r="WUU15" s="286"/>
      <c r="WUV15" s="287"/>
      <c r="WUW15" s="67"/>
      <c r="WUX15" s="284"/>
      <c r="WUY15" s="285"/>
      <c r="WUZ15" s="285"/>
      <c r="WVA15" s="286"/>
      <c r="WVB15" s="287"/>
      <c r="WVC15" s="67"/>
      <c r="WVD15" s="284"/>
      <c r="WVE15" s="285"/>
      <c r="WVF15" s="285"/>
      <c r="WVG15" s="286"/>
      <c r="WVH15" s="287"/>
      <c r="WVI15" s="67"/>
      <c r="WVJ15" s="284"/>
      <c r="WVK15" s="285"/>
      <c r="WVL15" s="285"/>
      <c r="WVM15" s="286"/>
      <c r="WVN15" s="287"/>
      <c r="WVO15" s="67"/>
      <c r="WVP15" s="284"/>
      <c r="WVQ15" s="285"/>
      <c r="WVR15" s="285"/>
      <c r="WVS15" s="286"/>
      <c r="WVT15" s="287"/>
      <c r="WVU15" s="67"/>
      <c r="WVV15" s="284"/>
      <c r="WVW15" s="285"/>
      <c r="WVX15" s="285"/>
      <c r="WVY15" s="286"/>
      <c r="WVZ15" s="287"/>
      <c r="WWA15" s="67"/>
      <c r="WWB15" s="284"/>
      <c r="WWC15" s="285"/>
      <c r="WWD15" s="285"/>
      <c r="WWE15" s="286"/>
      <c r="WWF15" s="287"/>
      <c r="WWG15" s="67"/>
      <c r="WWH15" s="284"/>
      <c r="WWI15" s="285"/>
      <c r="WWJ15" s="285"/>
      <c r="WWK15" s="286"/>
      <c r="WWL15" s="287"/>
      <c r="WWM15" s="67"/>
      <c r="WWN15" s="284"/>
      <c r="WWO15" s="285"/>
      <c r="WWP15" s="285"/>
      <c r="WWQ15" s="286"/>
      <c r="WWR15" s="287"/>
      <c r="WWS15" s="67"/>
      <c r="WWT15" s="284"/>
      <c r="WWU15" s="285"/>
      <c r="WWV15" s="285"/>
      <c r="WWW15" s="286"/>
      <c r="WWX15" s="287"/>
      <c r="WWY15" s="67"/>
      <c r="WWZ15" s="284"/>
      <c r="WXA15" s="285"/>
      <c r="WXB15" s="285"/>
      <c r="WXC15" s="286"/>
      <c r="WXD15" s="287"/>
      <c r="WXE15" s="67"/>
      <c r="WXF15" s="284"/>
      <c r="WXG15" s="285"/>
      <c r="WXH15" s="285"/>
      <c r="WXI15" s="286"/>
      <c r="WXJ15" s="287"/>
      <c r="WXK15" s="67"/>
      <c r="WXL15" s="284"/>
      <c r="WXM15" s="285"/>
      <c r="WXN15" s="285"/>
      <c r="WXO15" s="286"/>
      <c r="WXP15" s="287"/>
      <c r="WXQ15" s="67"/>
      <c r="WXR15" s="284"/>
      <c r="WXS15" s="285"/>
      <c r="WXT15" s="285"/>
      <c r="WXU15" s="286"/>
      <c r="WXV15" s="287"/>
      <c r="WXW15" s="67"/>
      <c r="WXX15" s="284"/>
      <c r="WXY15" s="285"/>
      <c r="WXZ15" s="285"/>
      <c r="WYA15" s="286"/>
      <c r="WYB15" s="287"/>
      <c r="WYC15" s="67"/>
      <c r="WYD15" s="284"/>
      <c r="WYE15" s="285"/>
      <c r="WYF15" s="285"/>
      <c r="WYG15" s="286"/>
      <c r="WYH15" s="287"/>
      <c r="WYI15" s="67"/>
      <c r="WYJ15" s="284"/>
      <c r="WYK15" s="285"/>
      <c r="WYL15" s="285"/>
      <c r="WYM15" s="286"/>
      <c r="WYN15" s="287"/>
      <c r="WYO15" s="67"/>
      <c r="WYP15" s="284"/>
      <c r="WYQ15" s="285"/>
      <c r="WYR15" s="285"/>
      <c r="WYS15" s="286"/>
      <c r="WYT15" s="287"/>
      <c r="WYU15" s="67"/>
      <c r="WYV15" s="284"/>
      <c r="WYW15" s="285"/>
      <c r="WYX15" s="285"/>
      <c r="WYY15" s="286"/>
      <c r="WYZ15" s="287"/>
      <c r="WZA15" s="67"/>
      <c r="WZB15" s="284"/>
      <c r="WZC15" s="285"/>
      <c r="WZD15" s="285"/>
      <c r="WZE15" s="286"/>
      <c r="WZF15" s="287"/>
      <c r="WZG15" s="67"/>
      <c r="WZH15" s="284"/>
      <c r="WZI15" s="285"/>
      <c r="WZJ15" s="285"/>
      <c r="WZK15" s="286"/>
      <c r="WZL15" s="287"/>
      <c r="WZM15" s="67"/>
      <c r="WZN15" s="284"/>
      <c r="WZO15" s="285"/>
      <c r="WZP15" s="285"/>
      <c r="WZQ15" s="286"/>
      <c r="WZR15" s="287"/>
      <c r="WZS15" s="67"/>
      <c r="WZT15" s="284"/>
      <c r="WZU15" s="285"/>
      <c r="WZV15" s="285"/>
      <c r="WZW15" s="286"/>
      <c r="WZX15" s="287"/>
      <c r="WZY15" s="67"/>
      <c r="WZZ15" s="284"/>
      <c r="XAA15" s="285"/>
      <c r="XAB15" s="285"/>
      <c r="XAC15" s="286"/>
      <c r="XAD15" s="287"/>
      <c r="XAE15" s="67"/>
      <c r="XAF15" s="284"/>
      <c r="XAG15" s="285"/>
      <c r="XAH15" s="285"/>
      <c r="XAI15" s="286"/>
      <c r="XAJ15" s="287"/>
      <c r="XAK15" s="67"/>
      <c r="XAL15" s="284"/>
      <c r="XAM15" s="285"/>
      <c r="XAN15" s="285"/>
      <c r="XAO15" s="286"/>
      <c r="XAP15" s="287"/>
      <c r="XAQ15" s="67"/>
      <c r="XAR15" s="284"/>
      <c r="XAS15" s="285"/>
      <c r="XAT15" s="285"/>
      <c r="XAU15" s="286"/>
      <c r="XAV15" s="287"/>
      <c r="XAW15" s="67"/>
      <c r="XAX15" s="284"/>
      <c r="XAY15" s="285"/>
      <c r="XAZ15" s="285"/>
      <c r="XBA15" s="286"/>
      <c r="XBB15" s="287"/>
      <c r="XBC15" s="67"/>
      <c r="XBD15" s="284"/>
      <c r="XBE15" s="285"/>
      <c r="XBF15" s="285"/>
      <c r="XBG15" s="286"/>
      <c r="XBH15" s="287"/>
      <c r="XBI15" s="67"/>
      <c r="XBJ15" s="284"/>
      <c r="XBK15" s="285"/>
      <c r="XBL15" s="285"/>
      <c r="XBM15" s="286"/>
      <c r="XBN15" s="287"/>
      <c r="XBO15" s="67"/>
      <c r="XBP15" s="284"/>
      <c r="XBQ15" s="285"/>
      <c r="XBR15" s="285"/>
      <c r="XBS15" s="286"/>
      <c r="XBT15" s="287"/>
      <c r="XBU15" s="67"/>
      <c r="XBV15" s="284"/>
      <c r="XBW15" s="285"/>
      <c r="XBX15" s="285"/>
      <c r="XBY15" s="286"/>
      <c r="XBZ15" s="287"/>
      <c r="XCA15" s="67"/>
      <c r="XCB15" s="284"/>
      <c r="XCC15" s="285"/>
      <c r="XCD15" s="285"/>
      <c r="XCE15" s="286"/>
      <c r="XCF15" s="287"/>
      <c r="XCG15" s="67"/>
      <c r="XCH15" s="284"/>
      <c r="XCI15" s="285"/>
      <c r="XCJ15" s="285"/>
      <c r="XCK15" s="286"/>
      <c r="XCL15" s="287"/>
      <c r="XCM15" s="67"/>
      <c r="XCN15" s="284"/>
      <c r="XCO15" s="285"/>
      <c r="XCP15" s="285"/>
      <c r="XCQ15" s="286"/>
      <c r="XCR15" s="287"/>
      <c r="XCS15" s="67"/>
      <c r="XCT15" s="284"/>
      <c r="XCU15" s="285"/>
      <c r="XCV15" s="285"/>
      <c r="XCW15" s="286"/>
      <c r="XCX15" s="287"/>
      <c r="XCY15" s="67"/>
      <c r="XCZ15" s="284"/>
      <c r="XDA15" s="285"/>
      <c r="XDB15" s="285"/>
      <c r="XDC15" s="286"/>
      <c r="XDD15" s="287"/>
      <c r="XDE15" s="67"/>
      <c r="XDF15" s="284"/>
      <c r="XDG15" s="285"/>
      <c r="XDH15" s="285"/>
      <c r="XDI15" s="286"/>
      <c r="XDJ15" s="287"/>
      <c r="XDK15" s="67"/>
      <c r="XDL15" s="284"/>
      <c r="XDM15" s="285"/>
      <c r="XDN15" s="285"/>
      <c r="XDO15" s="286"/>
      <c r="XDP15" s="287"/>
      <c r="XDQ15" s="67"/>
      <c r="XDR15" s="284"/>
      <c r="XDS15" s="285"/>
      <c r="XDT15" s="285"/>
      <c r="XDU15" s="286"/>
      <c r="XDV15" s="287"/>
      <c r="XDW15" s="67"/>
      <c r="XDX15" s="284"/>
      <c r="XDY15" s="285"/>
      <c r="XDZ15" s="285"/>
      <c r="XEA15" s="286"/>
      <c r="XEB15" s="287"/>
      <c r="XEC15" s="67"/>
      <c r="XED15" s="284"/>
      <c r="XEE15" s="285"/>
      <c r="XEF15" s="285"/>
      <c r="XEG15" s="286"/>
      <c r="XEH15" s="287"/>
      <c r="XEI15" s="67"/>
      <c r="XEJ15" s="284"/>
      <c r="XEK15" s="285"/>
      <c r="XEL15" s="285"/>
      <c r="XEM15" s="286"/>
      <c r="XEN15" s="287"/>
      <c r="XEO15" s="67"/>
      <c r="XEP15" s="284"/>
      <c r="XEQ15" s="285"/>
      <c r="XER15" s="285"/>
      <c r="XES15" s="286"/>
      <c r="XET15" s="287"/>
      <c r="XEU15" s="67"/>
      <c r="XEV15" s="284"/>
      <c r="XEW15" s="285"/>
      <c r="XEX15" s="285"/>
      <c r="XEY15" s="286"/>
      <c r="XEZ15" s="287"/>
      <c r="XFA15" s="67"/>
      <c r="XFB15" s="284"/>
      <c r="XFC15" s="285"/>
      <c r="XFD15" s="285"/>
    </row>
    <row r="16" spans="1:16384" s="57" customFormat="1" ht="15.05">
      <c r="A16" s="67"/>
      <c r="B16" s="284"/>
      <c r="C16" s="285"/>
      <c r="D16" s="285"/>
      <c r="E16" s="286"/>
      <c r="F16" s="287"/>
      <c r="G16" s="67"/>
      <c r="H16" s="284"/>
      <c r="I16" s="285"/>
      <c r="J16" s="285"/>
      <c r="K16" s="286"/>
      <c r="L16" s="287"/>
      <c r="M16" s="67"/>
      <c r="N16" s="284"/>
      <c r="O16" s="285"/>
      <c r="P16" s="285"/>
      <c r="Q16" s="286"/>
      <c r="R16" s="287"/>
      <c r="S16" s="67"/>
      <c r="T16" s="284"/>
      <c r="U16" s="285"/>
      <c r="V16" s="285"/>
      <c r="W16" s="286"/>
      <c r="X16" s="287"/>
      <c r="Y16" s="67"/>
      <c r="Z16" s="284"/>
      <c r="AA16" s="285"/>
      <c r="AB16" s="285"/>
      <c r="AC16" s="286"/>
      <c r="AD16" s="287"/>
      <c r="AE16" s="67"/>
      <c r="AF16" s="284"/>
      <c r="AG16" s="285"/>
      <c r="AH16" s="285"/>
      <c r="AI16" s="286"/>
      <c r="AJ16" s="287"/>
      <c r="AK16" s="67"/>
      <c r="AL16" s="284"/>
      <c r="AM16" s="285"/>
      <c r="AN16" s="285"/>
      <c r="AO16" s="286"/>
      <c r="AP16" s="287"/>
      <c r="AQ16" s="67"/>
      <c r="AR16" s="284"/>
      <c r="AS16" s="285"/>
      <c r="AT16" s="285"/>
      <c r="AU16" s="286"/>
      <c r="AV16" s="287"/>
      <c r="AW16" s="67"/>
      <c r="AX16" s="284"/>
      <c r="AY16" s="285"/>
      <c r="AZ16" s="285"/>
      <c r="BA16" s="286"/>
      <c r="BB16" s="287"/>
      <c r="BC16" s="67"/>
      <c r="BD16" s="284"/>
      <c r="BE16" s="285"/>
      <c r="BF16" s="285"/>
      <c r="BG16" s="286"/>
      <c r="BH16" s="287"/>
      <c r="BI16" s="67"/>
      <c r="BJ16" s="284"/>
      <c r="BK16" s="285"/>
      <c r="BL16" s="285"/>
      <c r="BM16" s="286"/>
      <c r="BN16" s="287"/>
      <c r="BO16" s="67"/>
      <c r="BP16" s="284"/>
      <c r="BQ16" s="285"/>
      <c r="BR16" s="285"/>
      <c r="BS16" s="286"/>
      <c r="BT16" s="287"/>
      <c r="BU16" s="67"/>
      <c r="BV16" s="284"/>
      <c r="BW16" s="285"/>
      <c r="BX16" s="285"/>
      <c r="BY16" s="286"/>
      <c r="BZ16" s="287"/>
      <c r="CA16" s="67"/>
      <c r="CB16" s="284"/>
      <c r="CC16" s="285"/>
      <c r="CD16" s="285"/>
      <c r="CE16" s="286"/>
      <c r="CF16" s="287"/>
      <c r="CG16" s="67"/>
      <c r="CH16" s="284"/>
      <c r="CI16" s="285"/>
      <c r="CJ16" s="285"/>
      <c r="CK16" s="286"/>
      <c r="CL16" s="287"/>
      <c r="CM16" s="67"/>
      <c r="CN16" s="284"/>
      <c r="CO16" s="285"/>
      <c r="CP16" s="285"/>
      <c r="CQ16" s="286"/>
      <c r="CR16" s="287"/>
      <c r="CS16" s="67"/>
      <c r="CT16" s="284"/>
      <c r="CU16" s="285"/>
      <c r="CV16" s="285"/>
      <c r="CW16" s="286"/>
      <c r="CX16" s="287"/>
      <c r="CY16" s="67"/>
      <c r="CZ16" s="284"/>
      <c r="DA16" s="285"/>
      <c r="DB16" s="285"/>
      <c r="DC16" s="286"/>
      <c r="DD16" s="287"/>
      <c r="DE16" s="67"/>
      <c r="DF16" s="284"/>
      <c r="DG16" s="285"/>
      <c r="DH16" s="285"/>
      <c r="DI16" s="286"/>
      <c r="DJ16" s="287"/>
      <c r="DK16" s="67"/>
      <c r="DL16" s="284"/>
      <c r="DM16" s="285"/>
      <c r="DN16" s="285"/>
      <c r="DO16" s="286"/>
      <c r="DP16" s="287"/>
      <c r="DQ16" s="67"/>
      <c r="DR16" s="284"/>
      <c r="DS16" s="285"/>
      <c r="DT16" s="285"/>
      <c r="DU16" s="286"/>
      <c r="DV16" s="287"/>
      <c r="DW16" s="67"/>
      <c r="DX16" s="284"/>
      <c r="DY16" s="285"/>
      <c r="DZ16" s="285"/>
      <c r="EA16" s="286"/>
      <c r="EB16" s="287"/>
      <c r="EC16" s="67"/>
      <c r="ED16" s="284"/>
      <c r="EE16" s="285"/>
      <c r="EF16" s="285"/>
      <c r="EG16" s="286"/>
      <c r="EH16" s="287"/>
      <c r="EI16" s="67"/>
      <c r="EJ16" s="284"/>
      <c r="EK16" s="285"/>
      <c r="EL16" s="285"/>
      <c r="EM16" s="286"/>
      <c r="EN16" s="287"/>
      <c r="EO16" s="67"/>
      <c r="EP16" s="284"/>
      <c r="EQ16" s="285"/>
      <c r="ER16" s="285"/>
      <c r="ES16" s="286"/>
      <c r="ET16" s="287"/>
      <c r="EU16" s="67"/>
      <c r="EV16" s="284"/>
      <c r="EW16" s="285"/>
      <c r="EX16" s="285"/>
      <c r="EY16" s="286"/>
      <c r="EZ16" s="287"/>
      <c r="FA16" s="67"/>
      <c r="FB16" s="284"/>
      <c r="FC16" s="285"/>
      <c r="FD16" s="285"/>
      <c r="FE16" s="286"/>
      <c r="FF16" s="287"/>
      <c r="FG16" s="67"/>
      <c r="FH16" s="284"/>
      <c r="FI16" s="285"/>
      <c r="FJ16" s="285"/>
      <c r="FK16" s="286"/>
      <c r="FL16" s="287"/>
      <c r="FM16" s="67"/>
      <c r="FN16" s="284"/>
      <c r="FO16" s="285"/>
      <c r="FP16" s="285"/>
      <c r="FQ16" s="286"/>
      <c r="FR16" s="287"/>
      <c r="FS16" s="67"/>
      <c r="FT16" s="284"/>
      <c r="FU16" s="285"/>
      <c r="FV16" s="285"/>
      <c r="FW16" s="286"/>
      <c r="FX16" s="287"/>
      <c r="FY16" s="67"/>
      <c r="FZ16" s="284"/>
      <c r="GA16" s="285"/>
      <c r="GB16" s="285"/>
      <c r="GC16" s="286"/>
      <c r="GD16" s="287"/>
      <c r="GE16" s="67"/>
      <c r="GF16" s="284"/>
      <c r="GG16" s="285"/>
      <c r="GH16" s="285"/>
      <c r="GI16" s="286"/>
      <c r="GJ16" s="287"/>
      <c r="GK16" s="67"/>
      <c r="GL16" s="284"/>
      <c r="GM16" s="285"/>
      <c r="GN16" s="285"/>
      <c r="GO16" s="286"/>
      <c r="GP16" s="287"/>
      <c r="GQ16" s="67"/>
      <c r="GR16" s="284"/>
      <c r="GS16" s="285"/>
      <c r="GT16" s="285"/>
      <c r="GU16" s="286"/>
      <c r="GV16" s="287"/>
      <c r="GW16" s="67"/>
      <c r="GX16" s="284"/>
      <c r="GY16" s="285"/>
      <c r="GZ16" s="285"/>
      <c r="HA16" s="286"/>
      <c r="HB16" s="287"/>
      <c r="HC16" s="67"/>
      <c r="HD16" s="284"/>
      <c r="HE16" s="285"/>
      <c r="HF16" s="285"/>
      <c r="HG16" s="286"/>
      <c r="HH16" s="287"/>
      <c r="HI16" s="67"/>
      <c r="HJ16" s="284"/>
      <c r="HK16" s="285"/>
      <c r="HL16" s="285"/>
      <c r="HM16" s="286"/>
      <c r="HN16" s="287"/>
      <c r="HO16" s="67"/>
      <c r="HP16" s="284"/>
      <c r="HQ16" s="285"/>
      <c r="HR16" s="285"/>
      <c r="HS16" s="286"/>
      <c r="HT16" s="287"/>
      <c r="HU16" s="67"/>
      <c r="HV16" s="284"/>
      <c r="HW16" s="285"/>
      <c r="HX16" s="285"/>
      <c r="HY16" s="286"/>
      <c r="HZ16" s="287"/>
      <c r="IA16" s="67"/>
      <c r="IB16" s="284"/>
      <c r="IC16" s="285"/>
      <c r="ID16" s="285"/>
      <c r="IE16" s="286"/>
      <c r="IF16" s="287"/>
      <c r="IG16" s="67"/>
      <c r="IH16" s="284"/>
      <c r="II16" s="285"/>
      <c r="IJ16" s="285"/>
      <c r="IK16" s="286"/>
      <c r="IL16" s="287"/>
      <c r="IM16" s="67"/>
      <c r="IN16" s="284"/>
      <c r="IO16" s="285"/>
      <c r="IP16" s="285"/>
      <c r="IQ16" s="286"/>
      <c r="IR16" s="287"/>
      <c r="IS16" s="67"/>
      <c r="IT16" s="284"/>
      <c r="IU16" s="285"/>
      <c r="IV16" s="285"/>
      <c r="IW16" s="286"/>
      <c r="IX16" s="287"/>
      <c r="IY16" s="67"/>
      <c r="IZ16" s="284"/>
      <c r="JA16" s="285"/>
      <c r="JB16" s="285"/>
      <c r="JC16" s="286"/>
      <c r="JD16" s="287"/>
      <c r="JE16" s="67"/>
      <c r="JF16" s="284"/>
      <c r="JG16" s="285"/>
      <c r="JH16" s="285"/>
      <c r="JI16" s="286"/>
      <c r="JJ16" s="287"/>
      <c r="JK16" s="67"/>
      <c r="JL16" s="284"/>
      <c r="JM16" s="285"/>
      <c r="JN16" s="285"/>
      <c r="JO16" s="286"/>
      <c r="JP16" s="287"/>
      <c r="JQ16" s="67"/>
      <c r="JR16" s="284"/>
      <c r="JS16" s="285"/>
      <c r="JT16" s="285"/>
      <c r="JU16" s="286"/>
      <c r="JV16" s="287"/>
      <c r="JW16" s="67"/>
      <c r="JX16" s="284"/>
      <c r="JY16" s="285"/>
      <c r="JZ16" s="285"/>
      <c r="KA16" s="286"/>
      <c r="KB16" s="287"/>
      <c r="KC16" s="67"/>
      <c r="KD16" s="284"/>
      <c r="KE16" s="285"/>
      <c r="KF16" s="285"/>
      <c r="KG16" s="286"/>
      <c r="KH16" s="287"/>
      <c r="KI16" s="67"/>
      <c r="KJ16" s="284"/>
      <c r="KK16" s="285"/>
      <c r="KL16" s="285"/>
      <c r="KM16" s="286"/>
      <c r="KN16" s="287"/>
      <c r="KO16" s="67"/>
      <c r="KP16" s="284"/>
      <c r="KQ16" s="285"/>
      <c r="KR16" s="285"/>
      <c r="KS16" s="286"/>
      <c r="KT16" s="287"/>
      <c r="KU16" s="67"/>
      <c r="KV16" s="284"/>
      <c r="KW16" s="285"/>
      <c r="KX16" s="285"/>
      <c r="KY16" s="286"/>
      <c r="KZ16" s="287"/>
      <c r="LA16" s="67"/>
      <c r="LB16" s="284"/>
      <c r="LC16" s="285"/>
      <c r="LD16" s="285"/>
      <c r="LE16" s="286"/>
      <c r="LF16" s="287"/>
      <c r="LG16" s="67"/>
      <c r="LH16" s="284"/>
      <c r="LI16" s="285"/>
      <c r="LJ16" s="285"/>
      <c r="LK16" s="286"/>
      <c r="LL16" s="287"/>
      <c r="LM16" s="67"/>
      <c r="LN16" s="284"/>
      <c r="LO16" s="285"/>
      <c r="LP16" s="285"/>
      <c r="LQ16" s="286"/>
      <c r="LR16" s="287"/>
      <c r="LS16" s="67"/>
      <c r="LT16" s="284"/>
      <c r="LU16" s="285"/>
      <c r="LV16" s="285"/>
      <c r="LW16" s="286"/>
      <c r="LX16" s="287"/>
      <c r="LY16" s="67"/>
      <c r="LZ16" s="284"/>
      <c r="MA16" s="285"/>
      <c r="MB16" s="285"/>
      <c r="MC16" s="286"/>
      <c r="MD16" s="287"/>
      <c r="ME16" s="67"/>
      <c r="MF16" s="284"/>
      <c r="MG16" s="285"/>
      <c r="MH16" s="285"/>
      <c r="MI16" s="286"/>
      <c r="MJ16" s="287"/>
      <c r="MK16" s="67"/>
      <c r="ML16" s="284"/>
      <c r="MM16" s="285"/>
      <c r="MN16" s="285"/>
      <c r="MO16" s="286"/>
      <c r="MP16" s="287"/>
      <c r="MQ16" s="67"/>
      <c r="MR16" s="284"/>
      <c r="MS16" s="285"/>
      <c r="MT16" s="285"/>
      <c r="MU16" s="286"/>
      <c r="MV16" s="287"/>
      <c r="MW16" s="67"/>
      <c r="MX16" s="284"/>
      <c r="MY16" s="285"/>
      <c r="MZ16" s="285"/>
      <c r="NA16" s="286"/>
      <c r="NB16" s="287"/>
      <c r="NC16" s="67"/>
      <c r="ND16" s="284"/>
      <c r="NE16" s="285"/>
      <c r="NF16" s="285"/>
      <c r="NG16" s="286"/>
      <c r="NH16" s="287"/>
      <c r="NI16" s="67"/>
      <c r="NJ16" s="284"/>
      <c r="NK16" s="285"/>
      <c r="NL16" s="285"/>
      <c r="NM16" s="286"/>
      <c r="NN16" s="287"/>
      <c r="NO16" s="67"/>
      <c r="NP16" s="284"/>
      <c r="NQ16" s="285"/>
      <c r="NR16" s="285"/>
      <c r="NS16" s="286"/>
      <c r="NT16" s="287"/>
      <c r="NU16" s="67"/>
      <c r="NV16" s="284"/>
      <c r="NW16" s="285"/>
      <c r="NX16" s="285"/>
      <c r="NY16" s="286"/>
      <c r="NZ16" s="287"/>
      <c r="OA16" s="67"/>
      <c r="OB16" s="284"/>
      <c r="OC16" s="285"/>
      <c r="OD16" s="285"/>
      <c r="OE16" s="286"/>
      <c r="OF16" s="287"/>
      <c r="OG16" s="67"/>
      <c r="OH16" s="284"/>
      <c r="OI16" s="285"/>
      <c r="OJ16" s="285"/>
      <c r="OK16" s="286"/>
      <c r="OL16" s="287"/>
      <c r="OM16" s="67"/>
      <c r="ON16" s="284"/>
      <c r="OO16" s="285"/>
      <c r="OP16" s="285"/>
      <c r="OQ16" s="286"/>
      <c r="OR16" s="287"/>
      <c r="OS16" s="67"/>
      <c r="OT16" s="284"/>
      <c r="OU16" s="285"/>
      <c r="OV16" s="285"/>
      <c r="OW16" s="286"/>
      <c r="OX16" s="287"/>
      <c r="OY16" s="67"/>
      <c r="OZ16" s="284"/>
      <c r="PA16" s="285"/>
      <c r="PB16" s="285"/>
      <c r="PC16" s="286"/>
      <c r="PD16" s="287"/>
      <c r="PE16" s="67"/>
      <c r="PF16" s="284"/>
      <c r="PG16" s="285"/>
      <c r="PH16" s="285"/>
      <c r="PI16" s="286"/>
      <c r="PJ16" s="287"/>
      <c r="PK16" s="67"/>
      <c r="PL16" s="284"/>
      <c r="PM16" s="285"/>
      <c r="PN16" s="285"/>
      <c r="PO16" s="286"/>
      <c r="PP16" s="287"/>
      <c r="PQ16" s="67"/>
      <c r="PR16" s="284"/>
      <c r="PS16" s="285"/>
      <c r="PT16" s="285"/>
      <c r="PU16" s="286"/>
      <c r="PV16" s="287"/>
      <c r="PW16" s="67"/>
      <c r="PX16" s="284"/>
      <c r="PY16" s="285"/>
      <c r="PZ16" s="285"/>
      <c r="QA16" s="286"/>
      <c r="QB16" s="287"/>
      <c r="QC16" s="67"/>
      <c r="QD16" s="284"/>
      <c r="QE16" s="285"/>
      <c r="QF16" s="285"/>
      <c r="QG16" s="286"/>
      <c r="QH16" s="287"/>
      <c r="QI16" s="67"/>
      <c r="QJ16" s="284"/>
      <c r="QK16" s="285"/>
      <c r="QL16" s="285"/>
      <c r="QM16" s="286"/>
      <c r="QN16" s="287"/>
      <c r="QO16" s="67"/>
      <c r="QP16" s="284"/>
      <c r="QQ16" s="285"/>
      <c r="QR16" s="285"/>
      <c r="QS16" s="286"/>
      <c r="QT16" s="287"/>
      <c r="QU16" s="67"/>
      <c r="QV16" s="284"/>
      <c r="QW16" s="285"/>
      <c r="QX16" s="285"/>
      <c r="QY16" s="286"/>
      <c r="QZ16" s="287"/>
      <c r="RA16" s="67"/>
      <c r="RB16" s="284"/>
      <c r="RC16" s="285"/>
      <c r="RD16" s="285"/>
      <c r="RE16" s="286"/>
      <c r="RF16" s="287"/>
      <c r="RG16" s="67"/>
      <c r="RH16" s="284"/>
      <c r="RI16" s="285"/>
      <c r="RJ16" s="285"/>
      <c r="RK16" s="286"/>
      <c r="RL16" s="287"/>
      <c r="RM16" s="67"/>
      <c r="RN16" s="284"/>
      <c r="RO16" s="285"/>
      <c r="RP16" s="285"/>
      <c r="RQ16" s="286"/>
      <c r="RR16" s="287"/>
      <c r="RS16" s="67"/>
      <c r="RT16" s="284"/>
      <c r="RU16" s="285"/>
      <c r="RV16" s="285"/>
      <c r="RW16" s="286"/>
      <c r="RX16" s="287"/>
      <c r="RY16" s="67"/>
      <c r="RZ16" s="284"/>
      <c r="SA16" s="285"/>
      <c r="SB16" s="285"/>
      <c r="SC16" s="286"/>
      <c r="SD16" s="287"/>
      <c r="SE16" s="67"/>
      <c r="SF16" s="284"/>
      <c r="SG16" s="285"/>
      <c r="SH16" s="285"/>
      <c r="SI16" s="286"/>
      <c r="SJ16" s="287"/>
      <c r="SK16" s="67"/>
      <c r="SL16" s="284"/>
      <c r="SM16" s="285"/>
      <c r="SN16" s="285"/>
      <c r="SO16" s="286"/>
      <c r="SP16" s="287"/>
      <c r="SQ16" s="67"/>
      <c r="SR16" s="284"/>
      <c r="SS16" s="285"/>
      <c r="ST16" s="285"/>
      <c r="SU16" s="286"/>
      <c r="SV16" s="287"/>
      <c r="SW16" s="67"/>
      <c r="SX16" s="284"/>
      <c r="SY16" s="285"/>
      <c r="SZ16" s="285"/>
      <c r="TA16" s="286"/>
      <c r="TB16" s="287"/>
      <c r="TC16" s="67"/>
      <c r="TD16" s="284"/>
      <c r="TE16" s="285"/>
      <c r="TF16" s="285"/>
      <c r="TG16" s="286"/>
      <c r="TH16" s="287"/>
      <c r="TI16" s="67"/>
      <c r="TJ16" s="284"/>
      <c r="TK16" s="285"/>
      <c r="TL16" s="285"/>
      <c r="TM16" s="286"/>
      <c r="TN16" s="287"/>
      <c r="TO16" s="67"/>
      <c r="TP16" s="284"/>
      <c r="TQ16" s="285"/>
      <c r="TR16" s="285"/>
      <c r="TS16" s="286"/>
      <c r="TT16" s="287"/>
      <c r="TU16" s="67"/>
      <c r="TV16" s="284"/>
      <c r="TW16" s="285"/>
      <c r="TX16" s="285"/>
      <c r="TY16" s="286"/>
      <c r="TZ16" s="287"/>
      <c r="UA16" s="67"/>
      <c r="UB16" s="284"/>
      <c r="UC16" s="285"/>
      <c r="UD16" s="285"/>
      <c r="UE16" s="286"/>
      <c r="UF16" s="287"/>
      <c r="UG16" s="67"/>
      <c r="UH16" s="284"/>
      <c r="UI16" s="285"/>
      <c r="UJ16" s="285"/>
      <c r="UK16" s="286"/>
      <c r="UL16" s="287"/>
      <c r="UM16" s="67"/>
      <c r="UN16" s="284"/>
      <c r="UO16" s="285"/>
      <c r="UP16" s="285"/>
      <c r="UQ16" s="286"/>
      <c r="UR16" s="287"/>
      <c r="US16" s="67"/>
      <c r="UT16" s="284"/>
      <c r="UU16" s="285"/>
      <c r="UV16" s="285"/>
      <c r="UW16" s="286"/>
      <c r="UX16" s="287"/>
      <c r="UY16" s="67"/>
      <c r="UZ16" s="284"/>
      <c r="VA16" s="285"/>
      <c r="VB16" s="285"/>
      <c r="VC16" s="286"/>
      <c r="VD16" s="287"/>
      <c r="VE16" s="67"/>
      <c r="VF16" s="284"/>
      <c r="VG16" s="285"/>
      <c r="VH16" s="285"/>
      <c r="VI16" s="286"/>
      <c r="VJ16" s="287"/>
      <c r="VK16" s="67"/>
      <c r="VL16" s="284"/>
      <c r="VM16" s="285"/>
      <c r="VN16" s="285"/>
      <c r="VO16" s="286"/>
      <c r="VP16" s="287"/>
      <c r="VQ16" s="67"/>
      <c r="VR16" s="284"/>
      <c r="VS16" s="285"/>
      <c r="VT16" s="285"/>
      <c r="VU16" s="286"/>
      <c r="VV16" s="287"/>
      <c r="VW16" s="67"/>
      <c r="VX16" s="284"/>
      <c r="VY16" s="285"/>
      <c r="VZ16" s="285"/>
      <c r="WA16" s="286"/>
      <c r="WB16" s="287"/>
      <c r="WC16" s="67"/>
      <c r="WD16" s="284"/>
      <c r="WE16" s="285"/>
      <c r="WF16" s="285"/>
      <c r="WG16" s="286"/>
      <c r="WH16" s="287"/>
      <c r="WI16" s="67"/>
      <c r="WJ16" s="284"/>
      <c r="WK16" s="285"/>
      <c r="WL16" s="285"/>
      <c r="WM16" s="286"/>
      <c r="WN16" s="287"/>
      <c r="WO16" s="67"/>
      <c r="WP16" s="284"/>
      <c r="WQ16" s="285"/>
      <c r="WR16" s="285"/>
      <c r="WS16" s="286"/>
      <c r="WT16" s="287"/>
      <c r="WU16" s="67"/>
      <c r="WV16" s="284"/>
      <c r="WW16" s="285"/>
      <c r="WX16" s="285"/>
      <c r="WY16" s="286"/>
      <c r="WZ16" s="287"/>
      <c r="XA16" s="67"/>
      <c r="XB16" s="284"/>
      <c r="XC16" s="285"/>
      <c r="XD16" s="285"/>
      <c r="XE16" s="286"/>
      <c r="XF16" s="287"/>
      <c r="XG16" s="67"/>
      <c r="XH16" s="284"/>
      <c r="XI16" s="285"/>
      <c r="XJ16" s="285"/>
      <c r="XK16" s="286"/>
      <c r="XL16" s="287"/>
      <c r="XM16" s="67"/>
      <c r="XN16" s="284"/>
      <c r="XO16" s="285"/>
      <c r="XP16" s="285"/>
      <c r="XQ16" s="286"/>
      <c r="XR16" s="287"/>
      <c r="XS16" s="67"/>
      <c r="XT16" s="284"/>
      <c r="XU16" s="285"/>
      <c r="XV16" s="285"/>
      <c r="XW16" s="286"/>
      <c r="XX16" s="287"/>
      <c r="XY16" s="67"/>
      <c r="XZ16" s="284"/>
      <c r="YA16" s="285"/>
      <c r="YB16" s="285"/>
      <c r="YC16" s="286"/>
      <c r="YD16" s="287"/>
      <c r="YE16" s="67"/>
      <c r="YF16" s="284"/>
      <c r="YG16" s="285"/>
      <c r="YH16" s="285"/>
      <c r="YI16" s="286"/>
      <c r="YJ16" s="287"/>
      <c r="YK16" s="67"/>
      <c r="YL16" s="284"/>
      <c r="YM16" s="285"/>
      <c r="YN16" s="285"/>
      <c r="YO16" s="286"/>
      <c r="YP16" s="287"/>
      <c r="YQ16" s="67"/>
      <c r="YR16" s="284"/>
      <c r="YS16" s="285"/>
      <c r="YT16" s="285"/>
      <c r="YU16" s="286"/>
      <c r="YV16" s="287"/>
      <c r="YW16" s="67"/>
      <c r="YX16" s="284"/>
      <c r="YY16" s="285"/>
      <c r="YZ16" s="285"/>
      <c r="ZA16" s="286"/>
      <c r="ZB16" s="287"/>
      <c r="ZC16" s="67"/>
      <c r="ZD16" s="284"/>
      <c r="ZE16" s="285"/>
      <c r="ZF16" s="285"/>
      <c r="ZG16" s="286"/>
      <c r="ZH16" s="287"/>
      <c r="ZI16" s="67"/>
      <c r="ZJ16" s="284"/>
      <c r="ZK16" s="285"/>
      <c r="ZL16" s="285"/>
      <c r="ZM16" s="286"/>
      <c r="ZN16" s="287"/>
      <c r="ZO16" s="67"/>
      <c r="ZP16" s="284"/>
      <c r="ZQ16" s="285"/>
      <c r="ZR16" s="285"/>
      <c r="ZS16" s="286"/>
      <c r="ZT16" s="287"/>
      <c r="ZU16" s="67"/>
      <c r="ZV16" s="284"/>
      <c r="ZW16" s="285"/>
      <c r="ZX16" s="285"/>
      <c r="ZY16" s="286"/>
      <c r="ZZ16" s="287"/>
      <c r="AAA16" s="67"/>
      <c r="AAB16" s="284"/>
      <c r="AAC16" s="285"/>
      <c r="AAD16" s="285"/>
      <c r="AAE16" s="286"/>
      <c r="AAF16" s="287"/>
      <c r="AAG16" s="67"/>
      <c r="AAH16" s="284"/>
      <c r="AAI16" s="285"/>
      <c r="AAJ16" s="285"/>
      <c r="AAK16" s="286"/>
      <c r="AAL16" s="287"/>
      <c r="AAM16" s="67"/>
      <c r="AAN16" s="284"/>
      <c r="AAO16" s="285"/>
      <c r="AAP16" s="285"/>
      <c r="AAQ16" s="286"/>
      <c r="AAR16" s="287"/>
      <c r="AAS16" s="67"/>
      <c r="AAT16" s="284"/>
      <c r="AAU16" s="285"/>
      <c r="AAV16" s="285"/>
      <c r="AAW16" s="286"/>
      <c r="AAX16" s="287"/>
      <c r="AAY16" s="67"/>
      <c r="AAZ16" s="284"/>
      <c r="ABA16" s="285"/>
      <c r="ABB16" s="285"/>
      <c r="ABC16" s="286"/>
      <c r="ABD16" s="287"/>
      <c r="ABE16" s="67"/>
      <c r="ABF16" s="284"/>
      <c r="ABG16" s="285"/>
      <c r="ABH16" s="285"/>
      <c r="ABI16" s="286"/>
      <c r="ABJ16" s="287"/>
      <c r="ABK16" s="67"/>
      <c r="ABL16" s="284"/>
      <c r="ABM16" s="285"/>
      <c r="ABN16" s="285"/>
      <c r="ABO16" s="286"/>
      <c r="ABP16" s="287"/>
      <c r="ABQ16" s="67"/>
      <c r="ABR16" s="284"/>
      <c r="ABS16" s="285"/>
      <c r="ABT16" s="285"/>
      <c r="ABU16" s="286"/>
      <c r="ABV16" s="287"/>
      <c r="ABW16" s="67"/>
      <c r="ABX16" s="284"/>
      <c r="ABY16" s="285"/>
      <c r="ABZ16" s="285"/>
      <c r="ACA16" s="286"/>
      <c r="ACB16" s="287"/>
      <c r="ACC16" s="67"/>
      <c r="ACD16" s="284"/>
      <c r="ACE16" s="285"/>
      <c r="ACF16" s="285"/>
      <c r="ACG16" s="286"/>
      <c r="ACH16" s="287"/>
      <c r="ACI16" s="67"/>
      <c r="ACJ16" s="284"/>
      <c r="ACK16" s="285"/>
      <c r="ACL16" s="285"/>
      <c r="ACM16" s="286"/>
      <c r="ACN16" s="287"/>
      <c r="ACO16" s="67"/>
      <c r="ACP16" s="284"/>
      <c r="ACQ16" s="285"/>
      <c r="ACR16" s="285"/>
      <c r="ACS16" s="286"/>
      <c r="ACT16" s="287"/>
      <c r="ACU16" s="67"/>
      <c r="ACV16" s="284"/>
      <c r="ACW16" s="285"/>
      <c r="ACX16" s="285"/>
      <c r="ACY16" s="286"/>
      <c r="ACZ16" s="287"/>
      <c r="ADA16" s="67"/>
      <c r="ADB16" s="284"/>
      <c r="ADC16" s="285"/>
      <c r="ADD16" s="285"/>
      <c r="ADE16" s="286"/>
      <c r="ADF16" s="287"/>
      <c r="ADG16" s="67"/>
      <c r="ADH16" s="284"/>
      <c r="ADI16" s="285"/>
      <c r="ADJ16" s="285"/>
      <c r="ADK16" s="286"/>
      <c r="ADL16" s="287"/>
      <c r="ADM16" s="67"/>
      <c r="ADN16" s="284"/>
      <c r="ADO16" s="285"/>
      <c r="ADP16" s="285"/>
      <c r="ADQ16" s="286"/>
      <c r="ADR16" s="287"/>
      <c r="ADS16" s="67"/>
      <c r="ADT16" s="284"/>
      <c r="ADU16" s="285"/>
      <c r="ADV16" s="285"/>
      <c r="ADW16" s="286"/>
      <c r="ADX16" s="287"/>
      <c r="ADY16" s="67"/>
      <c r="ADZ16" s="284"/>
      <c r="AEA16" s="285"/>
      <c r="AEB16" s="285"/>
      <c r="AEC16" s="286"/>
      <c r="AED16" s="287"/>
      <c r="AEE16" s="67"/>
      <c r="AEF16" s="284"/>
      <c r="AEG16" s="285"/>
      <c r="AEH16" s="285"/>
      <c r="AEI16" s="286"/>
      <c r="AEJ16" s="287"/>
      <c r="AEK16" s="67"/>
      <c r="AEL16" s="284"/>
      <c r="AEM16" s="285"/>
      <c r="AEN16" s="285"/>
      <c r="AEO16" s="286"/>
      <c r="AEP16" s="287"/>
      <c r="AEQ16" s="67"/>
      <c r="AER16" s="284"/>
      <c r="AES16" s="285"/>
      <c r="AET16" s="285"/>
      <c r="AEU16" s="286"/>
      <c r="AEV16" s="287"/>
      <c r="AEW16" s="67"/>
      <c r="AEX16" s="284"/>
      <c r="AEY16" s="285"/>
      <c r="AEZ16" s="285"/>
      <c r="AFA16" s="286"/>
      <c r="AFB16" s="287"/>
      <c r="AFC16" s="67"/>
      <c r="AFD16" s="284"/>
      <c r="AFE16" s="285"/>
      <c r="AFF16" s="285"/>
      <c r="AFG16" s="286"/>
      <c r="AFH16" s="287"/>
      <c r="AFI16" s="67"/>
      <c r="AFJ16" s="284"/>
      <c r="AFK16" s="285"/>
      <c r="AFL16" s="285"/>
      <c r="AFM16" s="286"/>
      <c r="AFN16" s="287"/>
      <c r="AFO16" s="67"/>
      <c r="AFP16" s="284"/>
      <c r="AFQ16" s="285"/>
      <c r="AFR16" s="285"/>
      <c r="AFS16" s="286"/>
      <c r="AFT16" s="287"/>
      <c r="AFU16" s="67"/>
      <c r="AFV16" s="284"/>
      <c r="AFW16" s="285"/>
      <c r="AFX16" s="285"/>
      <c r="AFY16" s="286"/>
      <c r="AFZ16" s="287"/>
      <c r="AGA16" s="67"/>
      <c r="AGB16" s="284"/>
      <c r="AGC16" s="285"/>
      <c r="AGD16" s="285"/>
      <c r="AGE16" s="286"/>
      <c r="AGF16" s="287"/>
      <c r="AGG16" s="67"/>
      <c r="AGH16" s="284"/>
      <c r="AGI16" s="285"/>
      <c r="AGJ16" s="285"/>
      <c r="AGK16" s="286"/>
      <c r="AGL16" s="287"/>
      <c r="AGM16" s="67"/>
      <c r="AGN16" s="284"/>
      <c r="AGO16" s="285"/>
      <c r="AGP16" s="285"/>
      <c r="AGQ16" s="286"/>
      <c r="AGR16" s="287"/>
      <c r="AGS16" s="67"/>
      <c r="AGT16" s="284"/>
      <c r="AGU16" s="285"/>
      <c r="AGV16" s="285"/>
      <c r="AGW16" s="286"/>
      <c r="AGX16" s="287"/>
      <c r="AGY16" s="67"/>
      <c r="AGZ16" s="284"/>
      <c r="AHA16" s="285"/>
      <c r="AHB16" s="285"/>
      <c r="AHC16" s="286"/>
      <c r="AHD16" s="287"/>
      <c r="AHE16" s="67"/>
      <c r="AHF16" s="284"/>
      <c r="AHG16" s="285"/>
      <c r="AHH16" s="285"/>
      <c r="AHI16" s="286"/>
      <c r="AHJ16" s="287"/>
      <c r="AHK16" s="67"/>
      <c r="AHL16" s="284"/>
      <c r="AHM16" s="285"/>
      <c r="AHN16" s="285"/>
      <c r="AHO16" s="286"/>
      <c r="AHP16" s="287"/>
      <c r="AHQ16" s="67"/>
      <c r="AHR16" s="284"/>
      <c r="AHS16" s="285"/>
      <c r="AHT16" s="285"/>
      <c r="AHU16" s="286"/>
      <c r="AHV16" s="287"/>
      <c r="AHW16" s="67"/>
      <c r="AHX16" s="284"/>
      <c r="AHY16" s="285"/>
      <c r="AHZ16" s="285"/>
      <c r="AIA16" s="286"/>
      <c r="AIB16" s="287"/>
      <c r="AIC16" s="67"/>
      <c r="AID16" s="284"/>
      <c r="AIE16" s="285"/>
      <c r="AIF16" s="285"/>
      <c r="AIG16" s="286"/>
      <c r="AIH16" s="287"/>
      <c r="AII16" s="67"/>
      <c r="AIJ16" s="284"/>
      <c r="AIK16" s="285"/>
      <c r="AIL16" s="285"/>
      <c r="AIM16" s="286"/>
      <c r="AIN16" s="287"/>
      <c r="AIO16" s="67"/>
      <c r="AIP16" s="284"/>
      <c r="AIQ16" s="285"/>
      <c r="AIR16" s="285"/>
      <c r="AIS16" s="286"/>
      <c r="AIT16" s="287"/>
      <c r="AIU16" s="67"/>
      <c r="AIV16" s="284"/>
      <c r="AIW16" s="285"/>
      <c r="AIX16" s="285"/>
      <c r="AIY16" s="286"/>
      <c r="AIZ16" s="287"/>
      <c r="AJA16" s="67"/>
      <c r="AJB16" s="284"/>
      <c r="AJC16" s="285"/>
      <c r="AJD16" s="285"/>
      <c r="AJE16" s="286"/>
      <c r="AJF16" s="287"/>
      <c r="AJG16" s="67"/>
      <c r="AJH16" s="284"/>
      <c r="AJI16" s="285"/>
      <c r="AJJ16" s="285"/>
      <c r="AJK16" s="286"/>
      <c r="AJL16" s="287"/>
      <c r="AJM16" s="67"/>
      <c r="AJN16" s="284"/>
      <c r="AJO16" s="285"/>
      <c r="AJP16" s="285"/>
      <c r="AJQ16" s="286"/>
      <c r="AJR16" s="287"/>
      <c r="AJS16" s="67"/>
      <c r="AJT16" s="284"/>
      <c r="AJU16" s="285"/>
      <c r="AJV16" s="285"/>
      <c r="AJW16" s="286"/>
      <c r="AJX16" s="287"/>
      <c r="AJY16" s="67"/>
      <c r="AJZ16" s="284"/>
      <c r="AKA16" s="285"/>
      <c r="AKB16" s="285"/>
      <c r="AKC16" s="286"/>
      <c r="AKD16" s="287"/>
      <c r="AKE16" s="67"/>
      <c r="AKF16" s="284"/>
      <c r="AKG16" s="285"/>
      <c r="AKH16" s="285"/>
      <c r="AKI16" s="286"/>
      <c r="AKJ16" s="287"/>
      <c r="AKK16" s="67"/>
      <c r="AKL16" s="284"/>
      <c r="AKM16" s="285"/>
      <c r="AKN16" s="285"/>
      <c r="AKO16" s="286"/>
      <c r="AKP16" s="287"/>
      <c r="AKQ16" s="67"/>
      <c r="AKR16" s="284"/>
      <c r="AKS16" s="285"/>
      <c r="AKT16" s="285"/>
      <c r="AKU16" s="286"/>
      <c r="AKV16" s="287"/>
      <c r="AKW16" s="67"/>
      <c r="AKX16" s="284"/>
      <c r="AKY16" s="285"/>
      <c r="AKZ16" s="285"/>
      <c r="ALA16" s="286"/>
      <c r="ALB16" s="287"/>
      <c r="ALC16" s="67"/>
      <c r="ALD16" s="284"/>
      <c r="ALE16" s="285"/>
      <c r="ALF16" s="285"/>
      <c r="ALG16" s="286"/>
      <c r="ALH16" s="287"/>
      <c r="ALI16" s="67"/>
      <c r="ALJ16" s="284"/>
      <c r="ALK16" s="285"/>
      <c r="ALL16" s="285"/>
      <c r="ALM16" s="286"/>
      <c r="ALN16" s="287"/>
      <c r="ALO16" s="67"/>
      <c r="ALP16" s="284"/>
      <c r="ALQ16" s="285"/>
      <c r="ALR16" s="285"/>
      <c r="ALS16" s="286"/>
      <c r="ALT16" s="287"/>
      <c r="ALU16" s="67"/>
      <c r="ALV16" s="284"/>
      <c r="ALW16" s="285"/>
      <c r="ALX16" s="285"/>
      <c r="ALY16" s="286"/>
      <c r="ALZ16" s="287"/>
      <c r="AMA16" s="67"/>
      <c r="AMB16" s="284"/>
      <c r="AMC16" s="285"/>
      <c r="AMD16" s="285"/>
      <c r="AME16" s="286"/>
      <c r="AMF16" s="287"/>
      <c r="AMG16" s="67"/>
      <c r="AMH16" s="284"/>
      <c r="AMI16" s="285"/>
      <c r="AMJ16" s="285"/>
      <c r="AMK16" s="286"/>
      <c r="AML16" s="287"/>
      <c r="AMM16" s="67"/>
      <c r="AMN16" s="284"/>
      <c r="AMO16" s="285"/>
      <c r="AMP16" s="285"/>
      <c r="AMQ16" s="286"/>
      <c r="AMR16" s="287"/>
      <c r="AMS16" s="67"/>
      <c r="AMT16" s="284"/>
      <c r="AMU16" s="285"/>
      <c r="AMV16" s="285"/>
      <c r="AMW16" s="286"/>
      <c r="AMX16" s="287"/>
      <c r="AMY16" s="67"/>
      <c r="AMZ16" s="284"/>
      <c r="ANA16" s="285"/>
      <c r="ANB16" s="285"/>
      <c r="ANC16" s="286"/>
      <c r="AND16" s="287"/>
      <c r="ANE16" s="67"/>
      <c r="ANF16" s="284"/>
      <c r="ANG16" s="285"/>
      <c r="ANH16" s="285"/>
      <c r="ANI16" s="286"/>
      <c r="ANJ16" s="287"/>
      <c r="ANK16" s="67"/>
      <c r="ANL16" s="284"/>
      <c r="ANM16" s="285"/>
      <c r="ANN16" s="285"/>
      <c r="ANO16" s="286"/>
      <c r="ANP16" s="287"/>
      <c r="ANQ16" s="67"/>
      <c r="ANR16" s="284"/>
      <c r="ANS16" s="285"/>
      <c r="ANT16" s="285"/>
      <c r="ANU16" s="286"/>
      <c r="ANV16" s="287"/>
      <c r="ANW16" s="67"/>
      <c r="ANX16" s="284"/>
      <c r="ANY16" s="285"/>
      <c r="ANZ16" s="285"/>
      <c r="AOA16" s="286"/>
      <c r="AOB16" s="287"/>
      <c r="AOC16" s="67"/>
      <c r="AOD16" s="284"/>
      <c r="AOE16" s="285"/>
      <c r="AOF16" s="285"/>
      <c r="AOG16" s="286"/>
      <c r="AOH16" s="287"/>
      <c r="AOI16" s="67"/>
      <c r="AOJ16" s="284"/>
      <c r="AOK16" s="285"/>
      <c r="AOL16" s="285"/>
      <c r="AOM16" s="286"/>
      <c r="AON16" s="287"/>
      <c r="AOO16" s="67"/>
      <c r="AOP16" s="284"/>
      <c r="AOQ16" s="285"/>
      <c r="AOR16" s="285"/>
      <c r="AOS16" s="286"/>
      <c r="AOT16" s="287"/>
      <c r="AOU16" s="67"/>
      <c r="AOV16" s="284"/>
      <c r="AOW16" s="285"/>
      <c r="AOX16" s="285"/>
      <c r="AOY16" s="286"/>
      <c r="AOZ16" s="287"/>
      <c r="APA16" s="67"/>
      <c r="APB16" s="284"/>
      <c r="APC16" s="285"/>
      <c r="APD16" s="285"/>
      <c r="APE16" s="286"/>
      <c r="APF16" s="287"/>
      <c r="APG16" s="67"/>
      <c r="APH16" s="284"/>
      <c r="API16" s="285"/>
      <c r="APJ16" s="285"/>
      <c r="APK16" s="286"/>
      <c r="APL16" s="287"/>
      <c r="APM16" s="67"/>
      <c r="APN16" s="284"/>
      <c r="APO16" s="285"/>
      <c r="APP16" s="285"/>
      <c r="APQ16" s="286"/>
      <c r="APR16" s="287"/>
      <c r="APS16" s="67"/>
      <c r="APT16" s="284"/>
      <c r="APU16" s="285"/>
      <c r="APV16" s="285"/>
      <c r="APW16" s="286"/>
      <c r="APX16" s="287"/>
      <c r="APY16" s="67"/>
      <c r="APZ16" s="284"/>
      <c r="AQA16" s="285"/>
      <c r="AQB16" s="285"/>
      <c r="AQC16" s="286"/>
      <c r="AQD16" s="287"/>
      <c r="AQE16" s="67"/>
      <c r="AQF16" s="284"/>
      <c r="AQG16" s="285"/>
      <c r="AQH16" s="285"/>
      <c r="AQI16" s="286"/>
      <c r="AQJ16" s="287"/>
      <c r="AQK16" s="67"/>
      <c r="AQL16" s="284"/>
      <c r="AQM16" s="285"/>
      <c r="AQN16" s="285"/>
      <c r="AQO16" s="286"/>
      <c r="AQP16" s="287"/>
      <c r="AQQ16" s="67"/>
      <c r="AQR16" s="284"/>
      <c r="AQS16" s="285"/>
      <c r="AQT16" s="285"/>
      <c r="AQU16" s="286"/>
      <c r="AQV16" s="287"/>
      <c r="AQW16" s="67"/>
      <c r="AQX16" s="284"/>
      <c r="AQY16" s="285"/>
      <c r="AQZ16" s="285"/>
      <c r="ARA16" s="286"/>
      <c r="ARB16" s="287"/>
      <c r="ARC16" s="67"/>
      <c r="ARD16" s="284"/>
      <c r="ARE16" s="285"/>
      <c r="ARF16" s="285"/>
      <c r="ARG16" s="286"/>
      <c r="ARH16" s="287"/>
      <c r="ARI16" s="67"/>
      <c r="ARJ16" s="284"/>
      <c r="ARK16" s="285"/>
      <c r="ARL16" s="285"/>
      <c r="ARM16" s="286"/>
      <c r="ARN16" s="287"/>
      <c r="ARO16" s="67"/>
      <c r="ARP16" s="284"/>
      <c r="ARQ16" s="285"/>
      <c r="ARR16" s="285"/>
      <c r="ARS16" s="286"/>
      <c r="ART16" s="287"/>
      <c r="ARU16" s="67"/>
      <c r="ARV16" s="284"/>
      <c r="ARW16" s="285"/>
      <c r="ARX16" s="285"/>
      <c r="ARY16" s="286"/>
      <c r="ARZ16" s="287"/>
      <c r="ASA16" s="67"/>
      <c r="ASB16" s="284"/>
      <c r="ASC16" s="285"/>
      <c r="ASD16" s="285"/>
      <c r="ASE16" s="286"/>
      <c r="ASF16" s="287"/>
      <c r="ASG16" s="67"/>
      <c r="ASH16" s="284"/>
      <c r="ASI16" s="285"/>
      <c r="ASJ16" s="285"/>
      <c r="ASK16" s="286"/>
      <c r="ASL16" s="287"/>
      <c r="ASM16" s="67"/>
      <c r="ASN16" s="284"/>
      <c r="ASO16" s="285"/>
      <c r="ASP16" s="285"/>
      <c r="ASQ16" s="286"/>
      <c r="ASR16" s="287"/>
      <c r="ASS16" s="67"/>
      <c r="AST16" s="284"/>
      <c r="ASU16" s="285"/>
      <c r="ASV16" s="285"/>
      <c r="ASW16" s="286"/>
      <c r="ASX16" s="287"/>
      <c r="ASY16" s="67"/>
      <c r="ASZ16" s="284"/>
      <c r="ATA16" s="285"/>
      <c r="ATB16" s="285"/>
      <c r="ATC16" s="286"/>
      <c r="ATD16" s="287"/>
      <c r="ATE16" s="67"/>
      <c r="ATF16" s="284"/>
      <c r="ATG16" s="285"/>
      <c r="ATH16" s="285"/>
      <c r="ATI16" s="286"/>
      <c r="ATJ16" s="287"/>
      <c r="ATK16" s="67"/>
      <c r="ATL16" s="284"/>
      <c r="ATM16" s="285"/>
      <c r="ATN16" s="285"/>
      <c r="ATO16" s="286"/>
      <c r="ATP16" s="287"/>
      <c r="ATQ16" s="67"/>
      <c r="ATR16" s="284"/>
      <c r="ATS16" s="285"/>
      <c r="ATT16" s="285"/>
      <c r="ATU16" s="286"/>
      <c r="ATV16" s="287"/>
      <c r="ATW16" s="67"/>
      <c r="ATX16" s="284"/>
      <c r="ATY16" s="285"/>
      <c r="ATZ16" s="285"/>
      <c r="AUA16" s="286"/>
      <c r="AUB16" s="287"/>
      <c r="AUC16" s="67"/>
      <c r="AUD16" s="284"/>
      <c r="AUE16" s="285"/>
      <c r="AUF16" s="285"/>
      <c r="AUG16" s="286"/>
      <c r="AUH16" s="287"/>
      <c r="AUI16" s="67"/>
      <c r="AUJ16" s="284"/>
      <c r="AUK16" s="285"/>
      <c r="AUL16" s="285"/>
      <c r="AUM16" s="286"/>
      <c r="AUN16" s="287"/>
      <c r="AUO16" s="67"/>
      <c r="AUP16" s="284"/>
      <c r="AUQ16" s="285"/>
      <c r="AUR16" s="285"/>
      <c r="AUS16" s="286"/>
      <c r="AUT16" s="287"/>
      <c r="AUU16" s="67"/>
      <c r="AUV16" s="284"/>
      <c r="AUW16" s="285"/>
      <c r="AUX16" s="285"/>
      <c r="AUY16" s="286"/>
      <c r="AUZ16" s="287"/>
      <c r="AVA16" s="67"/>
      <c r="AVB16" s="284"/>
      <c r="AVC16" s="285"/>
      <c r="AVD16" s="285"/>
      <c r="AVE16" s="286"/>
      <c r="AVF16" s="287"/>
      <c r="AVG16" s="67"/>
      <c r="AVH16" s="284"/>
      <c r="AVI16" s="285"/>
      <c r="AVJ16" s="285"/>
      <c r="AVK16" s="286"/>
      <c r="AVL16" s="287"/>
      <c r="AVM16" s="67"/>
      <c r="AVN16" s="284"/>
      <c r="AVO16" s="285"/>
      <c r="AVP16" s="285"/>
      <c r="AVQ16" s="286"/>
      <c r="AVR16" s="287"/>
      <c r="AVS16" s="67"/>
      <c r="AVT16" s="284"/>
      <c r="AVU16" s="285"/>
      <c r="AVV16" s="285"/>
      <c r="AVW16" s="286"/>
      <c r="AVX16" s="287"/>
      <c r="AVY16" s="67"/>
      <c r="AVZ16" s="284"/>
      <c r="AWA16" s="285"/>
      <c r="AWB16" s="285"/>
      <c r="AWC16" s="286"/>
      <c r="AWD16" s="287"/>
      <c r="AWE16" s="67"/>
      <c r="AWF16" s="284"/>
      <c r="AWG16" s="285"/>
      <c r="AWH16" s="285"/>
      <c r="AWI16" s="286"/>
      <c r="AWJ16" s="287"/>
      <c r="AWK16" s="67"/>
      <c r="AWL16" s="284"/>
      <c r="AWM16" s="285"/>
      <c r="AWN16" s="285"/>
      <c r="AWO16" s="286"/>
      <c r="AWP16" s="287"/>
      <c r="AWQ16" s="67"/>
      <c r="AWR16" s="284"/>
      <c r="AWS16" s="285"/>
      <c r="AWT16" s="285"/>
      <c r="AWU16" s="286"/>
      <c r="AWV16" s="287"/>
      <c r="AWW16" s="67"/>
      <c r="AWX16" s="284"/>
      <c r="AWY16" s="285"/>
      <c r="AWZ16" s="285"/>
      <c r="AXA16" s="286"/>
      <c r="AXB16" s="287"/>
      <c r="AXC16" s="67"/>
      <c r="AXD16" s="284"/>
      <c r="AXE16" s="285"/>
      <c r="AXF16" s="285"/>
      <c r="AXG16" s="286"/>
      <c r="AXH16" s="287"/>
      <c r="AXI16" s="67"/>
      <c r="AXJ16" s="284"/>
      <c r="AXK16" s="285"/>
      <c r="AXL16" s="285"/>
      <c r="AXM16" s="286"/>
      <c r="AXN16" s="287"/>
      <c r="AXO16" s="67"/>
      <c r="AXP16" s="284"/>
      <c r="AXQ16" s="285"/>
      <c r="AXR16" s="285"/>
      <c r="AXS16" s="286"/>
      <c r="AXT16" s="287"/>
      <c r="AXU16" s="67"/>
      <c r="AXV16" s="284"/>
      <c r="AXW16" s="285"/>
      <c r="AXX16" s="285"/>
      <c r="AXY16" s="286"/>
      <c r="AXZ16" s="287"/>
      <c r="AYA16" s="67"/>
      <c r="AYB16" s="284"/>
      <c r="AYC16" s="285"/>
      <c r="AYD16" s="285"/>
      <c r="AYE16" s="286"/>
      <c r="AYF16" s="287"/>
      <c r="AYG16" s="67"/>
      <c r="AYH16" s="284"/>
      <c r="AYI16" s="285"/>
      <c r="AYJ16" s="285"/>
      <c r="AYK16" s="286"/>
      <c r="AYL16" s="287"/>
      <c r="AYM16" s="67"/>
      <c r="AYN16" s="284"/>
      <c r="AYO16" s="285"/>
      <c r="AYP16" s="285"/>
      <c r="AYQ16" s="286"/>
      <c r="AYR16" s="287"/>
      <c r="AYS16" s="67"/>
      <c r="AYT16" s="284"/>
      <c r="AYU16" s="285"/>
      <c r="AYV16" s="285"/>
      <c r="AYW16" s="286"/>
      <c r="AYX16" s="287"/>
      <c r="AYY16" s="67"/>
      <c r="AYZ16" s="284"/>
      <c r="AZA16" s="285"/>
      <c r="AZB16" s="285"/>
      <c r="AZC16" s="286"/>
      <c r="AZD16" s="287"/>
      <c r="AZE16" s="67"/>
      <c r="AZF16" s="284"/>
      <c r="AZG16" s="285"/>
      <c r="AZH16" s="285"/>
      <c r="AZI16" s="286"/>
      <c r="AZJ16" s="287"/>
      <c r="AZK16" s="67"/>
      <c r="AZL16" s="284"/>
      <c r="AZM16" s="285"/>
      <c r="AZN16" s="285"/>
      <c r="AZO16" s="286"/>
      <c r="AZP16" s="287"/>
      <c r="AZQ16" s="67"/>
      <c r="AZR16" s="284"/>
      <c r="AZS16" s="285"/>
      <c r="AZT16" s="285"/>
      <c r="AZU16" s="286"/>
      <c r="AZV16" s="287"/>
      <c r="AZW16" s="67"/>
      <c r="AZX16" s="284"/>
      <c r="AZY16" s="285"/>
      <c r="AZZ16" s="285"/>
      <c r="BAA16" s="286"/>
      <c r="BAB16" s="287"/>
      <c r="BAC16" s="67"/>
      <c r="BAD16" s="284"/>
      <c r="BAE16" s="285"/>
      <c r="BAF16" s="285"/>
      <c r="BAG16" s="286"/>
      <c r="BAH16" s="287"/>
      <c r="BAI16" s="67"/>
      <c r="BAJ16" s="284"/>
      <c r="BAK16" s="285"/>
      <c r="BAL16" s="285"/>
      <c r="BAM16" s="286"/>
      <c r="BAN16" s="287"/>
      <c r="BAO16" s="67"/>
      <c r="BAP16" s="284"/>
      <c r="BAQ16" s="285"/>
      <c r="BAR16" s="285"/>
      <c r="BAS16" s="286"/>
      <c r="BAT16" s="287"/>
      <c r="BAU16" s="67"/>
      <c r="BAV16" s="284"/>
      <c r="BAW16" s="285"/>
      <c r="BAX16" s="285"/>
      <c r="BAY16" s="286"/>
      <c r="BAZ16" s="287"/>
      <c r="BBA16" s="67"/>
      <c r="BBB16" s="284"/>
      <c r="BBC16" s="285"/>
      <c r="BBD16" s="285"/>
      <c r="BBE16" s="286"/>
      <c r="BBF16" s="287"/>
      <c r="BBG16" s="67"/>
      <c r="BBH16" s="284"/>
      <c r="BBI16" s="285"/>
      <c r="BBJ16" s="285"/>
      <c r="BBK16" s="286"/>
      <c r="BBL16" s="287"/>
      <c r="BBM16" s="67"/>
      <c r="BBN16" s="284"/>
      <c r="BBO16" s="285"/>
      <c r="BBP16" s="285"/>
      <c r="BBQ16" s="286"/>
      <c r="BBR16" s="287"/>
      <c r="BBS16" s="67"/>
      <c r="BBT16" s="284"/>
      <c r="BBU16" s="285"/>
      <c r="BBV16" s="285"/>
      <c r="BBW16" s="286"/>
      <c r="BBX16" s="287"/>
      <c r="BBY16" s="67"/>
      <c r="BBZ16" s="284"/>
      <c r="BCA16" s="285"/>
      <c r="BCB16" s="285"/>
      <c r="BCC16" s="286"/>
      <c r="BCD16" s="287"/>
      <c r="BCE16" s="67"/>
      <c r="BCF16" s="284"/>
      <c r="BCG16" s="285"/>
      <c r="BCH16" s="285"/>
      <c r="BCI16" s="286"/>
      <c r="BCJ16" s="287"/>
      <c r="BCK16" s="67"/>
      <c r="BCL16" s="284"/>
      <c r="BCM16" s="285"/>
      <c r="BCN16" s="285"/>
      <c r="BCO16" s="286"/>
      <c r="BCP16" s="287"/>
      <c r="BCQ16" s="67"/>
      <c r="BCR16" s="284"/>
      <c r="BCS16" s="285"/>
      <c r="BCT16" s="285"/>
      <c r="BCU16" s="286"/>
      <c r="BCV16" s="287"/>
      <c r="BCW16" s="67"/>
      <c r="BCX16" s="284"/>
      <c r="BCY16" s="285"/>
      <c r="BCZ16" s="285"/>
      <c r="BDA16" s="286"/>
      <c r="BDB16" s="287"/>
      <c r="BDC16" s="67"/>
      <c r="BDD16" s="284"/>
      <c r="BDE16" s="285"/>
      <c r="BDF16" s="285"/>
      <c r="BDG16" s="286"/>
      <c r="BDH16" s="287"/>
      <c r="BDI16" s="67"/>
      <c r="BDJ16" s="284"/>
      <c r="BDK16" s="285"/>
      <c r="BDL16" s="285"/>
      <c r="BDM16" s="286"/>
      <c r="BDN16" s="287"/>
      <c r="BDO16" s="67"/>
      <c r="BDP16" s="284"/>
      <c r="BDQ16" s="285"/>
      <c r="BDR16" s="285"/>
      <c r="BDS16" s="286"/>
      <c r="BDT16" s="287"/>
      <c r="BDU16" s="67"/>
      <c r="BDV16" s="284"/>
      <c r="BDW16" s="285"/>
      <c r="BDX16" s="285"/>
      <c r="BDY16" s="286"/>
      <c r="BDZ16" s="287"/>
      <c r="BEA16" s="67"/>
      <c r="BEB16" s="284"/>
      <c r="BEC16" s="285"/>
      <c r="BED16" s="285"/>
      <c r="BEE16" s="286"/>
      <c r="BEF16" s="287"/>
      <c r="BEG16" s="67"/>
      <c r="BEH16" s="284"/>
      <c r="BEI16" s="285"/>
      <c r="BEJ16" s="285"/>
      <c r="BEK16" s="286"/>
      <c r="BEL16" s="287"/>
      <c r="BEM16" s="67"/>
      <c r="BEN16" s="284"/>
      <c r="BEO16" s="285"/>
      <c r="BEP16" s="285"/>
      <c r="BEQ16" s="286"/>
      <c r="BER16" s="287"/>
      <c r="BES16" s="67"/>
      <c r="BET16" s="284"/>
      <c r="BEU16" s="285"/>
      <c r="BEV16" s="285"/>
      <c r="BEW16" s="286"/>
      <c r="BEX16" s="287"/>
      <c r="BEY16" s="67"/>
      <c r="BEZ16" s="284"/>
      <c r="BFA16" s="285"/>
      <c r="BFB16" s="285"/>
      <c r="BFC16" s="286"/>
      <c r="BFD16" s="287"/>
      <c r="BFE16" s="67"/>
      <c r="BFF16" s="284"/>
      <c r="BFG16" s="285"/>
      <c r="BFH16" s="285"/>
      <c r="BFI16" s="286"/>
      <c r="BFJ16" s="287"/>
      <c r="BFK16" s="67"/>
      <c r="BFL16" s="284"/>
      <c r="BFM16" s="285"/>
      <c r="BFN16" s="285"/>
      <c r="BFO16" s="286"/>
      <c r="BFP16" s="287"/>
      <c r="BFQ16" s="67"/>
      <c r="BFR16" s="284"/>
      <c r="BFS16" s="285"/>
      <c r="BFT16" s="285"/>
      <c r="BFU16" s="286"/>
      <c r="BFV16" s="287"/>
      <c r="BFW16" s="67"/>
      <c r="BFX16" s="284"/>
      <c r="BFY16" s="285"/>
      <c r="BFZ16" s="285"/>
      <c r="BGA16" s="286"/>
      <c r="BGB16" s="287"/>
      <c r="BGC16" s="67"/>
      <c r="BGD16" s="284"/>
      <c r="BGE16" s="285"/>
      <c r="BGF16" s="285"/>
      <c r="BGG16" s="286"/>
      <c r="BGH16" s="287"/>
      <c r="BGI16" s="67"/>
      <c r="BGJ16" s="284"/>
      <c r="BGK16" s="285"/>
      <c r="BGL16" s="285"/>
      <c r="BGM16" s="286"/>
      <c r="BGN16" s="287"/>
      <c r="BGO16" s="67"/>
      <c r="BGP16" s="284"/>
      <c r="BGQ16" s="285"/>
      <c r="BGR16" s="285"/>
      <c r="BGS16" s="286"/>
      <c r="BGT16" s="287"/>
      <c r="BGU16" s="67"/>
      <c r="BGV16" s="284"/>
      <c r="BGW16" s="285"/>
      <c r="BGX16" s="285"/>
      <c r="BGY16" s="286"/>
      <c r="BGZ16" s="287"/>
      <c r="BHA16" s="67"/>
      <c r="BHB16" s="284"/>
      <c r="BHC16" s="285"/>
      <c r="BHD16" s="285"/>
      <c r="BHE16" s="286"/>
      <c r="BHF16" s="287"/>
      <c r="BHG16" s="67"/>
      <c r="BHH16" s="284"/>
      <c r="BHI16" s="285"/>
      <c r="BHJ16" s="285"/>
      <c r="BHK16" s="286"/>
      <c r="BHL16" s="287"/>
      <c r="BHM16" s="67"/>
      <c r="BHN16" s="284"/>
      <c r="BHO16" s="285"/>
      <c r="BHP16" s="285"/>
      <c r="BHQ16" s="286"/>
      <c r="BHR16" s="287"/>
      <c r="BHS16" s="67"/>
      <c r="BHT16" s="284"/>
      <c r="BHU16" s="285"/>
      <c r="BHV16" s="285"/>
      <c r="BHW16" s="286"/>
      <c r="BHX16" s="287"/>
      <c r="BHY16" s="67"/>
      <c r="BHZ16" s="284"/>
      <c r="BIA16" s="285"/>
      <c r="BIB16" s="285"/>
      <c r="BIC16" s="286"/>
      <c r="BID16" s="287"/>
      <c r="BIE16" s="67"/>
      <c r="BIF16" s="284"/>
      <c r="BIG16" s="285"/>
      <c r="BIH16" s="285"/>
      <c r="BII16" s="286"/>
      <c r="BIJ16" s="287"/>
      <c r="BIK16" s="67"/>
      <c r="BIL16" s="284"/>
      <c r="BIM16" s="285"/>
      <c r="BIN16" s="285"/>
      <c r="BIO16" s="286"/>
      <c r="BIP16" s="287"/>
      <c r="BIQ16" s="67"/>
      <c r="BIR16" s="284"/>
      <c r="BIS16" s="285"/>
      <c r="BIT16" s="285"/>
      <c r="BIU16" s="286"/>
      <c r="BIV16" s="287"/>
      <c r="BIW16" s="67"/>
      <c r="BIX16" s="284"/>
      <c r="BIY16" s="285"/>
      <c r="BIZ16" s="285"/>
      <c r="BJA16" s="286"/>
      <c r="BJB16" s="287"/>
      <c r="BJC16" s="67"/>
      <c r="BJD16" s="284"/>
      <c r="BJE16" s="285"/>
      <c r="BJF16" s="285"/>
      <c r="BJG16" s="286"/>
      <c r="BJH16" s="287"/>
      <c r="BJI16" s="67"/>
      <c r="BJJ16" s="284"/>
      <c r="BJK16" s="285"/>
      <c r="BJL16" s="285"/>
      <c r="BJM16" s="286"/>
      <c r="BJN16" s="287"/>
      <c r="BJO16" s="67"/>
      <c r="BJP16" s="284"/>
      <c r="BJQ16" s="285"/>
      <c r="BJR16" s="285"/>
      <c r="BJS16" s="286"/>
      <c r="BJT16" s="287"/>
      <c r="BJU16" s="67"/>
      <c r="BJV16" s="284"/>
      <c r="BJW16" s="285"/>
      <c r="BJX16" s="285"/>
      <c r="BJY16" s="286"/>
      <c r="BJZ16" s="287"/>
      <c r="BKA16" s="67"/>
      <c r="BKB16" s="284"/>
      <c r="BKC16" s="285"/>
      <c r="BKD16" s="285"/>
      <c r="BKE16" s="286"/>
      <c r="BKF16" s="287"/>
      <c r="BKG16" s="67"/>
      <c r="BKH16" s="284"/>
      <c r="BKI16" s="285"/>
      <c r="BKJ16" s="285"/>
      <c r="BKK16" s="286"/>
      <c r="BKL16" s="287"/>
      <c r="BKM16" s="67"/>
      <c r="BKN16" s="284"/>
      <c r="BKO16" s="285"/>
      <c r="BKP16" s="285"/>
      <c r="BKQ16" s="286"/>
      <c r="BKR16" s="287"/>
      <c r="BKS16" s="67"/>
      <c r="BKT16" s="284"/>
      <c r="BKU16" s="285"/>
      <c r="BKV16" s="285"/>
      <c r="BKW16" s="286"/>
      <c r="BKX16" s="287"/>
      <c r="BKY16" s="67"/>
      <c r="BKZ16" s="284"/>
      <c r="BLA16" s="285"/>
      <c r="BLB16" s="285"/>
      <c r="BLC16" s="286"/>
      <c r="BLD16" s="287"/>
      <c r="BLE16" s="67"/>
      <c r="BLF16" s="284"/>
      <c r="BLG16" s="285"/>
      <c r="BLH16" s="285"/>
      <c r="BLI16" s="286"/>
      <c r="BLJ16" s="287"/>
      <c r="BLK16" s="67"/>
      <c r="BLL16" s="284"/>
      <c r="BLM16" s="285"/>
      <c r="BLN16" s="285"/>
      <c r="BLO16" s="286"/>
      <c r="BLP16" s="287"/>
      <c r="BLQ16" s="67"/>
      <c r="BLR16" s="284"/>
      <c r="BLS16" s="285"/>
      <c r="BLT16" s="285"/>
      <c r="BLU16" s="286"/>
      <c r="BLV16" s="287"/>
      <c r="BLW16" s="67"/>
      <c r="BLX16" s="284"/>
      <c r="BLY16" s="285"/>
      <c r="BLZ16" s="285"/>
      <c r="BMA16" s="286"/>
      <c r="BMB16" s="287"/>
      <c r="BMC16" s="67"/>
      <c r="BMD16" s="284"/>
      <c r="BME16" s="285"/>
      <c r="BMF16" s="285"/>
      <c r="BMG16" s="286"/>
      <c r="BMH16" s="287"/>
      <c r="BMI16" s="67"/>
      <c r="BMJ16" s="284"/>
      <c r="BMK16" s="285"/>
      <c r="BML16" s="285"/>
      <c r="BMM16" s="286"/>
      <c r="BMN16" s="287"/>
      <c r="BMO16" s="67"/>
      <c r="BMP16" s="284"/>
      <c r="BMQ16" s="285"/>
      <c r="BMR16" s="285"/>
      <c r="BMS16" s="286"/>
      <c r="BMT16" s="287"/>
      <c r="BMU16" s="67"/>
      <c r="BMV16" s="284"/>
      <c r="BMW16" s="285"/>
      <c r="BMX16" s="285"/>
      <c r="BMY16" s="286"/>
      <c r="BMZ16" s="287"/>
      <c r="BNA16" s="67"/>
      <c r="BNB16" s="284"/>
      <c r="BNC16" s="285"/>
      <c r="BND16" s="285"/>
      <c r="BNE16" s="286"/>
      <c r="BNF16" s="287"/>
      <c r="BNG16" s="67"/>
      <c r="BNH16" s="284"/>
      <c r="BNI16" s="285"/>
      <c r="BNJ16" s="285"/>
      <c r="BNK16" s="286"/>
      <c r="BNL16" s="287"/>
      <c r="BNM16" s="67"/>
      <c r="BNN16" s="284"/>
      <c r="BNO16" s="285"/>
      <c r="BNP16" s="285"/>
      <c r="BNQ16" s="286"/>
      <c r="BNR16" s="287"/>
      <c r="BNS16" s="67"/>
      <c r="BNT16" s="284"/>
      <c r="BNU16" s="285"/>
      <c r="BNV16" s="285"/>
      <c r="BNW16" s="286"/>
      <c r="BNX16" s="287"/>
      <c r="BNY16" s="67"/>
      <c r="BNZ16" s="284"/>
      <c r="BOA16" s="285"/>
      <c r="BOB16" s="285"/>
      <c r="BOC16" s="286"/>
      <c r="BOD16" s="287"/>
      <c r="BOE16" s="67"/>
      <c r="BOF16" s="284"/>
      <c r="BOG16" s="285"/>
      <c r="BOH16" s="285"/>
      <c r="BOI16" s="286"/>
      <c r="BOJ16" s="287"/>
      <c r="BOK16" s="67"/>
      <c r="BOL16" s="284"/>
      <c r="BOM16" s="285"/>
      <c r="BON16" s="285"/>
      <c r="BOO16" s="286"/>
      <c r="BOP16" s="287"/>
      <c r="BOQ16" s="67"/>
      <c r="BOR16" s="284"/>
      <c r="BOS16" s="285"/>
      <c r="BOT16" s="285"/>
      <c r="BOU16" s="286"/>
      <c r="BOV16" s="287"/>
      <c r="BOW16" s="67"/>
      <c r="BOX16" s="284"/>
      <c r="BOY16" s="285"/>
      <c r="BOZ16" s="285"/>
      <c r="BPA16" s="286"/>
      <c r="BPB16" s="287"/>
      <c r="BPC16" s="67"/>
      <c r="BPD16" s="284"/>
      <c r="BPE16" s="285"/>
      <c r="BPF16" s="285"/>
      <c r="BPG16" s="286"/>
      <c r="BPH16" s="287"/>
      <c r="BPI16" s="67"/>
      <c r="BPJ16" s="284"/>
      <c r="BPK16" s="285"/>
      <c r="BPL16" s="285"/>
      <c r="BPM16" s="286"/>
      <c r="BPN16" s="287"/>
      <c r="BPO16" s="67"/>
      <c r="BPP16" s="284"/>
      <c r="BPQ16" s="285"/>
      <c r="BPR16" s="285"/>
      <c r="BPS16" s="286"/>
      <c r="BPT16" s="287"/>
      <c r="BPU16" s="67"/>
      <c r="BPV16" s="284"/>
      <c r="BPW16" s="285"/>
      <c r="BPX16" s="285"/>
      <c r="BPY16" s="286"/>
      <c r="BPZ16" s="287"/>
      <c r="BQA16" s="67"/>
      <c r="BQB16" s="284"/>
      <c r="BQC16" s="285"/>
      <c r="BQD16" s="285"/>
      <c r="BQE16" s="286"/>
      <c r="BQF16" s="287"/>
      <c r="BQG16" s="67"/>
      <c r="BQH16" s="284"/>
      <c r="BQI16" s="285"/>
      <c r="BQJ16" s="285"/>
      <c r="BQK16" s="286"/>
      <c r="BQL16" s="287"/>
      <c r="BQM16" s="67"/>
      <c r="BQN16" s="284"/>
      <c r="BQO16" s="285"/>
      <c r="BQP16" s="285"/>
      <c r="BQQ16" s="286"/>
      <c r="BQR16" s="287"/>
      <c r="BQS16" s="67"/>
      <c r="BQT16" s="284"/>
      <c r="BQU16" s="285"/>
      <c r="BQV16" s="285"/>
      <c r="BQW16" s="286"/>
      <c r="BQX16" s="287"/>
      <c r="BQY16" s="67"/>
      <c r="BQZ16" s="284"/>
      <c r="BRA16" s="285"/>
      <c r="BRB16" s="285"/>
      <c r="BRC16" s="286"/>
      <c r="BRD16" s="287"/>
      <c r="BRE16" s="67"/>
      <c r="BRF16" s="284"/>
      <c r="BRG16" s="285"/>
      <c r="BRH16" s="285"/>
      <c r="BRI16" s="286"/>
      <c r="BRJ16" s="287"/>
      <c r="BRK16" s="67"/>
      <c r="BRL16" s="284"/>
      <c r="BRM16" s="285"/>
      <c r="BRN16" s="285"/>
      <c r="BRO16" s="286"/>
      <c r="BRP16" s="287"/>
      <c r="BRQ16" s="67"/>
      <c r="BRR16" s="284"/>
      <c r="BRS16" s="285"/>
      <c r="BRT16" s="285"/>
      <c r="BRU16" s="286"/>
      <c r="BRV16" s="287"/>
      <c r="BRW16" s="67"/>
      <c r="BRX16" s="284"/>
      <c r="BRY16" s="285"/>
      <c r="BRZ16" s="285"/>
      <c r="BSA16" s="286"/>
      <c r="BSB16" s="287"/>
      <c r="BSC16" s="67"/>
      <c r="BSD16" s="284"/>
      <c r="BSE16" s="285"/>
      <c r="BSF16" s="285"/>
      <c r="BSG16" s="286"/>
      <c r="BSH16" s="287"/>
      <c r="BSI16" s="67"/>
      <c r="BSJ16" s="284"/>
      <c r="BSK16" s="285"/>
      <c r="BSL16" s="285"/>
      <c r="BSM16" s="286"/>
      <c r="BSN16" s="287"/>
      <c r="BSO16" s="67"/>
      <c r="BSP16" s="284"/>
      <c r="BSQ16" s="285"/>
      <c r="BSR16" s="285"/>
      <c r="BSS16" s="286"/>
      <c r="BST16" s="287"/>
      <c r="BSU16" s="67"/>
      <c r="BSV16" s="284"/>
      <c r="BSW16" s="285"/>
      <c r="BSX16" s="285"/>
      <c r="BSY16" s="286"/>
      <c r="BSZ16" s="287"/>
      <c r="BTA16" s="67"/>
      <c r="BTB16" s="284"/>
      <c r="BTC16" s="285"/>
      <c r="BTD16" s="285"/>
      <c r="BTE16" s="286"/>
      <c r="BTF16" s="287"/>
      <c r="BTG16" s="67"/>
      <c r="BTH16" s="284"/>
      <c r="BTI16" s="285"/>
      <c r="BTJ16" s="285"/>
      <c r="BTK16" s="286"/>
      <c r="BTL16" s="287"/>
      <c r="BTM16" s="67"/>
      <c r="BTN16" s="284"/>
      <c r="BTO16" s="285"/>
      <c r="BTP16" s="285"/>
      <c r="BTQ16" s="286"/>
      <c r="BTR16" s="287"/>
      <c r="BTS16" s="67"/>
      <c r="BTT16" s="284"/>
      <c r="BTU16" s="285"/>
      <c r="BTV16" s="285"/>
      <c r="BTW16" s="286"/>
      <c r="BTX16" s="287"/>
      <c r="BTY16" s="67"/>
      <c r="BTZ16" s="284"/>
      <c r="BUA16" s="285"/>
      <c r="BUB16" s="285"/>
      <c r="BUC16" s="286"/>
      <c r="BUD16" s="287"/>
      <c r="BUE16" s="67"/>
      <c r="BUF16" s="284"/>
      <c r="BUG16" s="285"/>
      <c r="BUH16" s="285"/>
      <c r="BUI16" s="286"/>
      <c r="BUJ16" s="287"/>
      <c r="BUK16" s="67"/>
      <c r="BUL16" s="284"/>
      <c r="BUM16" s="285"/>
      <c r="BUN16" s="285"/>
      <c r="BUO16" s="286"/>
      <c r="BUP16" s="287"/>
      <c r="BUQ16" s="67"/>
      <c r="BUR16" s="284"/>
      <c r="BUS16" s="285"/>
      <c r="BUT16" s="285"/>
      <c r="BUU16" s="286"/>
      <c r="BUV16" s="287"/>
      <c r="BUW16" s="67"/>
      <c r="BUX16" s="284"/>
      <c r="BUY16" s="285"/>
      <c r="BUZ16" s="285"/>
      <c r="BVA16" s="286"/>
      <c r="BVB16" s="287"/>
      <c r="BVC16" s="67"/>
      <c r="BVD16" s="284"/>
      <c r="BVE16" s="285"/>
      <c r="BVF16" s="285"/>
      <c r="BVG16" s="286"/>
      <c r="BVH16" s="287"/>
      <c r="BVI16" s="67"/>
      <c r="BVJ16" s="284"/>
      <c r="BVK16" s="285"/>
      <c r="BVL16" s="285"/>
      <c r="BVM16" s="286"/>
      <c r="BVN16" s="287"/>
      <c r="BVO16" s="67"/>
      <c r="BVP16" s="284"/>
      <c r="BVQ16" s="285"/>
      <c r="BVR16" s="285"/>
      <c r="BVS16" s="286"/>
      <c r="BVT16" s="287"/>
      <c r="BVU16" s="67"/>
      <c r="BVV16" s="284"/>
      <c r="BVW16" s="285"/>
      <c r="BVX16" s="285"/>
      <c r="BVY16" s="286"/>
      <c r="BVZ16" s="287"/>
      <c r="BWA16" s="67"/>
      <c r="BWB16" s="284"/>
      <c r="BWC16" s="285"/>
      <c r="BWD16" s="285"/>
      <c r="BWE16" s="286"/>
      <c r="BWF16" s="287"/>
      <c r="BWG16" s="67"/>
      <c r="BWH16" s="284"/>
      <c r="BWI16" s="285"/>
      <c r="BWJ16" s="285"/>
      <c r="BWK16" s="286"/>
      <c r="BWL16" s="287"/>
      <c r="BWM16" s="67"/>
      <c r="BWN16" s="284"/>
      <c r="BWO16" s="285"/>
      <c r="BWP16" s="285"/>
      <c r="BWQ16" s="286"/>
      <c r="BWR16" s="287"/>
      <c r="BWS16" s="67"/>
      <c r="BWT16" s="284"/>
      <c r="BWU16" s="285"/>
      <c r="BWV16" s="285"/>
      <c r="BWW16" s="286"/>
      <c r="BWX16" s="287"/>
      <c r="BWY16" s="67"/>
      <c r="BWZ16" s="284"/>
      <c r="BXA16" s="285"/>
      <c r="BXB16" s="285"/>
      <c r="BXC16" s="286"/>
      <c r="BXD16" s="287"/>
      <c r="BXE16" s="67"/>
      <c r="BXF16" s="284"/>
      <c r="BXG16" s="285"/>
      <c r="BXH16" s="285"/>
      <c r="BXI16" s="286"/>
      <c r="BXJ16" s="287"/>
      <c r="BXK16" s="67"/>
      <c r="BXL16" s="284"/>
      <c r="BXM16" s="285"/>
      <c r="BXN16" s="285"/>
      <c r="BXO16" s="286"/>
      <c r="BXP16" s="287"/>
      <c r="BXQ16" s="67"/>
      <c r="BXR16" s="284"/>
      <c r="BXS16" s="285"/>
      <c r="BXT16" s="285"/>
      <c r="BXU16" s="286"/>
      <c r="BXV16" s="287"/>
      <c r="BXW16" s="67"/>
      <c r="BXX16" s="284"/>
      <c r="BXY16" s="285"/>
      <c r="BXZ16" s="285"/>
      <c r="BYA16" s="286"/>
      <c r="BYB16" s="287"/>
      <c r="BYC16" s="67"/>
      <c r="BYD16" s="284"/>
      <c r="BYE16" s="285"/>
      <c r="BYF16" s="285"/>
      <c r="BYG16" s="286"/>
      <c r="BYH16" s="287"/>
      <c r="BYI16" s="67"/>
      <c r="BYJ16" s="284"/>
      <c r="BYK16" s="285"/>
      <c r="BYL16" s="285"/>
      <c r="BYM16" s="286"/>
      <c r="BYN16" s="287"/>
      <c r="BYO16" s="67"/>
      <c r="BYP16" s="284"/>
      <c r="BYQ16" s="285"/>
      <c r="BYR16" s="285"/>
      <c r="BYS16" s="286"/>
      <c r="BYT16" s="287"/>
      <c r="BYU16" s="67"/>
      <c r="BYV16" s="284"/>
      <c r="BYW16" s="285"/>
      <c r="BYX16" s="285"/>
      <c r="BYY16" s="286"/>
      <c r="BYZ16" s="287"/>
      <c r="BZA16" s="67"/>
      <c r="BZB16" s="284"/>
      <c r="BZC16" s="285"/>
      <c r="BZD16" s="285"/>
      <c r="BZE16" s="286"/>
      <c r="BZF16" s="287"/>
      <c r="BZG16" s="67"/>
      <c r="BZH16" s="284"/>
      <c r="BZI16" s="285"/>
      <c r="BZJ16" s="285"/>
      <c r="BZK16" s="286"/>
      <c r="BZL16" s="287"/>
      <c r="BZM16" s="67"/>
      <c r="BZN16" s="284"/>
      <c r="BZO16" s="285"/>
      <c r="BZP16" s="285"/>
      <c r="BZQ16" s="286"/>
      <c r="BZR16" s="287"/>
      <c r="BZS16" s="67"/>
      <c r="BZT16" s="284"/>
      <c r="BZU16" s="285"/>
      <c r="BZV16" s="285"/>
      <c r="BZW16" s="286"/>
      <c r="BZX16" s="287"/>
      <c r="BZY16" s="67"/>
      <c r="BZZ16" s="284"/>
      <c r="CAA16" s="285"/>
      <c r="CAB16" s="285"/>
      <c r="CAC16" s="286"/>
      <c r="CAD16" s="287"/>
      <c r="CAE16" s="67"/>
      <c r="CAF16" s="284"/>
      <c r="CAG16" s="285"/>
      <c r="CAH16" s="285"/>
      <c r="CAI16" s="286"/>
      <c r="CAJ16" s="287"/>
      <c r="CAK16" s="67"/>
      <c r="CAL16" s="284"/>
      <c r="CAM16" s="285"/>
      <c r="CAN16" s="285"/>
      <c r="CAO16" s="286"/>
      <c r="CAP16" s="287"/>
      <c r="CAQ16" s="67"/>
      <c r="CAR16" s="284"/>
      <c r="CAS16" s="285"/>
      <c r="CAT16" s="285"/>
      <c r="CAU16" s="286"/>
      <c r="CAV16" s="287"/>
      <c r="CAW16" s="67"/>
      <c r="CAX16" s="284"/>
      <c r="CAY16" s="285"/>
      <c r="CAZ16" s="285"/>
      <c r="CBA16" s="286"/>
      <c r="CBB16" s="287"/>
      <c r="CBC16" s="67"/>
      <c r="CBD16" s="284"/>
      <c r="CBE16" s="285"/>
      <c r="CBF16" s="285"/>
      <c r="CBG16" s="286"/>
      <c r="CBH16" s="287"/>
      <c r="CBI16" s="67"/>
      <c r="CBJ16" s="284"/>
      <c r="CBK16" s="285"/>
      <c r="CBL16" s="285"/>
      <c r="CBM16" s="286"/>
      <c r="CBN16" s="287"/>
      <c r="CBO16" s="67"/>
      <c r="CBP16" s="284"/>
      <c r="CBQ16" s="285"/>
      <c r="CBR16" s="285"/>
      <c r="CBS16" s="286"/>
      <c r="CBT16" s="287"/>
      <c r="CBU16" s="67"/>
      <c r="CBV16" s="284"/>
      <c r="CBW16" s="285"/>
      <c r="CBX16" s="285"/>
      <c r="CBY16" s="286"/>
      <c r="CBZ16" s="287"/>
      <c r="CCA16" s="67"/>
      <c r="CCB16" s="284"/>
      <c r="CCC16" s="285"/>
      <c r="CCD16" s="285"/>
      <c r="CCE16" s="286"/>
      <c r="CCF16" s="287"/>
      <c r="CCG16" s="67"/>
      <c r="CCH16" s="284"/>
      <c r="CCI16" s="285"/>
      <c r="CCJ16" s="285"/>
      <c r="CCK16" s="286"/>
      <c r="CCL16" s="287"/>
      <c r="CCM16" s="67"/>
      <c r="CCN16" s="284"/>
      <c r="CCO16" s="285"/>
      <c r="CCP16" s="285"/>
      <c r="CCQ16" s="286"/>
      <c r="CCR16" s="287"/>
      <c r="CCS16" s="67"/>
      <c r="CCT16" s="284"/>
      <c r="CCU16" s="285"/>
      <c r="CCV16" s="285"/>
      <c r="CCW16" s="286"/>
      <c r="CCX16" s="287"/>
      <c r="CCY16" s="67"/>
      <c r="CCZ16" s="284"/>
      <c r="CDA16" s="285"/>
      <c r="CDB16" s="285"/>
      <c r="CDC16" s="286"/>
      <c r="CDD16" s="287"/>
      <c r="CDE16" s="67"/>
      <c r="CDF16" s="284"/>
      <c r="CDG16" s="285"/>
      <c r="CDH16" s="285"/>
      <c r="CDI16" s="286"/>
      <c r="CDJ16" s="287"/>
      <c r="CDK16" s="67"/>
      <c r="CDL16" s="284"/>
      <c r="CDM16" s="285"/>
      <c r="CDN16" s="285"/>
      <c r="CDO16" s="286"/>
      <c r="CDP16" s="287"/>
      <c r="CDQ16" s="67"/>
      <c r="CDR16" s="284"/>
      <c r="CDS16" s="285"/>
      <c r="CDT16" s="285"/>
      <c r="CDU16" s="286"/>
      <c r="CDV16" s="287"/>
      <c r="CDW16" s="67"/>
      <c r="CDX16" s="284"/>
      <c r="CDY16" s="285"/>
      <c r="CDZ16" s="285"/>
      <c r="CEA16" s="286"/>
      <c r="CEB16" s="287"/>
      <c r="CEC16" s="67"/>
      <c r="CED16" s="284"/>
      <c r="CEE16" s="285"/>
      <c r="CEF16" s="285"/>
      <c r="CEG16" s="286"/>
      <c r="CEH16" s="287"/>
      <c r="CEI16" s="67"/>
      <c r="CEJ16" s="284"/>
      <c r="CEK16" s="285"/>
      <c r="CEL16" s="285"/>
      <c r="CEM16" s="286"/>
      <c r="CEN16" s="287"/>
      <c r="CEO16" s="67"/>
      <c r="CEP16" s="284"/>
      <c r="CEQ16" s="285"/>
      <c r="CER16" s="285"/>
      <c r="CES16" s="286"/>
      <c r="CET16" s="287"/>
      <c r="CEU16" s="67"/>
      <c r="CEV16" s="284"/>
      <c r="CEW16" s="285"/>
      <c r="CEX16" s="285"/>
      <c r="CEY16" s="286"/>
      <c r="CEZ16" s="287"/>
      <c r="CFA16" s="67"/>
      <c r="CFB16" s="284"/>
      <c r="CFC16" s="285"/>
      <c r="CFD16" s="285"/>
      <c r="CFE16" s="286"/>
      <c r="CFF16" s="287"/>
      <c r="CFG16" s="67"/>
      <c r="CFH16" s="284"/>
      <c r="CFI16" s="285"/>
      <c r="CFJ16" s="285"/>
      <c r="CFK16" s="286"/>
      <c r="CFL16" s="287"/>
      <c r="CFM16" s="67"/>
      <c r="CFN16" s="284"/>
      <c r="CFO16" s="285"/>
      <c r="CFP16" s="285"/>
      <c r="CFQ16" s="286"/>
      <c r="CFR16" s="287"/>
      <c r="CFS16" s="67"/>
      <c r="CFT16" s="284"/>
      <c r="CFU16" s="285"/>
      <c r="CFV16" s="285"/>
      <c r="CFW16" s="286"/>
      <c r="CFX16" s="287"/>
      <c r="CFY16" s="67"/>
      <c r="CFZ16" s="284"/>
      <c r="CGA16" s="285"/>
      <c r="CGB16" s="285"/>
      <c r="CGC16" s="286"/>
      <c r="CGD16" s="287"/>
      <c r="CGE16" s="67"/>
      <c r="CGF16" s="284"/>
      <c r="CGG16" s="285"/>
      <c r="CGH16" s="285"/>
      <c r="CGI16" s="286"/>
      <c r="CGJ16" s="287"/>
      <c r="CGK16" s="67"/>
      <c r="CGL16" s="284"/>
      <c r="CGM16" s="285"/>
      <c r="CGN16" s="285"/>
      <c r="CGO16" s="286"/>
      <c r="CGP16" s="287"/>
      <c r="CGQ16" s="67"/>
      <c r="CGR16" s="284"/>
      <c r="CGS16" s="285"/>
      <c r="CGT16" s="285"/>
      <c r="CGU16" s="286"/>
      <c r="CGV16" s="287"/>
      <c r="CGW16" s="67"/>
      <c r="CGX16" s="284"/>
      <c r="CGY16" s="285"/>
      <c r="CGZ16" s="285"/>
      <c r="CHA16" s="286"/>
      <c r="CHB16" s="287"/>
      <c r="CHC16" s="67"/>
      <c r="CHD16" s="284"/>
      <c r="CHE16" s="285"/>
      <c r="CHF16" s="285"/>
      <c r="CHG16" s="286"/>
      <c r="CHH16" s="287"/>
      <c r="CHI16" s="67"/>
      <c r="CHJ16" s="284"/>
      <c r="CHK16" s="285"/>
      <c r="CHL16" s="285"/>
      <c r="CHM16" s="286"/>
      <c r="CHN16" s="287"/>
      <c r="CHO16" s="67"/>
      <c r="CHP16" s="284"/>
      <c r="CHQ16" s="285"/>
      <c r="CHR16" s="285"/>
      <c r="CHS16" s="286"/>
      <c r="CHT16" s="287"/>
      <c r="CHU16" s="67"/>
      <c r="CHV16" s="284"/>
      <c r="CHW16" s="285"/>
      <c r="CHX16" s="285"/>
      <c r="CHY16" s="286"/>
      <c r="CHZ16" s="287"/>
      <c r="CIA16" s="67"/>
      <c r="CIB16" s="284"/>
      <c r="CIC16" s="285"/>
      <c r="CID16" s="285"/>
      <c r="CIE16" s="286"/>
      <c r="CIF16" s="287"/>
      <c r="CIG16" s="67"/>
      <c r="CIH16" s="284"/>
      <c r="CII16" s="285"/>
      <c r="CIJ16" s="285"/>
      <c r="CIK16" s="286"/>
      <c r="CIL16" s="287"/>
      <c r="CIM16" s="67"/>
      <c r="CIN16" s="284"/>
      <c r="CIO16" s="285"/>
      <c r="CIP16" s="285"/>
      <c r="CIQ16" s="286"/>
      <c r="CIR16" s="287"/>
      <c r="CIS16" s="67"/>
      <c r="CIT16" s="284"/>
      <c r="CIU16" s="285"/>
      <c r="CIV16" s="285"/>
      <c r="CIW16" s="286"/>
      <c r="CIX16" s="287"/>
      <c r="CIY16" s="67"/>
      <c r="CIZ16" s="284"/>
      <c r="CJA16" s="285"/>
      <c r="CJB16" s="285"/>
      <c r="CJC16" s="286"/>
      <c r="CJD16" s="287"/>
      <c r="CJE16" s="67"/>
      <c r="CJF16" s="284"/>
      <c r="CJG16" s="285"/>
      <c r="CJH16" s="285"/>
      <c r="CJI16" s="286"/>
      <c r="CJJ16" s="287"/>
      <c r="CJK16" s="67"/>
      <c r="CJL16" s="284"/>
      <c r="CJM16" s="285"/>
      <c r="CJN16" s="285"/>
      <c r="CJO16" s="286"/>
      <c r="CJP16" s="287"/>
      <c r="CJQ16" s="67"/>
      <c r="CJR16" s="284"/>
      <c r="CJS16" s="285"/>
      <c r="CJT16" s="285"/>
      <c r="CJU16" s="286"/>
      <c r="CJV16" s="287"/>
      <c r="CJW16" s="67"/>
      <c r="CJX16" s="284"/>
      <c r="CJY16" s="285"/>
      <c r="CJZ16" s="285"/>
      <c r="CKA16" s="286"/>
      <c r="CKB16" s="287"/>
      <c r="CKC16" s="67"/>
      <c r="CKD16" s="284"/>
      <c r="CKE16" s="285"/>
      <c r="CKF16" s="285"/>
      <c r="CKG16" s="286"/>
      <c r="CKH16" s="287"/>
      <c r="CKI16" s="67"/>
      <c r="CKJ16" s="284"/>
      <c r="CKK16" s="285"/>
      <c r="CKL16" s="285"/>
      <c r="CKM16" s="286"/>
      <c r="CKN16" s="287"/>
      <c r="CKO16" s="67"/>
      <c r="CKP16" s="284"/>
      <c r="CKQ16" s="285"/>
      <c r="CKR16" s="285"/>
      <c r="CKS16" s="286"/>
      <c r="CKT16" s="287"/>
      <c r="CKU16" s="67"/>
      <c r="CKV16" s="284"/>
      <c r="CKW16" s="285"/>
      <c r="CKX16" s="285"/>
      <c r="CKY16" s="286"/>
      <c r="CKZ16" s="287"/>
      <c r="CLA16" s="67"/>
      <c r="CLB16" s="284"/>
      <c r="CLC16" s="285"/>
      <c r="CLD16" s="285"/>
      <c r="CLE16" s="286"/>
      <c r="CLF16" s="287"/>
      <c r="CLG16" s="67"/>
      <c r="CLH16" s="284"/>
      <c r="CLI16" s="285"/>
      <c r="CLJ16" s="285"/>
      <c r="CLK16" s="286"/>
      <c r="CLL16" s="287"/>
      <c r="CLM16" s="67"/>
      <c r="CLN16" s="284"/>
      <c r="CLO16" s="285"/>
      <c r="CLP16" s="285"/>
      <c r="CLQ16" s="286"/>
      <c r="CLR16" s="287"/>
      <c r="CLS16" s="67"/>
      <c r="CLT16" s="284"/>
      <c r="CLU16" s="285"/>
      <c r="CLV16" s="285"/>
      <c r="CLW16" s="286"/>
      <c r="CLX16" s="287"/>
      <c r="CLY16" s="67"/>
      <c r="CLZ16" s="284"/>
      <c r="CMA16" s="285"/>
      <c r="CMB16" s="285"/>
      <c r="CMC16" s="286"/>
      <c r="CMD16" s="287"/>
      <c r="CME16" s="67"/>
      <c r="CMF16" s="284"/>
      <c r="CMG16" s="285"/>
      <c r="CMH16" s="285"/>
      <c r="CMI16" s="286"/>
      <c r="CMJ16" s="287"/>
      <c r="CMK16" s="67"/>
      <c r="CML16" s="284"/>
      <c r="CMM16" s="285"/>
      <c r="CMN16" s="285"/>
      <c r="CMO16" s="286"/>
      <c r="CMP16" s="287"/>
      <c r="CMQ16" s="67"/>
      <c r="CMR16" s="284"/>
      <c r="CMS16" s="285"/>
      <c r="CMT16" s="285"/>
      <c r="CMU16" s="286"/>
      <c r="CMV16" s="287"/>
      <c r="CMW16" s="67"/>
      <c r="CMX16" s="284"/>
      <c r="CMY16" s="285"/>
      <c r="CMZ16" s="285"/>
      <c r="CNA16" s="286"/>
      <c r="CNB16" s="287"/>
      <c r="CNC16" s="67"/>
      <c r="CND16" s="284"/>
      <c r="CNE16" s="285"/>
      <c r="CNF16" s="285"/>
      <c r="CNG16" s="286"/>
      <c r="CNH16" s="287"/>
      <c r="CNI16" s="67"/>
      <c r="CNJ16" s="284"/>
      <c r="CNK16" s="285"/>
      <c r="CNL16" s="285"/>
      <c r="CNM16" s="286"/>
      <c r="CNN16" s="287"/>
      <c r="CNO16" s="67"/>
      <c r="CNP16" s="284"/>
      <c r="CNQ16" s="285"/>
      <c r="CNR16" s="285"/>
      <c r="CNS16" s="286"/>
      <c r="CNT16" s="287"/>
      <c r="CNU16" s="67"/>
      <c r="CNV16" s="284"/>
      <c r="CNW16" s="285"/>
      <c r="CNX16" s="285"/>
      <c r="CNY16" s="286"/>
      <c r="CNZ16" s="287"/>
      <c r="COA16" s="67"/>
      <c r="COB16" s="284"/>
      <c r="COC16" s="285"/>
      <c r="COD16" s="285"/>
      <c r="COE16" s="286"/>
      <c r="COF16" s="287"/>
      <c r="COG16" s="67"/>
      <c r="COH16" s="284"/>
      <c r="COI16" s="285"/>
      <c r="COJ16" s="285"/>
      <c r="COK16" s="286"/>
      <c r="COL16" s="287"/>
      <c r="COM16" s="67"/>
      <c r="CON16" s="284"/>
      <c r="COO16" s="285"/>
      <c r="COP16" s="285"/>
      <c r="COQ16" s="286"/>
      <c r="COR16" s="287"/>
      <c r="COS16" s="67"/>
      <c r="COT16" s="284"/>
      <c r="COU16" s="285"/>
      <c r="COV16" s="285"/>
      <c r="COW16" s="286"/>
      <c r="COX16" s="287"/>
      <c r="COY16" s="67"/>
      <c r="COZ16" s="284"/>
      <c r="CPA16" s="285"/>
      <c r="CPB16" s="285"/>
      <c r="CPC16" s="286"/>
      <c r="CPD16" s="287"/>
      <c r="CPE16" s="67"/>
      <c r="CPF16" s="284"/>
      <c r="CPG16" s="285"/>
      <c r="CPH16" s="285"/>
      <c r="CPI16" s="286"/>
      <c r="CPJ16" s="287"/>
      <c r="CPK16" s="67"/>
      <c r="CPL16" s="284"/>
      <c r="CPM16" s="285"/>
      <c r="CPN16" s="285"/>
      <c r="CPO16" s="286"/>
      <c r="CPP16" s="287"/>
      <c r="CPQ16" s="67"/>
      <c r="CPR16" s="284"/>
      <c r="CPS16" s="285"/>
      <c r="CPT16" s="285"/>
      <c r="CPU16" s="286"/>
      <c r="CPV16" s="287"/>
      <c r="CPW16" s="67"/>
      <c r="CPX16" s="284"/>
      <c r="CPY16" s="285"/>
      <c r="CPZ16" s="285"/>
      <c r="CQA16" s="286"/>
      <c r="CQB16" s="287"/>
      <c r="CQC16" s="67"/>
      <c r="CQD16" s="284"/>
      <c r="CQE16" s="285"/>
      <c r="CQF16" s="285"/>
      <c r="CQG16" s="286"/>
      <c r="CQH16" s="287"/>
      <c r="CQI16" s="67"/>
      <c r="CQJ16" s="284"/>
      <c r="CQK16" s="285"/>
      <c r="CQL16" s="285"/>
      <c r="CQM16" s="286"/>
      <c r="CQN16" s="287"/>
      <c r="CQO16" s="67"/>
      <c r="CQP16" s="284"/>
      <c r="CQQ16" s="285"/>
      <c r="CQR16" s="285"/>
      <c r="CQS16" s="286"/>
      <c r="CQT16" s="287"/>
      <c r="CQU16" s="67"/>
      <c r="CQV16" s="284"/>
      <c r="CQW16" s="285"/>
      <c r="CQX16" s="285"/>
      <c r="CQY16" s="286"/>
      <c r="CQZ16" s="287"/>
      <c r="CRA16" s="67"/>
      <c r="CRB16" s="284"/>
      <c r="CRC16" s="285"/>
      <c r="CRD16" s="285"/>
      <c r="CRE16" s="286"/>
      <c r="CRF16" s="287"/>
      <c r="CRG16" s="67"/>
      <c r="CRH16" s="284"/>
      <c r="CRI16" s="285"/>
      <c r="CRJ16" s="285"/>
      <c r="CRK16" s="286"/>
      <c r="CRL16" s="287"/>
      <c r="CRM16" s="67"/>
      <c r="CRN16" s="284"/>
      <c r="CRO16" s="285"/>
      <c r="CRP16" s="285"/>
      <c r="CRQ16" s="286"/>
      <c r="CRR16" s="287"/>
      <c r="CRS16" s="67"/>
      <c r="CRT16" s="284"/>
      <c r="CRU16" s="285"/>
      <c r="CRV16" s="285"/>
      <c r="CRW16" s="286"/>
      <c r="CRX16" s="287"/>
      <c r="CRY16" s="67"/>
      <c r="CRZ16" s="284"/>
      <c r="CSA16" s="285"/>
      <c r="CSB16" s="285"/>
      <c r="CSC16" s="286"/>
      <c r="CSD16" s="287"/>
      <c r="CSE16" s="67"/>
      <c r="CSF16" s="284"/>
      <c r="CSG16" s="285"/>
      <c r="CSH16" s="285"/>
      <c r="CSI16" s="286"/>
      <c r="CSJ16" s="287"/>
      <c r="CSK16" s="67"/>
      <c r="CSL16" s="284"/>
      <c r="CSM16" s="285"/>
      <c r="CSN16" s="285"/>
      <c r="CSO16" s="286"/>
      <c r="CSP16" s="287"/>
      <c r="CSQ16" s="67"/>
      <c r="CSR16" s="284"/>
      <c r="CSS16" s="285"/>
      <c r="CST16" s="285"/>
      <c r="CSU16" s="286"/>
      <c r="CSV16" s="287"/>
      <c r="CSW16" s="67"/>
      <c r="CSX16" s="284"/>
      <c r="CSY16" s="285"/>
      <c r="CSZ16" s="285"/>
      <c r="CTA16" s="286"/>
      <c r="CTB16" s="287"/>
      <c r="CTC16" s="67"/>
      <c r="CTD16" s="284"/>
      <c r="CTE16" s="285"/>
      <c r="CTF16" s="285"/>
      <c r="CTG16" s="286"/>
      <c r="CTH16" s="287"/>
      <c r="CTI16" s="67"/>
      <c r="CTJ16" s="284"/>
      <c r="CTK16" s="285"/>
      <c r="CTL16" s="285"/>
      <c r="CTM16" s="286"/>
      <c r="CTN16" s="287"/>
      <c r="CTO16" s="67"/>
      <c r="CTP16" s="284"/>
      <c r="CTQ16" s="285"/>
      <c r="CTR16" s="285"/>
      <c r="CTS16" s="286"/>
      <c r="CTT16" s="287"/>
      <c r="CTU16" s="67"/>
      <c r="CTV16" s="284"/>
      <c r="CTW16" s="285"/>
      <c r="CTX16" s="285"/>
      <c r="CTY16" s="286"/>
      <c r="CTZ16" s="287"/>
      <c r="CUA16" s="67"/>
      <c r="CUB16" s="284"/>
      <c r="CUC16" s="285"/>
      <c r="CUD16" s="285"/>
      <c r="CUE16" s="286"/>
      <c r="CUF16" s="287"/>
      <c r="CUG16" s="67"/>
      <c r="CUH16" s="284"/>
      <c r="CUI16" s="285"/>
      <c r="CUJ16" s="285"/>
      <c r="CUK16" s="286"/>
      <c r="CUL16" s="287"/>
      <c r="CUM16" s="67"/>
      <c r="CUN16" s="284"/>
      <c r="CUO16" s="285"/>
      <c r="CUP16" s="285"/>
      <c r="CUQ16" s="286"/>
      <c r="CUR16" s="287"/>
      <c r="CUS16" s="67"/>
      <c r="CUT16" s="284"/>
      <c r="CUU16" s="285"/>
      <c r="CUV16" s="285"/>
      <c r="CUW16" s="286"/>
      <c r="CUX16" s="287"/>
      <c r="CUY16" s="67"/>
      <c r="CUZ16" s="284"/>
      <c r="CVA16" s="285"/>
      <c r="CVB16" s="285"/>
      <c r="CVC16" s="286"/>
      <c r="CVD16" s="287"/>
      <c r="CVE16" s="67"/>
      <c r="CVF16" s="284"/>
      <c r="CVG16" s="285"/>
      <c r="CVH16" s="285"/>
      <c r="CVI16" s="286"/>
      <c r="CVJ16" s="287"/>
      <c r="CVK16" s="67"/>
      <c r="CVL16" s="284"/>
      <c r="CVM16" s="285"/>
      <c r="CVN16" s="285"/>
      <c r="CVO16" s="286"/>
      <c r="CVP16" s="287"/>
      <c r="CVQ16" s="67"/>
      <c r="CVR16" s="284"/>
      <c r="CVS16" s="285"/>
      <c r="CVT16" s="285"/>
      <c r="CVU16" s="286"/>
      <c r="CVV16" s="287"/>
      <c r="CVW16" s="67"/>
      <c r="CVX16" s="284"/>
      <c r="CVY16" s="285"/>
      <c r="CVZ16" s="285"/>
      <c r="CWA16" s="286"/>
      <c r="CWB16" s="287"/>
      <c r="CWC16" s="67"/>
      <c r="CWD16" s="284"/>
      <c r="CWE16" s="285"/>
      <c r="CWF16" s="285"/>
      <c r="CWG16" s="286"/>
      <c r="CWH16" s="287"/>
      <c r="CWI16" s="67"/>
      <c r="CWJ16" s="284"/>
      <c r="CWK16" s="285"/>
      <c r="CWL16" s="285"/>
      <c r="CWM16" s="286"/>
      <c r="CWN16" s="287"/>
      <c r="CWO16" s="67"/>
      <c r="CWP16" s="284"/>
      <c r="CWQ16" s="285"/>
      <c r="CWR16" s="285"/>
      <c r="CWS16" s="286"/>
      <c r="CWT16" s="287"/>
      <c r="CWU16" s="67"/>
      <c r="CWV16" s="284"/>
      <c r="CWW16" s="285"/>
      <c r="CWX16" s="285"/>
      <c r="CWY16" s="286"/>
      <c r="CWZ16" s="287"/>
      <c r="CXA16" s="67"/>
      <c r="CXB16" s="284"/>
      <c r="CXC16" s="285"/>
      <c r="CXD16" s="285"/>
      <c r="CXE16" s="286"/>
      <c r="CXF16" s="287"/>
      <c r="CXG16" s="67"/>
      <c r="CXH16" s="284"/>
      <c r="CXI16" s="285"/>
      <c r="CXJ16" s="285"/>
      <c r="CXK16" s="286"/>
      <c r="CXL16" s="287"/>
      <c r="CXM16" s="67"/>
      <c r="CXN16" s="284"/>
      <c r="CXO16" s="285"/>
      <c r="CXP16" s="285"/>
      <c r="CXQ16" s="286"/>
      <c r="CXR16" s="287"/>
      <c r="CXS16" s="67"/>
      <c r="CXT16" s="284"/>
      <c r="CXU16" s="285"/>
      <c r="CXV16" s="285"/>
      <c r="CXW16" s="286"/>
      <c r="CXX16" s="287"/>
      <c r="CXY16" s="67"/>
      <c r="CXZ16" s="284"/>
      <c r="CYA16" s="285"/>
      <c r="CYB16" s="285"/>
      <c r="CYC16" s="286"/>
      <c r="CYD16" s="287"/>
      <c r="CYE16" s="67"/>
      <c r="CYF16" s="284"/>
      <c r="CYG16" s="285"/>
      <c r="CYH16" s="285"/>
      <c r="CYI16" s="286"/>
      <c r="CYJ16" s="287"/>
      <c r="CYK16" s="67"/>
      <c r="CYL16" s="284"/>
      <c r="CYM16" s="285"/>
      <c r="CYN16" s="285"/>
      <c r="CYO16" s="286"/>
      <c r="CYP16" s="287"/>
      <c r="CYQ16" s="67"/>
      <c r="CYR16" s="284"/>
      <c r="CYS16" s="285"/>
      <c r="CYT16" s="285"/>
      <c r="CYU16" s="286"/>
      <c r="CYV16" s="287"/>
      <c r="CYW16" s="67"/>
      <c r="CYX16" s="284"/>
      <c r="CYY16" s="285"/>
      <c r="CYZ16" s="285"/>
      <c r="CZA16" s="286"/>
      <c r="CZB16" s="287"/>
      <c r="CZC16" s="67"/>
      <c r="CZD16" s="284"/>
      <c r="CZE16" s="285"/>
      <c r="CZF16" s="285"/>
      <c r="CZG16" s="286"/>
      <c r="CZH16" s="287"/>
      <c r="CZI16" s="67"/>
      <c r="CZJ16" s="284"/>
      <c r="CZK16" s="285"/>
      <c r="CZL16" s="285"/>
      <c r="CZM16" s="286"/>
      <c r="CZN16" s="287"/>
      <c r="CZO16" s="67"/>
      <c r="CZP16" s="284"/>
      <c r="CZQ16" s="285"/>
      <c r="CZR16" s="285"/>
      <c r="CZS16" s="286"/>
      <c r="CZT16" s="287"/>
      <c r="CZU16" s="67"/>
      <c r="CZV16" s="284"/>
      <c r="CZW16" s="285"/>
      <c r="CZX16" s="285"/>
      <c r="CZY16" s="286"/>
      <c r="CZZ16" s="287"/>
      <c r="DAA16" s="67"/>
      <c r="DAB16" s="284"/>
      <c r="DAC16" s="285"/>
      <c r="DAD16" s="285"/>
      <c r="DAE16" s="286"/>
      <c r="DAF16" s="287"/>
      <c r="DAG16" s="67"/>
      <c r="DAH16" s="284"/>
      <c r="DAI16" s="285"/>
      <c r="DAJ16" s="285"/>
      <c r="DAK16" s="286"/>
      <c r="DAL16" s="287"/>
      <c r="DAM16" s="67"/>
      <c r="DAN16" s="284"/>
      <c r="DAO16" s="285"/>
      <c r="DAP16" s="285"/>
      <c r="DAQ16" s="286"/>
      <c r="DAR16" s="287"/>
      <c r="DAS16" s="67"/>
      <c r="DAT16" s="284"/>
      <c r="DAU16" s="285"/>
      <c r="DAV16" s="285"/>
      <c r="DAW16" s="286"/>
      <c r="DAX16" s="287"/>
      <c r="DAY16" s="67"/>
      <c r="DAZ16" s="284"/>
      <c r="DBA16" s="285"/>
      <c r="DBB16" s="285"/>
      <c r="DBC16" s="286"/>
      <c r="DBD16" s="287"/>
      <c r="DBE16" s="67"/>
      <c r="DBF16" s="284"/>
      <c r="DBG16" s="285"/>
      <c r="DBH16" s="285"/>
      <c r="DBI16" s="286"/>
      <c r="DBJ16" s="287"/>
      <c r="DBK16" s="67"/>
      <c r="DBL16" s="284"/>
      <c r="DBM16" s="285"/>
      <c r="DBN16" s="285"/>
      <c r="DBO16" s="286"/>
      <c r="DBP16" s="287"/>
      <c r="DBQ16" s="67"/>
      <c r="DBR16" s="284"/>
      <c r="DBS16" s="285"/>
      <c r="DBT16" s="285"/>
      <c r="DBU16" s="286"/>
      <c r="DBV16" s="287"/>
      <c r="DBW16" s="67"/>
      <c r="DBX16" s="284"/>
      <c r="DBY16" s="285"/>
      <c r="DBZ16" s="285"/>
      <c r="DCA16" s="286"/>
      <c r="DCB16" s="287"/>
      <c r="DCC16" s="67"/>
      <c r="DCD16" s="284"/>
      <c r="DCE16" s="285"/>
      <c r="DCF16" s="285"/>
      <c r="DCG16" s="286"/>
      <c r="DCH16" s="287"/>
      <c r="DCI16" s="67"/>
      <c r="DCJ16" s="284"/>
      <c r="DCK16" s="285"/>
      <c r="DCL16" s="285"/>
      <c r="DCM16" s="286"/>
      <c r="DCN16" s="287"/>
      <c r="DCO16" s="67"/>
      <c r="DCP16" s="284"/>
      <c r="DCQ16" s="285"/>
      <c r="DCR16" s="285"/>
      <c r="DCS16" s="286"/>
      <c r="DCT16" s="287"/>
      <c r="DCU16" s="67"/>
      <c r="DCV16" s="284"/>
      <c r="DCW16" s="285"/>
      <c r="DCX16" s="285"/>
      <c r="DCY16" s="286"/>
      <c r="DCZ16" s="287"/>
      <c r="DDA16" s="67"/>
      <c r="DDB16" s="284"/>
      <c r="DDC16" s="285"/>
      <c r="DDD16" s="285"/>
      <c r="DDE16" s="286"/>
      <c r="DDF16" s="287"/>
      <c r="DDG16" s="67"/>
      <c r="DDH16" s="284"/>
      <c r="DDI16" s="285"/>
      <c r="DDJ16" s="285"/>
      <c r="DDK16" s="286"/>
      <c r="DDL16" s="287"/>
      <c r="DDM16" s="67"/>
      <c r="DDN16" s="284"/>
      <c r="DDO16" s="285"/>
      <c r="DDP16" s="285"/>
      <c r="DDQ16" s="286"/>
      <c r="DDR16" s="287"/>
      <c r="DDS16" s="67"/>
      <c r="DDT16" s="284"/>
      <c r="DDU16" s="285"/>
      <c r="DDV16" s="285"/>
      <c r="DDW16" s="286"/>
      <c r="DDX16" s="287"/>
      <c r="DDY16" s="67"/>
      <c r="DDZ16" s="284"/>
      <c r="DEA16" s="285"/>
      <c r="DEB16" s="285"/>
      <c r="DEC16" s="286"/>
      <c r="DED16" s="287"/>
      <c r="DEE16" s="67"/>
      <c r="DEF16" s="284"/>
      <c r="DEG16" s="285"/>
      <c r="DEH16" s="285"/>
      <c r="DEI16" s="286"/>
      <c r="DEJ16" s="287"/>
      <c r="DEK16" s="67"/>
      <c r="DEL16" s="284"/>
      <c r="DEM16" s="285"/>
      <c r="DEN16" s="285"/>
      <c r="DEO16" s="286"/>
      <c r="DEP16" s="287"/>
      <c r="DEQ16" s="67"/>
      <c r="DER16" s="284"/>
      <c r="DES16" s="285"/>
      <c r="DET16" s="285"/>
      <c r="DEU16" s="286"/>
      <c r="DEV16" s="287"/>
      <c r="DEW16" s="67"/>
      <c r="DEX16" s="284"/>
      <c r="DEY16" s="285"/>
      <c r="DEZ16" s="285"/>
      <c r="DFA16" s="286"/>
      <c r="DFB16" s="287"/>
      <c r="DFC16" s="67"/>
      <c r="DFD16" s="284"/>
      <c r="DFE16" s="285"/>
      <c r="DFF16" s="285"/>
      <c r="DFG16" s="286"/>
      <c r="DFH16" s="287"/>
      <c r="DFI16" s="67"/>
      <c r="DFJ16" s="284"/>
      <c r="DFK16" s="285"/>
      <c r="DFL16" s="285"/>
      <c r="DFM16" s="286"/>
      <c r="DFN16" s="287"/>
      <c r="DFO16" s="67"/>
      <c r="DFP16" s="284"/>
      <c r="DFQ16" s="285"/>
      <c r="DFR16" s="285"/>
      <c r="DFS16" s="286"/>
      <c r="DFT16" s="287"/>
      <c r="DFU16" s="67"/>
      <c r="DFV16" s="284"/>
      <c r="DFW16" s="285"/>
      <c r="DFX16" s="285"/>
      <c r="DFY16" s="286"/>
      <c r="DFZ16" s="287"/>
      <c r="DGA16" s="67"/>
      <c r="DGB16" s="284"/>
      <c r="DGC16" s="285"/>
      <c r="DGD16" s="285"/>
      <c r="DGE16" s="286"/>
      <c r="DGF16" s="287"/>
      <c r="DGG16" s="67"/>
      <c r="DGH16" s="284"/>
      <c r="DGI16" s="285"/>
      <c r="DGJ16" s="285"/>
      <c r="DGK16" s="286"/>
      <c r="DGL16" s="287"/>
      <c r="DGM16" s="67"/>
      <c r="DGN16" s="284"/>
      <c r="DGO16" s="285"/>
      <c r="DGP16" s="285"/>
      <c r="DGQ16" s="286"/>
      <c r="DGR16" s="287"/>
      <c r="DGS16" s="67"/>
      <c r="DGT16" s="284"/>
      <c r="DGU16" s="285"/>
      <c r="DGV16" s="285"/>
      <c r="DGW16" s="286"/>
      <c r="DGX16" s="287"/>
      <c r="DGY16" s="67"/>
      <c r="DGZ16" s="284"/>
      <c r="DHA16" s="285"/>
      <c r="DHB16" s="285"/>
      <c r="DHC16" s="286"/>
      <c r="DHD16" s="287"/>
      <c r="DHE16" s="67"/>
      <c r="DHF16" s="284"/>
      <c r="DHG16" s="285"/>
      <c r="DHH16" s="285"/>
      <c r="DHI16" s="286"/>
      <c r="DHJ16" s="287"/>
      <c r="DHK16" s="67"/>
      <c r="DHL16" s="284"/>
      <c r="DHM16" s="285"/>
      <c r="DHN16" s="285"/>
      <c r="DHO16" s="286"/>
      <c r="DHP16" s="287"/>
      <c r="DHQ16" s="67"/>
      <c r="DHR16" s="284"/>
      <c r="DHS16" s="285"/>
      <c r="DHT16" s="285"/>
      <c r="DHU16" s="286"/>
      <c r="DHV16" s="287"/>
      <c r="DHW16" s="67"/>
      <c r="DHX16" s="284"/>
      <c r="DHY16" s="285"/>
      <c r="DHZ16" s="285"/>
      <c r="DIA16" s="286"/>
      <c r="DIB16" s="287"/>
      <c r="DIC16" s="67"/>
      <c r="DID16" s="284"/>
      <c r="DIE16" s="285"/>
      <c r="DIF16" s="285"/>
      <c r="DIG16" s="286"/>
      <c r="DIH16" s="287"/>
      <c r="DII16" s="67"/>
      <c r="DIJ16" s="284"/>
      <c r="DIK16" s="285"/>
      <c r="DIL16" s="285"/>
      <c r="DIM16" s="286"/>
      <c r="DIN16" s="287"/>
      <c r="DIO16" s="67"/>
      <c r="DIP16" s="284"/>
      <c r="DIQ16" s="285"/>
      <c r="DIR16" s="285"/>
      <c r="DIS16" s="286"/>
      <c r="DIT16" s="287"/>
      <c r="DIU16" s="67"/>
      <c r="DIV16" s="284"/>
      <c r="DIW16" s="285"/>
      <c r="DIX16" s="285"/>
      <c r="DIY16" s="286"/>
      <c r="DIZ16" s="287"/>
      <c r="DJA16" s="67"/>
      <c r="DJB16" s="284"/>
      <c r="DJC16" s="285"/>
      <c r="DJD16" s="285"/>
      <c r="DJE16" s="286"/>
      <c r="DJF16" s="287"/>
      <c r="DJG16" s="67"/>
      <c r="DJH16" s="284"/>
      <c r="DJI16" s="285"/>
      <c r="DJJ16" s="285"/>
      <c r="DJK16" s="286"/>
      <c r="DJL16" s="287"/>
      <c r="DJM16" s="67"/>
      <c r="DJN16" s="284"/>
      <c r="DJO16" s="285"/>
      <c r="DJP16" s="285"/>
      <c r="DJQ16" s="286"/>
      <c r="DJR16" s="287"/>
      <c r="DJS16" s="67"/>
      <c r="DJT16" s="284"/>
      <c r="DJU16" s="285"/>
      <c r="DJV16" s="285"/>
      <c r="DJW16" s="286"/>
      <c r="DJX16" s="287"/>
      <c r="DJY16" s="67"/>
      <c r="DJZ16" s="284"/>
      <c r="DKA16" s="285"/>
      <c r="DKB16" s="285"/>
      <c r="DKC16" s="286"/>
      <c r="DKD16" s="287"/>
      <c r="DKE16" s="67"/>
      <c r="DKF16" s="284"/>
      <c r="DKG16" s="285"/>
      <c r="DKH16" s="285"/>
      <c r="DKI16" s="286"/>
      <c r="DKJ16" s="287"/>
      <c r="DKK16" s="67"/>
      <c r="DKL16" s="284"/>
      <c r="DKM16" s="285"/>
      <c r="DKN16" s="285"/>
      <c r="DKO16" s="286"/>
      <c r="DKP16" s="287"/>
      <c r="DKQ16" s="67"/>
      <c r="DKR16" s="284"/>
      <c r="DKS16" s="285"/>
      <c r="DKT16" s="285"/>
      <c r="DKU16" s="286"/>
      <c r="DKV16" s="287"/>
      <c r="DKW16" s="67"/>
      <c r="DKX16" s="284"/>
      <c r="DKY16" s="285"/>
      <c r="DKZ16" s="285"/>
      <c r="DLA16" s="286"/>
      <c r="DLB16" s="287"/>
      <c r="DLC16" s="67"/>
      <c r="DLD16" s="284"/>
      <c r="DLE16" s="285"/>
      <c r="DLF16" s="285"/>
      <c r="DLG16" s="286"/>
      <c r="DLH16" s="287"/>
      <c r="DLI16" s="67"/>
      <c r="DLJ16" s="284"/>
      <c r="DLK16" s="285"/>
      <c r="DLL16" s="285"/>
      <c r="DLM16" s="286"/>
      <c r="DLN16" s="287"/>
      <c r="DLO16" s="67"/>
      <c r="DLP16" s="284"/>
      <c r="DLQ16" s="285"/>
      <c r="DLR16" s="285"/>
      <c r="DLS16" s="286"/>
      <c r="DLT16" s="287"/>
      <c r="DLU16" s="67"/>
      <c r="DLV16" s="284"/>
      <c r="DLW16" s="285"/>
      <c r="DLX16" s="285"/>
      <c r="DLY16" s="286"/>
      <c r="DLZ16" s="287"/>
      <c r="DMA16" s="67"/>
      <c r="DMB16" s="284"/>
      <c r="DMC16" s="285"/>
      <c r="DMD16" s="285"/>
      <c r="DME16" s="286"/>
      <c r="DMF16" s="287"/>
      <c r="DMG16" s="67"/>
      <c r="DMH16" s="284"/>
      <c r="DMI16" s="285"/>
      <c r="DMJ16" s="285"/>
      <c r="DMK16" s="286"/>
      <c r="DML16" s="287"/>
      <c r="DMM16" s="67"/>
      <c r="DMN16" s="284"/>
      <c r="DMO16" s="285"/>
      <c r="DMP16" s="285"/>
      <c r="DMQ16" s="286"/>
      <c r="DMR16" s="287"/>
      <c r="DMS16" s="67"/>
      <c r="DMT16" s="284"/>
      <c r="DMU16" s="285"/>
      <c r="DMV16" s="285"/>
      <c r="DMW16" s="286"/>
      <c r="DMX16" s="287"/>
      <c r="DMY16" s="67"/>
      <c r="DMZ16" s="284"/>
      <c r="DNA16" s="285"/>
      <c r="DNB16" s="285"/>
      <c r="DNC16" s="286"/>
      <c r="DND16" s="287"/>
      <c r="DNE16" s="67"/>
      <c r="DNF16" s="284"/>
      <c r="DNG16" s="285"/>
      <c r="DNH16" s="285"/>
      <c r="DNI16" s="286"/>
      <c r="DNJ16" s="287"/>
      <c r="DNK16" s="67"/>
      <c r="DNL16" s="284"/>
      <c r="DNM16" s="285"/>
      <c r="DNN16" s="285"/>
      <c r="DNO16" s="286"/>
      <c r="DNP16" s="287"/>
      <c r="DNQ16" s="67"/>
      <c r="DNR16" s="284"/>
      <c r="DNS16" s="285"/>
      <c r="DNT16" s="285"/>
      <c r="DNU16" s="286"/>
      <c r="DNV16" s="287"/>
      <c r="DNW16" s="67"/>
      <c r="DNX16" s="284"/>
      <c r="DNY16" s="285"/>
      <c r="DNZ16" s="285"/>
      <c r="DOA16" s="286"/>
      <c r="DOB16" s="287"/>
      <c r="DOC16" s="67"/>
      <c r="DOD16" s="284"/>
      <c r="DOE16" s="285"/>
      <c r="DOF16" s="285"/>
      <c r="DOG16" s="286"/>
      <c r="DOH16" s="287"/>
      <c r="DOI16" s="67"/>
      <c r="DOJ16" s="284"/>
      <c r="DOK16" s="285"/>
      <c r="DOL16" s="285"/>
      <c r="DOM16" s="286"/>
      <c r="DON16" s="287"/>
      <c r="DOO16" s="67"/>
      <c r="DOP16" s="284"/>
      <c r="DOQ16" s="285"/>
      <c r="DOR16" s="285"/>
      <c r="DOS16" s="286"/>
      <c r="DOT16" s="287"/>
      <c r="DOU16" s="67"/>
      <c r="DOV16" s="284"/>
      <c r="DOW16" s="285"/>
      <c r="DOX16" s="285"/>
      <c r="DOY16" s="286"/>
      <c r="DOZ16" s="287"/>
      <c r="DPA16" s="67"/>
      <c r="DPB16" s="284"/>
      <c r="DPC16" s="285"/>
      <c r="DPD16" s="285"/>
      <c r="DPE16" s="286"/>
      <c r="DPF16" s="287"/>
      <c r="DPG16" s="67"/>
      <c r="DPH16" s="284"/>
      <c r="DPI16" s="285"/>
      <c r="DPJ16" s="285"/>
      <c r="DPK16" s="286"/>
      <c r="DPL16" s="287"/>
      <c r="DPM16" s="67"/>
      <c r="DPN16" s="284"/>
      <c r="DPO16" s="285"/>
      <c r="DPP16" s="285"/>
      <c r="DPQ16" s="286"/>
      <c r="DPR16" s="287"/>
      <c r="DPS16" s="67"/>
      <c r="DPT16" s="284"/>
      <c r="DPU16" s="285"/>
      <c r="DPV16" s="285"/>
      <c r="DPW16" s="286"/>
      <c r="DPX16" s="287"/>
      <c r="DPY16" s="67"/>
      <c r="DPZ16" s="284"/>
      <c r="DQA16" s="285"/>
      <c r="DQB16" s="285"/>
      <c r="DQC16" s="286"/>
      <c r="DQD16" s="287"/>
      <c r="DQE16" s="67"/>
      <c r="DQF16" s="284"/>
      <c r="DQG16" s="285"/>
      <c r="DQH16" s="285"/>
      <c r="DQI16" s="286"/>
      <c r="DQJ16" s="287"/>
      <c r="DQK16" s="67"/>
      <c r="DQL16" s="284"/>
      <c r="DQM16" s="285"/>
      <c r="DQN16" s="285"/>
      <c r="DQO16" s="286"/>
      <c r="DQP16" s="287"/>
      <c r="DQQ16" s="67"/>
      <c r="DQR16" s="284"/>
      <c r="DQS16" s="285"/>
      <c r="DQT16" s="285"/>
      <c r="DQU16" s="286"/>
      <c r="DQV16" s="287"/>
      <c r="DQW16" s="67"/>
      <c r="DQX16" s="284"/>
      <c r="DQY16" s="285"/>
      <c r="DQZ16" s="285"/>
      <c r="DRA16" s="286"/>
      <c r="DRB16" s="287"/>
      <c r="DRC16" s="67"/>
      <c r="DRD16" s="284"/>
      <c r="DRE16" s="285"/>
      <c r="DRF16" s="285"/>
      <c r="DRG16" s="286"/>
      <c r="DRH16" s="287"/>
      <c r="DRI16" s="67"/>
      <c r="DRJ16" s="284"/>
      <c r="DRK16" s="285"/>
      <c r="DRL16" s="285"/>
      <c r="DRM16" s="286"/>
      <c r="DRN16" s="287"/>
      <c r="DRO16" s="67"/>
      <c r="DRP16" s="284"/>
      <c r="DRQ16" s="285"/>
      <c r="DRR16" s="285"/>
      <c r="DRS16" s="286"/>
      <c r="DRT16" s="287"/>
      <c r="DRU16" s="67"/>
      <c r="DRV16" s="284"/>
      <c r="DRW16" s="285"/>
      <c r="DRX16" s="285"/>
      <c r="DRY16" s="286"/>
      <c r="DRZ16" s="287"/>
      <c r="DSA16" s="67"/>
      <c r="DSB16" s="284"/>
      <c r="DSC16" s="285"/>
      <c r="DSD16" s="285"/>
      <c r="DSE16" s="286"/>
      <c r="DSF16" s="287"/>
      <c r="DSG16" s="67"/>
      <c r="DSH16" s="284"/>
      <c r="DSI16" s="285"/>
      <c r="DSJ16" s="285"/>
      <c r="DSK16" s="286"/>
      <c r="DSL16" s="287"/>
      <c r="DSM16" s="67"/>
      <c r="DSN16" s="284"/>
      <c r="DSO16" s="285"/>
      <c r="DSP16" s="285"/>
      <c r="DSQ16" s="286"/>
      <c r="DSR16" s="287"/>
      <c r="DSS16" s="67"/>
      <c r="DST16" s="284"/>
      <c r="DSU16" s="285"/>
      <c r="DSV16" s="285"/>
      <c r="DSW16" s="286"/>
      <c r="DSX16" s="287"/>
      <c r="DSY16" s="67"/>
      <c r="DSZ16" s="284"/>
      <c r="DTA16" s="285"/>
      <c r="DTB16" s="285"/>
      <c r="DTC16" s="286"/>
      <c r="DTD16" s="287"/>
      <c r="DTE16" s="67"/>
      <c r="DTF16" s="284"/>
      <c r="DTG16" s="285"/>
      <c r="DTH16" s="285"/>
      <c r="DTI16" s="286"/>
      <c r="DTJ16" s="287"/>
      <c r="DTK16" s="67"/>
      <c r="DTL16" s="284"/>
      <c r="DTM16" s="285"/>
      <c r="DTN16" s="285"/>
      <c r="DTO16" s="286"/>
      <c r="DTP16" s="287"/>
      <c r="DTQ16" s="67"/>
      <c r="DTR16" s="284"/>
      <c r="DTS16" s="285"/>
      <c r="DTT16" s="285"/>
      <c r="DTU16" s="286"/>
      <c r="DTV16" s="287"/>
      <c r="DTW16" s="67"/>
      <c r="DTX16" s="284"/>
      <c r="DTY16" s="285"/>
      <c r="DTZ16" s="285"/>
      <c r="DUA16" s="286"/>
      <c r="DUB16" s="287"/>
      <c r="DUC16" s="67"/>
      <c r="DUD16" s="284"/>
      <c r="DUE16" s="285"/>
      <c r="DUF16" s="285"/>
      <c r="DUG16" s="286"/>
      <c r="DUH16" s="287"/>
      <c r="DUI16" s="67"/>
      <c r="DUJ16" s="284"/>
      <c r="DUK16" s="285"/>
      <c r="DUL16" s="285"/>
      <c r="DUM16" s="286"/>
      <c r="DUN16" s="287"/>
      <c r="DUO16" s="67"/>
      <c r="DUP16" s="284"/>
      <c r="DUQ16" s="285"/>
      <c r="DUR16" s="285"/>
      <c r="DUS16" s="286"/>
      <c r="DUT16" s="287"/>
      <c r="DUU16" s="67"/>
      <c r="DUV16" s="284"/>
      <c r="DUW16" s="285"/>
      <c r="DUX16" s="285"/>
      <c r="DUY16" s="286"/>
      <c r="DUZ16" s="287"/>
      <c r="DVA16" s="67"/>
      <c r="DVB16" s="284"/>
      <c r="DVC16" s="285"/>
      <c r="DVD16" s="285"/>
      <c r="DVE16" s="286"/>
      <c r="DVF16" s="287"/>
      <c r="DVG16" s="67"/>
      <c r="DVH16" s="284"/>
      <c r="DVI16" s="285"/>
      <c r="DVJ16" s="285"/>
      <c r="DVK16" s="286"/>
      <c r="DVL16" s="287"/>
      <c r="DVM16" s="67"/>
      <c r="DVN16" s="284"/>
      <c r="DVO16" s="285"/>
      <c r="DVP16" s="285"/>
      <c r="DVQ16" s="286"/>
      <c r="DVR16" s="287"/>
      <c r="DVS16" s="67"/>
      <c r="DVT16" s="284"/>
      <c r="DVU16" s="285"/>
      <c r="DVV16" s="285"/>
      <c r="DVW16" s="286"/>
      <c r="DVX16" s="287"/>
      <c r="DVY16" s="67"/>
      <c r="DVZ16" s="284"/>
      <c r="DWA16" s="285"/>
      <c r="DWB16" s="285"/>
      <c r="DWC16" s="286"/>
      <c r="DWD16" s="287"/>
      <c r="DWE16" s="67"/>
      <c r="DWF16" s="284"/>
      <c r="DWG16" s="285"/>
      <c r="DWH16" s="285"/>
      <c r="DWI16" s="286"/>
      <c r="DWJ16" s="287"/>
      <c r="DWK16" s="67"/>
      <c r="DWL16" s="284"/>
      <c r="DWM16" s="285"/>
      <c r="DWN16" s="285"/>
      <c r="DWO16" s="286"/>
      <c r="DWP16" s="287"/>
      <c r="DWQ16" s="67"/>
      <c r="DWR16" s="284"/>
      <c r="DWS16" s="285"/>
      <c r="DWT16" s="285"/>
      <c r="DWU16" s="286"/>
      <c r="DWV16" s="287"/>
      <c r="DWW16" s="67"/>
      <c r="DWX16" s="284"/>
      <c r="DWY16" s="285"/>
      <c r="DWZ16" s="285"/>
      <c r="DXA16" s="286"/>
      <c r="DXB16" s="287"/>
      <c r="DXC16" s="67"/>
      <c r="DXD16" s="284"/>
      <c r="DXE16" s="285"/>
      <c r="DXF16" s="285"/>
      <c r="DXG16" s="286"/>
      <c r="DXH16" s="287"/>
      <c r="DXI16" s="67"/>
      <c r="DXJ16" s="284"/>
      <c r="DXK16" s="285"/>
      <c r="DXL16" s="285"/>
      <c r="DXM16" s="286"/>
      <c r="DXN16" s="287"/>
      <c r="DXO16" s="67"/>
      <c r="DXP16" s="284"/>
      <c r="DXQ16" s="285"/>
      <c r="DXR16" s="285"/>
      <c r="DXS16" s="286"/>
      <c r="DXT16" s="287"/>
      <c r="DXU16" s="67"/>
      <c r="DXV16" s="284"/>
      <c r="DXW16" s="285"/>
      <c r="DXX16" s="285"/>
      <c r="DXY16" s="286"/>
      <c r="DXZ16" s="287"/>
      <c r="DYA16" s="67"/>
      <c r="DYB16" s="284"/>
      <c r="DYC16" s="285"/>
      <c r="DYD16" s="285"/>
      <c r="DYE16" s="286"/>
      <c r="DYF16" s="287"/>
      <c r="DYG16" s="67"/>
      <c r="DYH16" s="284"/>
      <c r="DYI16" s="285"/>
      <c r="DYJ16" s="285"/>
      <c r="DYK16" s="286"/>
      <c r="DYL16" s="287"/>
      <c r="DYM16" s="67"/>
      <c r="DYN16" s="284"/>
      <c r="DYO16" s="285"/>
      <c r="DYP16" s="285"/>
      <c r="DYQ16" s="286"/>
      <c r="DYR16" s="287"/>
      <c r="DYS16" s="67"/>
      <c r="DYT16" s="284"/>
      <c r="DYU16" s="285"/>
      <c r="DYV16" s="285"/>
      <c r="DYW16" s="286"/>
      <c r="DYX16" s="287"/>
      <c r="DYY16" s="67"/>
      <c r="DYZ16" s="284"/>
      <c r="DZA16" s="285"/>
      <c r="DZB16" s="285"/>
      <c r="DZC16" s="286"/>
      <c r="DZD16" s="287"/>
      <c r="DZE16" s="67"/>
      <c r="DZF16" s="284"/>
      <c r="DZG16" s="285"/>
      <c r="DZH16" s="285"/>
      <c r="DZI16" s="286"/>
      <c r="DZJ16" s="287"/>
      <c r="DZK16" s="67"/>
      <c r="DZL16" s="284"/>
      <c r="DZM16" s="285"/>
      <c r="DZN16" s="285"/>
      <c r="DZO16" s="286"/>
      <c r="DZP16" s="287"/>
      <c r="DZQ16" s="67"/>
      <c r="DZR16" s="284"/>
      <c r="DZS16" s="285"/>
      <c r="DZT16" s="285"/>
      <c r="DZU16" s="286"/>
      <c r="DZV16" s="287"/>
      <c r="DZW16" s="67"/>
      <c r="DZX16" s="284"/>
      <c r="DZY16" s="285"/>
      <c r="DZZ16" s="285"/>
      <c r="EAA16" s="286"/>
      <c r="EAB16" s="287"/>
      <c r="EAC16" s="67"/>
      <c r="EAD16" s="284"/>
      <c r="EAE16" s="285"/>
      <c r="EAF16" s="285"/>
      <c r="EAG16" s="286"/>
      <c r="EAH16" s="287"/>
      <c r="EAI16" s="67"/>
      <c r="EAJ16" s="284"/>
      <c r="EAK16" s="285"/>
      <c r="EAL16" s="285"/>
      <c r="EAM16" s="286"/>
      <c r="EAN16" s="287"/>
      <c r="EAO16" s="67"/>
      <c r="EAP16" s="284"/>
      <c r="EAQ16" s="285"/>
      <c r="EAR16" s="285"/>
      <c r="EAS16" s="286"/>
      <c r="EAT16" s="287"/>
      <c r="EAU16" s="67"/>
      <c r="EAV16" s="284"/>
      <c r="EAW16" s="285"/>
      <c r="EAX16" s="285"/>
      <c r="EAY16" s="286"/>
      <c r="EAZ16" s="287"/>
      <c r="EBA16" s="67"/>
      <c r="EBB16" s="284"/>
      <c r="EBC16" s="285"/>
      <c r="EBD16" s="285"/>
      <c r="EBE16" s="286"/>
      <c r="EBF16" s="287"/>
      <c r="EBG16" s="67"/>
      <c r="EBH16" s="284"/>
      <c r="EBI16" s="285"/>
      <c r="EBJ16" s="285"/>
      <c r="EBK16" s="286"/>
      <c r="EBL16" s="287"/>
      <c r="EBM16" s="67"/>
      <c r="EBN16" s="284"/>
      <c r="EBO16" s="285"/>
      <c r="EBP16" s="285"/>
      <c r="EBQ16" s="286"/>
      <c r="EBR16" s="287"/>
      <c r="EBS16" s="67"/>
      <c r="EBT16" s="284"/>
      <c r="EBU16" s="285"/>
      <c r="EBV16" s="285"/>
      <c r="EBW16" s="286"/>
      <c r="EBX16" s="287"/>
      <c r="EBY16" s="67"/>
      <c r="EBZ16" s="284"/>
      <c r="ECA16" s="285"/>
      <c r="ECB16" s="285"/>
      <c r="ECC16" s="286"/>
      <c r="ECD16" s="287"/>
      <c r="ECE16" s="67"/>
      <c r="ECF16" s="284"/>
      <c r="ECG16" s="285"/>
      <c r="ECH16" s="285"/>
      <c r="ECI16" s="286"/>
      <c r="ECJ16" s="287"/>
      <c r="ECK16" s="67"/>
      <c r="ECL16" s="284"/>
      <c r="ECM16" s="285"/>
      <c r="ECN16" s="285"/>
      <c r="ECO16" s="286"/>
      <c r="ECP16" s="287"/>
      <c r="ECQ16" s="67"/>
      <c r="ECR16" s="284"/>
      <c r="ECS16" s="285"/>
      <c r="ECT16" s="285"/>
      <c r="ECU16" s="286"/>
      <c r="ECV16" s="287"/>
      <c r="ECW16" s="67"/>
      <c r="ECX16" s="284"/>
      <c r="ECY16" s="285"/>
      <c r="ECZ16" s="285"/>
      <c r="EDA16" s="286"/>
      <c r="EDB16" s="287"/>
      <c r="EDC16" s="67"/>
      <c r="EDD16" s="284"/>
      <c r="EDE16" s="285"/>
      <c r="EDF16" s="285"/>
      <c r="EDG16" s="286"/>
      <c r="EDH16" s="287"/>
      <c r="EDI16" s="67"/>
      <c r="EDJ16" s="284"/>
      <c r="EDK16" s="285"/>
      <c r="EDL16" s="285"/>
      <c r="EDM16" s="286"/>
      <c r="EDN16" s="287"/>
      <c r="EDO16" s="67"/>
      <c r="EDP16" s="284"/>
      <c r="EDQ16" s="285"/>
      <c r="EDR16" s="285"/>
      <c r="EDS16" s="286"/>
      <c r="EDT16" s="287"/>
      <c r="EDU16" s="67"/>
      <c r="EDV16" s="284"/>
      <c r="EDW16" s="285"/>
      <c r="EDX16" s="285"/>
      <c r="EDY16" s="286"/>
      <c r="EDZ16" s="287"/>
      <c r="EEA16" s="67"/>
      <c r="EEB16" s="284"/>
      <c r="EEC16" s="285"/>
      <c r="EED16" s="285"/>
      <c r="EEE16" s="286"/>
      <c r="EEF16" s="287"/>
      <c r="EEG16" s="67"/>
      <c r="EEH16" s="284"/>
      <c r="EEI16" s="285"/>
      <c r="EEJ16" s="285"/>
      <c r="EEK16" s="286"/>
      <c r="EEL16" s="287"/>
      <c r="EEM16" s="67"/>
      <c r="EEN16" s="284"/>
      <c r="EEO16" s="285"/>
      <c r="EEP16" s="285"/>
      <c r="EEQ16" s="286"/>
      <c r="EER16" s="287"/>
      <c r="EES16" s="67"/>
      <c r="EET16" s="284"/>
      <c r="EEU16" s="285"/>
      <c r="EEV16" s="285"/>
      <c r="EEW16" s="286"/>
      <c r="EEX16" s="287"/>
      <c r="EEY16" s="67"/>
      <c r="EEZ16" s="284"/>
      <c r="EFA16" s="285"/>
      <c r="EFB16" s="285"/>
      <c r="EFC16" s="286"/>
      <c r="EFD16" s="287"/>
      <c r="EFE16" s="67"/>
      <c r="EFF16" s="284"/>
      <c r="EFG16" s="285"/>
      <c r="EFH16" s="285"/>
      <c r="EFI16" s="286"/>
      <c r="EFJ16" s="287"/>
      <c r="EFK16" s="67"/>
      <c r="EFL16" s="284"/>
      <c r="EFM16" s="285"/>
      <c r="EFN16" s="285"/>
      <c r="EFO16" s="286"/>
      <c r="EFP16" s="287"/>
      <c r="EFQ16" s="67"/>
      <c r="EFR16" s="284"/>
      <c r="EFS16" s="285"/>
      <c r="EFT16" s="285"/>
      <c r="EFU16" s="286"/>
      <c r="EFV16" s="287"/>
      <c r="EFW16" s="67"/>
      <c r="EFX16" s="284"/>
      <c r="EFY16" s="285"/>
      <c r="EFZ16" s="285"/>
      <c r="EGA16" s="286"/>
      <c r="EGB16" s="287"/>
      <c r="EGC16" s="67"/>
      <c r="EGD16" s="284"/>
      <c r="EGE16" s="285"/>
      <c r="EGF16" s="285"/>
      <c r="EGG16" s="286"/>
      <c r="EGH16" s="287"/>
      <c r="EGI16" s="67"/>
      <c r="EGJ16" s="284"/>
      <c r="EGK16" s="285"/>
      <c r="EGL16" s="285"/>
      <c r="EGM16" s="286"/>
      <c r="EGN16" s="287"/>
      <c r="EGO16" s="67"/>
      <c r="EGP16" s="284"/>
      <c r="EGQ16" s="285"/>
      <c r="EGR16" s="285"/>
      <c r="EGS16" s="286"/>
      <c r="EGT16" s="287"/>
      <c r="EGU16" s="67"/>
      <c r="EGV16" s="284"/>
      <c r="EGW16" s="285"/>
      <c r="EGX16" s="285"/>
      <c r="EGY16" s="286"/>
      <c r="EGZ16" s="287"/>
      <c r="EHA16" s="67"/>
      <c r="EHB16" s="284"/>
      <c r="EHC16" s="285"/>
      <c r="EHD16" s="285"/>
      <c r="EHE16" s="286"/>
      <c r="EHF16" s="287"/>
      <c r="EHG16" s="67"/>
      <c r="EHH16" s="284"/>
      <c r="EHI16" s="285"/>
      <c r="EHJ16" s="285"/>
      <c r="EHK16" s="286"/>
      <c r="EHL16" s="287"/>
      <c r="EHM16" s="67"/>
      <c r="EHN16" s="284"/>
      <c r="EHO16" s="285"/>
      <c r="EHP16" s="285"/>
      <c r="EHQ16" s="286"/>
      <c r="EHR16" s="287"/>
      <c r="EHS16" s="67"/>
      <c r="EHT16" s="284"/>
      <c r="EHU16" s="285"/>
      <c r="EHV16" s="285"/>
      <c r="EHW16" s="286"/>
      <c r="EHX16" s="287"/>
      <c r="EHY16" s="67"/>
      <c r="EHZ16" s="284"/>
      <c r="EIA16" s="285"/>
      <c r="EIB16" s="285"/>
      <c r="EIC16" s="286"/>
      <c r="EID16" s="287"/>
      <c r="EIE16" s="67"/>
      <c r="EIF16" s="284"/>
      <c r="EIG16" s="285"/>
      <c r="EIH16" s="285"/>
      <c r="EII16" s="286"/>
      <c r="EIJ16" s="287"/>
      <c r="EIK16" s="67"/>
      <c r="EIL16" s="284"/>
      <c r="EIM16" s="285"/>
      <c r="EIN16" s="285"/>
      <c r="EIO16" s="286"/>
      <c r="EIP16" s="287"/>
      <c r="EIQ16" s="67"/>
      <c r="EIR16" s="284"/>
      <c r="EIS16" s="285"/>
      <c r="EIT16" s="285"/>
      <c r="EIU16" s="286"/>
      <c r="EIV16" s="287"/>
      <c r="EIW16" s="67"/>
      <c r="EIX16" s="284"/>
      <c r="EIY16" s="285"/>
      <c r="EIZ16" s="285"/>
      <c r="EJA16" s="286"/>
      <c r="EJB16" s="287"/>
      <c r="EJC16" s="67"/>
      <c r="EJD16" s="284"/>
      <c r="EJE16" s="285"/>
      <c r="EJF16" s="285"/>
      <c r="EJG16" s="286"/>
      <c r="EJH16" s="287"/>
      <c r="EJI16" s="67"/>
      <c r="EJJ16" s="284"/>
      <c r="EJK16" s="285"/>
      <c r="EJL16" s="285"/>
      <c r="EJM16" s="286"/>
      <c r="EJN16" s="287"/>
      <c r="EJO16" s="67"/>
      <c r="EJP16" s="284"/>
      <c r="EJQ16" s="285"/>
      <c r="EJR16" s="285"/>
      <c r="EJS16" s="286"/>
      <c r="EJT16" s="287"/>
      <c r="EJU16" s="67"/>
      <c r="EJV16" s="284"/>
      <c r="EJW16" s="285"/>
      <c r="EJX16" s="285"/>
      <c r="EJY16" s="286"/>
      <c r="EJZ16" s="287"/>
      <c r="EKA16" s="67"/>
      <c r="EKB16" s="284"/>
      <c r="EKC16" s="285"/>
      <c r="EKD16" s="285"/>
      <c r="EKE16" s="286"/>
      <c r="EKF16" s="287"/>
      <c r="EKG16" s="67"/>
      <c r="EKH16" s="284"/>
      <c r="EKI16" s="285"/>
      <c r="EKJ16" s="285"/>
      <c r="EKK16" s="286"/>
      <c r="EKL16" s="287"/>
      <c r="EKM16" s="67"/>
      <c r="EKN16" s="284"/>
      <c r="EKO16" s="285"/>
      <c r="EKP16" s="285"/>
      <c r="EKQ16" s="286"/>
      <c r="EKR16" s="287"/>
      <c r="EKS16" s="67"/>
      <c r="EKT16" s="284"/>
      <c r="EKU16" s="285"/>
      <c r="EKV16" s="285"/>
      <c r="EKW16" s="286"/>
      <c r="EKX16" s="287"/>
      <c r="EKY16" s="67"/>
      <c r="EKZ16" s="284"/>
      <c r="ELA16" s="285"/>
      <c r="ELB16" s="285"/>
      <c r="ELC16" s="286"/>
      <c r="ELD16" s="287"/>
      <c r="ELE16" s="67"/>
      <c r="ELF16" s="284"/>
      <c r="ELG16" s="285"/>
      <c r="ELH16" s="285"/>
      <c r="ELI16" s="286"/>
      <c r="ELJ16" s="287"/>
      <c r="ELK16" s="67"/>
      <c r="ELL16" s="284"/>
      <c r="ELM16" s="285"/>
      <c r="ELN16" s="285"/>
      <c r="ELO16" s="286"/>
      <c r="ELP16" s="287"/>
      <c r="ELQ16" s="67"/>
      <c r="ELR16" s="284"/>
      <c r="ELS16" s="285"/>
      <c r="ELT16" s="285"/>
      <c r="ELU16" s="286"/>
      <c r="ELV16" s="287"/>
      <c r="ELW16" s="67"/>
      <c r="ELX16" s="284"/>
      <c r="ELY16" s="285"/>
      <c r="ELZ16" s="285"/>
      <c r="EMA16" s="286"/>
      <c r="EMB16" s="287"/>
      <c r="EMC16" s="67"/>
      <c r="EMD16" s="284"/>
      <c r="EME16" s="285"/>
      <c r="EMF16" s="285"/>
      <c r="EMG16" s="286"/>
      <c r="EMH16" s="287"/>
      <c r="EMI16" s="67"/>
      <c r="EMJ16" s="284"/>
      <c r="EMK16" s="285"/>
      <c r="EML16" s="285"/>
      <c r="EMM16" s="286"/>
      <c r="EMN16" s="287"/>
      <c r="EMO16" s="67"/>
      <c r="EMP16" s="284"/>
      <c r="EMQ16" s="285"/>
      <c r="EMR16" s="285"/>
      <c r="EMS16" s="286"/>
      <c r="EMT16" s="287"/>
      <c r="EMU16" s="67"/>
      <c r="EMV16" s="284"/>
      <c r="EMW16" s="285"/>
      <c r="EMX16" s="285"/>
      <c r="EMY16" s="286"/>
      <c r="EMZ16" s="287"/>
      <c r="ENA16" s="67"/>
      <c r="ENB16" s="284"/>
      <c r="ENC16" s="285"/>
      <c r="END16" s="285"/>
      <c r="ENE16" s="286"/>
      <c r="ENF16" s="287"/>
      <c r="ENG16" s="67"/>
      <c r="ENH16" s="284"/>
      <c r="ENI16" s="285"/>
      <c r="ENJ16" s="285"/>
      <c r="ENK16" s="286"/>
      <c r="ENL16" s="287"/>
      <c r="ENM16" s="67"/>
      <c r="ENN16" s="284"/>
      <c r="ENO16" s="285"/>
      <c r="ENP16" s="285"/>
      <c r="ENQ16" s="286"/>
      <c r="ENR16" s="287"/>
      <c r="ENS16" s="67"/>
      <c r="ENT16" s="284"/>
      <c r="ENU16" s="285"/>
      <c r="ENV16" s="285"/>
      <c r="ENW16" s="286"/>
      <c r="ENX16" s="287"/>
      <c r="ENY16" s="67"/>
      <c r="ENZ16" s="284"/>
      <c r="EOA16" s="285"/>
      <c r="EOB16" s="285"/>
      <c r="EOC16" s="286"/>
      <c r="EOD16" s="287"/>
      <c r="EOE16" s="67"/>
      <c r="EOF16" s="284"/>
      <c r="EOG16" s="285"/>
      <c r="EOH16" s="285"/>
      <c r="EOI16" s="286"/>
      <c r="EOJ16" s="287"/>
      <c r="EOK16" s="67"/>
      <c r="EOL16" s="284"/>
      <c r="EOM16" s="285"/>
      <c r="EON16" s="285"/>
      <c r="EOO16" s="286"/>
      <c r="EOP16" s="287"/>
      <c r="EOQ16" s="67"/>
      <c r="EOR16" s="284"/>
      <c r="EOS16" s="285"/>
      <c r="EOT16" s="285"/>
      <c r="EOU16" s="286"/>
      <c r="EOV16" s="287"/>
      <c r="EOW16" s="67"/>
      <c r="EOX16" s="284"/>
      <c r="EOY16" s="285"/>
      <c r="EOZ16" s="285"/>
      <c r="EPA16" s="286"/>
      <c r="EPB16" s="287"/>
      <c r="EPC16" s="67"/>
      <c r="EPD16" s="284"/>
      <c r="EPE16" s="285"/>
      <c r="EPF16" s="285"/>
      <c r="EPG16" s="286"/>
      <c r="EPH16" s="287"/>
      <c r="EPI16" s="67"/>
      <c r="EPJ16" s="284"/>
      <c r="EPK16" s="285"/>
      <c r="EPL16" s="285"/>
      <c r="EPM16" s="286"/>
      <c r="EPN16" s="287"/>
      <c r="EPO16" s="67"/>
      <c r="EPP16" s="284"/>
      <c r="EPQ16" s="285"/>
      <c r="EPR16" s="285"/>
      <c r="EPS16" s="286"/>
      <c r="EPT16" s="287"/>
      <c r="EPU16" s="67"/>
      <c r="EPV16" s="284"/>
      <c r="EPW16" s="285"/>
      <c r="EPX16" s="285"/>
      <c r="EPY16" s="286"/>
      <c r="EPZ16" s="287"/>
      <c r="EQA16" s="67"/>
      <c r="EQB16" s="284"/>
      <c r="EQC16" s="285"/>
      <c r="EQD16" s="285"/>
      <c r="EQE16" s="286"/>
      <c r="EQF16" s="287"/>
      <c r="EQG16" s="67"/>
      <c r="EQH16" s="284"/>
      <c r="EQI16" s="285"/>
      <c r="EQJ16" s="285"/>
      <c r="EQK16" s="286"/>
      <c r="EQL16" s="287"/>
      <c r="EQM16" s="67"/>
      <c r="EQN16" s="284"/>
      <c r="EQO16" s="285"/>
      <c r="EQP16" s="285"/>
      <c r="EQQ16" s="286"/>
      <c r="EQR16" s="287"/>
      <c r="EQS16" s="67"/>
      <c r="EQT16" s="284"/>
      <c r="EQU16" s="285"/>
      <c r="EQV16" s="285"/>
      <c r="EQW16" s="286"/>
      <c r="EQX16" s="287"/>
      <c r="EQY16" s="67"/>
      <c r="EQZ16" s="284"/>
      <c r="ERA16" s="285"/>
      <c r="ERB16" s="285"/>
      <c r="ERC16" s="286"/>
      <c r="ERD16" s="287"/>
      <c r="ERE16" s="67"/>
      <c r="ERF16" s="284"/>
      <c r="ERG16" s="285"/>
      <c r="ERH16" s="285"/>
      <c r="ERI16" s="286"/>
      <c r="ERJ16" s="287"/>
      <c r="ERK16" s="67"/>
      <c r="ERL16" s="284"/>
      <c r="ERM16" s="285"/>
      <c r="ERN16" s="285"/>
      <c r="ERO16" s="286"/>
      <c r="ERP16" s="287"/>
      <c r="ERQ16" s="67"/>
      <c r="ERR16" s="284"/>
      <c r="ERS16" s="285"/>
      <c r="ERT16" s="285"/>
      <c r="ERU16" s="286"/>
      <c r="ERV16" s="287"/>
      <c r="ERW16" s="67"/>
      <c r="ERX16" s="284"/>
      <c r="ERY16" s="285"/>
      <c r="ERZ16" s="285"/>
      <c r="ESA16" s="286"/>
      <c r="ESB16" s="287"/>
      <c r="ESC16" s="67"/>
      <c r="ESD16" s="284"/>
      <c r="ESE16" s="285"/>
      <c r="ESF16" s="285"/>
      <c r="ESG16" s="286"/>
      <c r="ESH16" s="287"/>
      <c r="ESI16" s="67"/>
      <c r="ESJ16" s="284"/>
      <c r="ESK16" s="285"/>
      <c r="ESL16" s="285"/>
      <c r="ESM16" s="286"/>
      <c r="ESN16" s="287"/>
      <c r="ESO16" s="67"/>
      <c r="ESP16" s="284"/>
      <c r="ESQ16" s="285"/>
      <c r="ESR16" s="285"/>
      <c r="ESS16" s="286"/>
      <c r="EST16" s="287"/>
      <c r="ESU16" s="67"/>
      <c r="ESV16" s="284"/>
      <c r="ESW16" s="285"/>
      <c r="ESX16" s="285"/>
      <c r="ESY16" s="286"/>
      <c r="ESZ16" s="287"/>
      <c r="ETA16" s="67"/>
      <c r="ETB16" s="284"/>
      <c r="ETC16" s="285"/>
      <c r="ETD16" s="285"/>
      <c r="ETE16" s="286"/>
      <c r="ETF16" s="287"/>
      <c r="ETG16" s="67"/>
      <c r="ETH16" s="284"/>
      <c r="ETI16" s="285"/>
      <c r="ETJ16" s="285"/>
      <c r="ETK16" s="286"/>
      <c r="ETL16" s="287"/>
      <c r="ETM16" s="67"/>
      <c r="ETN16" s="284"/>
      <c r="ETO16" s="285"/>
      <c r="ETP16" s="285"/>
      <c r="ETQ16" s="286"/>
      <c r="ETR16" s="287"/>
      <c r="ETS16" s="67"/>
      <c r="ETT16" s="284"/>
      <c r="ETU16" s="285"/>
      <c r="ETV16" s="285"/>
      <c r="ETW16" s="286"/>
      <c r="ETX16" s="287"/>
      <c r="ETY16" s="67"/>
      <c r="ETZ16" s="284"/>
      <c r="EUA16" s="285"/>
      <c r="EUB16" s="285"/>
      <c r="EUC16" s="286"/>
      <c r="EUD16" s="287"/>
      <c r="EUE16" s="67"/>
      <c r="EUF16" s="284"/>
      <c r="EUG16" s="285"/>
      <c r="EUH16" s="285"/>
      <c r="EUI16" s="286"/>
      <c r="EUJ16" s="287"/>
      <c r="EUK16" s="67"/>
      <c r="EUL16" s="284"/>
      <c r="EUM16" s="285"/>
      <c r="EUN16" s="285"/>
      <c r="EUO16" s="286"/>
      <c r="EUP16" s="287"/>
      <c r="EUQ16" s="67"/>
      <c r="EUR16" s="284"/>
      <c r="EUS16" s="285"/>
      <c r="EUT16" s="285"/>
      <c r="EUU16" s="286"/>
      <c r="EUV16" s="287"/>
      <c r="EUW16" s="67"/>
      <c r="EUX16" s="284"/>
      <c r="EUY16" s="285"/>
      <c r="EUZ16" s="285"/>
      <c r="EVA16" s="286"/>
      <c r="EVB16" s="287"/>
      <c r="EVC16" s="67"/>
      <c r="EVD16" s="284"/>
      <c r="EVE16" s="285"/>
      <c r="EVF16" s="285"/>
      <c r="EVG16" s="286"/>
      <c r="EVH16" s="287"/>
      <c r="EVI16" s="67"/>
      <c r="EVJ16" s="284"/>
      <c r="EVK16" s="285"/>
      <c r="EVL16" s="285"/>
      <c r="EVM16" s="286"/>
      <c r="EVN16" s="287"/>
      <c r="EVO16" s="67"/>
      <c r="EVP16" s="284"/>
      <c r="EVQ16" s="285"/>
      <c r="EVR16" s="285"/>
      <c r="EVS16" s="286"/>
      <c r="EVT16" s="287"/>
      <c r="EVU16" s="67"/>
      <c r="EVV16" s="284"/>
      <c r="EVW16" s="285"/>
      <c r="EVX16" s="285"/>
      <c r="EVY16" s="286"/>
      <c r="EVZ16" s="287"/>
      <c r="EWA16" s="67"/>
      <c r="EWB16" s="284"/>
      <c r="EWC16" s="285"/>
      <c r="EWD16" s="285"/>
      <c r="EWE16" s="286"/>
      <c r="EWF16" s="287"/>
      <c r="EWG16" s="67"/>
      <c r="EWH16" s="284"/>
      <c r="EWI16" s="285"/>
      <c r="EWJ16" s="285"/>
      <c r="EWK16" s="286"/>
      <c r="EWL16" s="287"/>
      <c r="EWM16" s="67"/>
      <c r="EWN16" s="284"/>
      <c r="EWO16" s="285"/>
      <c r="EWP16" s="285"/>
      <c r="EWQ16" s="286"/>
      <c r="EWR16" s="287"/>
      <c r="EWS16" s="67"/>
      <c r="EWT16" s="284"/>
      <c r="EWU16" s="285"/>
      <c r="EWV16" s="285"/>
      <c r="EWW16" s="286"/>
      <c r="EWX16" s="287"/>
      <c r="EWY16" s="67"/>
      <c r="EWZ16" s="284"/>
      <c r="EXA16" s="285"/>
      <c r="EXB16" s="285"/>
      <c r="EXC16" s="286"/>
      <c r="EXD16" s="287"/>
      <c r="EXE16" s="67"/>
      <c r="EXF16" s="284"/>
      <c r="EXG16" s="285"/>
      <c r="EXH16" s="285"/>
      <c r="EXI16" s="286"/>
      <c r="EXJ16" s="287"/>
      <c r="EXK16" s="67"/>
      <c r="EXL16" s="284"/>
      <c r="EXM16" s="285"/>
      <c r="EXN16" s="285"/>
      <c r="EXO16" s="286"/>
      <c r="EXP16" s="287"/>
      <c r="EXQ16" s="67"/>
      <c r="EXR16" s="284"/>
      <c r="EXS16" s="285"/>
      <c r="EXT16" s="285"/>
      <c r="EXU16" s="286"/>
      <c r="EXV16" s="287"/>
      <c r="EXW16" s="67"/>
      <c r="EXX16" s="284"/>
      <c r="EXY16" s="285"/>
      <c r="EXZ16" s="285"/>
      <c r="EYA16" s="286"/>
      <c r="EYB16" s="287"/>
      <c r="EYC16" s="67"/>
      <c r="EYD16" s="284"/>
      <c r="EYE16" s="285"/>
      <c r="EYF16" s="285"/>
      <c r="EYG16" s="286"/>
      <c r="EYH16" s="287"/>
      <c r="EYI16" s="67"/>
      <c r="EYJ16" s="284"/>
      <c r="EYK16" s="285"/>
      <c r="EYL16" s="285"/>
      <c r="EYM16" s="286"/>
      <c r="EYN16" s="287"/>
      <c r="EYO16" s="67"/>
      <c r="EYP16" s="284"/>
      <c r="EYQ16" s="285"/>
      <c r="EYR16" s="285"/>
      <c r="EYS16" s="286"/>
      <c r="EYT16" s="287"/>
      <c r="EYU16" s="67"/>
      <c r="EYV16" s="284"/>
      <c r="EYW16" s="285"/>
      <c r="EYX16" s="285"/>
      <c r="EYY16" s="286"/>
      <c r="EYZ16" s="287"/>
      <c r="EZA16" s="67"/>
      <c r="EZB16" s="284"/>
      <c r="EZC16" s="285"/>
      <c r="EZD16" s="285"/>
      <c r="EZE16" s="286"/>
      <c r="EZF16" s="287"/>
      <c r="EZG16" s="67"/>
      <c r="EZH16" s="284"/>
      <c r="EZI16" s="285"/>
      <c r="EZJ16" s="285"/>
      <c r="EZK16" s="286"/>
      <c r="EZL16" s="287"/>
      <c r="EZM16" s="67"/>
      <c r="EZN16" s="284"/>
      <c r="EZO16" s="285"/>
      <c r="EZP16" s="285"/>
      <c r="EZQ16" s="286"/>
      <c r="EZR16" s="287"/>
      <c r="EZS16" s="67"/>
      <c r="EZT16" s="284"/>
      <c r="EZU16" s="285"/>
      <c r="EZV16" s="285"/>
      <c r="EZW16" s="286"/>
      <c r="EZX16" s="287"/>
      <c r="EZY16" s="67"/>
      <c r="EZZ16" s="284"/>
      <c r="FAA16" s="285"/>
      <c r="FAB16" s="285"/>
      <c r="FAC16" s="286"/>
      <c r="FAD16" s="287"/>
      <c r="FAE16" s="67"/>
      <c r="FAF16" s="284"/>
      <c r="FAG16" s="285"/>
      <c r="FAH16" s="285"/>
      <c r="FAI16" s="286"/>
      <c r="FAJ16" s="287"/>
      <c r="FAK16" s="67"/>
      <c r="FAL16" s="284"/>
      <c r="FAM16" s="285"/>
      <c r="FAN16" s="285"/>
      <c r="FAO16" s="286"/>
      <c r="FAP16" s="287"/>
      <c r="FAQ16" s="67"/>
      <c r="FAR16" s="284"/>
      <c r="FAS16" s="285"/>
      <c r="FAT16" s="285"/>
      <c r="FAU16" s="286"/>
      <c r="FAV16" s="287"/>
      <c r="FAW16" s="67"/>
      <c r="FAX16" s="284"/>
      <c r="FAY16" s="285"/>
      <c r="FAZ16" s="285"/>
      <c r="FBA16" s="286"/>
      <c r="FBB16" s="287"/>
      <c r="FBC16" s="67"/>
      <c r="FBD16" s="284"/>
      <c r="FBE16" s="285"/>
      <c r="FBF16" s="285"/>
      <c r="FBG16" s="286"/>
      <c r="FBH16" s="287"/>
      <c r="FBI16" s="67"/>
      <c r="FBJ16" s="284"/>
      <c r="FBK16" s="285"/>
      <c r="FBL16" s="285"/>
      <c r="FBM16" s="286"/>
      <c r="FBN16" s="287"/>
      <c r="FBO16" s="67"/>
      <c r="FBP16" s="284"/>
      <c r="FBQ16" s="285"/>
      <c r="FBR16" s="285"/>
      <c r="FBS16" s="286"/>
      <c r="FBT16" s="287"/>
      <c r="FBU16" s="67"/>
      <c r="FBV16" s="284"/>
      <c r="FBW16" s="285"/>
      <c r="FBX16" s="285"/>
      <c r="FBY16" s="286"/>
      <c r="FBZ16" s="287"/>
      <c r="FCA16" s="67"/>
      <c r="FCB16" s="284"/>
      <c r="FCC16" s="285"/>
      <c r="FCD16" s="285"/>
      <c r="FCE16" s="286"/>
      <c r="FCF16" s="287"/>
      <c r="FCG16" s="67"/>
      <c r="FCH16" s="284"/>
      <c r="FCI16" s="285"/>
      <c r="FCJ16" s="285"/>
      <c r="FCK16" s="286"/>
      <c r="FCL16" s="287"/>
      <c r="FCM16" s="67"/>
      <c r="FCN16" s="284"/>
      <c r="FCO16" s="285"/>
      <c r="FCP16" s="285"/>
      <c r="FCQ16" s="286"/>
      <c r="FCR16" s="287"/>
      <c r="FCS16" s="67"/>
      <c r="FCT16" s="284"/>
      <c r="FCU16" s="285"/>
      <c r="FCV16" s="285"/>
      <c r="FCW16" s="286"/>
      <c r="FCX16" s="287"/>
      <c r="FCY16" s="67"/>
      <c r="FCZ16" s="284"/>
      <c r="FDA16" s="285"/>
      <c r="FDB16" s="285"/>
      <c r="FDC16" s="286"/>
      <c r="FDD16" s="287"/>
      <c r="FDE16" s="67"/>
      <c r="FDF16" s="284"/>
      <c r="FDG16" s="285"/>
      <c r="FDH16" s="285"/>
      <c r="FDI16" s="286"/>
      <c r="FDJ16" s="287"/>
      <c r="FDK16" s="67"/>
      <c r="FDL16" s="284"/>
      <c r="FDM16" s="285"/>
      <c r="FDN16" s="285"/>
      <c r="FDO16" s="286"/>
      <c r="FDP16" s="287"/>
      <c r="FDQ16" s="67"/>
      <c r="FDR16" s="284"/>
      <c r="FDS16" s="285"/>
      <c r="FDT16" s="285"/>
      <c r="FDU16" s="286"/>
      <c r="FDV16" s="287"/>
      <c r="FDW16" s="67"/>
      <c r="FDX16" s="284"/>
      <c r="FDY16" s="285"/>
      <c r="FDZ16" s="285"/>
      <c r="FEA16" s="286"/>
      <c r="FEB16" s="287"/>
      <c r="FEC16" s="67"/>
      <c r="FED16" s="284"/>
      <c r="FEE16" s="285"/>
      <c r="FEF16" s="285"/>
      <c r="FEG16" s="286"/>
      <c r="FEH16" s="287"/>
      <c r="FEI16" s="67"/>
      <c r="FEJ16" s="284"/>
      <c r="FEK16" s="285"/>
      <c r="FEL16" s="285"/>
      <c r="FEM16" s="286"/>
      <c r="FEN16" s="287"/>
      <c r="FEO16" s="67"/>
      <c r="FEP16" s="284"/>
      <c r="FEQ16" s="285"/>
      <c r="FER16" s="285"/>
      <c r="FES16" s="286"/>
      <c r="FET16" s="287"/>
      <c r="FEU16" s="67"/>
      <c r="FEV16" s="284"/>
      <c r="FEW16" s="285"/>
      <c r="FEX16" s="285"/>
      <c r="FEY16" s="286"/>
      <c r="FEZ16" s="287"/>
      <c r="FFA16" s="67"/>
      <c r="FFB16" s="284"/>
      <c r="FFC16" s="285"/>
      <c r="FFD16" s="285"/>
      <c r="FFE16" s="286"/>
      <c r="FFF16" s="287"/>
      <c r="FFG16" s="67"/>
      <c r="FFH16" s="284"/>
      <c r="FFI16" s="285"/>
      <c r="FFJ16" s="285"/>
      <c r="FFK16" s="286"/>
      <c r="FFL16" s="287"/>
      <c r="FFM16" s="67"/>
      <c r="FFN16" s="284"/>
      <c r="FFO16" s="285"/>
      <c r="FFP16" s="285"/>
      <c r="FFQ16" s="286"/>
      <c r="FFR16" s="287"/>
      <c r="FFS16" s="67"/>
      <c r="FFT16" s="284"/>
      <c r="FFU16" s="285"/>
      <c r="FFV16" s="285"/>
      <c r="FFW16" s="286"/>
      <c r="FFX16" s="287"/>
      <c r="FFY16" s="67"/>
      <c r="FFZ16" s="284"/>
      <c r="FGA16" s="285"/>
      <c r="FGB16" s="285"/>
      <c r="FGC16" s="286"/>
      <c r="FGD16" s="287"/>
      <c r="FGE16" s="67"/>
      <c r="FGF16" s="284"/>
      <c r="FGG16" s="285"/>
      <c r="FGH16" s="285"/>
      <c r="FGI16" s="286"/>
      <c r="FGJ16" s="287"/>
      <c r="FGK16" s="67"/>
      <c r="FGL16" s="284"/>
      <c r="FGM16" s="285"/>
      <c r="FGN16" s="285"/>
      <c r="FGO16" s="286"/>
      <c r="FGP16" s="287"/>
      <c r="FGQ16" s="67"/>
      <c r="FGR16" s="284"/>
      <c r="FGS16" s="285"/>
      <c r="FGT16" s="285"/>
      <c r="FGU16" s="286"/>
      <c r="FGV16" s="287"/>
      <c r="FGW16" s="67"/>
      <c r="FGX16" s="284"/>
      <c r="FGY16" s="285"/>
      <c r="FGZ16" s="285"/>
      <c r="FHA16" s="286"/>
      <c r="FHB16" s="287"/>
      <c r="FHC16" s="67"/>
      <c r="FHD16" s="284"/>
      <c r="FHE16" s="285"/>
      <c r="FHF16" s="285"/>
      <c r="FHG16" s="286"/>
      <c r="FHH16" s="287"/>
      <c r="FHI16" s="67"/>
      <c r="FHJ16" s="284"/>
      <c r="FHK16" s="285"/>
      <c r="FHL16" s="285"/>
      <c r="FHM16" s="286"/>
      <c r="FHN16" s="287"/>
      <c r="FHO16" s="67"/>
      <c r="FHP16" s="284"/>
      <c r="FHQ16" s="285"/>
      <c r="FHR16" s="285"/>
      <c r="FHS16" s="286"/>
      <c r="FHT16" s="287"/>
      <c r="FHU16" s="67"/>
      <c r="FHV16" s="284"/>
      <c r="FHW16" s="285"/>
      <c r="FHX16" s="285"/>
      <c r="FHY16" s="286"/>
      <c r="FHZ16" s="287"/>
      <c r="FIA16" s="67"/>
      <c r="FIB16" s="284"/>
      <c r="FIC16" s="285"/>
      <c r="FID16" s="285"/>
      <c r="FIE16" s="286"/>
      <c r="FIF16" s="287"/>
      <c r="FIG16" s="67"/>
      <c r="FIH16" s="284"/>
      <c r="FII16" s="285"/>
      <c r="FIJ16" s="285"/>
      <c r="FIK16" s="286"/>
      <c r="FIL16" s="287"/>
      <c r="FIM16" s="67"/>
      <c r="FIN16" s="284"/>
      <c r="FIO16" s="285"/>
      <c r="FIP16" s="285"/>
      <c r="FIQ16" s="286"/>
      <c r="FIR16" s="287"/>
      <c r="FIS16" s="67"/>
      <c r="FIT16" s="284"/>
      <c r="FIU16" s="285"/>
      <c r="FIV16" s="285"/>
      <c r="FIW16" s="286"/>
      <c r="FIX16" s="287"/>
      <c r="FIY16" s="67"/>
      <c r="FIZ16" s="284"/>
      <c r="FJA16" s="285"/>
      <c r="FJB16" s="285"/>
      <c r="FJC16" s="286"/>
      <c r="FJD16" s="287"/>
      <c r="FJE16" s="67"/>
      <c r="FJF16" s="284"/>
      <c r="FJG16" s="285"/>
      <c r="FJH16" s="285"/>
      <c r="FJI16" s="286"/>
      <c r="FJJ16" s="287"/>
      <c r="FJK16" s="67"/>
      <c r="FJL16" s="284"/>
      <c r="FJM16" s="285"/>
      <c r="FJN16" s="285"/>
      <c r="FJO16" s="286"/>
      <c r="FJP16" s="287"/>
      <c r="FJQ16" s="67"/>
      <c r="FJR16" s="284"/>
      <c r="FJS16" s="285"/>
      <c r="FJT16" s="285"/>
      <c r="FJU16" s="286"/>
      <c r="FJV16" s="287"/>
      <c r="FJW16" s="67"/>
      <c r="FJX16" s="284"/>
      <c r="FJY16" s="285"/>
      <c r="FJZ16" s="285"/>
      <c r="FKA16" s="286"/>
      <c r="FKB16" s="287"/>
      <c r="FKC16" s="67"/>
      <c r="FKD16" s="284"/>
      <c r="FKE16" s="285"/>
      <c r="FKF16" s="285"/>
      <c r="FKG16" s="286"/>
      <c r="FKH16" s="287"/>
      <c r="FKI16" s="67"/>
      <c r="FKJ16" s="284"/>
      <c r="FKK16" s="285"/>
      <c r="FKL16" s="285"/>
      <c r="FKM16" s="286"/>
      <c r="FKN16" s="287"/>
      <c r="FKO16" s="67"/>
      <c r="FKP16" s="284"/>
      <c r="FKQ16" s="285"/>
      <c r="FKR16" s="285"/>
      <c r="FKS16" s="286"/>
      <c r="FKT16" s="287"/>
      <c r="FKU16" s="67"/>
      <c r="FKV16" s="284"/>
      <c r="FKW16" s="285"/>
      <c r="FKX16" s="285"/>
      <c r="FKY16" s="286"/>
      <c r="FKZ16" s="287"/>
      <c r="FLA16" s="67"/>
      <c r="FLB16" s="284"/>
      <c r="FLC16" s="285"/>
      <c r="FLD16" s="285"/>
      <c r="FLE16" s="286"/>
      <c r="FLF16" s="287"/>
      <c r="FLG16" s="67"/>
      <c r="FLH16" s="284"/>
      <c r="FLI16" s="285"/>
      <c r="FLJ16" s="285"/>
      <c r="FLK16" s="286"/>
      <c r="FLL16" s="287"/>
      <c r="FLM16" s="67"/>
      <c r="FLN16" s="284"/>
      <c r="FLO16" s="285"/>
      <c r="FLP16" s="285"/>
      <c r="FLQ16" s="286"/>
      <c r="FLR16" s="287"/>
      <c r="FLS16" s="67"/>
      <c r="FLT16" s="284"/>
      <c r="FLU16" s="285"/>
      <c r="FLV16" s="285"/>
      <c r="FLW16" s="286"/>
      <c r="FLX16" s="287"/>
      <c r="FLY16" s="67"/>
      <c r="FLZ16" s="284"/>
      <c r="FMA16" s="285"/>
      <c r="FMB16" s="285"/>
      <c r="FMC16" s="286"/>
      <c r="FMD16" s="287"/>
      <c r="FME16" s="67"/>
      <c r="FMF16" s="284"/>
      <c r="FMG16" s="285"/>
      <c r="FMH16" s="285"/>
      <c r="FMI16" s="286"/>
      <c r="FMJ16" s="287"/>
      <c r="FMK16" s="67"/>
      <c r="FML16" s="284"/>
      <c r="FMM16" s="285"/>
      <c r="FMN16" s="285"/>
      <c r="FMO16" s="286"/>
      <c r="FMP16" s="287"/>
      <c r="FMQ16" s="67"/>
      <c r="FMR16" s="284"/>
      <c r="FMS16" s="285"/>
      <c r="FMT16" s="285"/>
      <c r="FMU16" s="286"/>
      <c r="FMV16" s="287"/>
      <c r="FMW16" s="67"/>
      <c r="FMX16" s="284"/>
      <c r="FMY16" s="285"/>
      <c r="FMZ16" s="285"/>
      <c r="FNA16" s="286"/>
      <c r="FNB16" s="287"/>
      <c r="FNC16" s="67"/>
      <c r="FND16" s="284"/>
      <c r="FNE16" s="285"/>
      <c r="FNF16" s="285"/>
      <c r="FNG16" s="286"/>
      <c r="FNH16" s="287"/>
      <c r="FNI16" s="67"/>
      <c r="FNJ16" s="284"/>
      <c r="FNK16" s="285"/>
      <c r="FNL16" s="285"/>
      <c r="FNM16" s="286"/>
      <c r="FNN16" s="287"/>
      <c r="FNO16" s="67"/>
      <c r="FNP16" s="284"/>
      <c r="FNQ16" s="285"/>
      <c r="FNR16" s="285"/>
      <c r="FNS16" s="286"/>
      <c r="FNT16" s="287"/>
      <c r="FNU16" s="67"/>
      <c r="FNV16" s="284"/>
      <c r="FNW16" s="285"/>
      <c r="FNX16" s="285"/>
      <c r="FNY16" s="286"/>
      <c r="FNZ16" s="287"/>
      <c r="FOA16" s="67"/>
      <c r="FOB16" s="284"/>
      <c r="FOC16" s="285"/>
      <c r="FOD16" s="285"/>
      <c r="FOE16" s="286"/>
      <c r="FOF16" s="287"/>
      <c r="FOG16" s="67"/>
      <c r="FOH16" s="284"/>
      <c r="FOI16" s="285"/>
      <c r="FOJ16" s="285"/>
      <c r="FOK16" s="286"/>
      <c r="FOL16" s="287"/>
      <c r="FOM16" s="67"/>
      <c r="FON16" s="284"/>
      <c r="FOO16" s="285"/>
      <c r="FOP16" s="285"/>
      <c r="FOQ16" s="286"/>
      <c r="FOR16" s="287"/>
      <c r="FOS16" s="67"/>
      <c r="FOT16" s="284"/>
      <c r="FOU16" s="285"/>
      <c r="FOV16" s="285"/>
      <c r="FOW16" s="286"/>
      <c r="FOX16" s="287"/>
      <c r="FOY16" s="67"/>
      <c r="FOZ16" s="284"/>
      <c r="FPA16" s="285"/>
      <c r="FPB16" s="285"/>
      <c r="FPC16" s="286"/>
      <c r="FPD16" s="287"/>
      <c r="FPE16" s="67"/>
      <c r="FPF16" s="284"/>
      <c r="FPG16" s="285"/>
      <c r="FPH16" s="285"/>
      <c r="FPI16" s="286"/>
      <c r="FPJ16" s="287"/>
      <c r="FPK16" s="67"/>
      <c r="FPL16" s="284"/>
      <c r="FPM16" s="285"/>
      <c r="FPN16" s="285"/>
      <c r="FPO16" s="286"/>
      <c r="FPP16" s="287"/>
      <c r="FPQ16" s="67"/>
      <c r="FPR16" s="284"/>
      <c r="FPS16" s="285"/>
      <c r="FPT16" s="285"/>
      <c r="FPU16" s="286"/>
      <c r="FPV16" s="287"/>
      <c r="FPW16" s="67"/>
      <c r="FPX16" s="284"/>
      <c r="FPY16" s="285"/>
      <c r="FPZ16" s="285"/>
      <c r="FQA16" s="286"/>
      <c r="FQB16" s="287"/>
      <c r="FQC16" s="67"/>
      <c r="FQD16" s="284"/>
      <c r="FQE16" s="285"/>
      <c r="FQF16" s="285"/>
      <c r="FQG16" s="286"/>
      <c r="FQH16" s="287"/>
      <c r="FQI16" s="67"/>
      <c r="FQJ16" s="284"/>
      <c r="FQK16" s="285"/>
      <c r="FQL16" s="285"/>
      <c r="FQM16" s="286"/>
      <c r="FQN16" s="287"/>
      <c r="FQO16" s="67"/>
      <c r="FQP16" s="284"/>
      <c r="FQQ16" s="285"/>
      <c r="FQR16" s="285"/>
      <c r="FQS16" s="286"/>
      <c r="FQT16" s="287"/>
      <c r="FQU16" s="67"/>
      <c r="FQV16" s="284"/>
      <c r="FQW16" s="285"/>
      <c r="FQX16" s="285"/>
      <c r="FQY16" s="286"/>
      <c r="FQZ16" s="287"/>
      <c r="FRA16" s="67"/>
      <c r="FRB16" s="284"/>
      <c r="FRC16" s="285"/>
      <c r="FRD16" s="285"/>
      <c r="FRE16" s="286"/>
      <c r="FRF16" s="287"/>
      <c r="FRG16" s="67"/>
      <c r="FRH16" s="284"/>
      <c r="FRI16" s="285"/>
      <c r="FRJ16" s="285"/>
      <c r="FRK16" s="286"/>
      <c r="FRL16" s="287"/>
      <c r="FRM16" s="67"/>
      <c r="FRN16" s="284"/>
      <c r="FRO16" s="285"/>
      <c r="FRP16" s="285"/>
      <c r="FRQ16" s="286"/>
      <c r="FRR16" s="287"/>
      <c r="FRS16" s="67"/>
      <c r="FRT16" s="284"/>
      <c r="FRU16" s="285"/>
      <c r="FRV16" s="285"/>
      <c r="FRW16" s="286"/>
      <c r="FRX16" s="287"/>
      <c r="FRY16" s="67"/>
      <c r="FRZ16" s="284"/>
      <c r="FSA16" s="285"/>
      <c r="FSB16" s="285"/>
      <c r="FSC16" s="286"/>
      <c r="FSD16" s="287"/>
      <c r="FSE16" s="67"/>
      <c r="FSF16" s="284"/>
      <c r="FSG16" s="285"/>
      <c r="FSH16" s="285"/>
      <c r="FSI16" s="286"/>
      <c r="FSJ16" s="287"/>
      <c r="FSK16" s="67"/>
      <c r="FSL16" s="284"/>
      <c r="FSM16" s="285"/>
      <c r="FSN16" s="285"/>
      <c r="FSO16" s="286"/>
      <c r="FSP16" s="287"/>
      <c r="FSQ16" s="67"/>
      <c r="FSR16" s="284"/>
      <c r="FSS16" s="285"/>
      <c r="FST16" s="285"/>
      <c r="FSU16" s="286"/>
      <c r="FSV16" s="287"/>
      <c r="FSW16" s="67"/>
      <c r="FSX16" s="284"/>
      <c r="FSY16" s="285"/>
      <c r="FSZ16" s="285"/>
      <c r="FTA16" s="286"/>
      <c r="FTB16" s="287"/>
      <c r="FTC16" s="67"/>
      <c r="FTD16" s="284"/>
      <c r="FTE16" s="285"/>
      <c r="FTF16" s="285"/>
      <c r="FTG16" s="286"/>
      <c r="FTH16" s="287"/>
      <c r="FTI16" s="67"/>
      <c r="FTJ16" s="284"/>
      <c r="FTK16" s="285"/>
      <c r="FTL16" s="285"/>
      <c r="FTM16" s="286"/>
      <c r="FTN16" s="287"/>
      <c r="FTO16" s="67"/>
      <c r="FTP16" s="284"/>
      <c r="FTQ16" s="285"/>
      <c r="FTR16" s="285"/>
      <c r="FTS16" s="286"/>
      <c r="FTT16" s="287"/>
      <c r="FTU16" s="67"/>
      <c r="FTV16" s="284"/>
      <c r="FTW16" s="285"/>
      <c r="FTX16" s="285"/>
      <c r="FTY16" s="286"/>
      <c r="FTZ16" s="287"/>
      <c r="FUA16" s="67"/>
      <c r="FUB16" s="284"/>
      <c r="FUC16" s="285"/>
      <c r="FUD16" s="285"/>
      <c r="FUE16" s="286"/>
      <c r="FUF16" s="287"/>
      <c r="FUG16" s="67"/>
      <c r="FUH16" s="284"/>
      <c r="FUI16" s="285"/>
      <c r="FUJ16" s="285"/>
      <c r="FUK16" s="286"/>
      <c r="FUL16" s="287"/>
      <c r="FUM16" s="67"/>
      <c r="FUN16" s="284"/>
      <c r="FUO16" s="285"/>
      <c r="FUP16" s="285"/>
      <c r="FUQ16" s="286"/>
      <c r="FUR16" s="287"/>
      <c r="FUS16" s="67"/>
      <c r="FUT16" s="284"/>
      <c r="FUU16" s="285"/>
      <c r="FUV16" s="285"/>
      <c r="FUW16" s="286"/>
      <c r="FUX16" s="287"/>
      <c r="FUY16" s="67"/>
      <c r="FUZ16" s="284"/>
      <c r="FVA16" s="285"/>
      <c r="FVB16" s="285"/>
      <c r="FVC16" s="286"/>
      <c r="FVD16" s="287"/>
      <c r="FVE16" s="67"/>
      <c r="FVF16" s="284"/>
      <c r="FVG16" s="285"/>
      <c r="FVH16" s="285"/>
      <c r="FVI16" s="286"/>
      <c r="FVJ16" s="287"/>
      <c r="FVK16" s="67"/>
      <c r="FVL16" s="284"/>
      <c r="FVM16" s="285"/>
      <c r="FVN16" s="285"/>
      <c r="FVO16" s="286"/>
      <c r="FVP16" s="287"/>
      <c r="FVQ16" s="67"/>
      <c r="FVR16" s="284"/>
      <c r="FVS16" s="285"/>
      <c r="FVT16" s="285"/>
      <c r="FVU16" s="286"/>
      <c r="FVV16" s="287"/>
      <c r="FVW16" s="67"/>
      <c r="FVX16" s="284"/>
      <c r="FVY16" s="285"/>
      <c r="FVZ16" s="285"/>
      <c r="FWA16" s="286"/>
      <c r="FWB16" s="287"/>
      <c r="FWC16" s="67"/>
      <c r="FWD16" s="284"/>
      <c r="FWE16" s="285"/>
      <c r="FWF16" s="285"/>
      <c r="FWG16" s="286"/>
      <c r="FWH16" s="287"/>
      <c r="FWI16" s="67"/>
      <c r="FWJ16" s="284"/>
      <c r="FWK16" s="285"/>
      <c r="FWL16" s="285"/>
      <c r="FWM16" s="286"/>
      <c r="FWN16" s="287"/>
      <c r="FWO16" s="67"/>
      <c r="FWP16" s="284"/>
      <c r="FWQ16" s="285"/>
      <c r="FWR16" s="285"/>
      <c r="FWS16" s="286"/>
      <c r="FWT16" s="287"/>
      <c r="FWU16" s="67"/>
      <c r="FWV16" s="284"/>
      <c r="FWW16" s="285"/>
      <c r="FWX16" s="285"/>
      <c r="FWY16" s="286"/>
      <c r="FWZ16" s="287"/>
      <c r="FXA16" s="67"/>
      <c r="FXB16" s="284"/>
      <c r="FXC16" s="285"/>
      <c r="FXD16" s="285"/>
      <c r="FXE16" s="286"/>
      <c r="FXF16" s="287"/>
      <c r="FXG16" s="67"/>
      <c r="FXH16" s="284"/>
      <c r="FXI16" s="285"/>
      <c r="FXJ16" s="285"/>
      <c r="FXK16" s="286"/>
      <c r="FXL16" s="287"/>
      <c r="FXM16" s="67"/>
      <c r="FXN16" s="284"/>
      <c r="FXO16" s="285"/>
      <c r="FXP16" s="285"/>
      <c r="FXQ16" s="286"/>
      <c r="FXR16" s="287"/>
      <c r="FXS16" s="67"/>
      <c r="FXT16" s="284"/>
      <c r="FXU16" s="285"/>
      <c r="FXV16" s="285"/>
      <c r="FXW16" s="286"/>
      <c r="FXX16" s="287"/>
      <c r="FXY16" s="67"/>
      <c r="FXZ16" s="284"/>
      <c r="FYA16" s="285"/>
      <c r="FYB16" s="285"/>
      <c r="FYC16" s="286"/>
      <c r="FYD16" s="287"/>
      <c r="FYE16" s="67"/>
      <c r="FYF16" s="284"/>
      <c r="FYG16" s="285"/>
      <c r="FYH16" s="285"/>
      <c r="FYI16" s="286"/>
      <c r="FYJ16" s="287"/>
      <c r="FYK16" s="67"/>
      <c r="FYL16" s="284"/>
      <c r="FYM16" s="285"/>
      <c r="FYN16" s="285"/>
      <c r="FYO16" s="286"/>
      <c r="FYP16" s="287"/>
      <c r="FYQ16" s="67"/>
      <c r="FYR16" s="284"/>
      <c r="FYS16" s="285"/>
      <c r="FYT16" s="285"/>
      <c r="FYU16" s="286"/>
      <c r="FYV16" s="287"/>
      <c r="FYW16" s="67"/>
      <c r="FYX16" s="284"/>
      <c r="FYY16" s="285"/>
      <c r="FYZ16" s="285"/>
      <c r="FZA16" s="286"/>
      <c r="FZB16" s="287"/>
      <c r="FZC16" s="67"/>
      <c r="FZD16" s="284"/>
      <c r="FZE16" s="285"/>
      <c r="FZF16" s="285"/>
      <c r="FZG16" s="286"/>
      <c r="FZH16" s="287"/>
      <c r="FZI16" s="67"/>
      <c r="FZJ16" s="284"/>
      <c r="FZK16" s="285"/>
      <c r="FZL16" s="285"/>
      <c r="FZM16" s="286"/>
      <c r="FZN16" s="287"/>
      <c r="FZO16" s="67"/>
      <c r="FZP16" s="284"/>
      <c r="FZQ16" s="285"/>
      <c r="FZR16" s="285"/>
      <c r="FZS16" s="286"/>
      <c r="FZT16" s="287"/>
      <c r="FZU16" s="67"/>
      <c r="FZV16" s="284"/>
      <c r="FZW16" s="285"/>
      <c r="FZX16" s="285"/>
      <c r="FZY16" s="286"/>
      <c r="FZZ16" s="287"/>
      <c r="GAA16" s="67"/>
      <c r="GAB16" s="284"/>
      <c r="GAC16" s="285"/>
      <c r="GAD16" s="285"/>
      <c r="GAE16" s="286"/>
      <c r="GAF16" s="287"/>
      <c r="GAG16" s="67"/>
      <c r="GAH16" s="284"/>
      <c r="GAI16" s="285"/>
      <c r="GAJ16" s="285"/>
      <c r="GAK16" s="286"/>
      <c r="GAL16" s="287"/>
      <c r="GAM16" s="67"/>
      <c r="GAN16" s="284"/>
      <c r="GAO16" s="285"/>
      <c r="GAP16" s="285"/>
      <c r="GAQ16" s="286"/>
      <c r="GAR16" s="287"/>
      <c r="GAS16" s="67"/>
      <c r="GAT16" s="284"/>
      <c r="GAU16" s="285"/>
      <c r="GAV16" s="285"/>
      <c r="GAW16" s="286"/>
      <c r="GAX16" s="287"/>
      <c r="GAY16" s="67"/>
      <c r="GAZ16" s="284"/>
      <c r="GBA16" s="285"/>
      <c r="GBB16" s="285"/>
      <c r="GBC16" s="286"/>
      <c r="GBD16" s="287"/>
      <c r="GBE16" s="67"/>
      <c r="GBF16" s="284"/>
      <c r="GBG16" s="285"/>
      <c r="GBH16" s="285"/>
      <c r="GBI16" s="286"/>
      <c r="GBJ16" s="287"/>
      <c r="GBK16" s="67"/>
      <c r="GBL16" s="284"/>
      <c r="GBM16" s="285"/>
      <c r="GBN16" s="285"/>
      <c r="GBO16" s="286"/>
      <c r="GBP16" s="287"/>
      <c r="GBQ16" s="67"/>
      <c r="GBR16" s="284"/>
      <c r="GBS16" s="285"/>
      <c r="GBT16" s="285"/>
      <c r="GBU16" s="286"/>
      <c r="GBV16" s="287"/>
      <c r="GBW16" s="67"/>
      <c r="GBX16" s="284"/>
      <c r="GBY16" s="285"/>
      <c r="GBZ16" s="285"/>
      <c r="GCA16" s="286"/>
      <c r="GCB16" s="287"/>
      <c r="GCC16" s="67"/>
      <c r="GCD16" s="284"/>
      <c r="GCE16" s="285"/>
      <c r="GCF16" s="285"/>
      <c r="GCG16" s="286"/>
      <c r="GCH16" s="287"/>
      <c r="GCI16" s="67"/>
      <c r="GCJ16" s="284"/>
      <c r="GCK16" s="285"/>
      <c r="GCL16" s="285"/>
      <c r="GCM16" s="286"/>
      <c r="GCN16" s="287"/>
      <c r="GCO16" s="67"/>
      <c r="GCP16" s="284"/>
      <c r="GCQ16" s="285"/>
      <c r="GCR16" s="285"/>
      <c r="GCS16" s="286"/>
      <c r="GCT16" s="287"/>
      <c r="GCU16" s="67"/>
      <c r="GCV16" s="284"/>
      <c r="GCW16" s="285"/>
      <c r="GCX16" s="285"/>
      <c r="GCY16" s="286"/>
      <c r="GCZ16" s="287"/>
      <c r="GDA16" s="67"/>
      <c r="GDB16" s="284"/>
      <c r="GDC16" s="285"/>
      <c r="GDD16" s="285"/>
      <c r="GDE16" s="286"/>
      <c r="GDF16" s="287"/>
      <c r="GDG16" s="67"/>
      <c r="GDH16" s="284"/>
      <c r="GDI16" s="285"/>
      <c r="GDJ16" s="285"/>
      <c r="GDK16" s="286"/>
      <c r="GDL16" s="287"/>
      <c r="GDM16" s="67"/>
      <c r="GDN16" s="284"/>
      <c r="GDO16" s="285"/>
      <c r="GDP16" s="285"/>
      <c r="GDQ16" s="286"/>
      <c r="GDR16" s="287"/>
      <c r="GDS16" s="67"/>
      <c r="GDT16" s="284"/>
      <c r="GDU16" s="285"/>
      <c r="GDV16" s="285"/>
      <c r="GDW16" s="286"/>
      <c r="GDX16" s="287"/>
      <c r="GDY16" s="67"/>
      <c r="GDZ16" s="284"/>
      <c r="GEA16" s="285"/>
      <c r="GEB16" s="285"/>
      <c r="GEC16" s="286"/>
      <c r="GED16" s="287"/>
      <c r="GEE16" s="67"/>
      <c r="GEF16" s="284"/>
      <c r="GEG16" s="285"/>
      <c r="GEH16" s="285"/>
      <c r="GEI16" s="286"/>
      <c r="GEJ16" s="287"/>
      <c r="GEK16" s="67"/>
      <c r="GEL16" s="284"/>
      <c r="GEM16" s="285"/>
      <c r="GEN16" s="285"/>
      <c r="GEO16" s="286"/>
      <c r="GEP16" s="287"/>
      <c r="GEQ16" s="67"/>
      <c r="GER16" s="284"/>
      <c r="GES16" s="285"/>
      <c r="GET16" s="285"/>
      <c r="GEU16" s="286"/>
      <c r="GEV16" s="287"/>
      <c r="GEW16" s="67"/>
      <c r="GEX16" s="284"/>
      <c r="GEY16" s="285"/>
      <c r="GEZ16" s="285"/>
      <c r="GFA16" s="286"/>
      <c r="GFB16" s="287"/>
      <c r="GFC16" s="67"/>
      <c r="GFD16" s="284"/>
      <c r="GFE16" s="285"/>
      <c r="GFF16" s="285"/>
      <c r="GFG16" s="286"/>
      <c r="GFH16" s="287"/>
      <c r="GFI16" s="67"/>
      <c r="GFJ16" s="284"/>
      <c r="GFK16" s="285"/>
      <c r="GFL16" s="285"/>
      <c r="GFM16" s="286"/>
      <c r="GFN16" s="287"/>
      <c r="GFO16" s="67"/>
      <c r="GFP16" s="284"/>
      <c r="GFQ16" s="285"/>
      <c r="GFR16" s="285"/>
      <c r="GFS16" s="286"/>
      <c r="GFT16" s="287"/>
      <c r="GFU16" s="67"/>
      <c r="GFV16" s="284"/>
      <c r="GFW16" s="285"/>
      <c r="GFX16" s="285"/>
      <c r="GFY16" s="286"/>
      <c r="GFZ16" s="287"/>
      <c r="GGA16" s="67"/>
      <c r="GGB16" s="284"/>
      <c r="GGC16" s="285"/>
      <c r="GGD16" s="285"/>
      <c r="GGE16" s="286"/>
      <c r="GGF16" s="287"/>
      <c r="GGG16" s="67"/>
      <c r="GGH16" s="284"/>
      <c r="GGI16" s="285"/>
      <c r="GGJ16" s="285"/>
      <c r="GGK16" s="286"/>
      <c r="GGL16" s="287"/>
      <c r="GGM16" s="67"/>
      <c r="GGN16" s="284"/>
      <c r="GGO16" s="285"/>
      <c r="GGP16" s="285"/>
      <c r="GGQ16" s="286"/>
      <c r="GGR16" s="287"/>
      <c r="GGS16" s="67"/>
      <c r="GGT16" s="284"/>
      <c r="GGU16" s="285"/>
      <c r="GGV16" s="285"/>
      <c r="GGW16" s="286"/>
      <c r="GGX16" s="287"/>
      <c r="GGY16" s="67"/>
      <c r="GGZ16" s="284"/>
      <c r="GHA16" s="285"/>
      <c r="GHB16" s="285"/>
      <c r="GHC16" s="286"/>
      <c r="GHD16" s="287"/>
      <c r="GHE16" s="67"/>
      <c r="GHF16" s="284"/>
      <c r="GHG16" s="285"/>
      <c r="GHH16" s="285"/>
      <c r="GHI16" s="286"/>
      <c r="GHJ16" s="287"/>
      <c r="GHK16" s="67"/>
      <c r="GHL16" s="284"/>
      <c r="GHM16" s="285"/>
      <c r="GHN16" s="285"/>
      <c r="GHO16" s="286"/>
      <c r="GHP16" s="287"/>
      <c r="GHQ16" s="67"/>
      <c r="GHR16" s="284"/>
      <c r="GHS16" s="285"/>
      <c r="GHT16" s="285"/>
      <c r="GHU16" s="286"/>
      <c r="GHV16" s="287"/>
      <c r="GHW16" s="67"/>
      <c r="GHX16" s="284"/>
      <c r="GHY16" s="285"/>
      <c r="GHZ16" s="285"/>
      <c r="GIA16" s="286"/>
      <c r="GIB16" s="287"/>
      <c r="GIC16" s="67"/>
      <c r="GID16" s="284"/>
      <c r="GIE16" s="285"/>
      <c r="GIF16" s="285"/>
      <c r="GIG16" s="286"/>
      <c r="GIH16" s="287"/>
      <c r="GII16" s="67"/>
      <c r="GIJ16" s="284"/>
      <c r="GIK16" s="285"/>
      <c r="GIL16" s="285"/>
      <c r="GIM16" s="286"/>
      <c r="GIN16" s="287"/>
      <c r="GIO16" s="67"/>
      <c r="GIP16" s="284"/>
      <c r="GIQ16" s="285"/>
      <c r="GIR16" s="285"/>
      <c r="GIS16" s="286"/>
      <c r="GIT16" s="287"/>
      <c r="GIU16" s="67"/>
      <c r="GIV16" s="284"/>
      <c r="GIW16" s="285"/>
      <c r="GIX16" s="285"/>
      <c r="GIY16" s="286"/>
      <c r="GIZ16" s="287"/>
      <c r="GJA16" s="67"/>
      <c r="GJB16" s="284"/>
      <c r="GJC16" s="285"/>
      <c r="GJD16" s="285"/>
      <c r="GJE16" s="286"/>
      <c r="GJF16" s="287"/>
      <c r="GJG16" s="67"/>
      <c r="GJH16" s="284"/>
      <c r="GJI16" s="285"/>
      <c r="GJJ16" s="285"/>
      <c r="GJK16" s="286"/>
      <c r="GJL16" s="287"/>
      <c r="GJM16" s="67"/>
      <c r="GJN16" s="284"/>
      <c r="GJO16" s="285"/>
      <c r="GJP16" s="285"/>
      <c r="GJQ16" s="286"/>
      <c r="GJR16" s="287"/>
      <c r="GJS16" s="67"/>
      <c r="GJT16" s="284"/>
      <c r="GJU16" s="285"/>
      <c r="GJV16" s="285"/>
      <c r="GJW16" s="286"/>
      <c r="GJX16" s="287"/>
      <c r="GJY16" s="67"/>
      <c r="GJZ16" s="284"/>
      <c r="GKA16" s="285"/>
      <c r="GKB16" s="285"/>
      <c r="GKC16" s="286"/>
      <c r="GKD16" s="287"/>
      <c r="GKE16" s="67"/>
      <c r="GKF16" s="284"/>
      <c r="GKG16" s="285"/>
      <c r="GKH16" s="285"/>
      <c r="GKI16" s="286"/>
      <c r="GKJ16" s="287"/>
      <c r="GKK16" s="67"/>
      <c r="GKL16" s="284"/>
      <c r="GKM16" s="285"/>
      <c r="GKN16" s="285"/>
      <c r="GKO16" s="286"/>
      <c r="GKP16" s="287"/>
      <c r="GKQ16" s="67"/>
      <c r="GKR16" s="284"/>
      <c r="GKS16" s="285"/>
      <c r="GKT16" s="285"/>
      <c r="GKU16" s="286"/>
      <c r="GKV16" s="287"/>
      <c r="GKW16" s="67"/>
      <c r="GKX16" s="284"/>
      <c r="GKY16" s="285"/>
      <c r="GKZ16" s="285"/>
      <c r="GLA16" s="286"/>
      <c r="GLB16" s="287"/>
      <c r="GLC16" s="67"/>
      <c r="GLD16" s="284"/>
      <c r="GLE16" s="285"/>
      <c r="GLF16" s="285"/>
      <c r="GLG16" s="286"/>
      <c r="GLH16" s="287"/>
      <c r="GLI16" s="67"/>
      <c r="GLJ16" s="284"/>
      <c r="GLK16" s="285"/>
      <c r="GLL16" s="285"/>
      <c r="GLM16" s="286"/>
      <c r="GLN16" s="287"/>
      <c r="GLO16" s="67"/>
      <c r="GLP16" s="284"/>
      <c r="GLQ16" s="285"/>
      <c r="GLR16" s="285"/>
      <c r="GLS16" s="286"/>
      <c r="GLT16" s="287"/>
      <c r="GLU16" s="67"/>
      <c r="GLV16" s="284"/>
      <c r="GLW16" s="285"/>
      <c r="GLX16" s="285"/>
      <c r="GLY16" s="286"/>
      <c r="GLZ16" s="287"/>
      <c r="GMA16" s="67"/>
      <c r="GMB16" s="284"/>
      <c r="GMC16" s="285"/>
      <c r="GMD16" s="285"/>
      <c r="GME16" s="286"/>
      <c r="GMF16" s="287"/>
      <c r="GMG16" s="67"/>
      <c r="GMH16" s="284"/>
      <c r="GMI16" s="285"/>
      <c r="GMJ16" s="285"/>
      <c r="GMK16" s="286"/>
      <c r="GML16" s="287"/>
      <c r="GMM16" s="67"/>
      <c r="GMN16" s="284"/>
      <c r="GMO16" s="285"/>
      <c r="GMP16" s="285"/>
      <c r="GMQ16" s="286"/>
      <c r="GMR16" s="287"/>
      <c r="GMS16" s="67"/>
      <c r="GMT16" s="284"/>
      <c r="GMU16" s="285"/>
      <c r="GMV16" s="285"/>
      <c r="GMW16" s="286"/>
      <c r="GMX16" s="287"/>
      <c r="GMY16" s="67"/>
      <c r="GMZ16" s="284"/>
      <c r="GNA16" s="285"/>
      <c r="GNB16" s="285"/>
      <c r="GNC16" s="286"/>
      <c r="GND16" s="287"/>
      <c r="GNE16" s="67"/>
      <c r="GNF16" s="284"/>
      <c r="GNG16" s="285"/>
      <c r="GNH16" s="285"/>
      <c r="GNI16" s="286"/>
      <c r="GNJ16" s="287"/>
      <c r="GNK16" s="67"/>
      <c r="GNL16" s="284"/>
      <c r="GNM16" s="285"/>
      <c r="GNN16" s="285"/>
      <c r="GNO16" s="286"/>
      <c r="GNP16" s="287"/>
      <c r="GNQ16" s="67"/>
      <c r="GNR16" s="284"/>
      <c r="GNS16" s="285"/>
      <c r="GNT16" s="285"/>
      <c r="GNU16" s="286"/>
      <c r="GNV16" s="287"/>
      <c r="GNW16" s="67"/>
      <c r="GNX16" s="284"/>
      <c r="GNY16" s="285"/>
      <c r="GNZ16" s="285"/>
      <c r="GOA16" s="286"/>
      <c r="GOB16" s="287"/>
      <c r="GOC16" s="67"/>
      <c r="GOD16" s="284"/>
      <c r="GOE16" s="285"/>
      <c r="GOF16" s="285"/>
      <c r="GOG16" s="286"/>
      <c r="GOH16" s="287"/>
      <c r="GOI16" s="67"/>
      <c r="GOJ16" s="284"/>
      <c r="GOK16" s="285"/>
      <c r="GOL16" s="285"/>
      <c r="GOM16" s="286"/>
      <c r="GON16" s="287"/>
      <c r="GOO16" s="67"/>
      <c r="GOP16" s="284"/>
      <c r="GOQ16" s="285"/>
      <c r="GOR16" s="285"/>
      <c r="GOS16" s="286"/>
      <c r="GOT16" s="287"/>
      <c r="GOU16" s="67"/>
      <c r="GOV16" s="284"/>
      <c r="GOW16" s="285"/>
      <c r="GOX16" s="285"/>
      <c r="GOY16" s="286"/>
      <c r="GOZ16" s="287"/>
      <c r="GPA16" s="67"/>
      <c r="GPB16" s="284"/>
      <c r="GPC16" s="285"/>
      <c r="GPD16" s="285"/>
      <c r="GPE16" s="286"/>
      <c r="GPF16" s="287"/>
      <c r="GPG16" s="67"/>
      <c r="GPH16" s="284"/>
      <c r="GPI16" s="285"/>
      <c r="GPJ16" s="285"/>
      <c r="GPK16" s="286"/>
      <c r="GPL16" s="287"/>
      <c r="GPM16" s="67"/>
      <c r="GPN16" s="284"/>
      <c r="GPO16" s="285"/>
      <c r="GPP16" s="285"/>
      <c r="GPQ16" s="286"/>
      <c r="GPR16" s="287"/>
      <c r="GPS16" s="67"/>
      <c r="GPT16" s="284"/>
      <c r="GPU16" s="285"/>
      <c r="GPV16" s="285"/>
      <c r="GPW16" s="286"/>
      <c r="GPX16" s="287"/>
      <c r="GPY16" s="67"/>
      <c r="GPZ16" s="284"/>
      <c r="GQA16" s="285"/>
      <c r="GQB16" s="285"/>
      <c r="GQC16" s="286"/>
      <c r="GQD16" s="287"/>
      <c r="GQE16" s="67"/>
      <c r="GQF16" s="284"/>
      <c r="GQG16" s="285"/>
      <c r="GQH16" s="285"/>
      <c r="GQI16" s="286"/>
      <c r="GQJ16" s="287"/>
      <c r="GQK16" s="67"/>
      <c r="GQL16" s="284"/>
      <c r="GQM16" s="285"/>
      <c r="GQN16" s="285"/>
      <c r="GQO16" s="286"/>
      <c r="GQP16" s="287"/>
      <c r="GQQ16" s="67"/>
      <c r="GQR16" s="284"/>
      <c r="GQS16" s="285"/>
      <c r="GQT16" s="285"/>
      <c r="GQU16" s="286"/>
      <c r="GQV16" s="287"/>
      <c r="GQW16" s="67"/>
      <c r="GQX16" s="284"/>
      <c r="GQY16" s="285"/>
      <c r="GQZ16" s="285"/>
      <c r="GRA16" s="286"/>
      <c r="GRB16" s="287"/>
      <c r="GRC16" s="67"/>
      <c r="GRD16" s="284"/>
      <c r="GRE16" s="285"/>
      <c r="GRF16" s="285"/>
      <c r="GRG16" s="286"/>
      <c r="GRH16" s="287"/>
      <c r="GRI16" s="67"/>
      <c r="GRJ16" s="284"/>
      <c r="GRK16" s="285"/>
      <c r="GRL16" s="285"/>
      <c r="GRM16" s="286"/>
      <c r="GRN16" s="287"/>
      <c r="GRO16" s="67"/>
      <c r="GRP16" s="284"/>
      <c r="GRQ16" s="285"/>
      <c r="GRR16" s="285"/>
      <c r="GRS16" s="286"/>
      <c r="GRT16" s="287"/>
      <c r="GRU16" s="67"/>
      <c r="GRV16" s="284"/>
      <c r="GRW16" s="285"/>
      <c r="GRX16" s="285"/>
      <c r="GRY16" s="286"/>
      <c r="GRZ16" s="287"/>
      <c r="GSA16" s="67"/>
      <c r="GSB16" s="284"/>
      <c r="GSC16" s="285"/>
      <c r="GSD16" s="285"/>
      <c r="GSE16" s="286"/>
      <c r="GSF16" s="287"/>
      <c r="GSG16" s="67"/>
      <c r="GSH16" s="284"/>
      <c r="GSI16" s="285"/>
      <c r="GSJ16" s="285"/>
      <c r="GSK16" s="286"/>
      <c r="GSL16" s="287"/>
      <c r="GSM16" s="67"/>
      <c r="GSN16" s="284"/>
      <c r="GSO16" s="285"/>
      <c r="GSP16" s="285"/>
      <c r="GSQ16" s="286"/>
      <c r="GSR16" s="287"/>
      <c r="GSS16" s="67"/>
      <c r="GST16" s="284"/>
      <c r="GSU16" s="285"/>
      <c r="GSV16" s="285"/>
      <c r="GSW16" s="286"/>
      <c r="GSX16" s="287"/>
      <c r="GSY16" s="67"/>
      <c r="GSZ16" s="284"/>
      <c r="GTA16" s="285"/>
      <c r="GTB16" s="285"/>
      <c r="GTC16" s="286"/>
      <c r="GTD16" s="287"/>
      <c r="GTE16" s="67"/>
      <c r="GTF16" s="284"/>
      <c r="GTG16" s="285"/>
      <c r="GTH16" s="285"/>
      <c r="GTI16" s="286"/>
      <c r="GTJ16" s="287"/>
      <c r="GTK16" s="67"/>
      <c r="GTL16" s="284"/>
      <c r="GTM16" s="285"/>
      <c r="GTN16" s="285"/>
      <c r="GTO16" s="286"/>
      <c r="GTP16" s="287"/>
      <c r="GTQ16" s="67"/>
      <c r="GTR16" s="284"/>
      <c r="GTS16" s="285"/>
      <c r="GTT16" s="285"/>
      <c r="GTU16" s="286"/>
      <c r="GTV16" s="287"/>
      <c r="GTW16" s="67"/>
      <c r="GTX16" s="284"/>
      <c r="GTY16" s="285"/>
      <c r="GTZ16" s="285"/>
      <c r="GUA16" s="286"/>
      <c r="GUB16" s="287"/>
      <c r="GUC16" s="67"/>
      <c r="GUD16" s="284"/>
      <c r="GUE16" s="285"/>
      <c r="GUF16" s="285"/>
      <c r="GUG16" s="286"/>
      <c r="GUH16" s="287"/>
      <c r="GUI16" s="67"/>
      <c r="GUJ16" s="284"/>
      <c r="GUK16" s="285"/>
      <c r="GUL16" s="285"/>
      <c r="GUM16" s="286"/>
      <c r="GUN16" s="287"/>
      <c r="GUO16" s="67"/>
      <c r="GUP16" s="284"/>
      <c r="GUQ16" s="285"/>
      <c r="GUR16" s="285"/>
      <c r="GUS16" s="286"/>
      <c r="GUT16" s="287"/>
      <c r="GUU16" s="67"/>
      <c r="GUV16" s="284"/>
      <c r="GUW16" s="285"/>
      <c r="GUX16" s="285"/>
      <c r="GUY16" s="286"/>
      <c r="GUZ16" s="287"/>
      <c r="GVA16" s="67"/>
      <c r="GVB16" s="284"/>
      <c r="GVC16" s="285"/>
      <c r="GVD16" s="285"/>
      <c r="GVE16" s="286"/>
      <c r="GVF16" s="287"/>
      <c r="GVG16" s="67"/>
      <c r="GVH16" s="284"/>
      <c r="GVI16" s="285"/>
      <c r="GVJ16" s="285"/>
      <c r="GVK16" s="286"/>
      <c r="GVL16" s="287"/>
      <c r="GVM16" s="67"/>
      <c r="GVN16" s="284"/>
      <c r="GVO16" s="285"/>
      <c r="GVP16" s="285"/>
      <c r="GVQ16" s="286"/>
      <c r="GVR16" s="287"/>
      <c r="GVS16" s="67"/>
      <c r="GVT16" s="284"/>
      <c r="GVU16" s="285"/>
      <c r="GVV16" s="285"/>
      <c r="GVW16" s="286"/>
      <c r="GVX16" s="287"/>
      <c r="GVY16" s="67"/>
      <c r="GVZ16" s="284"/>
      <c r="GWA16" s="285"/>
      <c r="GWB16" s="285"/>
      <c r="GWC16" s="286"/>
      <c r="GWD16" s="287"/>
      <c r="GWE16" s="67"/>
      <c r="GWF16" s="284"/>
      <c r="GWG16" s="285"/>
      <c r="GWH16" s="285"/>
      <c r="GWI16" s="286"/>
      <c r="GWJ16" s="287"/>
      <c r="GWK16" s="67"/>
      <c r="GWL16" s="284"/>
      <c r="GWM16" s="285"/>
      <c r="GWN16" s="285"/>
      <c r="GWO16" s="286"/>
      <c r="GWP16" s="287"/>
      <c r="GWQ16" s="67"/>
      <c r="GWR16" s="284"/>
      <c r="GWS16" s="285"/>
      <c r="GWT16" s="285"/>
      <c r="GWU16" s="286"/>
      <c r="GWV16" s="287"/>
      <c r="GWW16" s="67"/>
      <c r="GWX16" s="284"/>
      <c r="GWY16" s="285"/>
      <c r="GWZ16" s="285"/>
      <c r="GXA16" s="286"/>
      <c r="GXB16" s="287"/>
      <c r="GXC16" s="67"/>
      <c r="GXD16" s="284"/>
      <c r="GXE16" s="285"/>
      <c r="GXF16" s="285"/>
      <c r="GXG16" s="286"/>
      <c r="GXH16" s="287"/>
      <c r="GXI16" s="67"/>
      <c r="GXJ16" s="284"/>
      <c r="GXK16" s="285"/>
      <c r="GXL16" s="285"/>
      <c r="GXM16" s="286"/>
      <c r="GXN16" s="287"/>
      <c r="GXO16" s="67"/>
      <c r="GXP16" s="284"/>
      <c r="GXQ16" s="285"/>
      <c r="GXR16" s="285"/>
      <c r="GXS16" s="286"/>
      <c r="GXT16" s="287"/>
      <c r="GXU16" s="67"/>
      <c r="GXV16" s="284"/>
      <c r="GXW16" s="285"/>
      <c r="GXX16" s="285"/>
      <c r="GXY16" s="286"/>
      <c r="GXZ16" s="287"/>
      <c r="GYA16" s="67"/>
      <c r="GYB16" s="284"/>
      <c r="GYC16" s="285"/>
      <c r="GYD16" s="285"/>
      <c r="GYE16" s="286"/>
      <c r="GYF16" s="287"/>
      <c r="GYG16" s="67"/>
      <c r="GYH16" s="284"/>
      <c r="GYI16" s="285"/>
      <c r="GYJ16" s="285"/>
      <c r="GYK16" s="286"/>
      <c r="GYL16" s="287"/>
      <c r="GYM16" s="67"/>
      <c r="GYN16" s="284"/>
      <c r="GYO16" s="285"/>
      <c r="GYP16" s="285"/>
      <c r="GYQ16" s="286"/>
      <c r="GYR16" s="287"/>
      <c r="GYS16" s="67"/>
      <c r="GYT16" s="284"/>
      <c r="GYU16" s="285"/>
      <c r="GYV16" s="285"/>
      <c r="GYW16" s="286"/>
      <c r="GYX16" s="287"/>
      <c r="GYY16" s="67"/>
      <c r="GYZ16" s="284"/>
      <c r="GZA16" s="285"/>
      <c r="GZB16" s="285"/>
      <c r="GZC16" s="286"/>
      <c r="GZD16" s="287"/>
      <c r="GZE16" s="67"/>
      <c r="GZF16" s="284"/>
      <c r="GZG16" s="285"/>
      <c r="GZH16" s="285"/>
      <c r="GZI16" s="286"/>
      <c r="GZJ16" s="287"/>
      <c r="GZK16" s="67"/>
      <c r="GZL16" s="284"/>
      <c r="GZM16" s="285"/>
      <c r="GZN16" s="285"/>
      <c r="GZO16" s="286"/>
      <c r="GZP16" s="287"/>
      <c r="GZQ16" s="67"/>
      <c r="GZR16" s="284"/>
      <c r="GZS16" s="285"/>
      <c r="GZT16" s="285"/>
      <c r="GZU16" s="286"/>
      <c r="GZV16" s="287"/>
      <c r="GZW16" s="67"/>
      <c r="GZX16" s="284"/>
      <c r="GZY16" s="285"/>
      <c r="GZZ16" s="285"/>
      <c r="HAA16" s="286"/>
      <c r="HAB16" s="287"/>
      <c r="HAC16" s="67"/>
      <c r="HAD16" s="284"/>
      <c r="HAE16" s="285"/>
      <c r="HAF16" s="285"/>
      <c r="HAG16" s="286"/>
      <c r="HAH16" s="287"/>
      <c r="HAI16" s="67"/>
      <c r="HAJ16" s="284"/>
      <c r="HAK16" s="285"/>
      <c r="HAL16" s="285"/>
      <c r="HAM16" s="286"/>
      <c r="HAN16" s="287"/>
      <c r="HAO16" s="67"/>
      <c r="HAP16" s="284"/>
      <c r="HAQ16" s="285"/>
      <c r="HAR16" s="285"/>
      <c r="HAS16" s="286"/>
      <c r="HAT16" s="287"/>
      <c r="HAU16" s="67"/>
      <c r="HAV16" s="284"/>
      <c r="HAW16" s="285"/>
      <c r="HAX16" s="285"/>
      <c r="HAY16" s="286"/>
      <c r="HAZ16" s="287"/>
      <c r="HBA16" s="67"/>
      <c r="HBB16" s="284"/>
      <c r="HBC16" s="285"/>
      <c r="HBD16" s="285"/>
      <c r="HBE16" s="286"/>
      <c r="HBF16" s="287"/>
      <c r="HBG16" s="67"/>
      <c r="HBH16" s="284"/>
      <c r="HBI16" s="285"/>
      <c r="HBJ16" s="285"/>
      <c r="HBK16" s="286"/>
      <c r="HBL16" s="287"/>
      <c r="HBM16" s="67"/>
      <c r="HBN16" s="284"/>
      <c r="HBO16" s="285"/>
      <c r="HBP16" s="285"/>
      <c r="HBQ16" s="286"/>
      <c r="HBR16" s="287"/>
      <c r="HBS16" s="67"/>
      <c r="HBT16" s="284"/>
      <c r="HBU16" s="285"/>
      <c r="HBV16" s="285"/>
      <c r="HBW16" s="286"/>
      <c r="HBX16" s="287"/>
      <c r="HBY16" s="67"/>
      <c r="HBZ16" s="284"/>
      <c r="HCA16" s="285"/>
      <c r="HCB16" s="285"/>
      <c r="HCC16" s="286"/>
      <c r="HCD16" s="287"/>
      <c r="HCE16" s="67"/>
      <c r="HCF16" s="284"/>
      <c r="HCG16" s="285"/>
      <c r="HCH16" s="285"/>
      <c r="HCI16" s="286"/>
      <c r="HCJ16" s="287"/>
      <c r="HCK16" s="67"/>
      <c r="HCL16" s="284"/>
      <c r="HCM16" s="285"/>
      <c r="HCN16" s="285"/>
      <c r="HCO16" s="286"/>
      <c r="HCP16" s="287"/>
      <c r="HCQ16" s="67"/>
      <c r="HCR16" s="284"/>
      <c r="HCS16" s="285"/>
      <c r="HCT16" s="285"/>
      <c r="HCU16" s="286"/>
      <c r="HCV16" s="287"/>
      <c r="HCW16" s="67"/>
      <c r="HCX16" s="284"/>
      <c r="HCY16" s="285"/>
      <c r="HCZ16" s="285"/>
      <c r="HDA16" s="286"/>
      <c r="HDB16" s="287"/>
      <c r="HDC16" s="67"/>
      <c r="HDD16" s="284"/>
      <c r="HDE16" s="285"/>
      <c r="HDF16" s="285"/>
      <c r="HDG16" s="286"/>
      <c r="HDH16" s="287"/>
      <c r="HDI16" s="67"/>
      <c r="HDJ16" s="284"/>
      <c r="HDK16" s="285"/>
      <c r="HDL16" s="285"/>
      <c r="HDM16" s="286"/>
      <c r="HDN16" s="287"/>
      <c r="HDO16" s="67"/>
      <c r="HDP16" s="284"/>
      <c r="HDQ16" s="285"/>
      <c r="HDR16" s="285"/>
      <c r="HDS16" s="286"/>
      <c r="HDT16" s="287"/>
      <c r="HDU16" s="67"/>
      <c r="HDV16" s="284"/>
      <c r="HDW16" s="285"/>
      <c r="HDX16" s="285"/>
      <c r="HDY16" s="286"/>
      <c r="HDZ16" s="287"/>
      <c r="HEA16" s="67"/>
      <c r="HEB16" s="284"/>
      <c r="HEC16" s="285"/>
      <c r="HED16" s="285"/>
      <c r="HEE16" s="286"/>
      <c r="HEF16" s="287"/>
      <c r="HEG16" s="67"/>
      <c r="HEH16" s="284"/>
      <c r="HEI16" s="285"/>
      <c r="HEJ16" s="285"/>
      <c r="HEK16" s="286"/>
      <c r="HEL16" s="287"/>
      <c r="HEM16" s="67"/>
      <c r="HEN16" s="284"/>
      <c r="HEO16" s="285"/>
      <c r="HEP16" s="285"/>
      <c r="HEQ16" s="286"/>
      <c r="HER16" s="287"/>
      <c r="HES16" s="67"/>
      <c r="HET16" s="284"/>
      <c r="HEU16" s="285"/>
      <c r="HEV16" s="285"/>
      <c r="HEW16" s="286"/>
      <c r="HEX16" s="287"/>
      <c r="HEY16" s="67"/>
      <c r="HEZ16" s="284"/>
      <c r="HFA16" s="285"/>
      <c r="HFB16" s="285"/>
      <c r="HFC16" s="286"/>
      <c r="HFD16" s="287"/>
      <c r="HFE16" s="67"/>
      <c r="HFF16" s="284"/>
      <c r="HFG16" s="285"/>
      <c r="HFH16" s="285"/>
      <c r="HFI16" s="286"/>
      <c r="HFJ16" s="287"/>
      <c r="HFK16" s="67"/>
      <c r="HFL16" s="284"/>
      <c r="HFM16" s="285"/>
      <c r="HFN16" s="285"/>
      <c r="HFO16" s="286"/>
      <c r="HFP16" s="287"/>
      <c r="HFQ16" s="67"/>
      <c r="HFR16" s="284"/>
      <c r="HFS16" s="285"/>
      <c r="HFT16" s="285"/>
      <c r="HFU16" s="286"/>
      <c r="HFV16" s="287"/>
      <c r="HFW16" s="67"/>
      <c r="HFX16" s="284"/>
      <c r="HFY16" s="285"/>
      <c r="HFZ16" s="285"/>
      <c r="HGA16" s="286"/>
      <c r="HGB16" s="287"/>
      <c r="HGC16" s="67"/>
      <c r="HGD16" s="284"/>
      <c r="HGE16" s="285"/>
      <c r="HGF16" s="285"/>
      <c r="HGG16" s="286"/>
      <c r="HGH16" s="287"/>
      <c r="HGI16" s="67"/>
      <c r="HGJ16" s="284"/>
      <c r="HGK16" s="285"/>
      <c r="HGL16" s="285"/>
      <c r="HGM16" s="286"/>
      <c r="HGN16" s="287"/>
      <c r="HGO16" s="67"/>
      <c r="HGP16" s="284"/>
      <c r="HGQ16" s="285"/>
      <c r="HGR16" s="285"/>
      <c r="HGS16" s="286"/>
      <c r="HGT16" s="287"/>
      <c r="HGU16" s="67"/>
      <c r="HGV16" s="284"/>
      <c r="HGW16" s="285"/>
      <c r="HGX16" s="285"/>
      <c r="HGY16" s="286"/>
      <c r="HGZ16" s="287"/>
      <c r="HHA16" s="67"/>
      <c r="HHB16" s="284"/>
      <c r="HHC16" s="285"/>
      <c r="HHD16" s="285"/>
      <c r="HHE16" s="286"/>
      <c r="HHF16" s="287"/>
      <c r="HHG16" s="67"/>
      <c r="HHH16" s="284"/>
      <c r="HHI16" s="285"/>
      <c r="HHJ16" s="285"/>
      <c r="HHK16" s="286"/>
      <c r="HHL16" s="287"/>
      <c r="HHM16" s="67"/>
      <c r="HHN16" s="284"/>
      <c r="HHO16" s="285"/>
      <c r="HHP16" s="285"/>
      <c r="HHQ16" s="286"/>
      <c r="HHR16" s="287"/>
      <c r="HHS16" s="67"/>
      <c r="HHT16" s="284"/>
      <c r="HHU16" s="285"/>
      <c r="HHV16" s="285"/>
      <c r="HHW16" s="286"/>
      <c r="HHX16" s="287"/>
      <c r="HHY16" s="67"/>
      <c r="HHZ16" s="284"/>
      <c r="HIA16" s="285"/>
      <c r="HIB16" s="285"/>
      <c r="HIC16" s="286"/>
      <c r="HID16" s="287"/>
      <c r="HIE16" s="67"/>
      <c r="HIF16" s="284"/>
      <c r="HIG16" s="285"/>
      <c r="HIH16" s="285"/>
      <c r="HII16" s="286"/>
      <c r="HIJ16" s="287"/>
      <c r="HIK16" s="67"/>
      <c r="HIL16" s="284"/>
      <c r="HIM16" s="285"/>
      <c r="HIN16" s="285"/>
      <c r="HIO16" s="286"/>
      <c r="HIP16" s="287"/>
      <c r="HIQ16" s="67"/>
      <c r="HIR16" s="284"/>
      <c r="HIS16" s="285"/>
      <c r="HIT16" s="285"/>
      <c r="HIU16" s="286"/>
      <c r="HIV16" s="287"/>
      <c r="HIW16" s="67"/>
      <c r="HIX16" s="284"/>
      <c r="HIY16" s="285"/>
      <c r="HIZ16" s="285"/>
      <c r="HJA16" s="286"/>
      <c r="HJB16" s="287"/>
      <c r="HJC16" s="67"/>
      <c r="HJD16" s="284"/>
      <c r="HJE16" s="285"/>
      <c r="HJF16" s="285"/>
      <c r="HJG16" s="286"/>
      <c r="HJH16" s="287"/>
      <c r="HJI16" s="67"/>
      <c r="HJJ16" s="284"/>
      <c r="HJK16" s="285"/>
      <c r="HJL16" s="285"/>
      <c r="HJM16" s="286"/>
      <c r="HJN16" s="287"/>
      <c r="HJO16" s="67"/>
      <c r="HJP16" s="284"/>
      <c r="HJQ16" s="285"/>
      <c r="HJR16" s="285"/>
      <c r="HJS16" s="286"/>
      <c r="HJT16" s="287"/>
      <c r="HJU16" s="67"/>
      <c r="HJV16" s="284"/>
      <c r="HJW16" s="285"/>
      <c r="HJX16" s="285"/>
      <c r="HJY16" s="286"/>
      <c r="HJZ16" s="287"/>
      <c r="HKA16" s="67"/>
      <c r="HKB16" s="284"/>
      <c r="HKC16" s="285"/>
      <c r="HKD16" s="285"/>
      <c r="HKE16" s="286"/>
      <c r="HKF16" s="287"/>
      <c r="HKG16" s="67"/>
      <c r="HKH16" s="284"/>
      <c r="HKI16" s="285"/>
      <c r="HKJ16" s="285"/>
      <c r="HKK16" s="286"/>
      <c r="HKL16" s="287"/>
      <c r="HKM16" s="67"/>
      <c r="HKN16" s="284"/>
      <c r="HKO16" s="285"/>
      <c r="HKP16" s="285"/>
      <c r="HKQ16" s="286"/>
      <c r="HKR16" s="287"/>
      <c r="HKS16" s="67"/>
      <c r="HKT16" s="284"/>
      <c r="HKU16" s="285"/>
      <c r="HKV16" s="285"/>
      <c r="HKW16" s="286"/>
      <c r="HKX16" s="287"/>
      <c r="HKY16" s="67"/>
      <c r="HKZ16" s="284"/>
      <c r="HLA16" s="285"/>
      <c r="HLB16" s="285"/>
      <c r="HLC16" s="286"/>
      <c r="HLD16" s="287"/>
      <c r="HLE16" s="67"/>
      <c r="HLF16" s="284"/>
      <c r="HLG16" s="285"/>
      <c r="HLH16" s="285"/>
      <c r="HLI16" s="286"/>
      <c r="HLJ16" s="287"/>
      <c r="HLK16" s="67"/>
      <c r="HLL16" s="284"/>
      <c r="HLM16" s="285"/>
      <c r="HLN16" s="285"/>
      <c r="HLO16" s="286"/>
      <c r="HLP16" s="287"/>
      <c r="HLQ16" s="67"/>
      <c r="HLR16" s="284"/>
      <c r="HLS16" s="285"/>
      <c r="HLT16" s="285"/>
      <c r="HLU16" s="286"/>
      <c r="HLV16" s="287"/>
      <c r="HLW16" s="67"/>
      <c r="HLX16" s="284"/>
      <c r="HLY16" s="285"/>
      <c r="HLZ16" s="285"/>
      <c r="HMA16" s="286"/>
      <c r="HMB16" s="287"/>
      <c r="HMC16" s="67"/>
      <c r="HMD16" s="284"/>
      <c r="HME16" s="285"/>
      <c r="HMF16" s="285"/>
      <c r="HMG16" s="286"/>
      <c r="HMH16" s="287"/>
      <c r="HMI16" s="67"/>
      <c r="HMJ16" s="284"/>
      <c r="HMK16" s="285"/>
      <c r="HML16" s="285"/>
      <c r="HMM16" s="286"/>
      <c r="HMN16" s="287"/>
      <c r="HMO16" s="67"/>
      <c r="HMP16" s="284"/>
      <c r="HMQ16" s="285"/>
      <c r="HMR16" s="285"/>
      <c r="HMS16" s="286"/>
      <c r="HMT16" s="287"/>
      <c r="HMU16" s="67"/>
      <c r="HMV16" s="284"/>
      <c r="HMW16" s="285"/>
      <c r="HMX16" s="285"/>
      <c r="HMY16" s="286"/>
      <c r="HMZ16" s="287"/>
      <c r="HNA16" s="67"/>
      <c r="HNB16" s="284"/>
      <c r="HNC16" s="285"/>
      <c r="HND16" s="285"/>
      <c r="HNE16" s="286"/>
      <c r="HNF16" s="287"/>
      <c r="HNG16" s="67"/>
      <c r="HNH16" s="284"/>
      <c r="HNI16" s="285"/>
      <c r="HNJ16" s="285"/>
      <c r="HNK16" s="286"/>
      <c r="HNL16" s="287"/>
      <c r="HNM16" s="67"/>
      <c r="HNN16" s="284"/>
      <c r="HNO16" s="285"/>
      <c r="HNP16" s="285"/>
      <c r="HNQ16" s="286"/>
      <c r="HNR16" s="287"/>
      <c r="HNS16" s="67"/>
      <c r="HNT16" s="284"/>
      <c r="HNU16" s="285"/>
      <c r="HNV16" s="285"/>
      <c r="HNW16" s="286"/>
      <c r="HNX16" s="287"/>
      <c r="HNY16" s="67"/>
      <c r="HNZ16" s="284"/>
      <c r="HOA16" s="285"/>
      <c r="HOB16" s="285"/>
      <c r="HOC16" s="286"/>
      <c r="HOD16" s="287"/>
      <c r="HOE16" s="67"/>
      <c r="HOF16" s="284"/>
      <c r="HOG16" s="285"/>
      <c r="HOH16" s="285"/>
      <c r="HOI16" s="286"/>
      <c r="HOJ16" s="287"/>
      <c r="HOK16" s="67"/>
      <c r="HOL16" s="284"/>
      <c r="HOM16" s="285"/>
      <c r="HON16" s="285"/>
      <c r="HOO16" s="286"/>
      <c r="HOP16" s="287"/>
      <c r="HOQ16" s="67"/>
      <c r="HOR16" s="284"/>
      <c r="HOS16" s="285"/>
      <c r="HOT16" s="285"/>
      <c r="HOU16" s="286"/>
      <c r="HOV16" s="287"/>
      <c r="HOW16" s="67"/>
      <c r="HOX16" s="284"/>
      <c r="HOY16" s="285"/>
      <c r="HOZ16" s="285"/>
      <c r="HPA16" s="286"/>
      <c r="HPB16" s="287"/>
      <c r="HPC16" s="67"/>
      <c r="HPD16" s="284"/>
      <c r="HPE16" s="285"/>
      <c r="HPF16" s="285"/>
      <c r="HPG16" s="286"/>
      <c r="HPH16" s="287"/>
      <c r="HPI16" s="67"/>
      <c r="HPJ16" s="284"/>
      <c r="HPK16" s="285"/>
      <c r="HPL16" s="285"/>
      <c r="HPM16" s="286"/>
      <c r="HPN16" s="287"/>
      <c r="HPO16" s="67"/>
      <c r="HPP16" s="284"/>
      <c r="HPQ16" s="285"/>
      <c r="HPR16" s="285"/>
      <c r="HPS16" s="286"/>
      <c r="HPT16" s="287"/>
      <c r="HPU16" s="67"/>
      <c r="HPV16" s="284"/>
      <c r="HPW16" s="285"/>
      <c r="HPX16" s="285"/>
      <c r="HPY16" s="286"/>
      <c r="HPZ16" s="287"/>
      <c r="HQA16" s="67"/>
      <c r="HQB16" s="284"/>
      <c r="HQC16" s="285"/>
      <c r="HQD16" s="285"/>
      <c r="HQE16" s="286"/>
      <c r="HQF16" s="287"/>
      <c r="HQG16" s="67"/>
      <c r="HQH16" s="284"/>
      <c r="HQI16" s="285"/>
      <c r="HQJ16" s="285"/>
      <c r="HQK16" s="286"/>
      <c r="HQL16" s="287"/>
      <c r="HQM16" s="67"/>
      <c r="HQN16" s="284"/>
      <c r="HQO16" s="285"/>
      <c r="HQP16" s="285"/>
      <c r="HQQ16" s="286"/>
      <c r="HQR16" s="287"/>
      <c r="HQS16" s="67"/>
      <c r="HQT16" s="284"/>
      <c r="HQU16" s="285"/>
      <c r="HQV16" s="285"/>
      <c r="HQW16" s="286"/>
      <c r="HQX16" s="287"/>
      <c r="HQY16" s="67"/>
      <c r="HQZ16" s="284"/>
      <c r="HRA16" s="285"/>
      <c r="HRB16" s="285"/>
      <c r="HRC16" s="286"/>
      <c r="HRD16" s="287"/>
      <c r="HRE16" s="67"/>
      <c r="HRF16" s="284"/>
      <c r="HRG16" s="285"/>
      <c r="HRH16" s="285"/>
      <c r="HRI16" s="286"/>
      <c r="HRJ16" s="287"/>
      <c r="HRK16" s="67"/>
      <c r="HRL16" s="284"/>
      <c r="HRM16" s="285"/>
      <c r="HRN16" s="285"/>
      <c r="HRO16" s="286"/>
      <c r="HRP16" s="287"/>
      <c r="HRQ16" s="67"/>
      <c r="HRR16" s="284"/>
      <c r="HRS16" s="285"/>
      <c r="HRT16" s="285"/>
      <c r="HRU16" s="286"/>
      <c r="HRV16" s="287"/>
      <c r="HRW16" s="67"/>
      <c r="HRX16" s="284"/>
      <c r="HRY16" s="285"/>
      <c r="HRZ16" s="285"/>
      <c r="HSA16" s="286"/>
      <c r="HSB16" s="287"/>
      <c r="HSC16" s="67"/>
      <c r="HSD16" s="284"/>
      <c r="HSE16" s="285"/>
      <c r="HSF16" s="285"/>
      <c r="HSG16" s="286"/>
      <c r="HSH16" s="287"/>
      <c r="HSI16" s="67"/>
      <c r="HSJ16" s="284"/>
      <c r="HSK16" s="285"/>
      <c r="HSL16" s="285"/>
      <c r="HSM16" s="286"/>
      <c r="HSN16" s="287"/>
      <c r="HSO16" s="67"/>
      <c r="HSP16" s="284"/>
      <c r="HSQ16" s="285"/>
      <c r="HSR16" s="285"/>
      <c r="HSS16" s="286"/>
      <c r="HST16" s="287"/>
      <c r="HSU16" s="67"/>
      <c r="HSV16" s="284"/>
      <c r="HSW16" s="285"/>
      <c r="HSX16" s="285"/>
      <c r="HSY16" s="286"/>
      <c r="HSZ16" s="287"/>
      <c r="HTA16" s="67"/>
      <c r="HTB16" s="284"/>
      <c r="HTC16" s="285"/>
      <c r="HTD16" s="285"/>
      <c r="HTE16" s="286"/>
      <c r="HTF16" s="287"/>
      <c r="HTG16" s="67"/>
      <c r="HTH16" s="284"/>
      <c r="HTI16" s="285"/>
      <c r="HTJ16" s="285"/>
      <c r="HTK16" s="286"/>
      <c r="HTL16" s="287"/>
      <c r="HTM16" s="67"/>
      <c r="HTN16" s="284"/>
      <c r="HTO16" s="285"/>
      <c r="HTP16" s="285"/>
      <c r="HTQ16" s="286"/>
      <c r="HTR16" s="287"/>
      <c r="HTS16" s="67"/>
      <c r="HTT16" s="284"/>
      <c r="HTU16" s="285"/>
      <c r="HTV16" s="285"/>
      <c r="HTW16" s="286"/>
      <c r="HTX16" s="287"/>
      <c r="HTY16" s="67"/>
      <c r="HTZ16" s="284"/>
      <c r="HUA16" s="285"/>
      <c r="HUB16" s="285"/>
      <c r="HUC16" s="286"/>
      <c r="HUD16" s="287"/>
      <c r="HUE16" s="67"/>
      <c r="HUF16" s="284"/>
      <c r="HUG16" s="285"/>
      <c r="HUH16" s="285"/>
      <c r="HUI16" s="286"/>
      <c r="HUJ16" s="287"/>
      <c r="HUK16" s="67"/>
      <c r="HUL16" s="284"/>
      <c r="HUM16" s="285"/>
      <c r="HUN16" s="285"/>
      <c r="HUO16" s="286"/>
      <c r="HUP16" s="287"/>
      <c r="HUQ16" s="67"/>
      <c r="HUR16" s="284"/>
      <c r="HUS16" s="285"/>
      <c r="HUT16" s="285"/>
      <c r="HUU16" s="286"/>
      <c r="HUV16" s="287"/>
      <c r="HUW16" s="67"/>
      <c r="HUX16" s="284"/>
      <c r="HUY16" s="285"/>
      <c r="HUZ16" s="285"/>
      <c r="HVA16" s="286"/>
      <c r="HVB16" s="287"/>
      <c r="HVC16" s="67"/>
      <c r="HVD16" s="284"/>
      <c r="HVE16" s="285"/>
      <c r="HVF16" s="285"/>
      <c r="HVG16" s="286"/>
      <c r="HVH16" s="287"/>
      <c r="HVI16" s="67"/>
      <c r="HVJ16" s="284"/>
      <c r="HVK16" s="285"/>
      <c r="HVL16" s="285"/>
      <c r="HVM16" s="286"/>
      <c r="HVN16" s="287"/>
      <c r="HVO16" s="67"/>
      <c r="HVP16" s="284"/>
      <c r="HVQ16" s="285"/>
      <c r="HVR16" s="285"/>
      <c r="HVS16" s="286"/>
      <c r="HVT16" s="287"/>
      <c r="HVU16" s="67"/>
      <c r="HVV16" s="284"/>
      <c r="HVW16" s="285"/>
      <c r="HVX16" s="285"/>
      <c r="HVY16" s="286"/>
      <c r="HVZ16" s="287"/>
      <c r="HWA16" s="67"/>
      <c r="HWB16" s="284"/>
      <c r="HWC16" s="285"/>
      <c r="HWD16" s="285"/>
      <c r="HWE16" s="286"/>
      <c r="HWF16" s="287"/>
      <c r="HWG16" s="67"/>
      <c r="HWH16" s="284"/>
      <c r="HWI16" s="285"/>
      <c r="HWJ16" s="285"/>
      <c r="HWK16" s="286"/>
      <c r="HWL16" s="287"/>
      <c r="HWM16" s="67"/>
      <c r="HWN16" s="284"/>
      <c r="HWO16" s="285"/>
      <c r="HWP16" s="285"/>
      <c r="HWQ16" s="286"/>
      <c r="HWR16" s="287"/>
      <c r="HWS16" s="67"/>
      <c r="HWT16" s="284"/>
      <c r="HWU16" s="285"/>
      <c r="HWV16" s="285"/>
      <c r="HWW16" s="286"/>
      <c r="HWX16" s="287"/>
      <c r="HWY16" s="67"/>
      <c r="HWZ16" s="284"/>
      <c r="HXA16" s="285"/>
      <c r="HXB16" s="285"/>
      <c r="HXC16" s="286"/>
      <c r="HXD16" s="287"/>
      <c r="HXE16" s="67"/>
      <c r="HXF16" s="284"/>
      <c r="HXG16" s="285"/>
      <c r="HXH16" s="285"/>
      <c r="HXI16" s="286"/>
      <c r="HXJ16" s="287"/>
      <c r="HXK16" s="67"/>
      <c r="HXL16" s="284"/>
      <c r="HXM16" s="285"/>
      <c r="HXN16" s="285"/>
      <c r="HXO16" s="286"/>
      <c r="HXP16" s="287"/>
      <c r="HXQ16" s="67"/>
      <c r="HXR16" s="284"/>
      <c r="HXS16" s="285"/>
      <c r="HXT16" s="285"/>
      <c r="HXU16" s="286"/>
      <c r="HXV16" s="287"/>
      <c r="HXW16" s="67"/>
      <c r="HXX16" s="284"/>
      <c r="HXY16" s="285"/>
      <c r="HXZ16" s="285"/>
      <c r="HYA16" s="286"/>
      <c r="HYB16" s="287"/>
      <c r="HYC16" s="67"/>
      <c r="HYD16" s="284"/>
      <c r="HYE16" s="285"/>
      <c r="HYF16" s="285"/>
      <c r="HYG16" s="286"/>
      <c r="HYH16" s="287"/>
      <c r="HYI16" s="67"/>
      <c r="HYJ16" s="284"/>
      <c r="HYK16" s="285"/>
      <c r="HYL16" s="285"/>
      <c r="HYM16" s="286"/>
      <c r="HYN16" s="287"/>
      <c r="HYO16" s="67"/>
      <c r="HYP16" s="284"/>
      <c r="HYQ16" s="285"/>
      <c r="HYR16" s="285"/>
      <c r="HYS16" s="286"/>
      <c r="HYT16" s="287"/>
      <c r="HYU16" s="67"/>
      <c r="HYV16" s="284"/>
      <c r="HYW16" s="285"/>
      <c r="HYX16" s="285"/>
      <c r="HYY16" s="286"/>
      <c r="HYZ16" s="287"/>
      <c r="HZA16" s="67"/>
      <c r="HZB16" s="284"/>
      <c r="HZC16" s="285"/>
      <c r="HZD16" s="285"/>
      <c r="HZE16" s="286"/>
      <c r="HZF16" s="287"/>
      <c r="HZG16" s="67"/>
      <c r="HZH16" s="284"/>
      <c r="HZI16" s="285"/>
      <c r="HZJ16" s="285"/>
      <c r="HZK16" s="286"/>
      <c r="HZL16" s="287"/>
      <c r="HZM16" s="67"/>
      <c r="HZN16" s="284"/>
      <c r="HZO16" s="285"/>
      <c r="HZP16" s="285"/>
      <c r="HZQ16" s="286"/>
      <c r="HZR16" s="287"/>
      <c r="HZS16" s="67"/>
      <c r="HZT16" s="284"/>
      <c r="HZU16" s="285"/>
      <c r="HZV16" s="285"/>
      <c r="HZW16" s="286"/>
      <c r="HZX16" s="287"/>
      <c r="HZY16" s="67"/>
      <c r="HZZ16" s="284"/>
      <c r="IAA16" s="285"/>
      <c r="IAB16" s="285"/>
      <c r="IAC16" s="286"/>
      <c r="IAD16" s="287"/>
      <c r="IAE16" s="67"/>
      <c r="IAF16" s="284"/>
      <c r="IAG16" s="285"/>
      <c r="IAH16" s="285"/>
      <c r="IAI16" s="286"/>
      <c r="IAJ16" s="287"/>
      <c r="IAK16" s="67"/>
      <c r="IAL16" s="284"/>
      <c r="IAM16" s="285"/>
      <c r="IAN16" s="285"/>
      <c r="IAO16" s="286"/>
      <c r="IAP16" s="287"/>
      <c r="IAQ16" s="67"/>
      <c r="IAR16" s="284"/>
      <c r="IAS16" s="285"/>
      <c r="IAT16" s="285"/>
      <c r="IAU16" s="286"/>
      <c r="IAV16" s="287"/>
      <c r="IAW16" s="67"/>
      <c r="IAX16" s="284"/>
      <c r="IAY16" s="285"/>
      <c r="IAZ16" s="285"/>
      <c r="IBA16" s="286"/>
      <c r="IBB16" s="287"/>
      <c r="IBC16" s="67"/>
      <c r="IBD16" s="284"/>
      <c r="IBE16" s="285"/>
      <c r="IBF16" s="285"/>
      <c r="IBG16" s="286"/>
      <c r="IBH16" s="287"/>
      <c r="IBI16" s="67"/>
      <c r="IBJ16" s="284"/>
      <c r="IBK16" s="285"/>
      <c r="IBL16" s="285"/>
      <c r="IBM16" s="286"/>
      <c r="IBN16" s="287"/>
      <c r="IBO16" s="67"/>
      <c r="IBP16" s="284"/>
      <c r="IBQ16" s="285"/>
      <c r="IBR16" s="285"/>
      <c r="IBS16" s="286"/>
      <c r="IBT16" s="287"/>
      <c r="IBU16" s="67"/>
      <c r="IBV16" s="284"/>
      <c r="IBW16" s="285"/>
      <c r="IBX16" s="285"/>
      <c r="IBY16" s="286"/>
      <c r="IBZ16" s="287"/>
      <c r="ICA16" s="67"/>
      <c r="ICB16" s="284"/>
      <c r="ICC16" s="285"/>
      <c r="ICD16" s="285"/>
      <c r="ICE16" s="286"/>
      <c r="ICF16" s="287"/>
      <c r="ICG16" s="67"/>
      <c r="ICH16" s="284"/>
      <c r="ICI16" s="285"/>
      <c r="ICJ16" s="285"/>
      <c r="ICK16" s="286"/>
      <c r="ICL16" s="287"/>
      <c r="ICM16" s="67"/>
      <c r="ICN16" s="284"/>
      <c r="ICO16" s="285"/>
      <c r="ICP16" s="285"/>
      <c r="ICQ16" s="286"/>
      <c r="ICR16" s="287"/>
      <c r="ICS16" s="67"/>
      <c r="ICT16" s="284"/>
      <c r="ICU16" s="285"/>
      <c r="ICV16" s="285"/>
      <c r="ICW16" s="286"/>
      <c r="ICX16" s="287"/>
      <c r="ICY16" s="67"/>
      <c r="ICZ16" s="284"/>
      <c r="IDA16" s="285"/>
      <c r="IDB16" s="285"/>
      <c r="IDC16" s="286"/>
      <c r="IDD16" s="287"/>
      <c r="IDE16" s="67"/>
      <c r="IDF16" s="284"/>
      <c r="IDG16" s="285"/>
      <c r="IDH16" s="285"/>
      <c r="IDI16" s="286"/>
      <c r="IDJ16" s="287"/>
      <c r="IDK16" s="67"/>
      <c r="IDL16" s="284"/>
      <c r="IDM16" s="285"/>
      <c r="IDN16" s="285"/>
      <c r="IDO16" s="286"/>
      <c r="IDP16" s="287"/>
      <c r="IDQ16" s="67"/>
      <c r="IDR16" s="284"/>
      <c r="IDS16" s="285"/>
      <c r="IDT16" s="285"/>
      <c r="IDU16" s="286"/>
      <c r="IDV16" s="287"/>
      <c r="IDW16" s="67"/>
      <c r="IDX16" s="284"/>
      <c r="IDY16" s="285"/>
      <c r="IDZ16" s="285"/>
      <c r="IEA16" s="286"/>
      <c r="IEB16" s="287"/>
      <c r="IEC16" s="67"/>
      <c r="IED16" s="284"/>
      <c r="IEE16" s="285"/>
      <c r="IEF16" s="285"/>
      <c r="IEG16" s="286"/>
      <c r="IEH16" s="287"/>
      <c r="IEI16" s="67"/>
      <c r="IEJ16" s="284"/>
      <c r="IEK16" s="285"/>
      <c r="IEL16" s="285"/>
      <c r="IEM16" s="286"/>
      <c r="IEN16" s="287"/>
      <c r="IEO16" s="67"/>
      <c r="IEP16" s="284"/>
      <c r="IEQ16" s="285"/>
      <c r="IER16" s="285"/>
      <c r="IES16" s="286"/>
      <c r="IET16" s="287"/>
      <c r="IEU16" s="67"/>
      <c r="IEV16" s="284"/>
      <c r="IEW16" s="285"/>
      <c r="IEX16" s="285"/>
      <c r="IEY16" s="286"/>
      <c r="IEZ16" s="287"/>
      <c r="IFA16" s="67"/>
      <c r="IFB16" s="284"/>
      <c r="IFC16" s="285"/>
      <c r="IFD16" s="285"/>
      <c r="IFE16" s="286"/>
      <c r="IFF16" s="287"/>
      <c r="IFG16" s="67"/>
      <c r="IFH16" s="284"/>
      <c r="IFI16" s="285"/>
      <c r="IFJ16" s="285"/>
      <c r="IFK16" s="286"/>
      <c r="IFL16" s="287"/>
      <c r="IFM16" s="67"/>
      <c r="IFN16" s="284"/>
      <c r="IFO16" s="285"/>
      <c r="IFP16" s="285"/>
      <c r="IFQ16" s="286"/>
      <c r="IFR16" s="287"/>
      <c r="IFS16" s="67"/>
      <c r="IFT16" s="284"/>
      <c r="IFU16" s="285"/>
      <c r="IFV16" s="285"/>
      <c r="IFW16" s="286"/>
      <c r="IFX16" s="287"/>
      <c r="IFY16" s="67"/>
      <c r="IFZ16" s="284"/>
      <c r="IGA16" s="285"/>
      <c r="IGB16" s="285"/>
      <c r="IGC16" s="286"/>
      <c r="IGD16" s="287"/>
      <c r="IGE16" s="67"/>
      <c r="IGF16" s="284"/>
      <c r="IGG16" s="285"/>
      <c r="IGH16" s="285"/>
      <c r="IGI16" s="286"/>
      <c r="IGJ16" s="287"/>
      <c r="IGK16" s="67"/>
      <c r="IGL16" s="284"/>
      <c r="IGM16" s="285"/>
      <c r="IGN16" s="285"/>
      <c r="IGO16" s="286"/>
      <c r="IGP16" s="287"/>
      <c r="IGQ16" s="67"/>
      <c r="IGR16" s="284"/>
      <c r="IGS16" s="285"/>
      <c r="IGT16" s="285"/>
      <c r="IGU16" s="286"/>
      <c r="IGV16" s="287"/>
      <c r="IGW16" s="67"/>
      <c r="IGX16" s="284"/>
      <c r="IGY16" s="285"/>
      <c r="IGZ16" s="285"/>
      <c r="IHA16" s="286"/>
      <c r="IHB16" s="287"/>
      <c r="IHC16" s="67"/>
      <c r="IHD16" s="284"/>
      <c r="IHE16" s="285"/>
      <c r="IHF16" s="285"/>
      <c r="IHG16" s="286"/>
      <c r="IHH16" s="287"/>
      <c r="IHI16" s="67"/>
      <c r="IHJ16" s="284"/>
      <c r="IHK16" s="285"/>
      <c r="IHL16" s="285"/>
      <c r="IHM16" s="286"/>
      <c r="IHN16" s="287"/>
      <c r="IHO16" s="67"/>
      <c r="IHP16" s="284"/>
      <c r="IHQ16" s="285"/>
      <c r="IHR16" s="285"/>
      <c r="IHS16" s="286"/>
      <c r="IHT16" s="287"/>
      <c r="IHU16" s="67"/>
      <c r="IHV16" s="284"/>
      <c r="IHW16" s="285"/>
      <c r="IHX16" s="285"/>
      <c r="IHY16" s="286"/>
      <c r="IHZ16" s="287"/>
      <c r="IIA16" s="67"/>
      <c r="IIB16" s="284"/>
      <c r="IIC16" s="285"/>
      <c r="IID16" s="285"/>
      <c r="IIE16" s="286"/>
      <c r="IIF16" s="287"/>
      <c r="IIG16" s="67"/>
      <c r="IIH16" s="284"/>
      <c r="III16" s="285"/>
      <c r="IIJ16" s="285"/>
      <c r="IIK16" s="286"/>
      <c r="IIL16" s="287"/>
      <c r="IIM16" s="67"/>
      <c r="IIN16" s="284"/>
      <c r="IIO16" s="285"/>
      <c r="IIP16" s="285"/>
      <c r="IIQ16" s="286"/>
      <c r="IIR16" s="287"/>
      <c r="IIS16" s="67"/>
      <c r="IIT16" s="284"/>
      <c r="IIU16" s="285"/>
      <c r="IIV16" s="285"/>
      <c r="IIW16" s="286"/>
      <c r="IIX16" s="287"/>
      <c r="IIY16" s="67"/>
      <c r="IIZ16" s="284"/>
      <c r="IJA16" s="285"/>
      <c r="IJB16" s="285"/>
      <c r="IJC16" s="286"/>
      <c r="IJD16" s="287"/>
      <c r="IJE16" s="67"/>
      <c r="IJF16" s="284"/>
      <c r="IJG16" s="285"/>
      <c r="IJH16" s="285"/>
      <c r="IJI16" s="286"/>
      <c r="IJJ16" s="287"/>
      <c r="IJK16" s="67"/>
      <c r="IJL16" s="284"/>
      <c r="IJM16" s="285"/>
      <c r="IJN16" s="285"/>
      <c r="IJO16" s="286"/>
      <c r="IJP16" s="287"/>
      <c r="IJQ16" s="67"/>
      <c r="IJR16" s="284"/>
      <c r="IJS16" s="285"/>
      <c r="IJT16" s="285"/>
      <c r="IJU16" s="286"/>
      <c r="IJV16" s="287"/>
      <c r="IJW16" s="67"/>
      <c r="IJX16" s="284"/>
      <c r="IJY16" s="285"/>
      <c r="IJZ16" s="285"/>
      <c r="IKA16" s="286"/>
      <c r="IKB16" s="287"/>
      <c r="IKC16" s="67"/>
      <c r="IKD16" s="284"/>
      <c r="IKE16" s="285"/>
      <c r="IKF16" s="285"/>
      <c r="IKG16" s="286"/>
      <c r="IKH16" s="287"/>
      <c r="IKI16" s="67"/>
      <c r="IKJ16" s="284"/>
      <c r="IKK16" s="285"/>
      <c r="IKL16" s="285"/>
      <c r="IKM16" s="286"/>
      <c r="IKN16" s="287"/>
      <c r="IKO16" s="67"/>
      <c r="IKP16" s="284"/>
      <c r="IKQ16" s="285"/>
      <c r="IKR16" s="285"/>
      <c r="IKS16" s="286"/>
      <c r="IKT16" s="287"/>
      <c r="IKU16" s="67"/>
      <c r="IKV16" s="284"/>
      <c r="IKW16" s="285"/>
      <c r="IKX16" s="285"/>
      <c r="IKY16" s="286"/>
      <c r="IKZ16" s="287"/>
      <c r="ILA16" s="67"/>
      <c r="ILB16" s="284"/>
      <c r="ILC16" s="285"/>
      <c r="ILD16" s="285"/>
      <c r="ILE16" s="286"/>
      <c r="ILF16" s="287"/>
      <c r="ILG16" s="67"/>
      <c r="ILH16" s="284"/>
      <c r="ILI16" s="285"/>
      <c r="ILJ16" s="285"/>
      <c r="ILK16" s="286"/>
      <c r="ILL16" s="287"/>
      <c r="ILM16" s="67"/>
      <c r="ILN16" s="284"/>
      <c r="ILO16" s="285"/>
      <c r="ILP16" s="285"/>
      <c r="ILQ16" s="286"/>
      <c r="ILR16" s="287"/>
      <c r="ILS16" s="67"/>
      <c r="ILT16" s="284"/>
      <c r="ILU16" s="285"/>
      <c r="ILV16" s="285"/>
      <c r="ILW16" s="286"/>
      <c r="ILX16" s="287"/>
      <c r="ILY16" s="67"/>
      <c r="ILZ16" s="284"/>
      <c r="IMA16" s="285"/>
      <c r="IMB16" s="285"/>
      <c r="IMC16" s="286"/>
      <c r="IMD16" s="287"/>
      <c r="IME16" s="67"/>
      <c r="IMF16" s="284"/>
      <c r="IMG16" s="285"/>
      <c r="IMH16" s="285"/>
      <c r="IMI16" s="286"/>
      <c r="IMJ16" s="287"/>
      <c r="IMK16" s="67"/>
      <c r="IML16" s="284"/>
      <c r="IMM16" s="285"/>
      <c r="IMN16" s="285"/>
      <c r="IMO16" s="286"/>
      <c r="IMP16" s="287"/>
      <c r="IMQ16" s="67"/>
      <c r="IMR16" s="284"/>
      <c r="IMS16" s="285"/>
      <c r="IMT16" s="285"/>
      <c r="IMU16" s="286"/>
      <c r="IMV16" s="287"/>
      <c r="IMW16" s="67"/>
      <c r="IMX16" s="284"/>
      <c r="IMY16" s="285"/>
      <c r="IMZ16" s="285"/>
      <c r="INA16" s="286"/>
      <c r="INB16" s="287"/>
      <c r="INC16" s="67"/>
      <c r="IND16" s="284"/>
      <c r="INE16" s="285"/>
      <c r="INF16" s="285"/>
      <c r="ING16" s="286"/>
      <c r="INH16" s="287"/>
      <c r="INI16" s="67"/>
      <c r="INJ16" s="284"/>
      <c r="INK16" s="285"/>
      <c r="INL16" s="285"/>
      <c r="INM16" s="286"/>
      <c r="INN16" s="287"/>
      <c r="INO16" s="67"/>
      <c r="INP16" s="284"/>
      <c r="INQ16" s="285"/>
      <c r="INR16" s="285"/>
      <c r="INS16" s="286"/>
      <c r="INT16" s="287"/>
      <c r="INU16" s="67"/>
      <c r="INV16" s="284"/>
      <c r="INW16" s="285"/>
      <c r="INX16" s="285"/>
      <c r="INY16" s="286"/>
      <c r="INZ16" s="287"/>
      <c r="IOA16" s="67"/>
      <c r="IOB16" s="284"/>
      <c r="IOC16" s="285"/>
      <c r="IOD16" s="285"/>
      <c r="IOE16" s="286"/>
      <c r="IOF16" s="287"/>
      <c r="IOG16" s="67"/>
      <c r="IOH16" s="284"/>
      <c r="IOI16" s="285"/>
      <c r="IOJ16" s="285"/>
      <c r="IOK16" s="286"/>
      <c r="IOL16" s="287"/>
      <c r="IOM16" s="67"/>
      <c r="ION16" s="284"/>
      <c r="IOO16" s="285"/>
      <c r="IOP16" s="285"/>
      <c r="IOQ16" s="286"/>
      <c r="IOR16" s="287"/>
      <c r="IOS16" s="67"/>
      <c r="IOT16" s="284"/>
      <c r="IOU16" s="285"/>
      <c r="IOV16" s="285"/>
      <c r="IOW16" s="286"/>
      <c r="IOX16" s="287"/>
      <c r="IOY16" s="67"/>
      <c r="IOZ16" s="284"/>
      <c r="IPA16" s="285"/>
      <c r="IPB16" s="285"/>
      <c r="IPC16" s="286"/>
      <c r="IPD16" s="287"/>
      <c r="IPE16" s="67"/>
      <c r="IPF16" s="284"/>
      <c r="IPG16" s="285"/>
      <c r="IPH16" s="285"/>
      <c r="IPI16" s="286"/>
      <c r="IPJ16" s="287"/>
      <c r="IPK16" s="67"/>
      <c r="IPL16" s="284"/>
      <c r="IPM16" s="285"/>
      <c r="IPN16" s="285"/>
      <c r="IPO16" s="286"/>
      <c r="IPP16" s="287"/>
      <c r="IPQ16" s="67"/>
      <c r="IPR16" s="284"/>
      <c r="IPS16" s="285"/>
      <c r="IPT16" s="285"/>
      <c r="IPU16" s="286"/>
      <c r="IPV16" s="287"/>
      <c r="IPW16" s="67"/>
      <c r="IPX16" s="284"/>
      <c r="IPY16" s="285"/>
      <c r="IPZ16" s="285"/>
      <c r="IQA16" s="286"/>
      <c r="IQB16" s="287"/>
      <c r="IQC16" s="67"/>
      <c r="IQD16" s="284"/>
      <c r="IQE16" s="285"/>
      <c r="IQF16" s="285"/>
      <c r="IQG16" s="286"/>
      <c r="IQH16" s="287"/>
      <c r="IQI16" s="67"/>
      <c r="IQJ16" s="284"/>
      <c r="IQK16" s="285"/>
      <c r="IQL16" s="285"/>
      <c r="IQM16" s="286"/>
      <c r="IQN16" s="287"/>
      <c r="IQO16" s="67"/>
      <c r="IQP16" s="284"/>
      <c r="IQQ16" s="285"/>
      <c r="IQR16" s="285"/>
      <c r="IQS16" s="286"/>
      <c r="IQT16" s="287"/>
      <c r="IQU16" s="67"/>
      <c r="IQV16" s="284"/>
      <c r="IQW16" s="285"/>
      <c r="IQX16" s="285"/>
      <c r="IQY16" s="286"/>
      <c r="IQZ16" s="287"/>
      <c r="IRA16" s="67"/>
      <c r="IRB16" s="284"/>
      <c r="IRC16" s="285"/>
      <c r="IRD16" s="285"/>
      <c r="IRE16" s="286"/>
      <c r="IRF16" s="287"/>
      <c r="IRG16" s="67"/>
      <c r="IRH16" s="284"/>
      <c r="IRI16" s="285"/>
      <c r="IRJ16" s="285"/>
      <c r="IRK16" s="286"/>
      <c r="IRL16" s="287"/>
      <c r="IRM16" s="67"/>
      <c r="IRN16" s="284"/>
      <c r="IRO16" s="285"/>
      <c r="IRP16" s="285"/>
      <c r="IRQ16" s="286"/>
      <c r="IRR16" s="287"/>
      <c r="IRS16" s="67"/>
      <c r="IRT16" s="284"/>
      <c r="IRU16" s="285"/>
      <c r="IRV16" s="285"/>
      <c r="IRW16" s="286"/>
      <c r="IRX16" s="287"/>
      <c r="IRY16" s="67"/>
      <c r="IRZ16" s="284"/>
      <c r="ISA16" s="285"/>
      <c r="ISB16" s="285"/>
      <c r="ISC16" s="286"/>
      <c r="ISD16" s="287"/>
      <c r="ISE16" s="67"/>
      <c r="ISF16" s="284"/>
      <c r="ISG16" s="285"/>
      <c r="ISH16" s="285"/>
      <c r="ISI16" s="286"/>
      <c r="ISJ16" s="287"/>
      <c r="ISK16" s="67"/>
      <c r="ISL16" s="284"/>
      <c r="ISM16" s="285"/>
      <c r="ISN16" s="285"/>
      <c r="ISO16" s="286"/>
      <c r="ISP16" s="287"/>
      <c r="ISQ16" s="67"/>
      <c r="ISR16" s="284"/>
      <c r="ISS16" s="285"/>
      <c r="IST16" s="285"/>
      <c r="ISU16" s="286"/>
      <c r="ISV16" s="287"/>
      <c r="ISW16" s="67"/>
      <c r="ISX16" s="284"/>
      <c r="ISY16" s="285"/>
      <c r="ISZ16" s="285"/>
      <c r="ITA16" s="286"/>
      <c r="ITB16" s="287"/>
      <c r="ITC16" s="67"/>
      <c r="ITD16" s="284"/>
      <c r="ITE16" s="285"/>
      <c r="ITF16" s="285"/>
      <c r="ITG16" s="286"/>
      <c r="ITH16" s="287"/>
      <c r="ITI16" s="67"/>
      <c r="ITJ16" s="284"/>
      <c r="ITK16" s="285"/>
      <c r="ITL16" s="285"/>
      <c r="ITM16" s="286"/>
      <c r="ITN16" s="287"/>
      <c r="ITO16" s="67"/>
      <c r="ITP16" s="284"/>
      <c r="ITQ16" s="285"/>
      <c r="ITR16" s="285"/>
      <c r="ITS16" s="286"/>
      <c r="ITT16" s="287"/>
      <c r="ITU16" s="67"/>
      <c r="ITV16" s="284"/>
      <c r="ITW16" s="285"/>
      <c r="ITX16" s="285"/>
      <c r="ITY16" s="286"/>
      <c r="ITZ16" s="287"/>
      <c r="IUA16" s="67"/>
      <c r="IUB16" s="284"/>
      <c r="IUC16" s="285"/>
      <c r="IUD16" s="285"/>
      <c r="IUE16" s="286"/>
      <c r="IUF16" s="287"/>
      <c r="IUG16" s="67"/>
      <c r="IUH16" s="284"/>
      <c r="IUI16" s="285"/>
      <c r="IUJ16" s="285"/>
      <c r="IUK16" s="286"/>
      <c r="IUL16" s="287"/>
      <c r="IUM16" s="67"/>
      <c r="IUN16" s="284"/>
      <c r="IUO16" s="285"/>
      <c r="IUP16" s="285"/>
      <c r="IUQ16" s="286"/>
      <c r="IUR16" s="287"/>
      <c r="IUS16" s="67"/>
      <c r="IUT16" s="284"/>
      <c r="IUU16" s="285"/>
      <c r="IUV16" s="285"/>
      <c r="IUW16" s="286"/>
      <c r="IUX16" s="287"/>
      <c r="IUY16" s="67"/>
      <c r="IUZ16" s="284"/>
      <c r="IVA16" s="285"/>
      <c r="IVB16" s="285"/>
      <c r="IVC16" s="286"/>
      <c r="IVD16" s="287"/>
      <c r="IVE16" s="67"/>
      <c r="IVF16" s="284"/>
      <c r="IVG16" s="285"/>
      <c r="IVH16" s="285"/>
      <c r="IVI16" s="286"/>
      <c r="IVJ16" s="287"/>
      <c r="IVK16" s="67"/>
      <c r="IVL16" s="284"/>
      <c r="IVM16" s="285"/>
      <c r="IVN16" s="285"/>
      <c r="IVO16" s="286"/>
      <c r="IVP16" s="287"/>
      <c r="IVQ16" s="67"/>
      <c r="IVR16" s="284"/>
      <c r="IVS16" s="285"/>
      <c r="IVT16" s="285"/>
      <c r="IVU16" s="286"/>
      <c r="IVV16" s="287"/>
      <c r="IVW16" s="67"/>
      <c r="IVX16" s="284"/>
      <c r="IVY16" s="285"/>
      <c r="IVZ16" s="285"/>
      <c r="IWA16" s="286"/>
      <c r="IWB16" s="287"/>
      <c r="IWC16" s="67"/>
      <c r="IWD16" s="284"/>
      <c r="IWE16" s="285"/>
      <c r="IWF16" s="285"/>
      <c r="IWG16" s="286"/>
      <c r="IWH16" s="287"/>
      <c r="IWI16" s="67"/>
      <c r="IWJ16" s="284"/>
      <c r="IWK16" s="285"/>
      <c r="IWL16" s="285"/>
      <c r="IWM16" s="286"/>
      <c r="IWN16" s="287"/>
      <c r="IWO16" s="67"/>
      <c r="IWP16" s="284"/>
      <c r="IWQ16" s="285"/>
      <c r="IWR16" s="285"/>
      <c r="IWS16" s="286"/>
      <c r="IWT16" s="287"/>
      <c r="IWU16" s="67"/>
      <c r="IWV16" s="284"/>
      <c r="IWW16" s="285"/>
      <c r="IWX16" s="285"/>
      <c r="IWY16" s="286"/>
      <c r="IWZ16" s="287"/>
      <c r="IXA16" s="67"/>
      <c r="IXB16" s="284"/>
      <c r="IXC16" s="285"/>
      <c r="IXD16" s="285"/>
      <c r="IXE16" s="286"/>
      <c r="IXF16" s="287"/>
      <c r="IXG16" s="67"/>
      <c r="IXH16" s="284"/>
      <c r="IXI16" s="285"/>
      <c r="IXJ16" s="285"/>
      <c r="IXK16" s="286"/>
      <c r="IXL16" s="287"/>
      <c r="IXM16" s="67"/>
      <c r="IXN16" s="284"/>
      <c r="IXO16" s="285"/>
      <c r="IXP16" s="285"/>
      <c r="IXQ16" s="286"/>
      <c r="IXR16" s="287"/>
      <c r="IXS16" s="67"/>
      <c r="IXT16" s="284"/>
      <c r="IXU16" s="285"/>
      <c r="IXV16" s="285"/>
      <c r="IXW16" s="286"/>
      <c r="IXX16" s="287"/>
      <c r="IXY16" s="67"/>
      <c r="IXZ16" s="284"/>
      <c r="IYA16" s="285"/>
      <c r="IYB16" s="285"/>
      <c r="IYC16" s="286"/>
      <c r="IYD16" s="287"/>
      <c r="IYE16" s="67"/>
      <c r="IYF16" s="284"/>
      <c r="IYG16" s="285"/>
      <c r="IYH16" s="285"/>
      <c r="IYI16" s="286"/>
      <c r="IYJ16" s="287"/>
      <c r="IYK16" s="67"/>
      <c r="IYL16" s="284"/>
      <c r="IYM16" s="285"/>
      <c r="IYN16" s="285"/>
      <c r="IYO16" s="286"/>
      <c r="IYP16" s="287"/>
      <c r="IYQ16" s="67"/>
      <c r="IYR16" s="284"/>
      <c r="IYS16" s="285"/>
      <c r="IYT16" s="285"/>
      <c r="IYU16" s="286"/>
      <c r="IYV16" s="287"/>
      <c r="IYW16" s="67"/>
      <c r="IYX16" s="284"/>
      <c r="IYY16" s="285"/>
      <c r="IYZ16" s="285"/>
      <c r="IZA16" s="286"/>
      <c r="IZB16" s="287"/>
      <c r="IZC16" s="67"/>
      <c r="IZD16" s="284"/>
      <c r="IZE16" s="285"/>
      <c r="IZF16" s="285"/>
      <c r="IZG16" s="286"/>
      <c r="IZH16" s="287"/>
      <c r="IZI16" s="67"/>
      <c r="IZJ16" s="284"/>
      <c r="IZK16" s="285"/>
      <c r="IZL16" s="285"/>
      <c r="IZM16" s="286"/>
      <c r="IZN16" s="287"/>
      <c r="IZO16" s="67"/>
      <c r="IZP16" s="284"/>
      <c r="IZQ16" s="285"/>
      <c r="IZR16" s="285"/>
      <c r="IZS16" s="286"/>
      <c r="IZT16" s="287"/>
      <c r="IZU16" s="67"/>
      <c r="IZV16" s="284"/>
      <c r="IZW16" s="285"/>
      <c r="IZX16" s="285"/>
      <c r="IZY16" s="286"/>
      <c r="IZZ16" s="287"/>
      <c r="JAA16" s="67"/>
      <c r="JAB16" s="284"/>
      <c r="JAC16" s="285"/>
      <c r="JAD16" s="285"/>
      <c r="JAE16" s="286"/>
      <c r="JAF16" s="287"/>
      <c r="JAG16" s="67"/>
      <c r="JAH16" s="284"/>
      <c r="JAI16" s="285"/>
      <c r="JAJ16" s="285"/>
      <c r="JAK16" s="286"/>
      <c r="JAL16" s="287"/>
      <c r="JAM16" s="67"/>
      <c r="JAN16" s="284"/>
      <c r="JAO16" s="285"/>
      <c r="JAP16" s="285"/>
      <c r="JAQ16" s="286"/>
      <c r="JAR16" s="287"/>
      <c r="JAS16" s="67"/>
      <c r="JAT16" s="284"/>
      <c r="JAU16" s="285"/>
      <c r="JAV16" s="285"/>
      <c r="JAW16" s="286"/>
      <c r="JAX16" s="287"/>
      <c r="JAY16" s="67"/>
      <c r="JAZ16" s="284"/>
      <c r="JBA16" s="285"/>
      <c r="JBB16" s="285"/>
      <c r="JBC16" s="286"/>
      <c r="JBD16" s="287"/>
      <c r="JBE16" s="67"/>
      <c r="JBF16" s="284"/>
      <c r="JBG16" s="285"/>
      <c r="JBH16" s="285"/>
      <c r="JBI16" s="286"/>
      <c r="JBJ16" s="287"/>
      <c r="JBK16" s="67"/>
      <c r="JBL16" s="284"/>
      <c r="JBM16" s="285"/>
      <c r="JBN16" s="285"/>
      <c r="JBO16" s="286"/>
      <c r="JBP16" s="287"/>
      <c r="JBQ16" s="67"/>
      <c r="JBR16" s="284"/>
      <c r="JBS16" s="285"/>
      <c r="JBT16" s="285"/>
      <c r="JBU16" s="286"/>
      <c r="JBV16" s="287"/>
      <c r="JBW16" s="67"/>
      <c r="JBX16" s="284"/>
      <c r="JBY16" s="285"/>
      <c r="JBZ16" s="285"/>
      <c r="JCA16" s="286"/>
      <c r="JCB16" s="287"/>
      <c r="JCC16" s="67"/>
      <c r="JCD16" s="284"/>
      <c r="JCE16" s="285"/>
      <c r="JCF16" s="285"/>
      <c r="JCG16" s="286"/>
      <c r="JCH16" s="287"/>
      <c r="JCI16" s="67"/>
      <c r="JCJ16" s="284"/>
      <c r="JCK16" s="285"/>
      <c r="JCL16" s="285"/>
      <c r="JCM16" s="286"/>
      <c r="JCN16" s="287"/>
      <c r="JCO16" s="67"/>
      <c r="JCP16" s="284"/>
      <c r="JCQ16" s="285"/>
      <c r="JCR16" s="285"/>
      <c r="JCS16" s="286"/>
      <c r="JCT16" s="287"/>
      <c r="JCU16" s="67"/>
      <c r="JCV16" s="284"/>
      <c r="JCW16" s="285"/>
      <c r="JCX16" s="285"/>
      <c r="JCY16" s="286"/>
      <c r="JCZ16" s="287"/>
      <c r="JDA16" s="67"/>
      <c r="JDB16" s="284"/>
      <c r="JDC16" s="285"/>
      <c r="JDD16" s="285"/>
      <c r="JDE16" s="286"/>
      <c r="JDF16" s="287"/>
      <c r="JDG16" s="67"/>
      <c r="JDH16" s="284"/>
      <c r="JDI16" s="285"/>
      <c r="JDJ16" s="285"/>
      <c r="JDK16" s="286"/>
      <c r="JDL16" s="287"/>
      <c r="JDM16" s="67"/>
      <c r="JDN16" s="284"/>
      <c r="JDO16" s="285"/>
      <c r="JDP16" s="285"/>
      <c r="JDQ16" s="286"/>
      <c r="JDR16" s="287"/>
      <c r="JDS16" s="67"/>
      <c r="JDT16" s="284"/>
      <c r="JDU16" s="285"/>
      <c r="JDV16" s="285"/>
      <c r="JDW16" s="286"/>
      <c r="JDX16" s="287"/>
      <c r="JDY16" s="67"/>
      <c r="JDZ16" s="284"/>
      <c r="JEA16" s="285"/>
      <c r="JEB16" s="285"/>
      <c r="JEC16" s="286"/>
      <c r="JED16" s="287"/>
      <c r="JEE16" s="67"/>
      <c r="JEF16" s="284"/>
      <c r="JEG16" s="285"/>
      <c r="JEH16" s="285"/>
      <c r="JEI16" s="286"/>
      <c r="JEJ16" s="287"/>
      <c r="JEK16" s="67"/>
      <c r="JEL16" s="284"/>
      <c r="JEM16" s="285"/>
      <c r="JEN16" s="285"/>
      <c r="JEO16" s="286"/>
      <c r="JEP16" s="287"/>
      <c r="JEQ16" s="67"/>
      <c r="JER16" s="284"/>
      <c r="JES16" s="285"/>
      <c r="JET16" s="285"/>
      <c r="JEU16" s="286"/>
      <c r="JEV16" s="287"/>
      <c r="JEW16" s="67"/>
      <c r="JEX16" s="284"/>
      <c r="JEY16" s="285"/>
      <c r="JEZ16" s="285"/>
      <c r="JFA16" s="286"/>
      <c r="JFB16" s="287"/>
      <c r="JFC16" s="67"/>
      <c r="JFD16" s="284"/>
      <c r="JFE16" s="285"/>
      <c r="JFF16" s="285"/>
      <c r="JFG16" s="286"/>
      <c r="JFH16" s="287"/>
      <c r="JFI16" s="67"/>
      <c r="JFJ16" s="284"/>
      <c r="JFK16" s="285"/>
      <c r="JFL16" s="285"/>
      <c r="JFM16" s="286"/>
      <c r="JFN16" s="287"/>
      <c r="JFO16" s="67"/>
      <c r="JFP16" s="284"/>
      <c r="JFQ16" s="285"/>
      <c r="JFR16" s="285"/>
      <c r="JFS16" s="286"/>
      <c r="JFT16" s="287"/>
      <c r="JFU16" s="67"/>
      <c r="JFV16" s="284"/>
      <c r="JFW16" s="285"/>
      <c r="JFX16" s="285"/>
      <c r="JFY16" s="286"/>
      <c r="JFZ16" s="287"/>
      <c r="JGA16" s="67"/>
      <c r="JGB16" s="284"/>
      <c r="JGC16" s="285"/>
      <c r="JGD16" s="285"/>
      <c r="JGE16" s="286"/>
      <c r="JGF16" s="287"/>
      <c r="JGG16" s="67"/>
      <c r="JGH16" s="284"/>
      <c r="JGI16" s="285"/>
      <c r="JGJ16" s="285"/>
      <c r="JGK16" s="286"/>
      <c r="JGL16" s="287"/>
      <c r="JGM16" s="67"/>
      <c r="JGN16" s="284"/>
      <c r="JGO16" s="285"/>
      <c r="JGP16" s="285"/>
      <c r="JGQ16" s="286"/>
      <c r="JGR16" s="287"/>
      <c r="JGS16" s="67"/>
      <c r="JGT16" s="284"/>
      <c r="JGU16" s="285"/>
      <c r="JGV16" s="285"/>
      <c r="JGW16" s="286"/>
      <c r="JGX16" s="287"/>
      <c r="JGY16" s="67"/>
      <c r="JGZ16" s="284"/>
      <c r="JHA16" s="285"/>
      <c r="JHB16" s="285"/>
      <c r="JHC16" s="286"/>
      <c r="JHD16" s="287"/>
      <c r="JHE16" s="67"/>
      <c r="JHF16" s="284"/>
      <c r="JHG16" s="285"/>
      <c r="JHH16" s="285"/>
      <c r="JHI16" s="286"/>
      <c r="JHJ16" s="287"/>
      <c r="JHK16" s="67"/>
      <c r="JHL16" s="284"/>
      <c r="JHM16" s="285"/>
      <c r="JHN16" s="285"/>
      <c r="JHO16" s="286"/>
      <c r="JHP16" s="287"/>
      <c r="JHQ16" s="67"/>
      <c r="JHR16" s="284"/>
      <c r="JHS16" s="285"/>
      <c r="JHT16" s="285"/>
      <c r="JHU16" s="286"/>
      <c r="JHV16" s="287"/>
      <c r="JHW16" s="67"/>
      <c r="JHX16" s="284"/>
      <c r="JHY16" s="285"/>
      <c r="JHZ16" s="285"/>
      <c r="JIA16" s="286"/>
      <c r="JIB16" s="287"/>
      <c r="JIC16" s="67"/>
      <c r="JID16" s="284"/>
      <c r="JIE16" s="285"/>
      <c r="JIF16" s="285"/>
      <c r="JIG16" s="286"/>
      <c r="JIH16" s="287"/>
      <c r="JII16" s="67"/>
      <c r="JIJ16" s="284"/>
      <c r="JIK16" s="285"/>
      <c r="JIL16" s="285"/>
      <c r="JIM16" s="286"/>
      <c r="JIN16" s="287"/>
      <c r="JIO16" s="67"/>
      <c r="JIP16" s="284"/>
      <c r="JIQ16" s="285"/>
      <c r="JIR16" s="285"/>
      <c r="JIS16" s="286"/>
      <c r="JIT16" s="287"/>
      <c r="JIU16" s="67"/>
      <c r="JIV16" s="284"/>
      <c r="JIW16" s="285"/>
      <c r="JIX16" s="285"/>
      <c r="JIY16" s="286"/>
      <c r="JIZ16" s="287"/>
      <c r="JJA16" s="67"/>
      <c r="JJB16" s="284"/>
      <c r="JJC16" s="285"/>
      <c r="JJD16" s="285"/>
      <c r="JJE16" s="286"/>
      <c r="JJF16" s="287"/>
      <c r="JJG16" s="67"/>
      <c r="JJH16" s="284"/>
      <c r="JJI16" s="285"/>
      <c r="JJJ16" s="285"/>
      <c r="JJK16" s="286"/>
      <c r="JJL16" s="287"/>
      <c r="JJM16" s="67"/>
      <c r="JJN16" s="284"/>
      <c r="JJO16" s="285"/>
      <c r="JJP16" s="285"/>
      <c r="JJQ16" s="286"/>
      <c r="JJR16" s="287"/>
      <c r="JJS16" s="67"/>
      <c r="JJT16" s="284"/>
      <c r="JJU16" s="285"/>
      <c r="JJV16" s="285"/>
      <c r="JJW16" s="286"/>
      <c r="JJX16" s="287"/>
      <c r="JJY16" s="67"/>
      <c r="JJZ16" s="284"/>
      <c r="JKA16" s="285"/>
      <c r="JKB16" s="285"/>
      <c r="JKC16" s="286"/>
      <c r="JKD16" s="287"/>
      <c r="JKE16" s="67"/>
      <c r="JKF16" s="284"/>
      <c r="JKG16" s="285"/>
      <c r="JKH16" s="285"/>
      <c r="JKI16" s="286"/>
      <c r="JKJ16" s="287"/>
      <c r="JKK16" s="67"/>
      <c r="JKL16" s="284"/>
      <c r="JKM16" s="285"/>
      <c r="JKN16" s="285"/>
      <c r="JKO16" s="286"/>
      <c r="JKP16" s="287"/>
      <c r="JKQ16" s="67"/>
      <c r="JKR16" s="284"/>
      <c r="JKS16" s="285"/>
      <c r="JKT16" s="285"/>
      <c r="JKU16" s="286"/>
      <c r="JKV16" s="287"/>
      <c r="JKW16" s="67"/>
      <c r="JKX16" s="284"/>
      <c r="JKY16" s="285"/>
      <c r="JKZ16" s="285"/>
      <c r="JLA16" s="286"/>
      <c r="JLB16" s="287"/>
      <c r="JLC16" s="67"/>
      <c r="JLD16" s="284"/>
      <c r="JLE16" s="285"/>
      <c r="JLF16" s="285"/>
      <c r="JLG16" s="286"/>
      <c r="JLH16" s="287"/>
      <c r="JLI16" s="67"/>
      <c r="JLJ16" s="284"/>
      <c r="JLK16" s="285"/>
      <c r="JLL16" s="285"/>
      <c r="JLM16" s="286"/>
      <c r="JLN16" s="287"/>
      <c r="JLO16" s="67"/>
      <c r="JLP16" s="284"/>
      <c r="JLQ16" s="285"/>
      <c r="JLR16" s="285"/>
      <c r="JLS16" s="286"/>
      <c r="JLT16" s="287"/>
      <c r="JLU16" s="67"/>
      <c r="JLV16" s="284"/>
      <c r="JLW16" s="285"/>
      <c r="JLX16" s="285"/>
      <c r="JLY16" s="286"/>
      <c r="JLZ16" s="287"/>
      <c r="JMA16" s="67"/>
      <c r="JMB16" s="284"/>
      <c r="JMC16" s="285"/>
      <c r="JMD16" s="285"/>
      <c r="JME16" s="286"/>
      <c r="JMF16" s="287"/>
      <c r="JMG16" s="67"/>
      <c r="JMH16" s="284"/>
      <c r="JMI16" s="285"/>
      <c r="JMJ16" s="285"/>
      <c r="JMK16" s="286"/>
      <c r="JML16" s="287"/>
      <c r="JMM16" s="67"/>
      <c r="JMN16" s="284"/>
      <c r="JMO16" s="285"/>
      <c r="JMP16" s="285"/>
      <c r="JMQ16" s="286"/>
      <c r="JMR16" s="287"/>
      <c r="JMS16" s="67"/>
      <c r="JMT16" s="284"/>
      <c r="JMU16" s="285"/>
      <c r="JMV16" s="285"/>
      <c r="JMW16" s="286"/>
      <c r="JMX16" s="287"/>
      <c r="JMY16" s="67"/>
      <c r="JMZ16" s="284"/>
      <c r="JNA16" s="285"/>
      <c r="JNB16" s="285"/>
      <c r="JNC16" s="286"/>
      <c r="JND16" s="287"/>
      <c r="JNE16" s="67"/>
      <c r="JNF16" s="284"/>
      <c r="JNG16" s="285"/>
      <c r="JNH16" s="285"/>
      <c r="JNI16" s="286"/>
      <c r="JNJ16" s="287"/>
      <c r="JNK16" s="67"/>
      <c r="JNL16" s="284"/>
      <c r="JNM16" s="285"/>
      <c r="JNN16" s="285"/>
      <c r="JNO16" s="286"/>
      <c r="JNP16" s="287"/>
      <c r="JNQ16" s="67"/>
      <c r="JNR16" s="284"/>
      <c r="JNS16" s="285"/>
      <c r="JNT16" s="285"/>
      <c r="JNU16" s="286"/>
      <c r="JNV16" s="287"/>
      <c r="JNW16" s="67"/>
      <c r="JNX16" s="284"/>
      <c r="JNY16" s="285"/>
      <c r="JNZ16" s="285"/>
      <c r="JOA16" s="286"/>
      <c r="JOB16" s="287"/>
      <c r="JOC16" s="67"/>
      <c r="JOD16" s="284"/>
      <c r="JOE16" s="285"/>
      <c r="JOF16" s="285"/>
      <c r="JOG16" s="286"/>
      <c r="JOH16" s="287"/>
      <c r="JOI16" s="67"/>
      <c r="JOJ16" s="284"/>
      <c r="JOK16" s="285"/>
      <c r="JOL16" s="285"/>
      <c r="JOM16" s="286"/>
      <c r="JON16" s="287"/>
      <c r="JOO16" s="67"/>
      <c r="JOP16" s="284"/>
      <c r="JOQ16" s="285"/>
      <c r="JOR16" s="285"/>
      <c r="JOS16" s="286"/>
      <c r="JOT16" s="287"/>
      <c r="JOU16" s="67"/>
      <c r="JOV16" s="284"/>
      <c r="JOW16" s="285"/>
      <c r="JOX16" s="285"/>
      <c r="JOY16" s="286"/>
      <c r="JOZ16" s="287"/>
      <c r="JPA16" s="67"/>
      <c r="JPB16" s="284"/>
      <c r="JPC16" s="285"/>
      <c r="JPD16" s="285"/>
      <c r="JPE16" s="286"/>
      <c r="JPF16" s="287"/>
      <c r="JPG16" s="67"/>
      <c r="JPH16" s="284"/>
      <c r="JPI16" s="285"/>
      <c r="JPJ16" s="285"/>
      <c r="JPK16" s="286"/>
      <c r="JPL16" s="287"/>
      <c r="JPM16" s="67"/>
      <c r="JPN16" s="284"/>
      <c r="JPO16" s="285"/>
      <c r="JPP16" s="285"/>
      <c r="JPQ16" s="286"/>
      <c r="JPR16" s="287"/>
      <c r="JPS16" s="67"/>
      <c r="JPT16" s="284"/>
      <c r="JPU16" s="285"/>
      <c r="JPV16" s="285"/>
      <c r="JPW16" s="286"/>
      <c r="JPX16" s="287"/>
      <c r="JPY16" s="67"/>
      <c r="JPZ16" s="284"/>
      <c r="JQA16" s="285"/>
      <c r="JQB16" s="285"/>
      <c r="JQC16" s="286"/>
      <c r="JQD16" s="287"/>
      <c r="JQE16" s="67"/>
      <c r="JQF16" s="284"/>
      <c r="JQG16" s="285"/>
      <c r="JQH16" s="285"/>
      <c r="JQI16" s="286"/>
      <c r="JQJ16" s="287"/>
      <c r="JQK16" s="67"/>
      <c r="JQL16" s="284"/>
      <c r="JQM16" s="285"/>
      <c r="JQN16" s="285"/>
      <c r="JQO16" s="286"/>
      <c r="JQP16" s="287"/>
      <c r="JQQ16" s="67"/>
      <c r="JQR16" s="284"/>
      <c r="JQS16" s="285"/>
      <c r="JQT16" s="285"/>
      <c r="JQU16" s="286"/>
      <c r="JQV16" s="287"/>
      <c r="JQW16" s="67"/>
      <c r="JQX16" s="284"/>
      <c r="JQY16" s="285"/>
      <c r="JQZ16" s="285"/>
      <c r="JRA16" s="286"/>
      <c r="JRB16" s="287"/>
      <c r="JRC16" s="67"/>
      <c r="JRD16" s="284"/>
      <c r="JRE16" s="285"/>
      <c r="JRF16" s="285"/>
      <c r="JRG16" s="286"/>
      <c r="JRH16" s="287"/>
      <c r="JRI16" s="67"/>
      <c r="JRJ16" s="284"/>
      <c r="JRK16" s="285"/>
      <c r="JRL16" s="285"/>
      <c r="JRM16" s="286"/>
      <c r="JRN16" s="287"/>
      <c r="JRO16" s="67"/>
      <c r="JRP16" s="284"/>
      <c r="JRQ16" s="285"/>
      <c r="JRR16" s="285"/>
      <c r="JRS16" s="286"/>
      <c r="JRT16" s="287"/>
      <c r="JRU16" s="67"/>
      <c r="JRV16" s="284"/>
      <c r="JRW16" s="285"/>
      <c r="JRX16" s="285"/>
      <c r="JRY16" s="286"/>
      <c r="JRZ16" s="287"/>
      <c r="JSA16" s="67"/>
      <c r="JSB16" s="284"/>
      <c r="JSC16" s="285"/>
      <c r="JSD16" s="285"/>
      <c r="JSE16" s="286"/>
      <c r="JSF16" s="287"/>
      <c r="JSG16" s="67"/>
      <c r="JSH16" s="284"/>
      <c r="JSI16" s="285"/>
      <c r="JSJ16" s="285"/>
      <c r="JSK16" s="286"/>
      <c r="JSL16" s="287"/>
      <c r="JSM16" s="67"/>
      <c r="JSN16" s="284"/>
      <c r="JSO16" s="285"/>
      <c r="JSP16" s="285"/>
      <c r="JSQ16" s="286"/>
      <c r="JSR16" s="287"/>
      <c r="JSS16" s="67"/>
      <c r="JST16" s="284"/>
      <c r="JSU16" s="285"/>
      <c r="JSV16" s="285"/>
      <c r="JSW16" s="286"/>
      <c r="JSX16" s="287"/>
      <c r="JSY16" s="67"/>
      <c r="JSZ16" s="284"/>
      <c r="JTA16" s="285"/>
      <c r="JTB16" s="285"/>
      <c r="JTC16" s="286"/>
      <c r="JTD16" s="287"/>
      <c r="JTE16" s="67"/>
      <c r="JTF16" s="284"/>
      <c r="JTG16" s="285"/>
      <c r="JTH16" s="285"/>
      <c r="JTI16" s="286"/>
      <c r="JTJ16" s="287"/>
      <c r="JTK16" s="67"/>
      <c r="JTL16" s="284"/>
      <c r="JTM16" s="285"/>
      <c r="JTN16" s="285"/>
      <c r="JTO16" s="286"/>
      <c r="JTP16" s="287"/>
      <c r="JTQ16" s="67"/>
      <c r="JTR16" s="284"/>
      <c r="JTS16" s="285"/>
      <c r="JTT16" s="285"/>
      <c r="JTU16" s="286"/>
      <c r="JTV16" s="287"/>
      <c r="JTW16" s="67"/>
      <c r="JTX16" s="284"/>
      <c r="JTY16" s="285"/>
      <c r="JTZ16" s="285"/>
      <c r="JUA16" s="286"/>
      <c r="JUB16" s="287"/>
      <c r="JUC16" s="67"/>
      <c r="JUD16" s="284"/>
      <c r="JUE16" s="285"/>
      <c r="JUF16" s="285"/>
      <c r="JUG16" s="286"/>
      <c r="JUH16" s="287"/>
      <c r="JUI16" s="67"/>
      <c r="JUJ16" s="284"/>
      <c r="JUK16" s="285"/>
      <c r="JUL16" s="285"/>
      <c r="JUM16" s="286"/>
      <c r="JUN16" s="287"/>
      <c r="JUO16" s="67"/>
      <c r="JUP16" s="284"/>
      <c r="JUQ16" s="285"/>
      <c r="JUR16" s="285"/>
      <c r="JUS16" s="286"/>
      <c r="JUT16" s="287"/>
      <c r="JUU16" s="67"/>
      <c r="JUV16" s="284"/>
      <c r="JUW16" s="285"/>
      <c r="JUX16" s="285"/>
      <c r="JUY16" s="286"/>
      <c r="JUZ16" s="287"/>
      <c r="JVA16" s="67"/>
      <c r="JVB16" s="284"/>
      <c r="JVC16" s="285"/>
      <c r="JVD16" s="285"/>
      <c r="JVE16" s="286"/>
      <c r="JVF16" s="287"/>
      <c r="JVG16" s="67"/>
      <c r="JVH16" s="284"/>
      <c r="JVI16" s="285"/>
      <c r="JVJ16" s="285"/>
      <c r="JVK16" s="286"/>
      <c r="JVL16" s="287"/>
      <c r="JVM16" s="67"/>
      <c r="JVN16" s="284"/>
      <c r="JVO16" s="285"/>
      <c r="JVP16" s="285"/>
      <c r="JVQ16" s="286"/>
      <c r="JVR16" s="287"/>
      <c r="JVS16" s="67"/>
      <c r="JVT16" s="284"/>
      <c r="JVU16" s="285"/>
      <c r="JVV16" s="285"/>
      <c r="JVW16" s="286"/>
      <c r="JVX16" s="287"/>
      <c r="JVY16" s="67"/>
      <c r="JVZ16" s="284"/>
      <c r="JWA16" s="285"/>
      <c r="JWB16" s="285"/>
      <c r="JWC16" s="286"/>
      <c r="JWD16" s="287"/>
      <c r="JWE16" s="67"/>
      <c r="JWF16" s="284"/>
      <c r="JWG16" s="285"/>
      <c r="JWH16" s="285"/>
      <c r="JWI16" s="286"/>
      <c r="JWJ16" s="287"/>
      <c r="JWK16" s="67"/>
      <c r="JWL16" s="284"/>
      <c r="JWM16" s="285"/>
      <c r="JWN16" s="285"/>
      <c r="JWO16" s="286"/>
      <c r="JWP16" s="287"/>
      <c r="JWQ16" s="67"/>
      <c r="JWR16" s="284"/>
      <c r="JWS16" s="285"/>
      <c r="JWT16" s="285"/>
      <c r="JWU16" s="286"/>
      <c r="JWV16" s="287"/>
      <c r="JWW16" s="67"/>
      <c r="JWX16" s="284"/>
      <c r="JWY16" s="285"/>
      <c r="JWZ16" s="285"/>
      <c r="JXA16" s="286"/>
      <c r="JXB16" s="287"/>
      <c r="JXC16" s="67"/>
      <c r="JXD16" s="284"/>
      <c r="JXE16" s="285"/>
      <c r="JXF16" s="285"/>
      <c r="JXG16" s="286"/>
      <c r="JXH16" s="287"/>
      <c r="JXI16" s="67"/>
      <c r="JXJ16" s="284"/>
      <c r="JXK16" s="285"/>
      <c r="JXL16" s="285"/>
      <c r="JXM16" s="286"/>
      <c r="JXN16" s="287"/>
      <c r="JXO16" s="67"/>
      <c r="JXP16" s="284"/>
      <c r="JXQ16" s="285"/>
      <c r="JXR16" s="285"/>
      <c r="JXS16" s="286"/>
      <c r="JXT16" s="287"/>
      <c r="JXU16" s="67"/>
      <c r="JXV16" s="284"/>
      <c r="JXW16" s="285"/>
      <c r="JXX16" s="285"/>
      <c r="JXY16" s="286"/>
      <c r="JXZ16" s="287"/>
      <c r="JYA16" s="67"/>
      <c r="JYB16" s="284"/>
      <c r="JYC16" s="285"/>
      <c r="JYD16" s="285"/>
      <c r="JYE16" s="286"/>
      <c r="JYF16" s="287"/>
      <c r="JYG16" s="67"/>
      <c r="JYH16" s="284"/>
      <c r="JYI16" s="285"/>
      <c r="JYJ16" s="285"/>
      <c r="JYK16" s="286"/>
      <c r="JYL16" s="287"/>
      <c r="JYM16" s="67"/>
      <c r="JYN16" s="284"/>
      <c r="JYO16" s="285"/>
      <c r="JYP16" s="285"/>
      <c r="JYQ16" s="286"/>
      <c r="JYR16" s="287"/>
      <c r="JYS16" s="67"/>
      <c r="JYT16" s="284"/>
      <c r="JYU16" s="285"/>
      <c r="JYV16" s="285"/>
      <c r="JYW16" s="286"/>
      <c r="JYX16" s="287"/>
      <c r="JYY16" s="67"/>
      <c r="JYZ16" s="284"/>
      <c r="JZA16" s="285"/>
      <c r="JZB16" s="285"/>
      <c r="JZC16" s="286"/>
      <c r="JZD16" s="287"/>
      <c r="JZE16" s="67"/>
      <c r="JZF16" s="284"/>
      <c r="JZG16" s="285"/>
      <c r="JZH16" s="285"/>
      <c r="JZI16" s="286"/>
      <c r="JZJ16" s="287"/>
      <c r="JZK16" s="67"/>
      <c r="JZL16" s="284"/>
      <c r="JZM16" s="285"/>
      <c r="JZN16" s="285"/>
      <c r="JZO16" s="286"/>
      <c r="JZP16" s="287"/>
      <c r="JZQ16" s="67"/>
      <c r="JZR16" s="284"/>
      <c r="JZS16" s="285"/>
      <c r="JZT16" s="285"/>
      <c r="JZU16" s="286"/>
      <c r="JZV16" s="287"/>
      <c r="JZW16" s="67"/>
      <c r="JZX16" s="284"/>
      <c r="JZY16" s="285"/>
      <c r="JZZ16" s="285"/>
      <c r="KAA16" s="286"/>
      <c r="KAB16" s="287"/>
      <c r="KAC16" s="67"/>
      <c r="KAD16" s="284"/>
      <c r="KAE16" s="285"/>
      <c r="KAF16" s="285"/>
      <c r="KAG16" s="286"/>
      <c r="KAH16" s="287"/>
      <c r="KAI16" s="67"/>
      <c r="KAJ16" s="284"/>
      <c r="KAK16" s="285"/>
      <c r="KAL16" s="285"/>
      <c r="KAM16" s="286"/>
      <c r="KAN16" s="287"/>
      <c r="KAO16" s="67"/>
      <c r="KAP16" s="284"/>
      <c r="KAQ16" s="285"/>
      <c r="KAR16" s="285"/>
      <c r="KAS16" s="286"/>
      <c r="KAT16" s="287"/>
      <c r="KAU16" s="67"/>
      <c r="KAV16" s="284"/>
      <c r="KAW16" s="285"/>
      <c r="KAX16" s="285"/>
      <c r="KAY16" s="286"/>
      <c r="KAZ16" s="287"/>
      <c r="KBA16" s="67"/>
      <c r="KBB16" s="284"/>
      <c r="KBC16" s="285"/>
      <c r="KBD16" s="285"/>
      <c r="KBE16" s="286"/>
      <c r="KBF16" s="287"/>
      <c r="KBG16" s="67"/>
      <c r="KBH16" s="284"/>
      <c r="KBI16" s="285"/>
      <c r="KBJ16" s="285"/>
      <c r="KBK16" s="286"/>
      <c r="KBL16" s="287"/>
      <c r="KBM16" s="67"/>
      <c r="KBN16" s="284"/>
      <c r="KBO16" s="285"/>
      <c r="KBP16" s="285"/>
      <c r="KBQ16" s="286"/>
      <c r="KBR16" s="287"/>
      <c r="KBS16" s="67"/>
      <c r="KBT16" s="284"/>
      <c r="KBU16" s="285"/>
      <c r="KBV16" s="285"/>
      <c r="KBW16" s="286"/>
      <c r="KBX16" s="287"/>
      <c r="KBY16" s="67"/>
      <c r="KBZ16" s="284"/>
      <c r="KCA16" s="285"/>
      <c r="KCB16" s="285"/>
      <c r="KCC16" s="286"/>
      <c r="KCD16" s="287"/>
      <c r="KCE16" s="67"/>
      <c r="KCF16" s="284"/>
      <c r="KCG16" s="285"/>
      <c r="KCH16" s="285"/>
      <c r="KCI16" s="286"/>
      <c r="KCJ16" s="287"/>
      <c r="KCK16" s="67"/>
      <c r="KCL16" s="284"/>
      <c r="KCM16" s="285"/>
      <c r="KCN16" s="285"/>
      <c r="KCO16" s="286"/>
      <c r="KCP16" s="287"/>
      <c r="KCQ16" s="67"/>
      <c r="KCR16" s="284"/>
      <c r="KCS16" s="285"/>
      <c r="KCT16" s="285"/>
      <c r="KCU16" s="286"/>
      <c r="KCV16" s="287"/>
      <c r="KCW16" s="67"/>
      <c r="KCX16" s="284"/>
      <c r="KCY16" s="285"/>
      <c r="KCZ16" s="285"/>
      <c r="KDA16" s="286"/>
      <c r="KDB16" s="287"/>
      <c r="KDC16" s="67"/>
      <c r="KDD16" s="284"/>
      <c r="KDE16" s="285"/>
      <c r="KDF16" s="285"/>
      <c r="KDG16" s="286"/>
      <c r="KDH16" s="287"/>
      <c r="KDI16" s="67"/>
      <c r="KDJ16" s="284"/>
      <c r="KDK16" s="285"/>
      <c r="KDL16" s="285"/>
      <c r="KDM16" s="286"/>
      <c r="KDN16" s="287"/>
      <c r="KDO16" s="67"/>
      <c r="KDP16" s="284"/>
      <c r="KDQ16" s="285"/>
      <c r="KDR16" s="285"/>
      <c r="KDS16" s="286"/>
      <c r="KDT16" s="287"/>
      <c r="KDU16" s="67"/>
      <c r="KDV16" s="284"/>
      <c r="KDW16" s="285"/>
      <c r="KDX16" s="285"/>
      <c r="KDY16" s="286"/>
      <c r="KDZ16" s="287"/>
      <c r="KEA16" s="67"/>
      <c r="KEB16" s="284"/>
      <c r="KEC16" s="285"/>
      <c r="KED16" s="285"/>
      <c r="KEE16" s="286"/>
      <c r="KEF16" s="287"/>
      <c r="KEG16" s="67"/>
      <c r="KEH16" s="284"/>
      <c r="KEI16" s="285"/>
      <c r="KEJ16" s="285"/>
      <c r="KEK16" s="286"/>
      <c r="KEL16" s="287"/>
      <c r="KEM16" s="67"/>
      <c r="KEN16" s="284"/>
      <c r="KEO16" s="285"/>
      <c r="KEP16" s="285"/>
      <c r="KEQ16" s="286"/>
      <c r="KER16" s="287"/>
      <c r="KES16" s="67"/>
      <c r="KET16" s="284"/>
      <c r="KEU16" s="285"/>
      <c r="KEV16" s="285"/>
      <c r="KEW16" s="286"/>
      <c r="KEX16" s="287"/>
      <c r="KEY16" s="67"/>
      <c r="KEZ16" s="284"/>
      <c r="KFA16" s="285"/>
      <c r="KFB16" s="285"/>
      <c r="KFC16" s="286"/>
      <c r="KFD16" s="287"/>
      <c r="KFE16" s="67"/>
      <c r="KFF16" s="284"/>
      <c r="KFG16" s="285"/>
      <c r="KFH16" s="285"/>
      <c r="KFI16" s="286"/>
      <c r="KFJ16" s="287"/>
      <c r="KFK16" s="67"/>
      <c r="KFL16" s="284"/>
      <c r="KFM16" s="285"/>
      <c r="KFN16" s="285"/>
      <c r="KFO16" s="286"/>
      <c r="KFP16" s="287"/>
      <c r="KFQ16" s="67"/>
      <c r="KFR16" s="284"/>
      <c r="KFS16" s="285"/>
      <c r="KFT16" s="285"/>
      <c r="KFU16" s="286"/>
      <c r="KFV16" s="287"/>
      <c r="KFW16" s="67"/>
      <c r="KFX16" s="284"/>
      <c r="KFY16" s="285"/>
      <c r="KFZ16" s="285"/>
      <c r="KGA16" s="286"/>
      <c r="KGB16" s="287"/>
      <c r="KGC16" s="67"/>
      <c r="KGD16" s="284"/>
      <c r="KGE16" s="285"/>
      <c r="KGF16" s="285"/>
      <c r="KGG16" s="286"/>
      <c r="KGH16" s="287"/>
      <c r="KGI16" s="67"/>
      <c r="KGJ16" s="284"/>
      <c r="KGK16" s="285"/>
      <c r="KGL16" s="285"/>
      <c r="KGM16" s="286"/>
      <c r="KGN16" s="287"/>
      <c r="KGO16" s="67"/>
      <c r="KGP16" s="284"/>
      <c r="KGQ16" s="285"/>
      <c r="KGR16" s="285"/>
      <c r="KGS16" s="286"/>
      <c r="KGT16" s="287"/>
      <c r="KGU16" s="67"/>
      <c r="KGV16" s="284"/>
      <c r="KGW16" s="285"/>
      <c r="KGX16" s="285"/>
      <c r="KGY16" s="286"/>
      <c r="KGZ16" s="287"/>
      <c r="KHA16" s="67"/>
      <c r="KHB16" s="284"/>
      <c r="KHC16" s="285"/>
      <c r="KHD16" s="285"/>
      <c r="KHE16" s="286"/>
      <c r="KHF16" s="287"/>
      <c r="KHG16" s="67"/>
      <c r="KHH16" s="284"/>
      <c r="KHI16" s="285"/>
      <c r="KHJ16" s="285"/>
      <c r="KHK16" s="286"/>
      <c r="KHL16" s="287"/>
      <c r="KHM16" s="67"/>
      <c r="KHN16" s="284"/>
      <c r="KHO16" s="285"/>
      <c r="KHP16" s="285"/>
      <c r="KHQ16" s="286"/>
      <c r="KHR16" s="287"/>
      <c r="KHS16" s="67"/>
      <c r="KHT16" s="284"/>
      <c r="KHU16" s="285"/>
      <c r="KHV16" s="285"/>
      <c r="KHW16" s="286"/>
      <c r="KHX16" s="287"/>
      <c r="KHY16" s="67"/>
      <c r="KHZ16" s="284"/>
      <c r="KIA16" s="285"/>
      <c r="KIB16" s="285"/>
      <c r="KIC16" s="286"/>
      <c r="KID16" s="287"/>
      <c r="KIE16" s="67"/>
      <c r="KIF16" s="284"/>
      <c r="KIG16" s="285"/>
      <c r="KIH16" s="285"/>
      <c r="KII16" s="286"/>
      <c r="KIJ16" s="287"/>
      <c r="KIK16" s="67"/>
      <c r="KIL16" s="284"/>
      <c r="KIM16" s="285"/>
      <c r="KIN16" s="285"/>
      <c r="KIO16" s="286"/>
      <c r="KIP16" s="287"/>
      <c r="KIQ16" s="67"/>
      <c r="KIR16" s="284"/>
      <c r="KIS16" s="285"/>
      <c r="KIT16" s="285"/>
      <c r="KIU16" s="286"/>
      <c r="KIV16" s="287"/>
      <c r="KIW16" s="67"/>
      <c r="KIX16" s="284"/>
      <c r="KIY16" s="285"/>
      <c r="KIZ16" s="285"/>
      <c r="KJA16" s="286"/>
      <c r="KJB16" s="287"/>
      <c r="KJC16" s="67"/>
      <c r="KJD16" s="284"/>
      <c r="KJE16" s="285"/>
      <c r="KJF16" s="285"/>
      <c r="KJG16" s="286"/>
      <c r="KJH16" s="287"/>
      <c r="KJI16" s="67"/>
      <c r="KJJ16" s="284"/>
      <c r="KJK16" s="285"/>
      <c r="KJL16" s="285"/>
      <c r="KJM16" s="286"/>
      <c r="KJN16" s="287"/>
      <c r="KJO16" s="67"/>
      <c r="KJP16" s="284"/>
      <c r="KJQ16" s="285"/>
      <c r="KJR16" s="285"/>
      <c r="KJS16" s="286"/>
      <c r="KJT16" s="287"/>
      <c r="KJU16" s="67"/>
      <c r="KJV16" s="284"/>
      <c r="KJW16" s="285"/>
      <c r="KJX16" s="285"/>
      <c r="KJY16" s="286"/>
      <c r="KJZ16" s="287"/>
      <c r="KKA16" s="67"/>
      <c r="KKB16" s="284"/>
      <c r="KKC16" s="285"/>
      <c r="KKD16" s="285"/>
      <c r="KKE16" s="286"/>
      <c r="KKF16" s="287"/>
      <c r="KKG16" s="67"/>
      <c r="KKH16" s="284"/>
      <c r="KKI16" s="285"/>
      <c r="KKJ16" s="285"/>
      <c r="KKK16" s="286"/>
      <c r="KKL16" s="287"/>
      <c r="KKM16" s="67"/>
      <c r="KKN16" s="284"/>
      <c r="KKO16" s="285"/>
      <c r="KKP16" s="285"/>
      <c r="KKQ16" s="286"/>
      <c r="KKR16" s="287"/>
      <c r="KKS16" s="67"/>
      <c r="KKT16" s="284"/>
      <c r="KKU16" s="285"/>
      <c r="KKV16" s="285"/>
      <c r="KKW16" s="286"/>
      <c r="KKX16" s="287"/>
      <c r="KKY16" s="67"/>
      <c r="KKZ16" s="284"/>
      <c r="KLA16" s="285"/>
      <c r="KLB16" s="285"/>
      <c r="KLC16" s="286"/>
      <c r="KLD16" s="287"/>
      <c r="KLE16" s="67"/>
      <c r="KLF16" s="284"/>
      <c r="KLG16" s="285"/>
      <c r="KLH16" s="285"/>
      <c r="KLI16" s="286"/>
      <c r="KLJ16" s="287"/>
      <c r="KLK16" s="67"/>
      <c r="KLL16" s="284"/>
      <c r="KLM16" s="285"/>
      <c r="KLN16" s="285"/>
      <c r="KLO16" s="286"/>
      <c r="KLP16" s="287"/>
      <c r="KLQ16" s="67"/>
      <c r="KLR16" s="284"/>
      <c r="KLS16" s="285"/>
      <c r="KLT16" s="285"/>
      <c r="KLU16" s="286"/>
      <c r="KLV16" s="287"/>
      <c r="KLW16" s="67"/>
      <c r="KLX16" s="284"/>
      <c r="KLY16" s="285"/>
      <c r="KLZ16" s="285"/>
      <c r="KMA16" s="286"/>
      <c r="KMB16" s="287"/>
      <c r="KMC16" s="67"/>
      <c r="KMD16" s="284"/>
      <c r="KME16" s="285"/>
      <c r="KMF16" s="285"/>
      <c r="KMG16" s="286"/>
      <c r="KMH16" s="287"/>
      <c r="KMI16" s="67"/>
      <c r="KMJ16" s="284"/>
      <c r="KMK16" s="285"/>
      <c r="KML16" s="285"/>
      <c r="KMM16" s="286"/>
      <c r="KMN16" s="287"/>
      <c r="KMO16" s="67"/>
      <c r="KMP16" s="284"/>
      <c r="KMQ16" s="285"/>
      <c r="KMR16" s="285"/>
      <c r="KMS16" s="286"/>
      <c r="KMT16" s="287"/>
      <c r="KMU16" s="67"/>
      <c r="KMV16" s="284"/>
      <c r="KMW16" s="285"/>
      <c r="KMX16" s="285"/>
      <c r="KMY16" s="286"/>
      <c r="KMZ16" s="287"/>
      <c r="KNA16" s="67"/>
      <c r="KNB16" s="284"/>
      <c r="KNC16" s="285"/>
      <c r="KND16" s="285"/>
      <c r="KNE16" s="286"/>
      <c r="KNF16" s="287"/>
      <c r="KNG16" s="67"/>
      <c r="KNH16" s="284"/>
      <c r="KNI16" s="285"/>
      <c r="KNJ16" s="285"/>
      <c r="KNK16" s="286"/>
      <c r="KNL16" s="287"/>
      <c r="KNM16" s="67"/>
      <c r="KNN16" s="284"/>
      <c r="KNO16" s="285"/>
      <c r="KNP16" s="285"/>
      <c r="KNQ16" s="286"/>
      <c r="KNR16" s="287"/>
      <c r="KNS16" s="67"/>
      <c r="KNT16" s="284"/>
      <c r="KNU16" s="285"/>
      <c r="KNV16" s="285"/>
      <c r="KNW16" s="286"/>
      <c r="KNX16" s="287"/>
      <c r="KNY16" s="67"/>
      <c r="KNZ16" s="284"/>
      <c r="KOA16" s="285"/>
      <c r="KOB16" s="285"/>
      <c r="KOC16" s="286"/>
      <c r="KOD16" s="287"/>
      <c r="KOE16" s="67"/>
      <c r="KOF16" s="284"/>
      <c r="KOG16" s="285"/>
      <c r="KOH16" s="285"/>
      <c r="KOI16" s="286"/>
      <c r="KOJ16" s="287"/>
      <c r="KOK16" s="67"/>
      <c r="KOL16" s="284"/>
      <c r="KOM16" s="285"/>
      <c r="KON16" s="285"/>
      <c r="KOO16" s="286"/>
      <c r="KOP16" s="287"/>
      <c r="KOQ16" s="67"/>
      <c r="KOR16" s="284"/>
      <c r="KOS16" s="285"/>
      <c r="KOT16" s="285"/>
      <c r="KOU16" s="286"/>
      <c r="KOV16" s="287"/>
      <c r="KOW16" s="67"/>
      <c r="KOX16" s="284"/>
      <c r="KOY16" s="285"/>
      <c r="KOZ16" s="285"/>
      <c r="KPA16" s="286"/>
      <c r="KPB16" s="287"/>
      <c r="KPC16" s="67"/>
      <c r="KPD16" s="284"/>
      <c r="KPE16" s="285"/>
      <c r="KPF16" s="285"/>
      <c r="KPG16" s="286"/>
      <c r="KPH16" s="287"/>
      <c r="KPI16" s="67"/>
      <c r="KPJ16" s="284"/>
      <c r="KPK16" s="285"/>
      <c r="KPL16" s="285"/>
      <c r="KPM16" s="286"/>
      <c r="KPN16" s="287"/>
      <c r="KPO16" s="67"/>
      <c r="KPP16" s="284"/>
      <c r="KPQ16" s="285"/>
      <c r="KPR16" s="285"/>
      <c r="KPS16" s="286"/>
      <c r="KPT16" s="287"/>
      <c r="KPU16" s="67"/>
      <c r="KPV16" s="284"/>
      <c r="KPW16" s="285"/>
      <c r="KPX16" s="285"/>
      <c r="KPY16" s="286"/>
      <c r="KPZ16" s="287"/>
      <c r="KQA16" s="67"/>
      <c r="KQB16" s="284"/>
      <c r="KQC16" s="285"/>
      <c r="KQD16" s="285"/>
      <c r="KQE16" s="286"/>
      <c r="KQF16" s="287"/>
      <c r="KQG16" s="67"/>
      <c r="KQH16" s="284"/>
      <c r="KQI16" s="285"/>
      <c r="KQJ16" s="285"/>
      <c r="KQK16" s="286"/>
      <c r="KQL16" s="287"/>
      <c r="KQM16" s="67"/>
      <c r="KQN16" s="284"/>
      <c r="KQO16" s="285"/>
      <c r="KQP16" s="285"/>
      <c r="KQQ16" s="286"/>
      <c r="KQR16" s="287"/>
      <c r="KQS16" s="67"/>
      <c r="KQT16" s="284"/>
      <c r="KQU16" s="285"/>
      <c r="KQV16" s="285"/>
      <c r="KQW16" s="286"/>
      <c r="KQX16" s="287"/>
      <c r="KQY16" s="67"/>
      <c r="KQZ16" s="284"/>
      <c r="KRA16" s="285"/>
      <c r="KRB16" s="285"/>
      <c r="KRC16" s="286"/>
      <c r="KRD16" s="287"/>
      <c r="KRE16" s="67"/>
      <c r="KRF16" s="284"/>
      <c r="KRG16" s="285"/>
      <c r="KRH16" s="285"/>
      <c r="KRI16" s="286"/>
      <c r="KRJ16" s="287"/>
      <c r="KRK16" s="67"/>
      <c r="KRL16" s="284"/>
      <c r="KRM16" s="285"/>
      <c r="KRN16" s="285"/>
      <c r="KRO16" s="286"/>
      <c r="KRP16" s="287"/>
      <c r="KRQ16" s="67"/>
      <c r="KRR16" s="284"/>
      <c r="KRS16" s="285"/>
      <c r="KRT16" s="285"/>
      <c r="KRU16" s="286"/>
      <c r="KRV16" s="287"/>
      <c r="KRW16" s="67"/>
      <c r="KRX16" s="284"/>
      <c r="KRY16" s="285"/>
      <c r="KRZ16" s="285"/>
      <c r="KSA16" s="286"/>
      <c r="KSB16" s="287"/>
      <c r="KSC16" s="67"/>
      <c r="KSD16" s="284"/>
      <c r="KSE16" s="285"/>
      <c r="KSF16" s="285"/>
      <c r="KSG16" s="286"/>
      <c r="KSH16" s="287"/>
      <c r="KSI16" s="67"/>
      <c r="KSJ16" s="284"/>
      <c r="KSK16" s="285"/>
      <c r="KSL16" s="285"/>
      <c r="KSM16" s="286"/>
      <c r="KSN16" s="287"/>
      <c r="KSO16" s="67"/>
      <c r="KSP16" s="284"/>
      <c r="KSQ16" s="285"/>
      <c r="KSR16" s="285"/>
      <c r="KSS16" s="286"/>
      <c r="KST16" s="287"/>
      <c r="KSU16" s="67"/>
      <c r="KSV16" s="284"/>
      <c r="KSW16" s="285"/>
      <c r="KSX16" s="285"/>
      <c r="KSY16" s="286"/>
      <c r="KSZ16" s="287"/>
      <c r="KTA16" s="67"/>
      <c r="KTB16" s="284"/>
      <c r="KTC16" s="285"/>
      <c r="KTD16" s="285"/>
      <c r="KTE16" s="286"/>
      <c r="KTF16" s="287"/>
      <c r="KTG16" s="67"/>
      <c r="KTH16" s="284"/>
      <c r="KTI16" s="285"/>
      <c r="KTJ16" s="285"/>
      <c r="KTK16" s="286"/>
      <c r="KTL16" s="287"/>
      <c r="KTM16" s="67"/>
      <c r="KTN16" s="284"/>
      <c r="KTO16" s="285"/>
      <c r="KTP16" s="285"/>
      <c r="KTQ16" s="286"/>
      <c r="KTR16" s="287"/>
      <c r="KTS16" s="67"/>
      <c r="KTT16" s="284"/>
      <c r="KTU16" s="285"/>
      <c r="KTV16" s="285"/>
      <c r="KTW16" s="286"/>
      <c r="KTX16" s="287"/>
      <c r="KTY16" s="67"/>
      <c r="KTZ16" s="284"/>
      <c r="KUA16" s="285"/>
      <c r="KUB16" s="285"/>
      <c r="KUC16" s="286"/>
      <c r="KUD16" s="287"/>
      <c r="KUE16" s="67"/>
      <c r="KUF16" s="284"/>
      <c r="KUG16" s="285"/>
      <c r="KUH16" s="285"/>
      <c r="KUI16" s="286"/>
      <c r="KUJ16" s="287"/>
      <c r="KUK16" s="67"/>
      <c r="KUL16" s="284"/>
      <c r="KUM16" s="285"/>
      <c r="KUN16" s="285"/>
      <c r="KUO16" s="286"/>
      <c r="KUP16" s="287"/>
      <c r="KUQ16" s="67"/>
      <c r="KUR16" s="284"/>
      <c r="KUS16" s="285"/>
      <c r="KUT16" s="285"/>
      <c r="KUU16" s="286"/>
      <c r="KUV16" s="287"/>
      <c r="KUW16" s="67"/>
      <c r="KUX16" s="284"/>
      <c r="KUY16" s="285"/>
      <c r="KUZ16" s="285"/>
      <c r="KVA16" s="286"/>
      <c r="KVB16" s="287"/>
      <c r="KVC16" s="67"/>
      <c r="KVD16" s="284"/>
      <c r="KVE16" s="285"/>
      <c r="KVF16" s="285"/>
      <c r="KVG16" s="286"/>
      <c r="KVH16" s="287"/>
      <c r="KVI16" s="67"/>
      <c r="KVJ16" s="284"/>
      <c r="KVK16" s="285"/>
      <c r="KVL16" s="285"/>
      <c r="KVM16" s="286"/>
      <c r="KVN16" s="287"/>
      <c r="KVO16" s="67"/>
      <c r="KVP16" s="284"/>
      <c r="KVQ16" s="285"/>
      <c r="KVR16" s="285"/>
      <c r="KVS16" s="286"/>
      <c r="KVT16" s="287"/>
      <c r="KVU16" s="67"/>
      <c r="KVV16" s="284"/>
      <c r="KVW16" s="285"/>
      <c r="KVX16" s="285"/>
      <c r="KVY16" s="286"/>
      <c r="KVZ16" s="287"/>
      <c r="KWA16" s="67"/>
      <c r="KWB16" s="284"/>
      <c r="KWC16" s="285"/>
      <c r="KWD16" s="285"/>
      <c r="KWE16" s="286"/>
      <c r="KWF16" s="287"/>
      <c r="KWG16" s="67"/>
      <c r="KWH16" s="284"/>
      <c r="KWI16" s="285"/>
      <c r="KWJ16" s="285"/>
      <c r="KWK16" s="286"/>
      <c r="KWL16" s="287"/>
      <c r="KWM16" s="67"/>
      <c r="KWN16" s="284"/>
      <c r="KWO16" s="285"/>
      <c r="KWP16" s="285"/>
      <c r="KWQ16" s="286"/>
      <c r="KWR16" s="287"/>
      <c r="KWS16" s="67"/>
      <c r="KWT16" s="284"/>
      <c r="KWU16" s="285"/>
      <c r="KWV16" s="285"/>
      <c r="KWW16" s="286"/>
      <c r="KWX16" s="287"/>
      <c r="KWY16" s="67"/>
      <c r="KWZ16" s="284"/>
      <c r="KXA16" s="285"/>
      <c r="KXB16" s="285"/>
      <c r="KXC16" s="286"/>
      <c r="KXD16" s="287"/>
      <c r="KXE16" s="67"/>
      <c r="KXF16" s="284"/>
      <c r="KXG16" s="285"/>
      <c r="KXH16" s="285"/>
      <c r="KXI16" s="286"/>
      <c r="KXJ16" s="287"/>
      <c r="KXK16" s="67"/>
      <c r="KXL16" s="284"/>
      <c r="KXM16" s="285"/>
      <c r="KXN16" s="285"/>
      <c r="KXO16" s="286"/>
      <c r="KXP16" s="287"/>
      <c r="KXQ16" s="67"/>
      <c r="KXR16" s="284"/>
      <c r="KXS16" s="285"/>
      <c r="KXT16" s="285"/>
      <c r="KXU16" s="286"/>
      <c r="KXV16" s="287"/>
      <c r="KXW16" s="67"/>
      <c r="KXX16" s="284"/>
      <c r="KXY16" s="285"/>
      <c r="KXZ16" s="285"/>
      <c r="KYA16" s="286"/>
      <c r="KYB16" s="287"/>
      <c r="KYC16" s="67"/>
      <c r="KYD16" s="284"/>
      <c r="KYE16" s="285"/>
      <c r="KYF16" s="285"/>
      <c r="KYG16" s="286"/>
      <c r="KYH16" s="287"/>
      <c r="KYI16" s="67"/>
      <c r="KYJ16" s="284"/>
      <c r="KYK16" s="285"/>
      <c r="KYL16" s="285"/>
      <c r="KYM16" s="286"/>
      <c r="KYN16" s="287"/>
      <c r="KYO16" s="67"/>
      <c r="KYP16" s="284"/>
      <c r="KYQ16" s="285"/>
      <c r="KYR16" s="285"/>
      <c r="KYS16" s="286"/>
      <c r="KYT16" s="287"/>
      <c r="KYU16" s="67"/>
      <c r="KYV16" s="284"/>
      <c r="KYW16" s="285"/>
      <c r="KYX16" s="285"/>
      <c r="KYY16" s="286"/>
      <c r="KYZ16" s="287"/>
      <c r="KZA16" s="67"/>
      <c r="KZB16" s="284"/>
      <c r="KZC16" s="285"/>
      <c r="KZD16" s="285"/>
      <c r="KZE16" s="286"/>
      <c r="KZF16" s="287"/>
      <c r="KZG16" s="67"/>
      <c r="KZH16" s="284"/>
      <c r="KZI16" s="285"/>
      <c r="KZJ16" s="285"/>
      <c r="KZK16" s="286"/>
      <c r="KZL16" s="287"/>
      <c r="KZM16" s="67"/>
      <c r="KZN16" s="284"/>
      <c r="KZO16" s="285"/>
      <c r="KZP16" s="285"/>
      <c r="KZQ16" s="286"/>
      <c r="KZR16" s="287"/>
      <c r="KZS16" s="67"/>
      <c r="KZT16" s="284"/>
      <c r="KZU16" s="285"/>
      <c r="KZV16" s="285"/>
      <c r="KZW16" s="286"/>
      <c r="KZX16" s="287"/>
      <c r="KZY16" s="67"/>
      <c r="KZZ16" s="284"/>
      <c r="LAA16" s="285"/>
      <c r="LAB16" s="285"/>
      <c r="LAC16" s="286"/>
      <c r="LAD16" s="287"/>
      <c r="LAE16" s="67"/>
      <c r="LAF16" s="284"/>
      <c r="LAG16" s="285"/>
      <c r="LAH16" s="285"/>
      <c r="LAI16" s="286"/>
      <c r="LAJ16" s="287"/>
      <c r="LAK16" s="67"/>
      <c r="LAL16" s="284"/>
      <c r="LAM16" s="285"/>
      <c r="LAN16" s="285"/>
      <c r="LAO16" s="286"/>
      <c r="LAP16" s="287"/>
      <c r="LAQ16" s="67"/>
      <c r="LAR16" s="284"/>
      <c r="LAS16" s="285"/>
      <c r="LAT16" s="285"/>
      <c r="LAU16" s="286"/>
      <c r="LAV16" s="287"/>
      <c r="LAW16" s="67"/>
      <c r="LAX16" s="284"/>
      <c r="LAY16" s="285"/>
      <c r="LAZ16" s="285"/>
      <c r="LBA16" s="286"/>
      <c r="LBB16" s="287"/>
      <c r="LBC16" s="67"/>
      <c r="LBD16" s="284"/>
      <c r="LBE16" s="285"/>
      <c r="LBF16" s="285"/>
      <c r="LBG16" s="286"/>
      <c r="LBH16" s="287"/>
      <c r="LBI16" s="67"/>
      <c r="LBJ16" s="284"/>
      <c r="LBK16" s="285"/>
      <c r="LBL16" s="285"/>
      <c r="LBM16" s="286"/>
      <c r="LBN16" s="287"/>
      <c r="LBO16" s="67"/>
      <c r="LBP16" s="284"/>
      <c r="LBQ16" s="285"/>
      <c r="LBR16" s="285"/>
      <c r="LBS16" s="286"/>
      <c r="LBT16" s="287"/>
      <c r="LBU16" s="67"/>
      <c r="LBV16" s="284"/>
      <c r="LBW16" s="285"/>
      <c r="LBX16" s="285"/>
      <c r="LBY16" s="286"/>
      <c r="LBZ16" s="287"/>
      <c r="LCA16" s="67"/>
      <c r="LCB16" s="284"/>
      <c r="LCC16" s="285"/>
      <c r="LCD16" s="285"/>
      <c r="LCE16" s="286"/>
      <c r="LCF16" s="287"/>
      <c r="LCG16" s="67"/>
      <c r="LCH16" s="284"/>
      <c r="LCI16" s="285"/>
      <c r="LCJ16" s="285"/>
      <c r="LCK16" s="286"/>
      <c r="LCL16" s="287"/>
      <c r="LCM16" s="67"/>
      <c r="LCN16" s="284"/>
      <c r="LCO16" s="285"/>
      <c r="LCP16" s="285"/>
      <c r="LCQ16" s="286"/>
      <c r="LCR16" s="287"/>
      <c r="LCS16" s="67"/>
      <c r="LCT16" s="284"/>
      <c r="LCU16" s="285"/>
      <c r="LCV16" s="285"/>
      <c r="LCW16" s="286"/>
      <c r="LCX16" s="287"/>
      <c r="LCY16" s="67"/>
      <c r="LCZ16" s="284"/>
      <c r="LDA16" s="285"/>
      <c r="LDB16" s="285"/>
      <c r="LDC16" s="286"/>
      <c r="LDD16" s="287"/>
      <c r="LDE16" s="67"/>
      <c r="LDF16" s="284"/>
      <c r="LDG16" s="285"/>
      <c r="LDH16" s="285"/>
      <c r="LDI16" s="286"/>
      <c r="LDJ16" s="287"/>
      <c r="LDK16" s="67"/>
      <c r="LDL16" s="284"/>
      <c r="LDM16" s="285"/>
      <c r="LDN16" s="285"/>
      <c r="LDO16" s="286"/>
      <c r="LDP16" s="287"/>
      <c r="LDQ16" s="67"/>
      <c r="LDR16" s="284"/>
      <c r="LDS16" s="285"/>
      <c r="LDT16" s="285"/>
      <c r="LDU16" s="286"/>
      <c r="LDV16" s="287"/>
      <c r="LDW16" s="67"/>
      <c r="LDX16" s="284"/>
      <c r="LDY16" s="285"/>
      <c r="LDZ16" s="285"/>
      <c r="LEA16" s="286"/>
      <c r="LEB16" s="287"/>
      <c r="LEC16" s="67"/>
      <c r="LED16" s="284"/>
      <c r="LEE16" s="285"/>
      <c r="LEF16" s="285"/>
      <c r="LEG16" s="286"/>
      <c r="LEH16" s="287"/>
      <c r="LEI16" s="67"/>
      <c r="LEJ16" s="284"/>
      <c r="LEK16" s="285"/>
      <c r="LEL16" s="285"/>
      <c r="LEM16" s="286"/>
      <c r="LEN16" s="287"/>
      <c r="LEO16" s="67"/>
      <c r="LEP16" s="284"/>
      <c r="LEQ16" s="285"/>
      <c r="LER16" s="285"/>
      <c r="LES16" s="286"/>
      <c r="LET16" s="287"/>
      <c r="LEU16" s="67"/>
      <c r="LEV16" s="284"/>
      <c r="LEW16" s="285"/>
      <c r="LEX16" s="285"/>
      <c r="LEY16" s="286"/>
      <c r="LEZ16" s="287"/>
      <c r="LFA16" s="67"/>
      <c r="LFB16" s="284"/>
      <c r="LFC16" s="285"/>
      <c r="LFD16" s="285"/>
      <c r="LFE16" s="286"/>
      <c r="LFF16" s="287"/>
      <c r="LFG16" s="67"/>
      <c r="LFH16" s="284"/>
      <c r="LFI16" s="285"/>
      <c r="LFJ16" s="285"/>
      <c r="LFK16" s="286"/>
      <c r="LFL16" s="287"/>
      <c r="LFM16" s="67"/>
      <c r="LFN16" s="284"/>
      <c r="LFO16" s="285"/>
      <c r="LFP16" s="285"/>
      <c r="LFQ16" s="286"/>
      <c r="LFR16" s="287"/>
      <c r="LFS16" s="67"/>
      <c r="LFT16" s="284"/>
      <c r="LFU16" s="285"/>
      <c r="LFV16" s="285"/>
      <c r="LFW16" s="286"/>
      <c r="LFX16" s="287"/>
      <c r="LFY16" s="67"/>
      <c r="LFZ16" s="284"/>
      <c r="LGA16" s="285"/>
      <c r="LGB16" s="285"/>
      <c r="LGC16" s="286"/>
      <c r="LGD16" s="287"/>
      <c r="LGE16" s="67"/>
      <c r="LGF16" s="284"/>
      <c r="LGG16" s="285"/>
      <c r="LGH16" s="285"/>
      <c r="LGI16" s="286"/>
      <c r="LGJ16" s="287"/>
      <c r="LGK16" s="67"/>
      <c r="LGL16" s="284"/>
      <c r="LGM16" s="285"/>
      <c r="LGN16" s="285"/>
      <c r="LGO16" s="286"/>
      <c r="LGP16" s="287"/>
      <c r="LGQ16" s="67"/>
      <c r="LGR16" s="284"/>
      <c r="LGS16" s="285"/>
      <c r="LGT16" s="285"/>
      <c r="LGU16" s="286"/>
      <c r="LGV16" s="287"/>
      <c r="LGW16" s="67"/>
      <c r="LGX16" s="284"/>
      <c r="LGY16" s="285"/>
      <c r="LGZ16" s="285"/>
      <c r="LHA16" s="286"/>
      <c r="LHB16" s="287"/>
      <c r="LHC16" s="67"/>
      <c r="LHD16" s="284"/>
      <c r="LHE16" s="285"/>
      <c r="LHF16" s="285"/>
      <c r="LHG16" s="286"/>
      <c r="LHH16" s="287"/>
      <c r="LHI16" s="67"/>
      <c r="LHJ16" s="284"/>
      <c r="LHK16" s="285"/>
      <c r="LHL16" s="285"/>
      <c r="LHM16" s="286"/>
      <c r="LHN16" s="287"/>
      <c r="LHO16" s="67"/>
      <c r="LHP16" s="284"/>
      <c r="LHQ16" s="285"/>
      <c r="LHR16" s="285"/>
      <c r="LHS16" s="286"/>
      <c r="LHT16" s="287"/>
      <c r="LHU16" s="67"/>
      <c r="LHV16" s="284"/>
      <c r="LHW16" s="285"/>
      <c r="LHX16" s="285"/>
      <c r="LHY16" s="286"/>
      <c r="LHZ16" s="287"/>
      <c r="LIA16" s="67"/>
      <c r="LIB16" s="284"/>
      <c r="LIC16" s="285"/>
      <c r="LID16" s="285"/>
      <c r="LIE16" s="286"/>
      <c r="LIF16" s="287"/>
      <c r="LIG16" s="67"/>
      <c r="LIH16" s="284"/>
      <c r="LII16" s="285"/>
      <c r="LIJ16" s="285"/>
      <c r="LIK16" s="286"/>
      <c r="LIL16" s="287"/>
      <c r="LIM16" s="67"/>
      <c r="LIN16" s="284"/>
      <c r="LIO16" s="285"/>
      <c r="LIP16" s="285"/>
      <c r="LIQ16" s="286"/>
      <c r="LIR16" s="287"/>
      <c r="LIS16" s="67"/>
      <c r="LIT16" s="284"/>
      <c r="LIU16" s="285"/>
      <c r="LIV16" s="285"/>
      <c r="LIW16" s="286"/>
      <c r="LIX16" s="287"/>
      <c r="LIY16" s="67"/>
      <c r="LIZ16" s="284"/>
      <c r="LJA16" s="285"/>
      <c r="LJB16" s="285"/>
      <c r="LJC16" s="286"/>
      <c r="LJD16" s="287"/>
      <c r="LJE16" s="67"/>
      <c r="LJF16" s="284"/>
      <c r="LJG16" s="285"/>
      <c r="LJH16" s="285"/>
      <c r="LJI16" s="286"/>
      <c r="LJJ16" s="287"/>
      <c r="LJK16" s="67"/>
      <c r="LJL16" s="284"/>
      <c r="LJM16" s="285"/>
      <c r="LJN16" s="285"/>
      <c r="LJO16" s="286"/>
      <c r="LJP16" s="287"/>
      <c r="LJQ16" s="67"/>
      <c r="LJR16" s="284"/>
      <c r="LJS16" s="285"/>
      <c r="LJT16" s="285"/>
      <c r="LJU16" s="286"/>
      <c r="LJV16" s="287"/>
      <c r="LJW16" s="67"/>
      <c r="LJX16" s="284"/>
      <c r="LJY16" s="285"/>
      <c r="LJZ16" s="285"/>
      <c r="LKA16" s="286"/>
      <c r="LKB16" s="287"/>
      <c r="LKC16" s="67"/>
      <c r="LKD16" s="284"/>
      <c r="LKE16" s="285"/>
      <c r="LKF16" s="285"/>
      <c r="LKG16" s="286"/>
      <c r="LKH16" s="287"/>
      <c r="LKI16" s="67"/>
      <c r="LKJ16" s="284"/>
      <c r="LKK16" s="285"/>
      <c r="LKL16" s="285"/>
      <c r="LKM16" s="286"/>
      <c r="LKN16" s="287"/>
      <c r="LKO16" s="67"/>
      <c r="LKP16" s="284"/>
      <c r="LKQ16" s="285"/>
      <c r="LKR16" s="285"/>
      <c r="LKS16" s="286"/>
      <c r="LKT16" s="287"/>
      <c r="LKU16" s="67"/>
      <c r="LKV16" s="284"/>
      <c r="LKW16" s="285"/>
      <c r="LKX16" s="285"/>
      <c r="LKY16" s="286"/>
      <c r="LKZ16" s="287"/>
      <c r="LLA16" s="67"/>
      <c r="LLB16" s="284"/>
      <c r="LLC16" s="285"/>
      <c r="LLD16" s="285"/>
      <c r="LLE16" s="286"/>
      <c r="LLF16" s="287"/>
      <c r="LLG16" s="67"/>
      <c r="LLH16" s="284"/>
      <c r="LLI16" s="285"/>
      <c r="LLJ16" s="285"/>
      <c r="LLK16" s="286"/>
      <c r="LLL16" s="287"/>
      <c r="LLM16" s="67"/>
      <c r="LLN16" s="284"/>
      <c r="LLO16" s="285"/>
      <c r="LLP16" s="285"/>
      <c r="LLQ16" s="286"/>
      <c r="LLR16" s="287"/>
      <c r="LLS16" s="67"/>
      <c r="LLT16" s="284"/>
      <c r="LLU16" s="285"/>
      <c r="LLV16" s="285"/>
      <c r="LLW16" s="286"/>
      <c r="LLX16" s="287"/>
      <c r="LLY16" s="67"/>
      <c r="LLZ16" s="284"/>
      <c r="LMA16" s="285"/>
      <c r="LMB16" s="285"/>
      <c r="LMC16" s="286"/>
      <c r="LMD16" s="287"/>
      <c r="LME16" s="67"/>
      <c r="LMF16" s="284"/>
      <c r="LMG16" s="285"/>
      <c r="LMH16" s="285"/>
      <c r="LMI16" s="286"/>
      <c r="LMJ16" s="287"/>
      <c r="LMK16" s="67"/>
      <c r="LML16" s="284"/>
      <c r="LMM16" s="285"/>
      <c r="LMN16" s="285"/>
      <c r="LMO16" s="286"/>
      <c r="LMP16" s="287"/>
      <c r="LMQ16" s="67"/>
      <c r="LMR16" s="284"/>
      <c r="LMS16" s="285"/>
      <c r="LMT16" s="285"/>
      <c r="LMU16" s="286"/>
      <c r="LMV16" s="287"/>
      <c r="LMW16" s="67"/>
      <c r="LMX16" s="284"/>
      <c r="LMY16" s="285"/>
      <c r="LMZ16" s="285"/>
      <c r="LNA16" s="286"/>
      <c r="LNB16" s="287"/>
      <c r="LNC16" s="67"/>
      <c r="LND16" s="284"/>
      <c r="LNE16" s="285"/>
      <c r="LNF16" s="285"/>
      <c r="LNG16" s="286"/>
      <c r="LNH16" s="287"/>
      <c r="LNI16" s="67"/>
      <c r="LNJ16" s="284"/>
      <c r="LNK16" s="285"/>
      <c r="LNL16" s="285"/>
      <c r="LNM16" s="286"/>
      <c r="LNN16" s="287"/>
      <c r="LNO16" s="67"/>
      <c r="LNP16" s="284"/>
      <c r="LNQ16" s="285"/>
      <c r="LNR16" s="285"/>
      <c r="LNS16" s="286"/>
      <c r="LNT16" s="287"/>
      <c r="LNU16" s="67"/>
      <c r="LNV16" s="284"/>
      <c r="LNW16" s="285"/>
      <c r="LNX16" s="285"/>
      <c r="LNY16" s="286"/>
      <c r="LNZ16" s="287"/>
      <c r="LOA16" s="67"/>
      <c r="LOB16" s="284"/>
      <c r="LOC16" s="285"/>
      <c r="LOD16" s="285"/>
      <c r="LOE16" s="286"/>
      <c r="LOF16" s="287"/>
      <c r="LOG16" s="67"/>
      <c r="LOH16" s="284"/>
      <c r="LOI16" s="285"/>
      <c r="LOJ16" s="285"/>
      <c r="LOK16" s="286"/>
      <c r="LOL16" s="287"/>
      <c r="LOM16" s="67"/>
      <c r="LON16" s="284"/>
      <c r="LOO16" s="285"/>
      <c r="LOP16" s="285"/>
      <c r="LOQ16" s="286"/>
      <c r="LOR16" s="287"/>
      <c r="LOS16" s="67"/>
      <c r="LOT16" s="284"/>
      <c r="LOU16" s="285"/>
      <c r="LOV16" s="285"/>
      <c r="LOW16" s="286"/>
      <c r="LOX16" s="287"/>
      <c r="LOY16" s="67"/>
      <c r="LOZ16" s="284"/>
      <c r="LPA16" s="285"/>
      <c r="LPB16" s="285"/>
      <c r="LPC16" s="286"/>
      <c r="LPD16" s="287"/>
      <c r="LPE16" s="67"/>
      <c r="LPF16" s="284"/>
      <c r="LPG16" s="285"/>
      <c r="LPH16" s="285"/>
      <c r="LPI16" s="286"/>
      <c r="LPJ16" s="287"/>
      <c r="LPK16" s="67"/>
      <c r="LPL16" s="284"/>
      <c r="LPM16" s="285"/>
      <c r="LPN16" s="285"/>
      <c r="LPO16" s="286"/>
      <c r="LPP16" s="287"/>
      <c r="LPQ16" s="67"/>
      <c r="LPR16" s="284"/>
      <c r="LPS16" s="285"/>
      <c r="LPT16" s="285"/>
      <c r="LPU16" s="286"/>
      <c r="LPV16" s="287"/>
      <c r="LPW16" s="67"/>
      <c r="LPX16" s="284"/>
      <c r="LPY16" s="285"/>
      <c r="LPZ16" s="285"/>
      <c r="LQA16" s="286"/>
      <c r="LQB16" s="287"/>
      <c r="LQC16" s="67"/>
      <c r="LQD16" s="284"/>
      <c r="LQE16" s="285"/>
      <c r="LQF16" s="285"/>
      <c r="LQG16" s="286"/>
      <c r="LQH16" s="287"/>
      <c r="LQI16" s="67"/>
      <c r="LQJ16" s="284"/>
      <c r="LQK16" s="285"/>
      <c r="LQL16" s="285"/>
      <c r="LQM16" s="286"/>
      <c r="LQN16" s="287"/>
      <c r="LQO16" s="67"/>
      <c r="LQP16" s="284"/>
      <c r="LQQ16" s="285"/>
      <c r="LQR16" s="285"/>
      <c r="LQS16" s="286"/>
      <c r="LQT16" s="287"/>
      <c r="LQU16" s="67"/>
      <c r="LQV16" s="284"/>
      <c r="LQW16" s="285"/>
      <c r="LQX16" s="285"/>
      <c r="LQY16" s="286"/>
      <c r="LQZ16" s="287"/>
      <c r="LRA16" s="67"/>
      <c r="LRB16" s="284"/>
      <c r="LRC16" s="285"/>
      <c r="LRD16" s="285"/>
      <c r="LRE16" s="286"/>
      <c r="LRF16" s="287"/>
      <c r="LRG16" s="67"/>
      <c r="LRH16" s="284"/>
      <c r="LRI16" s="285"/>
      <c r="LRJ16" s="285"/>
      <c r="LRK16" s="286"/>
      <c r="LRL16" s="287"/>
      <c r="LRM16" s="67"/>
      <c r="LRN16" s="284"/>
      <c r="LRO16" s="285"/>
      <c r="LRP16" s="285"/>
      <c r="LRQ16" s="286"/>
      <c r="LRR16" s="287"/>
      <c r="LRS16" s="67"/>
      <c r="LRT16" s="284"/>
      <c r="LRU16" s="285"/>
      <c r="LRV16" s="285"/>
      <c r="LRW16" s="286"/>
      <c r="LRX16" s="287"/>
      <c r="LRY16" s="67"/>
      <c r="LRZ16" s="284"/>
      <c r="LSA16" s="285"/>
      <c r="LSB16" s="285"/>
      <c r="LSC16" s="286"/>
      <c r="LSD16" s="287"/>
      <c r="LSE16" s="67"/>
      <c r="LSF16" s="284"/>
      <c r="LSG16" s="285"/>
      <c r="LSH16" s="285"/>
      <c r="LSI16" s="286"/>
      <c r="LSJ16" s="287"/>
      <c r="LSK16" s="67"/>
      <c r="LSL16" s="284"/>
      <c r="LSM16" s="285"/>
      <c r="LSN16" s="285"/>
      <c r="LSO16" s="286"/>
      <c r="LSP16" s="287"/>
      <c r="LSQ16" s="67"/>
      <c r="LSR16" s="284"/>
      <c r="LSS16" s="285"/>
      <c r="LST16" s="285"/>
      <c r="LSU16" s="286"/>
      <c r="LSV16" s="287"/>
      <c r="LSW16" s="67"/>
      <c r="LSX16" s="284"/>
      <c r="LSY16" s="285"/>
      <c r="LSZ16" s="285"/>
      <c r="LTA16" s="286"/>
      <c r="LTB16" s="287"/>
      <c r="LTC16" s="67"/>
      <c r="LTD16" s="284"/>
      <c r="LTE16" s="285"/>
      <c r="LTF16" s="285"/>
      <c r="LTG16" s="286"/>
      <c r="LTH16" s="287"/>
      <c r="LTI16" s="67"/>
      <c r="LTJ16" s="284"/>
      <c r="LTK16" s="285"/>
      <c r="LTL16" s="285"/>
      <c r="LTM16" s="286"/>
      <c r="LTN16" s="287"/>
      <c r="LTO16" s="67"/>
      <c r="LTP16" s="284"/>
      <c r="LTQ16" s="285"/>
      <c r="LTR16" s="285"/>
      <c r="LTS16" s="286"/>
      <c r="LTT16" s="287"/>
      <c r="LTU16" s="67"/>
      <c r="LTV16" s="284"/>
      <c r="LTW16" s="285"/>
      <c r="LTX16" s="285"/>
      <c r="LTY16" s="286"/>
      <c r="LTZ16" s="287"/>
      <c r="LUA16" s="67"/>
      <c r="LUB16" s="284"/>
      <c r="LUC16" s="285"/>
      <c r="LUD16" s="285"/>
      <c r="LUE16" s="286"/>
      <c r="LUF16" s="287"/>
      <c r="LUG16" s="67"/>
      <c r="LUH16" s="284"/>
      <c r="LUI16" s="285"/>
      <c r="LUJ16" s="285"/>
      <c r="LUK16" s="286"/>
      <c r="LUL16" s="287"/>
      <c r="LUM16" s="67"/>
      <c r="LUN16" s="284"/>
      <c r="LUO16" s="285"/>
      <c r="LUP16" s="285"/>
      <c r="LUQ16" s="286"/>
      <c r="LUR16" s="287"/>
      <c r="LUS16" s="67"/>
      <c r="LUT16" s="284"/>
      <c r="LUU16" s="285"/>
      <c r="LUV16" s="285"/>
      <c r="LUW16" s="286"/>
      <c r="LUX16" s="287"/>
      <c r="LUY16" s="67"/>
      <c r="LUZ16" s="284"/>
      <c r="LVA16" s="285"/>
      <c r="LVB16" s="285"/>
      <c r="LVC16" s="286"/>
      <c r="LVD16" s="287"/>
      <c r="LVE16" s="67"/>
      <c r="LVF16" s="284"/>
      <c r="LVG16" s="285"/>
      <c r="LVH16" s="285"/>
      <c r="LVI16" s="286"/>
      <c r="LVJ16" s="287"/>
      <c r="LVK16" s="67"/>
      <c r="LVL16" s="284"/>
      <c r="LVM16" s="285"/>
      <c r="LVN16" s="285"/>
      <c r="LVO16" s="286"/>
      <c r="LVP16" s="287"/>
      <c r="LVQ16" s="67"/>
      <c r="LVR16" s="284"/>
      <c r="LVS16" s="285"/>
      <c r="LVT16" s="285"/>
      <c r="LVU16" s="286"/>
      <c r="LVV16" s="287"/>
      <c r="LVW16" s="67"/>
      <c r="LVX16" s="284"/>
      <c r="LVY16" s="285"/>
      <c r="LVZ16" s="285"/>
      <c r="LWA16" s="286"/>
      <c r="LWB16" s="287"/>
      <c r="LWC16" s="67"/>
      <c r="LWD16" s="284"/>
      <c r="LWE16" s="285"/>
      <c r="LWF16" s="285"/>
      <c r="LWG16" s="286"/>
      <c r="LWH16" s="287"/>
      <c r="LWI16" s="67"/>
      <c r="LWJ16" s="284"/>
      <c r="LWK16" s="285"/>
      <c r="LWL16" s="285"/>
      <c r="LWM16" s="286"/>
      <c r="LWN16" s="287"/>
      <c r="LWO16" s="67"/>
      <c r="LWP16" s="284"/>
      <c r="LWQ16" s="285"/>
      <c r="LWR16" s="285"/>
      <c r="LWS16" s="286"/>
      <c r="LWT16" s="287"/>
      <c r="LWU16" s="67"/>
      <c r="LWV16" s="284"/>
      <c r="LWW16" s="285"/>
      <c r="LWX16" s="285"/>
      <c r="LWY16" s="286"/>
      <c r="LWZ16" s="287"/>
      <c r="LXA16" s="67"/>
      <c r="LXB16" s="284"/>
      <c r="LXC16" s="285"/>
      <c r="LXD16" s="285"/>
      <c r="LXE16" s="286"/>
      <c r="LXF16" s="287"/>
      <c r="LXG16" s="67"/>
      <c r="LXH16" s="284"/>
      <c r="LXI16" s="285"/>
      <c r="LXJ16" s="285"/>
      <c r="LXK16" s="286"/>
      <c r="LXL16" s="287"/>
      <c r="LXM16" s="67"/>
      <c r="LXN16" s="284"/>
      <c r="LXO16" s="285"/>
      <c r="LXP16" s="285"/>
      <c r="LXQ16" s="286"/>
      <c r="LXR16" s="287"/>
      <c r="LXS16" s="67"/>
      <c r="LXT16" s="284"/>
      <c r="LXU16" s="285"/>
      <c r="LXV16" s="285"/>
      <c r="LXW16" s="286"/>
      <c r="LXX16" s="287"/>
      <c r="LXY16" s="67"/>
      <c r="LXZ16" s="284"/>
      <c r="LYA16" s="285"/>
      <c r="LYB16" s="285"/>
      <c r="LYC16" s="286"/>
      <c r="LYD16" s="287"/>
      <c r="LYE16" s="67"/>
      <c r="LYF16" s="284"/>
      <c r="LYG16" s="285"/>
      <c r="LYH16" s="285"/>
      <c r="LYI16" s="286"/>
      <c r="LYJ16" s="287"/>
      <c r="LYK16" s="67"/>
      <c r="LYL16" s="284"/>
      <c r="LYM16" s="285"/>
      <c r="LYN16" s="285"/>
      <c r="LYO16" s="286"/>
      <c r="LYP16" s="287"/>
      <c r="LYQ16" s="67"/>
      <c r="LYR16" s="284"/>
      <c r="LYS16" s="285"/>
      <c r="LYT16" s="285"/>
      <c r="LYU16" s="286"/>
      <c r="LYV16" s="287"/>
      <c r="LYW16" s="67"/>
      <c r="LYX16" s="284"/>
      <c r="LYY16" s="285"/>
      <c r="LYZ16" s="285"/>
      <c r="LZA16" s="286"/>
      <c r="LZB16" s="287"/>
      <c r="LZC16" s="67"/>
      <c r="LZD16" s="284"/>
      <c r="LZE16" s="285"/>
      <c r="LZF16" s="285"/>
      <c r="LZG16" s="286"/>
      <c r="LZH16" s="287"/>
      <c r="LZI16" s="67"/>
      <c r="LZJ16" s="284"/>
      <c r="LZK16" s="285"/>
      <c r="LZL16" s="285"/>
      <c r="LZM16" s="286"/>
      <c r="LZN16" s="287"/>
      <c r="LZO16" s="67"/>
      <c r="LZP16" s="284"/>
      <c r="LZQ16" s="285"/>
      <c r="LZR16" s="285"/>
      <c r="LZS16" s="286"/>
      <c r="LZT16" s="287"/>
      <c r="LZU16" s="67"/>
      <c r="LZV16" s="284"/>
      <c r="LZW16" s="285"/>
      <c r="LZX16" s="285"/>
      <c r="LZY16" s="286"/>
      <c r="LZZ16" s="287"/>
      <c r="MAA16" s="67"/>
      <c r="MAB16" s="284"/>
      <c r="MAC16" s="285"/>
      <c r="MAD16" s="285"/>
      <c r="MAE16" s="286"/>
      <c r="MAF16" s="287"/>
      <c r="MAG16" s="67"/>
      <c r="MAH16" s="284"/>
      <c r="MAI16" s="285"/>
      <c r="MAJ16" s="285"/>
      <c r="MAK16" s="286"/>
      <c r="MAL16" s="287"/>
      <c r="MAM16" s="67"/>
      <c r="MAN16" s="284"/>
      <c r="MAO16" s="285"/>
      <c r="MAP16" s="285"/>
      <c r="MAQ16" s="286"/>
      <c r="MAR16" s="287"/>
      <c r="MAS16" s="67"/>
      <c r="MAT16" s="284"/>
      <c r="MAU16" s="285"/>
      <c r="MAV16" s="285"/>
      <c r="MAW16" s="286"/>
      <c r="MAX16" s="287"/>
      <c r="MAY16" s="67"/>
      <c r="MAZ16" s="284"/>
      <c r="MBA16" s="285"/>
      <c r="MBB16" s="285"/>
      <c r="MBC16" s="286"/>
      <c r="MBD16" s="287"/>
      <c r="MBE16" s="67"/>
      <c r="MBF16" s="284"/>
      <c r="MBG16" s="285"/>
      <c r="MBH16" s="285"/>
      <c r="MBI16" s="286"/>
      <c r="MBJ16" s="287"/>
      <c r="MBK16" s="67"/>
      <c r="MBL16" s="284"/>
      <c r="MBM16" s="285"/>
      <c r="MBN16" s="285"/>
      <c r="MBO16" s="286"/>
      <c r="MBP16" s="287"/>
      <c r="MBQ16" s="67"/>
      <c r="MBR16" s="284"/>
      <c r="MBS16" s="285"/>
      <c r="MBT16" s="285"/>
      <c r="MBU16" s="286"/>
      <c r="MBV16" s="287"/>
      <c r="MBW16" s="67"/>
      <c r="MBX16" s="284"/>
      <c r="MBY16" s="285"/>
      <c r="MBZ16" s="285"/>
      <c r="MCA16" s="286"/>
      <c r="MCB16" s="287"/>
      <c r="MCC16" s="67"/>
      <c r="MCD16" s="284"/>
      <c r="MCE16" s="285"/>
      <c r="MCF16" s="285"/>
      <c r="MCG16" s="286"/>
      <c r="MCH16" s="287"/>
      <c r="MCI16" s="67"/>
      <c r="MCJ16" s="284"/>
      <c r="MCK16" s="285"/>
      <c r="MCL16" s="285"/>
      <c r="MCM16" s="286"/>
      <c r="MCN16" s="287"/>
      <c r="MCO16" s="67"/>
      <c r="MCP16" s="284"/>
      <c r="MCQ16" s="285"/>
      <c r="MCR16" s="285"/>
      <c r="MCS16" s="286"/>
      <c r="MCT16" s="287"/>
      <c r="MCU16" s="67"/>
      <c r="MCV16" s="284"/>
      <c r="MCW16" s="285"/>
      <c r="MCX16" s="285"/>
      <c r="MCY16" s="286"/>
      <c r="MCZ16" s="287"/>
      <c r="MDA16" s="67"/>
      <c r="MDB16" s="284"/>
      <c r="MDC16" s="285"/>
      <c r="MDD16" s="285"/>
      <c r="MDE16" s="286"/>
      <c r="MDF16" s="287"/>
      <c r="MDG16" s="67"/>
      <c r="MDH16" s="284"/>
      <c r="MDI16" s="285"/>
      <c r="MDJ16" s="285"/>
      <c r="MDK16" s="286"/>
      <c r="MDL16" s="287"/>
      <c r="MDM16" s="67"/>
      <c r="MDN16" s="284"/>
      <c r="MDO16" s="285"/>
      <c r="MDP16" s="285"/>
      <c r="MDQ16" s="286"/>
      <c r="MDR16" s="287"/>
      <c r="MDS16" s="67"/>
      <c r="MDT16" s="284"/>
      <c r="MDU16" s="285"/>
      <c r="MDV16" s="285"/>
      <c r="MDW16" s="286"/>
      <c r="MDX16" s="287"/>
      <c r="MDY16" s="67"/>
      <c r="MDZ16" s="284"/>
      <c r="MEA16" s="285"/>
      <c r="MEB16" s="285"/>
      <c r="MEC16" s="286"/>
      <c r="MED16" s="287"/>
      <c r="MEE16" s="67"/>
      <c r="MEF16" s="284"/>
      <c r="MEG16" s="285"/>
      <c r="MEH16" s="285"/>
      <c r="MEI16" s="286"/>
      <c r="MEJ16" s="287"/>
      <c r="MEK16" s="67"/>
      <c r="MEL16" s="284"/>
      <c r="MEM16" s="285"/>
      <c r="MEN16" s="285"/>
      <c r="MEO16" s="286"/>
      <c r="MEP16" s="287"/>
      <c r="MEQ16" s="67"/>
      <c r="MER16" s="284"/>
      <c r="MES16" s="285"/>
      <c r="MET16" s="285"/>
      <c r="MEU16" s="286"/>
      <c r="MEV16" s="287"/>
      <c r="MEW16" s="67"/>
      <c r="MEX16" s="284"/>
      <c r="MEY16" s="285"/>
      <c r="MEZ16" s="285"/>
      <c r="MFA16" s="286"/>
      <c r="MFB16" s="287"/>
      <c r="MFC16" s="67"/>
      <c r="MFD16" s="284"/>
      <c r="MFE16" s="285"/>
      <c r="MFF16" s="285"/>
      <c r="MFG16" s="286"/>
      <c r="MFH16" s="287"/>
      <c r="MFI16" s="67"/>
      <c r="MFJ16" s="284"/>
      <c r="MFK16" s="285"/>
      <c r="MFL16" s="285"/>
      <c r="MFM16" s="286"/>
      <c r="MFN16" s="287"/>
      <c r="MFO16" s="67"/>
      <c r="MFP16" s="284"/>
      <c r="MFQ16" s="285"/>
      <c r="MFR16" s="285"/>
      <c r="MFS16" s="286"/>
      <c r="MFT16" s="287"/>
      <c r="MFU16" s="67"/>
      <c r="MFV16" s="284"/>
      <c r="MFW16" s="285"/>
      <c r="MFX16" s="285"/>
      <c r="MFY16" s="286"/>
      <c r="MFZ16" s="287"/>
      <c r="MGA16" s="67"/>
      <c r="MGB16" s="284"/>
      <c r="MGC16" s="285"/>
      <c r="MGD16" s="285"/>
      <c r="MGE16" s="286"/>
      <c r="MGF16" s="287"/>
      <c r="MGG16" s="67"/>
      <c r="MGH16" s="284"/>
      <c r="MGI16" s="285"/>
      <c r="MGJ16" s="285"/>
      <c r="MGK16" s="286"/>
      <c r="MGL16" s="287"/>
      <c r="MGM16" s="67"/>
      <c r="MGN16" s="284"/>
      <c r="MGO16" s="285"/>
      <c r="MGP16" s="285"/>
      <c r="MGQ16" s="286"/>
      <c r="MGR16" s="287"/>
      <c r="MGS16" s="67"/>
      <c r="MGT16" s="284"/>
      <c r="MGU16" s="285"/>
      <c r="MGV16" s="285"/>
      <c r="MGW16" s="286"/>
      <c r="MGX16" s="287"/>
      <c r="MGY16" s="67"/>
      <c r="MGZ16" s="284"/>
      <c r="MHA16" s="285"/>
      <c r="MHB16" s="285"/>
      <c r="MHC16" s="286"/>
      <c r="MHD16" s="287"/>
      <c r="MHE16" s="67"/>
      <c r="MHF16" s="284"/>
      <c r="MHG16" s="285"/>
      <c r="MHH16" s="285"/>
      <c r="MHI16" s="286"/>
      <c r="MHJ16" s="287"/>
      <c r="MHK16" s="67"/>
      <c r="MHL16" s="284"/>
      <c r="MHM16" s="285"/>
      <c r="MHN16" s="285"/>
      <c r="MHO16" s="286"/>
      <c r="MHP16" s="287"/>
      <c r="MHQ16" s="67"/>
      <c r="MHR16" s="284"/>
      <c r="MHS16" s="285"/>
      <c r="MHT16" s="285"/>
      <c r="MHU16" s="286"/>
      <c r="MHV16" s="287"/>
      <c r="MHW16" s="67"/>
      <c r="MHX16" s="284"/>
      <c r="MHY16" s="285"/>
      <c r="MHZ16" s="285"/>
      <c r="MIA16" s="286"/>
      <c r="MIB16" s="287"/>
      <c r="MIC16" s="67"/>
      <c r="MID16" s="284"/>
      <c r="MIE16" s="285"/>
      <c r="MIF16" s="285"/>
      <c r="MIG16" s="286"/>
      <c r="MIH16" s="287"/>
      <c r="MII16" s="67"/>
      <c r="MIJ16" s="284"/>
      <c r="MIK16" s="285"/>
      <c r="MIL16" s="285"/>
      <c r="MIM16" s="286"/>
      <c r="MIN16" s="287"/>
      <c r="MIO16" s="67"/>
      <c r="MIP16" s="284"/>
      <c r="MIQ16" s="285"/>
      <c r="MIR16" s="285"/>
      <c r="MIS16" s="286"/>
      <c r="MIT16" s="287"/>
      <c r="MIU16" s="67"/>
      <c r="MIV16" s="284"/>
      <c r="MIW16" s="285"/>
      <c r="MIX16" s="285"/>
      <c r="MIY16" s="286"/>
      <c r="MIZ16" s="287"/>
      <c r="MJA16" s="67"/>
      <c r="MJB16" s="284"/>
      <c r="MJC16" s="285"/>
      <c r="MJD16" s="285"/>
      <c r="MJE16" s="286"/>
      <c r="MJF16" s="287"/>
      <c r="MJG16" s="67"/>
      <c r="MJH16" s="284"/>
      <c r="MJI16" s="285"/>
      <c r="MJJ16" s="285"/>
      <c r="MJK16" s="286"/>
      <c r="MJL16" s="287"/>
      <c r="MJM16" s="67"/>
      <c r="MJN16" s="284"/>
      <c r="MJO16" s="285"/>
      <c r="MJP16" s="285"/>
      <c r="MJQ16" s="286"/>
      <c r="MJR16" s="287"/>
      <c r="MJS16" s="67"/>
      <c r="MJT16" s="284"/>
      <c r="MJU16" s="285"/>
      <c r="MJV16" s="285"/>
      <c r="MJW16" s="286"/>
      <c r="MJX16" s="287"/>
      <c r="MJY16" s="67"/>
      <c r="MJZ16" s="284"/>
      <c r="MKA16" s="285"/>
      <c r="MKB16" s="285"/>
      <c r="MKC16" s="286"/>
      <c r="MKD16" s="287"/>
      <c r="MKE16" s="67"/>
      <c r="MKF16" s="284"/>
      <c r="MKG16" s="285"/>
      <c r="MKH16" s="285"/>
      <c r="MKI16" s="286"/>
      <c r="MKJ16" s="287"/>
      <c r="MKK16" s="67"/>
      <c r="MKL16" s="284"/>
      <c r="MKM16" s="285"/>
      <c r="MKN16" s="285"/>
      <c r="MKO16" s="286"/>
      <c r="MKP16" s="287"/>
      <c r="MKQ16" s="67"/>
      <c r="MKR16" s="284"/>
      <c r="MKS16" s="285"/>
      <c r="MKT16" s="285"/>
      <c r="MKU16" s="286"/>
      <c r="MKV16" s="287"/>
      <c r="MKW16" s="67"/>
      <c r="MKX16" s="284"/>
      <c r="MKY16" s="285"/>
      <c r="MKZ16" s="285"/>
      <c r="MLA16" s="286"/>
      <c r="MLB16" s="287"/>
      <c r="MLC16" s="67"/>
      <c r="MLD16" s="284"/>
      <c r="MLE16" s="285"/>
      <c r="MLF16" s="285"/>
      <c r="MLG16" s="286"/>
      <c r="MLH16" s="287"/>
      <c r="MLI16" s="67"/>
      <c r="MLJ16" s="284"/>
      <c r="MLK16" s="285"/>
      <c r="MLL16" s="285"/>
      <c r="MLM16" s="286"/>
      <c r="MLN16" s="287"/>
      <c r="MLO16" s="67"/>
      <c r="MLP16" s="284"/>
      <c r="MLQ16" s="285"/>
      <c r="MLR16" s="285"/>
      <c r="MLS16" s="286"/>
      <c r="MLT16" s="287"/>
      <c r="MLU16" s="67"/>
      <c r="MLV16" s="284"/>
      <c r="MLW16" s="285"/>
      <c r="MLX16" s="285"/>
      <c r="MLY16" s="286"/>
      <c r="MLZ16" s="287"/>
      <c r="MMA16" s="67"/>
      <c r="MMB16" s="284"/>
      <c r="MMC16" s="285"/>
      <c r="MMD16" s="285"/>
      <c r="MME16" s="286"/>
      <c r="MMF16" s="287"/>
      <c r="MMG16" s="67"/>
      <c r="MMH16" s="284"/>
      <c r="MMI16" s="285"/>
      <c r="MMJ16" s="285"/>
      <c r="MMK16" s="286"/>
      <c r="MML16" s="287"/>
      <c r="MMM16" s="67"/>
      <c r="MMN16" s="284"/>
      <c r="MMO16" s="285"/>
      <c r="MMP16" s="285"/>
      <c r="MMQ16" s="286"/>
      <c r="MMR16" s="287"/>
      <c r="MMS16" s="67"/>
      <c r="MMT16" s="284"/>
      <c r="MMU16" s="285"/>
      <c r="MMV16" s="285"/>
      <c r="MMW16" s="286"/>
      <c r="MMX16" s="287"/>
      <c r="MMY16" s="67"/>
      <c r="MMZ16" s="284"/>
      <c r="MNA16" s="285"/>
      <c r="MNB16" s="285"/>
      <c r="MNC16" s="286"/>
      <c r="MND16" s="287"/>
      <c r="MNE16" s="67"/>
      <c r="MNF16" s="284"/>
      <c r="MNG16" s="285"/>
      <c r="MNH16" s="285"/>
      <c r="MNI16" s="286"/>
      <c r="MNJ16" s="287"/>
      <c r="MNK16" s="67"/>
      <c r="MNL16" s="284"/>
      <c r="MNM16" s="285"/>
      <c r="MNN16" s="285"/>
      <c r="MNO16" s="286"/>
      <c r="MNP16" s="287"/>
      <c r="MNQ16" s="67"/>
      <c r="MNR16" s="284"/>
      <c r="MNS16" s="285"/>
      <c r="MNT16" s="285"/>
      <c r="MNU16" s="286"/>
      <c r="MNV16" s="287"/>
      <c r="MNW16" s="67"/>
      <c r="MNX16" s="284"/>
      <c r="MNY16" s="285"/>
      <c r="MNZ16" s="285"/>
      <c r="MOA16" s="286"/>
      <c r="MOB16" s="287"/>
      <c r="MOC16" s="67"/>
      <c r="MOD16" s="284"/>
      <c r="MOE16" s="285"/>
      <c r="MOF16" s="285"/>
      <c r="MOG16" s="286"/>
      <c r="MOH16" s="287"/>
      <c r="MOI16" s="67"/>
      <c r="MOJ16" s="284"/>
      <c r="MOK16" s="285"/>
      <c r="MOL16" s="285"/>
      <c r="MOM16" s="286"/>
      <c r="MON16" s="287"/>
      <c r="MOO16" s="67"/>
      <c r="MOP16" s="284"/>
      <c r="MOQ16" s="285"/>
      <c r="MOR16" s="285"/>
      <c r="MOS16" s="286"/>
      <c r="MOT16" s="287"/>
      <c r="MOU16" s="67"/>
      <c r="MOV16" s="284"/>
      <c r="MOW16" s="285"/>
      <c r="MOX16" s="285"/>
      <c r="MOY16" s="286"/>
      <c r="MOZ16" s="287"/>
      <c r="MPA16" s="67"/>
      <c r="MPB16" s="284"/>
      <c r="MPC16" s="285"/>
      <c r="MPD16" s="285"/>
      <c r="MPE16" s="286"/>
      <c r="MPF16" s="287"/>
      <c r="MPG16" s="67"/>
      <c r="MPH16" s="284"/>
      <c r="MPI16" s="285"/>
      <c r="MPJ16" s="285"/>
      <c r="MPK16" s="286"/>
      <c r="MPL16" s="287"/>
      <c r="MPM16" s="67"/>
      <c r="MPN16" s="284"/>
      <c r="MPO16" s="285"/>
      <c r="MPP16" s="285"/>
      <c r="MPQ16" s="286"/>
      <c r="MPR16" s="287"/>
      <c r="MPS16" s="67"/>
      <c r="MPT16" s="284"/>
      <c r="MPU16" s="285"/>
      <c r="MPV16" s="285"/>
      <c r="MPW16" s="286"/>
      <c r="MPX16" s="287"/>
      <c r="MPY16" s="67"/>
      <c r="MPZ16" s="284"/>
      <c r="MQA16" s="285"/>
      <c r="MQB16" s="285"/>
      <c r="MQC16" s="286"/>
      <c r="MQD16" s="287"/>
      <c r="MQE16" s="67"/>
      <c r="MQF16" s="284"/>
      <c r="MQG16" s="285"/>
      <c r="MQH16" s="285"/>
      <c r="MQI16" s="286"/>
      <c r="MQJ16" s="287"/>
      <c r="MQK16" s="67"/>
      <c r="MQL16" s="284"/>
      <c r="MQM16" s="285"/>
      <c r="MQN16" s="285"/>
      <c r="MQO16" s="286"/>
      <c r="MQP16" s="287"/>
      <c r="MQQ16" s="67"/>
      <c r="MQR16" s="284"/>
      <c r="MQS16" s="285"/>
      <c r="MQT16" s="285"/>
      <c r="MQU16" s="286"/>
      <c r="MQV16" s="287"/>
      <c r="MQW16" s="67"/>
      <c r="MQX16" s="284"/>
      <c r="MQY16" s="285"/>
      <c r="MQZ16" s="285"/>
      <c r="MRA16" s="286"/>
      <c r="MRB16" s="287"/>
      <c r="MRC16" s="67"/>
      <c r="MRD16" s="284"/>
      <c r="MRE16" s="285"/>
      <c r="MRF16" s="285"/>
      <c r="MRG16" s="286"/>
      <c r="MRH16" s="287"/>
      <c r="MRI16" s="67"/>
      <c r="MRJ16" s="284"/>
      <c r="MRK16" s="285"/>
      <c r="MRL16" s="285"/>
      <c r="MRM16" s="286"/>
      <c r="MRN16" s="287"/>
      <c r="MRO16" s="67"/>
      <c r="MRP16" s="284"/>
      <c r="MRQ16" s="285"/>
      <c r="MRR16" s="285"/>
      <c r="MRS16" s="286"/>
      <c r="MRT16" s="287"/>
      <c r="MRU16" s="67"/>
      <c r="MRV16" s="284"/>
      <c r="MRW16" s="285"/>
      <c r="MRX16" s="285"/>
      <c r="MRY16" s="286"/>
      <c r="MRZ16" s="287"/>
      <c r="MSA16" s="67"/>
      <c r="MSB16" s="284"/>
      <c r="MSC16" s="285"/>
      <c r="MSD16" s="285"/>
      <c r="MSE16" s="286"/>
      <c r="MSF16" s="287"/>
      <c r="MSG16" s="67"/>
      <c r="MSH16" s="284"/>
      <c r="MSI16" s="285"/>
      <c r="MSJ16" s="285"/>
      <c r="MSK16" s="286"/>
      <c r="MSL16" s="287"/>
      <c r="MSM16" s="67"/>
      <c r="MSN16" s="284"/>
      <c r="MSO16" s="285"/>
      <c r="MSP16" s="285"/>
      <c r="MSQ16" s="286"/>
      <c r="MSR16" s="287"/>
      <c r="MSS16" s="67"/>
      <c r="MST16" s="284"/>
      <c r="MSU16" s="285"/>
      <c r="MSV16" s="285"/>
      <c r="MSW16" s="286"/>
      <c r="MSX16" s="287"/>
      <c r="MSY16" s="67"/>
      <c r="MSZ16" s="284"/>
      <c r="MTA16" s="285"/>
      <c r="MTB16" s="285"/>
      <c r="MTC16" s="286"/>
      <c r="MTD16" s="287"/>
      <c r="MTE16" s="67"/>
      <c r="MTF16" s="284"/>
      <c r="MTG16" s="285"/>
      <c r="MTH16" s="285"/>
      <c r="MTI16" s="286"/>
      <c r="MTJ16" s="287"/>
      <c r="MTK16" s="67"/>
      <c r="MTL16" s="284"/>
      <c r="MTM16" s="285"/>
      <c r="MTN16" s="285"/>
      <c r="MTO16" s="286"/>
      <c r="MTP16" s="287"/>
      <c r="MTQ16" s="67"/>
      <c r="MTR16" s="284"/>
      <c r="MTS16" s="285"/>
      <c r="MTT16" s="285"/>
      <c r="MTU16" s="286"/>
      <c r="MTV16" s="287"/>
      <c r="MTW16" s="67"/>
      <c r="MTX16" s="284"/>
      <c r="MTY16" s="285"/>
      <c r="MTZ16" s="285"/>
      <c r="MUA16" s="286"/>
      <c r="MUB16" s="287"/>
      <c r="MUC16" s="67"/>
      <c r="MUD16" s="284"/>
      <c r="MUE16" s="285"/>
      <c r="MUF16" s="285"/>
      <c r="MUG16" s="286"/>
      <c r="MUH16" s="287"/>
      <c r="MUI16" s="67"/>
      <c r="MUJ16" s="284"/>
      <c r="MUK16" s="285"/>
      <c r="MUL16" s="285"/>
      <c r="MUM16" s="286"/>
      <c r="MUN16" s="287"/>
      <c r="MUO16" s="67"/>
      <c r="MUP16" s="284"/>
      <c r="MUQ16" s="285"/>
      <c r="MUR16" s="285"/>
      <c r="MUS16" s="286"/>
      <c r="MUT16" s="287"/>
      <c r="MUU16" s="67"/>
      <c r="MUV16" s="284"/>
      <c r="MUW16" s="285"/>
      <c r="MUX16" s="285"/>
      <c r="MUY16" s="286"/>
      <c r="MUZ16" s="287"/>
      <c r="MVA16" s="67"/>
      <c r="MVB16" s="284"/>
      <c r="MVC16" s="285"/>
      <c r="MVD16" s="285"/>
      <c r="MVE16" s="286"/>
      <c r="MVF16" s="287"/>
      <c r="MVG16" s="67"/>
      <c r="MVH16" s="284"/>
      <c r="MVI16" s="285"/>
      <c r="MVJ16" s="285"/>
      <c r="MVK16" s="286"/>
      <c r="MVL16" s="287"/>
      <c r="MVM16" s="67"/>
      <c r="MVN16" s="284"/>
      <c r="MVO16" s="285"/>
      <c r="MVP16" s="285"/>
      <c r="MVQ16" s="286"/>
      <c r="MVR16" s="287"/>
      <c r="MVS16" s="67"/>
      <c r="MVT16" s="284"/>
      <c r="MVU16" s="285"/>
      <c r="MVV16" s="285"/>
      <c r="MVW16" s="286"/>
      <c r="MVX16" s="287"/>
      <c r="MVY16" s="67"/>
      <c r="MVZ16" s="284"/>
      <c r="MWA16" s="285"/>
      <c r="MWB16" s="285"/>
      <c r="MWC16" s="286"/>
      <c r="MWD16" s="287"/>
      <c r="MWE16" s="67"/>
      <c r="MWF16" s="284"/>
      <c r="MWG16" s="285"/>
      <c r="MWH16" s="285"/>
      <c r="MWI16" s="286"/>
      <c r="MWJ16" s="287"/>
      <c r="MWK16" s="67"/>
      <c r="MWL16" s="284"/>
      <c r="MWM16" s="285"/>
      <c r="MWN16" s="285"/>
      <c r="MWO16" s="286"/>
      <c r="MWP16" s="287"/>
      <c r="MWQ16" s="67"/>
      <c r="MWR16" s="284"/>
      <c r="MWS16" s="285"/>
      <c r="MWT16" s="285"/>
      <c r="MWU16" s="286"/>
      <c r="MWV16" s="287"/>
      <c r="MWW16" s="67"/>
      <c r="MWX16" s="284"/>
      <c r="MWY16" s="285"/>
      <c r="MWZ16" s="285"/>
      <c r="MXA16" s="286"/>
      <c r="MXB16" s="287"/>
      <c r="MXC16" s="67"/>
      <c r="MXD16" s="284"/>
      <c r="MXE16" s="285"/>
      <c r="MXF16" s="285"/>
      <c r="MXG16" s="286"/>
      <c r="MXH16" s="287"/>
      <c r="MXI16" s="67"/>
      <c r="MXJ16" s="284"/>
      <c r="MXK16" s="285"/>
      <c r="MXL16" s="285"/>
      <c r="MXM16" s="286"/>
      <c r="MXN16" s="287"/>
      <c r="MXO16" s="67"/>
      <c r="MXP16" s="284"/>
      <c r="MXQ16" s="285"/>
      <c r="MXR16" s="285"/>
      <c r="MXS16" s="286"/>
      <c r="MXT16" s="287"/>
      <c r="MXU16" s="67"/>
      <c r="MXV16" s="284"/>
      <c r="MXW16" s="285"/>
      <c r="MXX16" s="285"/>
      <c r="MXY16" s="286"/>
      <c r="MXZ16" s="287"/>
      <c r="MYA16" s="67"/>
      <c r="MYB16" s="284"/>
      <c r="MYC16" s="285"/>
      <c r="MYD16" s="285"/>
      <c r="MYE16" s="286"/>
      <c r="MYF16" s="287"/>
      <c r="MYG16" s="67"/>
      <c r="MYH16" s="284"/>
      <c r="MYI16" s="285"/>
      <c r="MYJ16" s="285"/>
      <c r="MYK16" s="286"/>
      <c r="MYL16" s="287"/>
      <c r="MYM16" s="67"/>
      <c r="MYN16" s="284"/>
      <c r="MYO16" s="285"/>
      <c r="MYP16" s="285"/>
      <c r="MYQ16" s="286"/>
      <c r="MYR16" s="287"/>
      <c r="MYS16" s="67"/>
      <c r="MYT16" s="284"/>
      <c r="MYU16" s="285"/>
      <c r="MYV16" s="285"/>
      <c r="MYW16" s="286"/>
      <c r="MYX16" s="287"/>
      <c r="MYY16" s="67"/>
      <c r="MYZ16" s="284"/>
      <c r="MZA16" s="285"/>
      <c r="MZB16" s="285"/>
      <c r="MZC16" s="286"/>
      <c r="MZD16" s="287"/>
      <c r="MZE16" s="67"/>
      <c r="MZF16" s="284"/>
      <c r="MZG16" s="285"/>
      <c r="MZH16" s="285"/>
      <c r="MZI16" s="286"/>
      <c r="MZJ16" s="287"/>
      <c r="MZK16" s="67"/>
      <c r="MZL16" s="284"/>
      <c r="MZM16" s="285"/>
      <c r="MZN16" s="285"/>
      <c r="MZO16" s="286"/>
      <c r="MZP16" s="287"/>
      <c r="MZQ16" s="67"/>
      <c r="MZR16" s="284"/>
      <c r="MZS16" s="285"/>
      <c r="MZT16" s="285"/>
      <c r="MZU16" s="286"/>
      <c r="MZV16" s="287"/>
      <c r="MZW16" s="67"/>
      <c r="MZX16" s="284"/>
      <c r="MZY16" s="285"/>
      <c r="MZZ16" s="285"/>
      <c r="NAA16" s="286"/>
      <c r="NAB16" s="287"/>
      <c r="NAC16" s="67"/>
      <c r="NAD16" s="284"/>
      <c r="NAE16" s="285"/>
      <c r="NAF16" s="285"/>
      <c r="NAG16" s="286"/>
      <c r="NAH16" s="287"/>
      <c r="NAI16" s="67"/>
      <c r="NAJ16" s="284"/>
      <c r="NAK16" s="285"/>
      <c r="NAL16" s="285"/>
      <c r="NAM16" s="286"/>
      <c r="NAN16" s="287"/>
      <c r="NAO16" s="67"/>
      <c r="NAP16" s="284"/>
      <c r="NAQ16" s="285"/>
      <c r="NAR16" s="285"/>
      <c r="NAS16" s="286"/>
      <c r="NAT16" s="287"/>
      <c r="NAU16" s="67"/>
      <c r="NAV16" s="284"/>
      <c r="NAW16" s="285"/>
      <c r="NAX16" s="285"/>
      <c r="NAY16" s="286"/>
      <c r="NAZ16" s="287"/>
      <c r="NBA16" s="67"/>
      <c r="NBB16" s="284"/>
      <c r="NBC16" s="285"/>
      <c r="NBD16" s="285"/>
      <c r="NBE16" s="286"/>
      <c r="NBF16" s="287"/>
      <c r="NBG16" s="67"/>
      <c r="NBH16" s="284"/>
      <c r="NBI16" s="285"/>
      <c r="NBJ16" s="285"/>
      <c r="NBK16" s="286"/>
      <c r="NBL16" s="287"/>
      <c r="NBM16" s="67"/>
      <c r="NBN16" s="284"/>
      <c r="NBO16" s="285"/>
      <c r="NBP16" s="285"/>
      <c r="NBQ16" s="286"/>
      <c r="NBR16" s="287"/>
      <c r="NBS16" s="67"/>
      <c r="NBT16" s="284"/>
      <c r="NBU16" s="285"/>
      <c r="NBV16" s="285"/>
      <c r="NBW16" s="286"/>
      <c r="NBX16" s="287"/>
      <c r="NBY16" s="67"/>
      <c r="NBZ16" s="284"/>
      <c r="NCA16" s="285"/>
      <c r="NCB16" s="285"/>
      <c r="NCC16" s="286"/>
      <c r="NCD16" s="287"/>
      <c r="NCE16" s="67"/>
      <c r="NCF16" s="284"/>
      <c r="NCG16" s="285"/>
      <c r="NCH16" s="285"/>
      <c r="NCI16" s="286"/>
      <c r="NCJ16" s="287"/>
      <c r="NCK16" s="67"/>
      <c r="NCL16" s="284"/>
      <c r="NCM16" s="285"/>
      <c r="NCN16" s="285"/>
      <c r="NCO16" s="286"/>
      <c r="NCP16" s="287"/>
      <c r="NCQ16" s="67"/>
      <c r="NCR16" s="284"/>
      <c r="NCS16" s="285"/>
      <c r="NCT16" s="285"/>
      <c r="NCU16" s="286"/>
      <c r="NCV16" s="287"/>
      <c r="NCW16" s="67"/>
      <c r="NCX16" s="284"/>
      <c r="NCY16" s="285"/>
      <c r="NCZ16" s="285"/>
      <c r="NDA16" s="286"/>
      <c r="NDB16" s="287"/>
      <c r="NDC16" s="67"/>
      <c r="NDD16" s="284"/>
      <c r="NDE16" s="285"/>
      <c r="NDF16" s="285"/>
      <c r="NDG16" s="286"/>
      <c r="NDH16" s="287"/>
      <c r="NDI16" s="67"/>
      <c r="NDJ16" s="284"/>
      <c r="NDK16" s="285"/>
      <c r="NDL16" s="285"/>
      <c r="NDM16" s="286"/>
      <c r="NDN16" s="287"/>
      <c r="NDO16" s="67"/>
      <c r="NDP16" s="284"/>
      <c r="NDQ16" s="285"/>
      <c r="NDR16" s="285"/>
      <c r="NDS16" s="286"/>
      <c r="NDT16" s="287"/>
      <c r="NDU16" s="67"/>
      <c r="NDV16" s="284"/>
      <c r="NDW16" s="285"/>
      <c r="NDX16" s="285"/>
      <c r="NDY16" s="286"/>
      <c r="NDZ16" s="287"/>
      <c r="NEA16" s="67"/>
      <c r="NEB16" s="284"/>
      <c r="NEC16" s="285"/>
      <c r="NED16" s="285"/>
      <c r="NEE16" s="286"/>
      <c r="NEF16" s="287"/>
      <c r="NEG16" s="67"/>
      <c r="NEH16" s="284"/>
      <c r="NEI16" s="285"/>
      <c r="NEJ16" s="285"/>
      <c r="NEK16" s="286"/>
      <c r="NEL16" s="287"/>
      <c r="NEM16" s="67"/>
      <c r="NEN16" s="284"/>
      <c r="NEO16" s="285"/>
      <c r="NEP16" s="285"/>
      <c r="NEQ16" s="286"/>
      <c r="NER16" s="287"/>
      <c r="NES16" s="67"/>
      <c r="NET16" s="284"/>
      <c r="NEU16" s="285"/>
      <c r="NEV16" s="285"/>
      <c r="NEW16" s="286"/>
      <c r="NEX16" s="287"/>
      <c r="NEY16" s="67"/>
      <c r="NEZ16" s="284"/>
      <c r="NFA16" s="285"/>
      <c r="NFB16" s="285"/>
      <c r="NFC16" s="286"/>
      <c r="NFD16" s="287"/>
      <c r="NFE16" s="67"/>
      <c r="NFF16" s="284"/>
      <c r="NFG16" s="285"/>
      <c r="NFH16" s="285"/>
      <c r="NFI16" s="286"/>
      <c r="NFJ16" s="287"/>
      <c r="NFK16" s="67"/>
      <c r="NFL16" s="284"/>
      <c r="NFM16" s="285"/>
      <c r="NFN16" s="285"/>
      <c r="NFO16" s="286"/>
      <c r="NFP16" s="287"/>
      <c r="NFQ16" s="67"/>
      <c r="NFR16" s="284"/>
      <c r="NFS16" s="285"/>
      <c r="NFT16" s="285"/>
      <c r="NFU16" s="286"/>
      <c r="NFV16" s="287"/>
      <c r="NFW16" s="67"/>
      <c r="NFX16" s="284"/>
      <c r="NFY16" s="285"/>
      <c r="NFZ16" s="285"/>
      <c r="NGA16" s="286"/>
      <c r="NGB16" s="287"/>
      <c r="NGC16" s="67"/>
      <c r="NGD16" s="284"/>
      <c r="NGE16" s="285"/>
      <c r="NGF16" s="285"/>
      <c r="NGG16" s="286"/>
      <c r="NGH16" s="287"/>
      <c r="NGI16" s="67"/>
      <c r="NGJ16" s="284"/>
      <c r="NGK16" s="285"/>
      <c r="NGL16" s="285"/>
      <c r="NGM16" s="286"/>
      <c r="NGN16" s="287"/>
      <c r="NGO16" s="67"/>
      <c r="NGP16" s="284"/>
      <c r="NGQ16" s="285"/>
      <c r="NGR16" s="285"/>
      <c r="NGS16" s="286"/>
      <c r="NGT16" s="287"/>
      <c r="NGU16" s="67"/>
      <c r="NGV16" s="284"/>
      <c r="NGW16" s="285"/>
      <c r="NGX16" s="285"/>
      <c r="NGY16" s="286"/>
      <c r="NGZ16" s="287"/>
      <c r="NHA16" s="67"/>
      <c r="NHB16" s="284"/>
      <c r="NHC16" s="285"/>
      <c r="NHD16" s="285"/>
      <c r="NHE16" s="286"/>
      <c r="NHF16" s="287"/>
      <c r="NHG16" s="67"/>
      <c r="NHH16" s="284"/>
      <c r="NHI16" s="285"/>
      <c r="NHJ16" s="285"/>
      <c r="NHK16" s="286"/>
      <c r="NHL16" s="287"/>
      <c r="NHM16" s="67"/>
      <c r="NHN16" s="284"/>
      <c r="NHO16" s="285"/>
      <c r="NHP16" s="285"/>
      <c r="NHQ16" s="286"/>
      <c r="NHR16" s="287"/>
      <c r="NHS16" s="67"/>
      <c r="NHT16" s="284"/>
      <c r="NHU16" s="285"/>
      <c r="NHV16" s="285"/>
      <c r="NHW16" s="286"/>
      <c r="NHX16" s="287"/>
      <c r="NHY16" s="67"/>
      <c r="NHZ16" s="284"/>
      <c r="NIA16" s="285"/>
      <c r="NIB16" s="285"/>
      <c r="NIC16" s="286"/>
      <c r="NID16" s="287"/>
      <c r="NIE16" s="67"/>
      <c r="NIF16" s="284"/>
      <c r="NIG16" s="285"/>
      <c r="NIH16" s="285"/>
      <c r="NII16" s="286"/>
      <c r="NIJ16" s="287"/>
      <c r="NIK16" s="67"/>
      <c r="NIL16" s="284"/>
      <c r="NIM16" s="285"/>
      <c r="NIN16" s="285"/>
      <c r="NIO16" s="286"/>
      <c r="NIP16" s="287"/>
      <c r="NIQ16" s="67"/>
      <c r="NIR16" s="284"/>
      <c r="NIS16" s="285"/>
      <c r="NIT16" s="285"/>
      <c r="NIU16" s="286"/>
      <c r="NIV16" s="287"/>
      <c r="NIW16" s="67"/>
      <c r="NIX16" s="284"/>
      <c r="NIY16" s="285"/>
      <c r="NIZ16" s="285"/>
      <c r="NJA16" s="286"/>
      <c r="NJB16" s="287"/>
      <c r="NJC16" s="67"/>
      <c r="NJD16" s="284"/>
      <c r="NJE16" s="285"/>
      <c r="NJF16" s="285"/>
      <c r="NJG16" s="286"/>
      <c r="NJH16" s="287"/>
      <c r="NJI16" s="67"/>
      <c r="NJJ16" s="284"/>
      <c r="NJK16" s="285"/>
      <c r="NJL16" s="285"/>
      <c r="NJM16" s="286"/>
      <c r="NJN16" s="287"/>
      <c r="NJO16" s="67"/>
      <c r="NJP16" s="284"/>
      <c r="NJQ16" s="285"/>
      <c r="NJR16" s="285"/>
      <c r="NJS16" s="286"/>
      <c r="NJT16" s="287"/>
      <c r="NJU16" s="67"/>
      <c r="NJV16" s="284"/>
      <c r="NJW16" s="285"/>
      <c r="NJX16" s="285"/>
      <c r="NJY16" s="286"/>
      <c r="NJZ16" s="287"/>
      <c r="NKA16" s="67"/>
      <c r="NKB16" s="284"/>
      <c r="NKC16" s="285"/>
      <c r="NKD16" s="285"/>
      <c r="NKE16" s="286"/>
      <c r="NKF16" s="287"/>
      <c r="NKG16" s="67"/>
      <c r="NKH16" s="284"/>
      <c r="NKI16" s="285"/>
      <c r="NKJ16" s="285"/>
      <c r="NKK16" s="286"/>
      <c r="NKL16" s="287"/>
      <c r="NKM16" s="67"/>
      <c r="NKN16" s="284"/>
      <c r="NKO16" s="285"/>
      <c r="NKP16" s="285"/>
      <c r="NKQ16" s="286"/>
      <c r="NKR16" s="287"/>
      <c r="NKS16" s="67"/>
      <c r="NKT16" s="284"/>
      <c r="NKU16" s="285"/>
      <c r="NKV16" s="285"/>
      <c r="NKW16" s="286"/>
      <c r="NKX16" s="287"/>
      <c r="NKY16" s="67"/>
      <c r="NKZ16" s="284"/>
      <c r="NLA16" s="285"/>
      <c r="NLB16" s="285"/>
      <c r="NLC16" s="286"/>
      <c r="NLD16" s="287"/>
      <c r="NLE16" s="67"/>
      <c r="NLF16" s="284"/>
      <c r="NLG16" s="285"/>
      <c r="NLH16" s="285"/>
      <c r="NLI16" s="286"/>
      <c r="NLJ16" s="287"/>
      <c r="NLK16" s="67"/>
      <c r="NLL16" s="284"/>
      <c r="NLM16" s="285"/>
      <c r="NLN16" s="285"/>
      <c r="NLO16" s="286"/>
      <c r="NLP16" s="287"/>
      <c r="NLQ16" s="67"/>
      <c r="NLR16" s="284"/>
      <c r="NLS16" s="285"/>
      <c r="NLT16" s="285"/>
      <c r="NLU16" s="286"/>
      <c r="NLV16" s="287"/>
      <c r="NLW16" s="67"/>
      <c r="NLX16" s="284"/>
      <c r="NLY16" s="285"/>
      <c r="NLZ16" s="285"/>
      <c r="NMA16" s="286"/>
      <c r="NMB16" s="287"/>
      <c r="NMC16" s="67"/>
      <c r="NMD16" s="284"/>
      <c r="NME16" s="285"/>
      <c r="NMF16" s="285"/>
      <c r="NMG16" s="286"/>
      <c r="NMH16" s="287"/>
      <c r="NMI16" s="67"/>
      <c r="NMJ16" s="284"/>
      <c r="NMK16" s="285"/>
      <c r="NML16" s="285"/>
      <c r="NMM16" s="286"/>
      <c r="NMN16" s="287"/>
      <c r="NMO16" s="67"/>
      <c r="NMP16" s="284"/>
      <c r="NMQ16" s="285"/>
      <c r="NMR16" s="285"/>
      <c r="NMS16" s="286"/>
      <c r="NMT16" s="287"/>
      <c r="NMU16" s="67"/>
      <c r="NMV16" s="284"/>
      <c r="NMW16" s="285"/>
      <c r="NMX16" s="285"/>
      <c r="NMY16" s="286"/>
      <c r="NMZ16" s="287"/>
      <c r="NNA16" s="67"/>
      <c r="NNB16" s="284"/>
      <c r="NNC16" s="285"/>
      <c r="NND16" s="285"/>
      <c r="NNE16" s="286"/>
      <c r="NNF16" s="287"/>
      <c r="NNG16" s="67"/>
      <c r="NNH16" s="284"/>
      <c r="NNI16" s="285"/>
      <c r="NNJ16" s="285"/>
      <c r="NNK16" s="286"/>
      <c r="NNL16" s="287"/>
      <c r="NNM16" s="67"/>
      <c r="NNN16" s="284"/>
      <c r="NNO16" s="285"/>
      <c r="NNP16" s="285"/>
      <c r="NNQ16" s="286"/>
      <c r="NNR16" s="287"/>
      <c r="NNS16" s="67"/>
      <c r="NNT16" s="284"/>
      <c r="NNU16" s="285"/>
      <c r="NNV16" s="285"/>
      <c r="NNW16" s="286"/>
      <c r="NNX16" s="287"/>
      <c r="NNY16" s="67"/>
      <c r="NNZ16" s="284"/>
      <c r="NOA16" s="285"/>
      <c r="NOB16" s="285"/>
      <c r="NOC16" s="286"/>
      <c r="NOD16" s="287"/>
      <c r="NOE16" s="67"/>
      <c r="NOF16" s="284"/>
      <c r="NOG16" s="285"/>
      <c r="NOH16" s="285"/>
      <c r="NOI16" s="286"/>
      <c r="NOJ16" s="287"/>
      <c r="NOK16" s="67"/>
      <c r="NOL16" s="284"/>
      <c r="NOM16" s="285"/>
      <c r="NON16" s="285"/>
      <c r="NOO16" s="286"/>
      <c r="NOP16" s="287"/>
      <c r="NOQ16" s="67"/>
      <c r="NOR16" s="284"/>
      <c r="NOS16" s="285"/>
      <c r="NOT16" s="285"/>
      <c r="NOU16" s="286"/>
      <c r="NOV16" s="287"/>
      <c r="NOW16" s="67"/>
      <c r="NOX16" s="284"/>
      <c r="NOY16" s="285"/>
      <c r="NOZ16" s="285"/>
      <c r="NPA16" s="286"/>
      <c r="NPB16" s="287"/>
      <c r="NPC16" s="67"/>
      <c r="NPD16" s="284"/>
      <c r="NPE16" s="285"/>
      <c r="NPF16" s="285"/>
      <c r="NPG16" s="286"/>
      <c r="NPH16" s="287"/>
      <c r="NPI16" s="67"/>
      <c r="NPJ16" s="284"/>
      <c r="NPK16" s="285"/>
      <c r="NPL16" s="285"/>
      <c r="NPM16" s="286"/>
      <c r="NPN16" s="287"/>
      <c r="NPO16" s="67"/>
      <c r="NPP16" s="284"/>
      <c r="NPQ16" s="285"/>
      <c r="NPR16" s="285"/>
      <c r="NPS16" s="286"/>
      <c r="NPT16" s="287"/>
      <c r="NPU16" s="67"/>
      <c r="NPV16" s="284"/>
      <c r="NPW16" s="285"/>
      <c r="NPX16" s="285"/>
      <c r="NPY16" s="286"/>
      <c r="NPZ16" s="287"/>
      <c r="NQA16" s="67"/>
      <c r="NQB16" s="284"/>
      <c r="NQC16" s="285"/>
      <c r="NQD16" s="285"/>
      <c r="NQE16" s="286"/>
      <c r="NQF16" s="287"/>
      <c r="NQG16" s="67"/>
      <c r="NQH16" s="284"/>
      <c r="NQI16" s="285"/>
      <c r="NQJ16" s="285"/>
      <c r="NQK16" s="286"/>
      <c r="NQL16" s="287"/>
      <c r="NQM16" s="67"/>
      <c r="NQN16" s="284"/>
      <c r="NQO16" s="285"/>
      <c r="NQP16" s="285"/>
      <c r="NQQ16" s="286"/>
      <c r="NQR16" s="287"/>
      <c r="NQS16" s="67"/>
      <c r="NQT16" s="284"/>
      <c r="NQU16" s="285"/>
      <c r="NQV16" s="285"/>
      <c r="NQW16" s="286"/>
      <c r="NQX16" s="287"/>
      <c r="NQY16" s="67"/>
      <c r="NQZ16" s="284"/>
      <c r="NRA16" s="285"/>
      <c r="NRB16" s="285"/>
      <c r="NRC16" s="286"/>
      <c r="NRD16" s="287"/>
      <c r="NRE16" s="67"/>
      <c r="NRF16" s="284"/>
      <c r="NRG16" s="285"/>
      <c r="NRH16" s="285"/>
      <c r="NRI16" s="286"/>
      <c r="NRJ16" s="287"/>
      <c r="NRK16" s="67"/>
      <c r="NRL16" s="284"/>
      <c r="NRM16" s="285"/>
      <c r="NRN16" s="285"/>
      <c r="NRO16" s="286"/>
      <c r="NRP16" s="287"/>
      <c r="NRQ16" s="67"/>
      <c r="NRR16" s="284"/>
      <c r="NRS16" s="285"/>
      <c r="NRT16" s="285"/>
      <c r="NRU16" s="286"/>
      <c r="NRV16" s="287"/>
      <c r="NRW16" s="67"/>
      <c r="NRX16" s="284"/>
      <c r="NRY16" s="285"/>
      <c r="NRZ16" s="285"/>
      <c r="NSA16" s="286"/>
      <c r="NSB16" s="287"/>
      <c r="NSC16" s="67"/>
      <c r="NSD16" s="284"/>
      <c r="NSE16" s="285"/>
      <c r="NSF16" s="285"/>
      <c r="NSG16" s="286"/>
      <c r="NSH16" s="287"/>
      <c r="NSI16" s="67"/>
      <c r="NSJ16" s="284"/>
      <c r="NSK16" s="285"/>
      <c r="NSL16" s="285"/>
      <c r="NSM16" s="286"/>
      <c r="NSN16" s="287"/>
      <c r="NSO16" s="67"/>
      <c r="NSP16" s="284"/>
      <c r="NSQ16" s="285"/>
      <c r="NSR16" s="285"/>
      <c r="NSS16" s="286"/>
      <c r="NST16" s="287"/>
      <c r="NSU16" s="67"/>
      <c r="NSV16" s="284"/>
      <c r="NSW16" s="285"/>
      <c r="NSX16" s="285"/>
      <c r="NSY16" s="286"/>
      <c r="NSZ16" s="287"/>
      <c r="NTA16" s="67"/>
      <c r="NTB16" s="284"/>
      <c r="NTC16" s="285"/>
      <c r="NTD16" s="285"/>
      <c r="NTE16" s="286"/>
      <c r="NTF16" s="287"/>
      <c r="NTG16" s="67"/>
      <c r="NTH16" s="284"/>
      <c r="NTI16" s="285"/>
      <c r="NTJ16" s="285"/>
      <c r="NTK16" s="286"/>
      <c r="NTL16" s="287"/>
      <c r="NTM16" s="67"/>
      <c r="NTN16" s="284"/>
      <c r="NTO16" s="285"/>
      <c r="NTP16" s="285"/>
      <c r="NTQ16" s="286"/>
      <c r="NTR16" s="287"/>
      <c r="NTS16" s="67"/>
      <c r="NTT16" s="284"/>
      <c r="NTU16" s="285"/>
      <c r="NTV16" s="285"/>
      <c r="NTW16" s="286"/>
      <c r="NTX16" s="287"/>
      <c r="NTY16" s="67"/>
      <c r="NTZ16" s="284"/>
      <c r="NUA16" s="285"/>
      <c r="NUB16" s="285"/>
      <c r="NUC16" s="286"/>
      <c r="NUD16" s="287"/>
      <c r="NUE16" s="67"/>
      <c r="NUF16" s="284"/>
      <c r="NUG16" s="285"/>
      <c r="NUH16" s="285"/>
      <c r="NUI16" s="286"/>
      <c r="NUJ16" s="287"/>
      <c r="NUK16" s="67"/>
      <c r="NUL16" s="284"/>
      <c r="NUM16" s="285"/>
      <c r="NUN16" s="285"/>
      <c r="NUO16" s="286"/>
      <c r="NUP16" s="287"/>
      <c r="NUQ16" s="67"/>
      <c r="NUR16" s="284"/>
      <c r="NUS16" s="285"/>
      <c r="NUT16" s="285"/>
      <c r="NUU16" s="286"/>
      <c r="NUV16" s="287"/>
      <c r="NUW16" s="67"/>
      <c r="NUX16" s="284"/>
      <c r="NUY16" s="285"/>
      <c r="NUZ16" s="285"/>
      <c r="NVA16" s="286"/>
      <c r="NVB16" s="287"/>
      <c r="NVC16" s="67"/>
      <c r="NVD16" s="284"/>
      <c r="NVE16" s="285"/>
      <c r="NVF16" s="285"/>
      <c r="NVG16" s="286"/>
      <c r="NVH16" s="287"/>
      <c r="NVI16" s="67"/>
      <c r="NVJ16" s="284"/>
      <c r="NVK16" s="285"/>
      <c r="NVL16" s="285"/>
      <c r="NVM16" s="286"/>
      <c r="NVN16" s="287"/>
      <c r="NVO16" s="67"/>
      <c r="NVP16" s="284"/>
      <c r="NVQ16" s="285"/>
      <c r="NVR16" s="285"/>
      <c r="NVS16" s="286"/>
      <c r="NVT16" s="287"/>
      <c r="NVU16" s="67"/>
      <c r="NVV16" s="284"/>
      <c r="NVW16" s="285"/>
      <c r="NVX16" s="285"/>
      <c r="NVY16" s="286"/>
      <c r="NVZ16" s="287"/>
      <c r="NWA16" s="67"/>
      <c r="NWB16" s="284"/>
      <c r="NWC16" s="285"/>
      <c r="NWD16" s="285"/>
      <c r="NWE16" s="286"/>
      <c r="NWF16" s="287"/>
      <c r="NWG16" s="67"/>
      <c r="NWH16" s="284"/>
      <c r="NWI16" s="285"/>
      <c r="NWJ16" s="285"/>
      <c r="NWK16" s="286"/>
      <c r="NWL16" s="287"/>
      <c r="NWM16" s="67"/>
      <c r="NWN16" s="284"/>
      <c r="NWO16" s="285"/>
      <c r="NWP16" s="285"/>
      <c r="NWQ16" s="286"/>
      <c r="NWR16" s="287"/>
      <c r="NWS16" s="67"/>
      <c r="NWT16" s="284"/>
      <c r="NWU16" s="285"/>
      <c r="NWV16" s="285"/>
      <c r="NWW16" s="286"/>
      <c r="NWX16" s="287"/>
      <c r="NWY16" s="67"/>
      <c r="NWZ16" s="284"/>
      <c r="NXA16" s="285"/>
      <c r="NXB16" s="285"/>
      <c r="NXC16" s="286"/>
      <c r="NXD16" s="287"/>
      <c r="NXE16" s="67"/>
      <c r="NXF16" s="284"/>
      <c r="NXG16" s="285"/>
      <c r="NXH16" s="285"/>
      <c r="NXI16" s="286"/>
      <c r="NXJ16" s="287"/>
      <c r="NXK16" s="67"/>
      <c r="NXL16" s="284"/>
      <c r="NXM16" s="285"/>
      <c r="NXN16" s="285"/>
      <c r="NXO16" s="286"/>
      <c r="NXP16" s="287"/>
      <c r="NXQ16" s="67"/>
      <c r="NXR16" s="284"/>
      <c r="NXS16" s="285"/>
      <c r="NXT16" s="285"/>
      <c r="NXU16" s="286"/>
      <c r="NXV16" s="287"/>
      <c r="NXW16" s="67"/>
      <c r="NXX16" s="284"/>
      <c r="NXY16" s="285"/>
      <c r="NXZ16" s="285"/>
      <c r="NYA16" s="286"/>
      <c r="NYB16" s="287"/>
      <c r="NYC16" s="67"/>
      <c r="NYD16" s="284"/>
      <c r="NYE16" s="285"/>
      <c r="NYF16" s="285"/>
      <c r="NYG16" s="286"/>
      <c r="NYH16" s="287"/>
      <c r="NYI16" s="67"/>
      <c r="NYJ16" s="284"/>
      <c r="NYK16" s="285"/>
      <c r="NYL16" s="285"/>
      <c r="NYM16" s="286"/>
      <c r="NYN16" s="287"/>
      <c r="NYO16" s="67"/>
      <c r="NYP16" s="284"/>
      <c r="NYQ16" s="285"/>
      <c r="NYR16" s="285"/>
      <c r="NYS16" s="286"/>
      <c r="NYT16" s="287"/>
      <c r="NYU16" s="67"/>
      <c r="NYV16" s="284"/>
      <c r="NYW16" s="285"/>
      <c r="NYX16" s="285"/>
      <c r="NYY16" s="286"/>
      <c r="NYZ16" s="287"/>
      <c r="NZA16" s="67"/>
      <c r="NZB16" s="284"/>
      <c r="NZC16" s="285"/>
      <c r="NZD16" s="285"/>
      <c r="NZE16" s="286"/>
      <c r="NZF16" s="287"/>
      <c r="NZG16" s="67"/>
      <c r="NZH16" s="284"/>
      <c r="NZI16" s="285"/>
      <c r="NZJ16" s="285"/>
      <c r="NZK16" s="286"/>
      <c r="NZL16" s="287"/>
      <c r="NZM16" s="67"/>
      <c r="NZN16" s="284"/>
      <c r="NZO16" s="285"/>
      <c r="NZP16" s="285"/>
      <c r="NZQ16" s="286"/>
      <c r="NZR16" s="287"/>
      <c r="NZS16" s="67"/>
      <c r="NZT16" s="284"/>
      <c r="NZU16" s="285"/>
      <c r="NZV16" s="285"/>
      <c r="NZW16" s="286"/>
      <c r="NZX16" s="287"/>
      <c r="NZY16" s="67"/>
      <c r="NZZ16" s="284"/>
      <c r="OAA16" s="285"/>
      <c r="OAB16" s="285"/>
      <c r="OAC16" s="286"/>
      <c r="OAD16" s="287"/>
      <c r="OAE16" s="67"/>
      <c r="OAF16" s="284"/>
      <c r="OAG16" s="285"/>
      <c r="OAH16" s="285"/>
      <c r="OAI16" s="286"/>
      <c r="OAJ16" s="287"/>
      <c r="OAK16" s="67"/>
      <c r="OAL16" s="284"/>
      <c r="OAM16" s="285"/>
      <c r="OAN16" s="285"/>
      <c r="OAO16" s="286"/>
      <c r="OAP16" s="287"/>
      <c r="OAQ16" s="67"/>
      <c r="OAR16" s="284"/>
      <c r="OAS16" s="285"/>
      <c r="OAT16" s="285"/>
      <c r="OAU16" s="286"/>
      <c r="OAV16" s="287"/>
      <c r="OAW16" s="67"/>
      <c r="OAX16" s="284"/>
      <c r="OAY16" s="285"/>
      <c r="OAZ16" s="285"/>
      <c r="OBA16" s="286"/>
      <c r="OBB16" s="287"/>
      <c r="OBC16" s="67"/>
      <c r="OBD16" s="284"/>
      <c r="OBE16" s="285"/>
      <c r="OBF16" s="285"/>
      <c r="OBG16" s="286"/>
      <c r="OBH16" s="287"/>
      <c r="OBI16" s="67"/>
      <c r="OBJ16" s="284"/>
      <c r="OBK16" s="285"/>
      <c r="OBL16" s="285"/>
      <c r="OBM16" s="286"/>
      <c r="OBN16" s="287"/>
      <c r="OBO16" s="67"/>
      <c r="OBP16" s="284"/>
      <c r="OBQ16" s="285"/>
      <c r="OBR16" s="285"/>
      <c r="OBS16" s="286"/>
      <c r="OBT16" s="287"/>
      <c r="OBU16" s="67"/>
      <c r="OBV16" s="284"/>
      <c r="OBW16" s="285"/>
      <c r="OBX16" s="285"/>
      <c r="OBY16" s="286"/>
      <c r="OBZ16" s="287"/>
      <c r="OCA16" s="67"/>
      <c r="OCB16" s="284"/>
      <c r="OCC16" s="285"/>
      <c r="OCD16" s="285"/>
      <c r="OCE16" s="286"/>
      <c r="OCF16" s="287"/>
      <c r="OCG16" s="67"/>
      <c r="OCH16" s="284"/>
      <c r="OCI16" s="285"/>
      <c r="OCJ16" s="285"/>
      <c r="OCK16" s="286"/>
      <c r="OCL16" s="287"/>
      <c r="OCM16" s="67"/>
      <c r="OCN16" s="284"/>
      <c r="OCO16" s="285"/>
      <c r="OCP16" s="285"/>
      <c r="OCQ16" s="286"/>
      <c r="OCR16" s="287"/>
      <c r="OCS16" s="67"/>
      <c r="OCT16" s="284"/>
      <c r="OCU16" s="285"/>
      <c r="OCV16" s="285"/>
      <c r="OCW16" s="286"/>
      <c r="OCX16" s="287"/>
      <c r="OCY16" s="67"/>
      <c r="OCZ16" s="284"/>
      <c r="ODA16" s="285"/>
      <c r="ODB16" s="285"/>
      <c r="ODC16" s="286"/>
      <c r="ODD16" s="287"/>
      <c r="ODE16" s="67"/>
      <c r="ODF16" s="284"/>
      <c r="ODG16" s="285"/>
      <c r="ODH16" s="285"/>
      <c r="ODI16" s="286"/>
      <c r="ODJ16" s="287"/>
      <c r="ODK16" s="67"/>
      <c r="ODL16" s="284"/>
      <c r="ODM16" s="285"/>
      <c r="ODN16" s="285"/>
      <c r="ODO16" s="286"/>
      <c r="ODP16" s="287"/>
      <c r="ODQ16" s="67"/>
      <c r="ODR16" s="284"/>
      <c r="ODS16" s="285"/>
      <c r="ODT16" s="285"/>
      <c r="ODU16" s="286"/>
      <c r="ODV16" s="287"/>
      <c r="ODW16" s="67"/>
      <c r="ODX16" s="284"/>
      <c r="ODY16" s="285"/>
      <c r="ODZ16" s="285"/>
      <c r="OEA16" s="286"/>
      <c r="OEB16" s="287"/>
      <c r="OEC16" s="67"/>
      <c r="OED16" s="284"/>
      <c r="OEE16" s="285"/>
      <c r="OEF16" s="285"/>
      <c r="OEG16" s="286"/>
      <c r="OEH16" s="287"/>
      <c r="OEI16" s="67"/>
      <c r="OEJ16" s="284"/>
      <c r="OEK16" s="285"/>
      <c r="OEL16" s="285"/>
      <c r="OEM16" s="286"/>
      <c r="OEN16" s="287"/>
      <c r="OEO16" s="67"/>
      <c r="OEP16" s="284"/>
      <c r="OEQ16" s="285"/>
      <c r="OER16" s="285"/>
      <c r="OES16" s="286"/>
      <c r="OET16" s="287"/>
      <c r="OEU16" s="67"/>
      <c r="OEV16" s="284"/>
      <c r="OEW16" s="285"/>
      <c r="OEX16" s="285"/>
      <c r="OEY16" s="286"/>
      <c r="OEZ16" s="287"/>
      <c r="OFA16" s="67"/>
      <c r="OFB16" s="284"/>
      <c r="OFC16" s="285"/>
      <c r="OFD16" s="285"/>
      <c r="OFE16" s="286"/>
      <c r="OFF16" s="287"/>
      <c r="OFG16" s="67"/>
      <c r="OFH16" s="284"/>
      <c r="OFI16" s="285"/>
      <c r="OFJ16" s="285"/>
      <c r="OFK16" s="286"/>
      <c r="OFL16" s="287"/>
      <c r="OFM16" s="67"/>
      <c r="OFN16" s="284"/>
      <c r="OFO16" s="285"/>
      <c r="OFP16" s="285"/>
      <c r="OFQ16" s="286"/>
      <c r="OFR16" s="287"/>
      <c r="OFS16" s="67"/>
      <c r="OFT16" s="284"/>
      <c r="OFU16" s="285"/>
      <c r="OFV16" s="285"/>
      <c r="OFW16" s="286"/>
      <c r="OFX16" s="287"/>
      <c r="OFY16" s="67"/>
      <c r="OFZ16" s="284"/>
      <c r="OGA16" s="285"/>
      <c r="OGB16" s="285"/>
      <c r="OGC16" s="286"/>
      <c r="OGD16" s="287"/>
      <c r="OGE16" s="67"/>
      <c r="OGF16" s="284"/>
      <c r="OGG16" s="285"/>
      <c r="OGH16" s="285"/>
      <c r="OGI16" s="286"/>
      <c r="OGJ16" s="287"/>
      <c r="OGK16" s="67"/>
      <c r="OGL16" s="284"/>
      <c r="OGM16" s="285"/>
      <c r="OGN16" s="285"/>
      <c r="OGO16" s="286"/>
      <c r="OGP16" s="287"/>
      <c r="OGQ16" s="67"/>
      <c r="OGR16" s="284"/>
      <c r="OGS16" s="285"/>
      <c r="OGT16" s="285"/>
      <c r="OGU16" s="286"/>
      <c r="OGV16" s="287"/>
      <c r="OGW16" s="67"/>
      <c r="OGX16" s="284"/>
      <c r="OGY16" s="285"/>
      <c r="OGZ16" s="285"/>
      <c r="OHA16" s="286"/>
      <c r="OHB16" s="287"/>
      <c r="OHC16" s="67"/>
      <c r="OHD16" s="284"/>
      <c r="OHE16" s="285"/>
      <c r="OHF16" s="285"/>
      <c r="OHG16" s="286"/>
      <c r="OHH16" s="287"/>
      <c r="OHI16" s="67"/>
      <c r="OHJ16" s="284"/>
      <c r="OHK16" s="285"/>
      <c r="OHL16" s="285"/>
      <c r="OHM16" s="286"/>
      <c r="OHN16" s="287"/>
      <c r="OHO16" s="67"/>
      <c r="OHP16" s="284"/>
      <c r="OHQ16" s="285"/>
      <c r="OHR16" s="285"/>
      <c r="OHS16" s="286"/>
      <c r="OHT16" s="287"/>
      <c r="OHU16" s="67"/>
      <c r="OHV16" s="284"/>
      <c r="OHW16" s="285"/>
      <c r="OHX16" s="285"/>
      <c r="OHY16" s="286"/>
      <c r="OHZ16" s="287"/>
      <c r="OIA16" s="67"/>
      <c r="OIB16" s="284"/>
      <c r="OIC16" s="285"/>
      <c r="OID16" s="285"/>
      <c r="OIE16" s="286"/>
      <c r="OIF16" s="287"/>
      <c r="OIG16" s="67"/>
      <c r="OIH16" s="284"/>
      <c r="OII16" s="285"/>
      <c r="OIJ16" s="285"/>
      <c r="OIK16" s="286"/>
      <c r="OIL16" s="287"/>
      <c r="OIM16" s="67"/>
      <c r="OIN16" s="284"/>
      <c r="OIO16" s="285"/>
      <c r="OIP16" s="285"/>
      <c r="OIQ16" s="286"/>
      <c r="OIR16" s="287"/>
      <c r="OIS16" s="67"/>
      <c r="OIT16" s="284"/>
      <c r="OIU16" s="285"/>
      <c r="OIV16" s="285"/>
      <c r="OIW16" s="286"/>
      <c r="OIX16" s="287"/>
      <c r="OIY16" s="67"/>
      <c r="OIZ16" s="284"/>
      <c r="OJA16" s="285"/>
      <c r="OJB16" s="285"/>
      <c r="OJC16" s="286"/>
      <c r="OJD16" s="287"/>
      <c r="OJE16" s="67"/>
      <c r="OJF16" s="284"/>
      <c r="OJG16" s="285"/>
      <c r="OJH16" s="285"/>
      <c r="OJI16" s="286"/>
      <c r="OJJ16" s="287"/>
      <c r="OJK16" s="67"/>
      <c r="OJL16" s="284"/>
      <c r="OJM16" s="285"/>
      <c r="OJN16" s="285"/>
      <c r="OJO16" s="286"/>
      <c r="OJP16" s="287"/>
      <c r="OJQ16" s="67"/>
      <c r="OJR16" s="284"/>
      <c r="OJS16" s="285"/>
      <c r="OJT16" s="285"/>
      <c r="OJU16" s="286"/>
      <c r="OJV16" s="287"/>
      <c r="OJW16" s="67"/>
      <c r="OJX16" s="284"/>
      <c r="OJY16" s="285"/>
      <c r="OJZ16" s="285"/>
      <c r="OKA16" s="286"/>
      <c r="OKB16" s="287"/>
      <c r="OKC16" s="67"/>
      <c r="OKD16" s="284"/>
      <c r="OKE16" s="285"/>
      <c r="OKF16" s="285"/>
      <c r="OKG16" s="286"/>
      <c r="OKH16" s="287"/>
      <c r="OKI16" s="67"/>
      <c r="OKJ16" s="284"/>
      <c r="OKK16" s="285"/>
      <c r="OKL16" s="285"/>
      <c r="OKM16" s="286"/>
      <c r="OKN16" s="287"/>
      <c r="OKO16" s="67"/>
      <c r="OKP16" s="284"/>
      <c r="OKQ16" s="285"/>
      <c r="OKR16" s="285"/>
      <c r="OKS16" s="286"/>
      <c r="OKT16" s="287"/>
      <c r="OKU16" s="67"/>
      <c r="OKV16" s="284"/>
      <c r="OKW16" s="285"/>
      <c r="OKX16" s="285"/>
      <c r="OKY16" s="286"/>
      <c r="OKZ16" s="287"/>
      <c r="OLA16" s="67"/>
      <c r="OLB16" s="284"/>
      <c r="OLC16" s="285"/>
      <c r="OLD16" s="285"/>
      <c r="OLE16" s="286"/>
      <c r="OLF16" s="287"/>
      <c r="OLG16" s="67"/>
      <c r="OLH16" s="284"/>
      <c r="OLI16" s="285"/>
      <c r="OLJ16" s="285"/>
      <c r="OLK16" s="286"/>
      <c r="OLL16" s="287"/>
      <c r="OLM16" s="67"/>
      <c r="OLN16" s="284"/>
      <c r="OLO16" s="285"/>
      <c r="OLP16" s="285"/>
      <c r="OLQ16" s="286"/>
      <c r="OLR16" s="287"/>
      <c r="OLS16" s="67"/>
      <c r="OLT16" s="284"/>
      <c r="OLU16" s="285"/>
      <c r="OLV16" s="285"/>
      <c r="OLW16" s="286"/>
      <c r="OLX16" s="287"/>
      <c r="OLY16" s="67"/>
      <c r="OLZ16" s="284"/>
      <c r="OMA16" s="285"/>
      <c r="OMB16" s="285"/>
      <c r="OMC16" s="286"/>
      <c r="OMD16" s="287"/>
      <c r="OME16" s="67"/>
      <c r="OMF16" s="284"/>
      <c r="OMG16" s="285"/>
      <c r="OMH16" s="285"/>
      <c r="OMI16" s="286"/>
      <c r="OMJ16" s="287"/>
      <c r="OMK16" s="67"/>
      <c r="OML16" s="284"/>
      <c r="OMM16" s="285"/>
      <c r="OMN16" s="285"/>
      <c r="OMO16" s="286"/>
      <c r="OMP16" s="287"/>
      <c r="OMQ16" s="67"/>
      <c r="OMR16" s="284"/>
      <c r="OMS16" s="285"/>
      <c r="OMT16" s="285"/>
      <c r="OMU16" s="286"/>
      <c r="OMV16" s="287"/>
      <c r="OMW16" s="67"/>
      <c r="OMX16" s="284"/>
      <c r="OMY16" s="285"/>
      <c r="OMZ16" s="285"/>
      <c r="ONA16" s="286"/>
      <c r="ONB16" s="287"/>
      <c r="ONC16" s="67"/>
      <c r="OND16" s="284"/>
      <c r="ONE16" s="285"/>
      <c r="ONF16" s="285"/>
      <c r="ONG16" s="286"/>
      <c r="ONH16" s="287"/>
      <c r="ONI16" s="67"/>
      <c r="ONJ16" s="284"/>
      <c r="ONK16" s="285"/>
      <c r="ONL16" s="285"/>
      <c r="ONM16" s="286"/>
      <c r="ONN16" s="287"/>
      <c r="ONO16" s="67"/>
      <c r="ONP16" s="284"/>
      <c r="ONQ16" s="285"/>
      <c r="ONR16" s="285"/>
      <c r="ONS16" s="286"/>
      <c r="ONT16" s="287"/>
      <c r="ONU16" s="67"/>
      <c r="ONV16" s="284"/>
      <c r="ONW16" s="285"/>
      <c r="ONX16" s="285"/>
      <c r="ONY16" s="286"/>
      <c r="ONZ16" s="287"/>
      <c r="OOA16" s="67"/>
      <c r="OOB16" s="284"/>
      <c r="OOC16" s="285"/>
      <c r="OOD16" s="285"/>
      <c r="OOE16" s="286"/>
      <c r="OOF16" s="287"/>
      <c r="OOG16" s="67"/>
      <c r="OOH16" s="284"/>
      <c r="OOI16" s="285"/>
      <c r="OOJ16" s="285"/>
      <c r="OOK16" s="286"/>
      <c r="OOL16" s="287"/>
      <c r="OOM16" s="67"/>
      <c r="OON16" s="284"/>
      <c r="OOO16" s="285"/>
      <c r="OOP16" s="285"/>
      <c r="OOQ16" s="286"/>
      <c r="OOR16" s="287"/>
      <c r="OOS16" s="67"/>
      <c r="OOT16" s="284"/>
      <c r="OOU16" s="285"/>
      <c r="OOV16" s="285"/>
      <c r="OOW16" s="286"/>
      <c r="OOX16" s="287"/>
      <c r="OOY16" s="67"/>
      <c r="OOZ16" s="284"/>
      <c r="OPA16" s="285"/>
      <c r="OPB16" s="285"/>
      <c r="OPC16" s="286"/>
      <c r="OPD16" s="287"/>
      <c r="OPE16" s="67"/>
      <c r="OPF16" s="284"/>
      <c r="OPG16" s="285"/>
      <c r="OPH16" s="285"/>
      <c r="OPI16" s="286"/>
      <c r="OPJ16" s="287"/>
      <c r="OPK16" s="67"/>
      <c r="OPL16" s="284"/>
      <c r="OPM16" s="285"/>
      <c r="OPN16" s="285"/>
      <c r="OPO16" s="286"/>
      <c r="OPP16" s="287"/>
      <c r="OPQ16" s="67"/>
      <c r="OPR16" s="284"/>
      <c r="OPS16" s="285"/>
      <c r="OPT16" s="285"/>
      <c r="OPU16" s="286"/>
      <c r="OPV16" s="287"/>
      <c r="OPW16" s="67"/>
      <c r="OPX16" s="284"/>
      <c r="OPY16" s="285"/>
      <c r="OPZ16" s="285"/>
      <c r="OQA16" s="286"/>
      <c r="OQB16" s="287"/>
      <c r="OQC16" s="67"/>
      <c r="OQD16" s="284"/>
      <c r="OQE16" s="285"/>
      <c r="OQF16" s="285"/>
      <c r="OQG16" s="286"/>
      <c r="OQH16" s="287"/>
      <c r="OQI16" s="67"/>
      <c r="OQJ16" s="284"/>
      <c r="OQK16" s="285"/>
      <c r="OQL16" s="285"/>
      <c r="OQM16" s="286"/>
      <c r="OQN16" s="287"/>
      <c r="OQO16" s="67"/>
      <c r="OQP16" s="284"/>
      <c r="OQQ16" s="285"/>
      <c r="OQR16" s="285"/>
      <c r="OQS16" s="286"/>
      <c r="OQT16" s="287"/>
      <c r="OQU16" s="67"/>
      <c r="OQV16" s="284"/>
      <c r="OQW16" s="285"/>
      <c r="OQX16" s="285"/>
      <c r="OQY16" s="286"/>
      <c r="OQZ16" s="287"/>
      <c r="ORA16" s="67"/>
      <c r="ORB16" s="284"/>
      <c r="ORC16" s="285"/>
      <c r="ORD16" s="285"/>
      <c r="ORE16" s="286"/>
      <c r="ORF16" s="287"/>
      <c r="ORG16" s="67"/>
      <c r="ORH16" s="284"/>
      <c r="ORI16" s="285"/>
      <c r="ORJ16" s="285"/>
      <c r="ORK16" s="286"/>
      <c r="ORL16" s="287"/>
      <c r="ORM16" s="67"/>
      <c r="ORN16" s="284"/>
      <c r="ORO16" s="285"/>
      <c r="ORP16" s="285"/>
      <c r="ORQ16" s="286"/>
      <c r="ORR16" s="287"/>
      <c r="ORS16" s="67"/>
      <c r="ORT16" s="284"/>
      <c r="ORU16" s="285"/>
      <c r="ORV16" s="285"/>
      <c r="ORW16" s="286"/>
      <c r="ORX16" s="287"/>
      <c r="ORY16" s="67"/>
      <c r="ORZ16" s="284"/>
      <c r="OSA16" s="285"/>
      <c r="OSB16" s="285"/>
      <c r="OSC16" s="286"/>
      <c r="OSD16" s="287"/>
      <c r="OSE16" s="67"/>
      <c r="OSF16" s="284"/>
      <c r="OSG16" s="285"/>
      <c r="OSH16" s="285"/>
      <c r="OSI16" s="286"/>
      <c r="OSJ16" s="287"/>
      <c r="OSK16" s="67"/>
      <c r="OSL16" s="284"/>
      <c r="OSM16" s="285"/>
      <c r="OSN16" s="285"/>
      <c r="OSO16" s="286"/>
      <c r="OSP16" s="287"/>
      <c r="OSQ16" s="67"/>
      <c r="OSR16" s="284"/>
      <c r="OSS16" s="285"/>
      <c r="OST16" s="285"/>
      <c r="OSU16" s="286"/>
      <c r="OSV16" s="287"/>
      <c r="OSW16" s="67"/>
      <c r="OSX16" s="284"/>
      <c r="OSY16" s="285"/>
      <c r="OSZ16" s="285"/>
      <c r="OTA16" s="286"/>
      <c r="OTB16" s="287"/>
      <c r="OTC16" s="67"/>
      <c r="OTD16" s="284"/>
      <c r="OTE16" s="285"/>
      <c r="OTF16" s="285"/>
      <c r="OTG16" s="286"/>
      <c r="OTH16" s="287"/>
      <c r="OTI16" s="67"/>
      <c r="OTJ16" s="284"/>
      <c r="OTK16" s="285"/>
      <c r="OTL16" s="285"/>
      <c r="OTM16" s="286"/>
      <c r="OTN16" s="287"/>
      <c r="OTO16" s="67"/>
      <c r="OTP16" s="284"/>
      <c r="OTQ16" s="285"/>
      <c r="OTR16" s="285"/>
      <c r="OTS16" s="286"/>
      <c r="OTT16" s="287"/>
      <c r="OTU16" s="67"/>
      <c r="OTV16" s="284"/>
      <c r="OTW16" s="285"/>
      <c r="OTX16" s="285"/>
      <c r="OTY16" s="286"/>
      <c r="OTZ16" s="287"/>
      <c r="OUA16" s="67"/>
      <c r="OUB16" s="284"/>
      <c r="OUC16" s="285"/>
      <c r="OUD16" s="285"/>
      <c r="OUE16" s="286"/>
      <c r="OUF16" s="287"/>
      <c r="OUG16" s="67"/>
      <c r="OUH16" s="284"/>
      <c r="OUI16" s="285"/>
      <c r="OUJ16" s="285"/>
      <c r="OUK16" s="286"/>
      <c r="OUL16" s="287"/>
      <c r="OUM16" s="67"/>
      <c r="OUN16" s="284"/>
      <c r="OUO16" s="285"/>
      <c r="OUP16" s="285"/>
      <c r="OUQ16" s="286"/>
      <c r="OUR16" s="287"/>
      <c r="OUS16" s="67"/>
      <c r="OUT16" s="284"/>
      <c r="OUU16" s="285"/>
      <c r="OUV16" s="285"/>
      <c r="OUW16" s="286"/>
      <c r="OUX16" s="287"/>
      <c r="OUY16" s="67"/>
      <c r="OUZ16" s="284"/>
      <c r="OVA16" s="285"/>
      <c r="OVB16" s="285"/>
      <c r="OVC16" s="286"/>
      <c r="OVD16" s="287"/>
      <c r="OVE16" s="67"/>
      <c r="OVF16" s="284"/>
      <c r="OVG16" s="285"/>
      <c r="OVH16" s="285"/>
      <c r="OVI16" s="286"/>
      <c r="OVJ16" s="287"/>
      <c r="OVK16" s="67"/>
      <c r="OVL16" s="284"/>
      <c r="OVM16" s="285"/>
      <c r="OVN16" s="285"/>
      <c r="OVO16" s="286"/>
      <c r="OVP16" s="287"/>
      <c r="OVQ16" s="67"/>
      <c r="OVR16" s="284"/>
      <c r="OVS16" s="285"/>
      <c r="OVT16" s="285"/>
      <c r="OVU16" s="286"/>
      <c r="OVV16" s="287"/>
      <c r="OVW16" s="67"/>
      <c r="OVX16" s="284"/>
      <c r="OVY16" s="285"/>
      <c r="OVZ16" s="285"/>
      <c r="OWA16" s="286"/>
      <c r="OWB16" s="287"/>
      <c r="OWC16" s="67"/>
      <c r="OWD16" s="284"/>
      <c r="OWE16" s="285"/>
      <c r="OWF16" s="285"/>
      <c r="OWG16" s="286"/>
      <c r="OWH16" s="287"/>
      <c r="OWI16" s="67"/>
      <c r="OWJ16" s="284"/>
      <c r="OWK16" s="285"/>
      <c r="OWL16" s="285"/>
      <c r="OWM16" s="286"/>
      <c r="OWN16" s="287"/>
      <c r="OWO16" s="67"/>
      <c r="OWP16" s="284"/>
      <c r="OWQ16" s="285"/>
      <c r="OWR16" s="285"/>
      <c r="OWS16" s="286"/>
      <c r="OWT16" s="287"/>
      <c r="OWU16" s="67"/>
      <c r="OWV16" s="284"/>
      <c r="OWW16" s="285"/>
      <c r="OWX16" s="285"/>
      <c r="OWY16" s="286"/>
      <c r="OWZ16" s="287"/>
      <c r="OXA16" s="67"/>
      <c r="OXB16" s="284"/>
      <c r="OXC16" s="285"/>
      <c r="OXD16" s="285"/>
      <c r="OXE16" s="286"/>
      <c r="OXF16" s="287"/>
      <c r="OXG16" s="67"/>
      <c r="OXH16" s="284"/>
      <c r="OXI16" s="285"/>
      <c r="OXJ16" s="285"/>
      <c r="OXK16" s="286"/>
      <c r="OXL16" s="287"/>
      <c r="OXM16" s="67"/>
      <c r="OXN16" s="284"/>
      <c r="OXO16" s="285"/>
      <c r="OXP16" s="285"/>
      <c r="OXQ16" s="286"/>
      <c r="OXR16" s="287"/>
      <c r="OXS16" s="67"/>
      <c r="OXT16" s="284"/>
      <c r="OXU16" s="285"/>
      <c r="OXV16" s="285"/>
      <c r="OXW16" s="286"/>
      <c r="OXX16" s="287"/>
      <c r="OXY16" s="67"/>
      <c r="OXZ16" s="284"/>
      <c r="OYA16" s="285"/>
      <c r="OYB16" s="285"/>
      <c r="OYC16" s="286"/>
      <c r="OYD16" s="287"/>
      <c r="OYE16" s="67"/>
      <c r="OYF16" s="284"/>
      <c r="OYG16" s="285"/>
      <c r="OYH16" s="285"/>
      <c r="OYI16" s="286"/>
      <c r="OYJ16" s="287"/>
      <c r="OYK16" s="67"/>
      <c r="OYL16" s="284"/>
      <c r="OYM16" s="285"/>
      <c r="OYN16" s="285"/>
      <c r="OYO16" s="286"/>
      <c r="OYP16" s="287"/>
      <c r="OYQ16" s="67"/>
      <c r="OYR16" s="284"/>
      <c r="OYS16" s="285"/>
      <c r="OYT16" s="285"/>
      <c r="OYU16" s="286"/>
      <c r="OYV16" s="287"/>
      <c r="OYW16" s="67"/>
      <c r="OYX16" s="284"/>
      <c r="OYY16" s="285"/>
      <c r="OYZ16" s="285"/>
      <c r="OZA16" s="286"/>
      <c r="OZB16" s="287"/>
      <c r="OZC16" s="67"/>
      <c r="OZD16" s="284"/>
      <c r="OZE16" s="285"/>
      <c r="OZF16" s="285"/>
      <c r="OZG16" s="286"/>
      <c r="OZH16" s="287"/>
      <c r="OZI16" s="67"/>
      <c r="OZJ16" s="284"/>
      <c r="OZK16" s="285"/>
      <c r="OZL16" s="285"/>
      <c r="OZM16" s="286"/>
      <c r="OZN16" s="287"/>
      <c r="OZO16" s="67"/>
      <c r="OZP16" s="284"/>
      <c r="OZQ16" s="285"/>
      <c r="OZR16" s="285"/>
      <c r="OZS16" s="286"/>
      <c r="OZT16" s="287"/>
      <c r="OZU16" s="67"/>
      <c r="OZV16" s="284"/>
      <c r="OZW16" s="285"/>
      <c r="OZX16" s="285"/>
      <c r="OZY16" s="286"/>
      <c r="OZZ16" s="287"/>
      <c r="PAA16" s="67"/>
      <c r="PAB16" s="284"/>
      <c r="PAC16" s="285"/>
      <c r="PAD16" s="285"/>
      <c r="PAE16" s="286"/>
      <c r="PAF16" s="287"/>
      <c r="PAG16" s="67"/>
      <c r="PAH16" s="284"/>
      <c r="PAI16" s="285"/>
      <c r="PAJ16" s="285"/>
      <c r="PAK16" s="286"/>
      <c r="PAL16" s="287"/>
      <c r="PAM16" s="67"/>
      <c r="PAN16" s="284"/>
      <c r="PAO16" s="285"/>
      <c r="PAP16" s="285"/>
      <c r="PAQ16" s="286"/>
      <c r="PAR16" s="287"/>
      <c r="PAS16" s="67"/>
      <c r="PAT16" s="284"/>
      <c r="PAU16" s="285"/>
      <c r="PAV16" s="285"/>
      <c r="PAW16" s="286"/>
      <c r="PAX16" s="287"/>
      <c r="PAY16" s="67"/>
      <c r="PAZ16" s="284"/>
      <c r="PBA16" s="285"/>
      <c r="PBB16" s="285"/>
      <c r="PBC16" s="286"/>
      <c r="PBD16" s="287"/>
      <c r="PBE16" s="67"/>
      <c r="PBF16" s="284"/>
      <c r="PBG16" s="285"/>
      <c r="PBH16" s="285"/>
      <c r="PBI16" s="286"/>
      <c r="PBJ16" s="287"/>
      <c r="PBK16" s="67"/>
      <c r="PBL16" s="284"/>
      <c r="PBM16" s="285"/>
      <c r="PBN16" s="285"/>
      <c r="PBO16" s="286"/>
      <c r="PBP16" s="287"/>
      <c r="PBQ16" s="67"/>
      <c r="PBR16" s="284"/>
      <c r="PBS16" s="285"/>
      <c r="PBT16" s="285"/>
      <c r="PBU16" s="286"/>
      <c r="PBV16" s="287"/>
      <c r="PBW16" s="67"/>
      <c r="PBX16" s="284"/>
      <c r="PBY16" s="285"/>
      <c r="PBZ16" s="285"/>
      <c r="PCA16" s="286"/>
      <c r="PCB16" s="287"/>
      <c r="PCC16" s="67"/>
      <c r="PCD16" s="284"/>
      <c r="PCE16" s="285"/>
      <c r="PCF16" s="285"/>
      <c r="PCG16" s="286"/>
      <c r="PCH16" s="287"/>
      <c r="PCI16" s="67"/>
      <c r="PCJ16" s="284"/>
      <c r="PCK16" s="285"/>
      <c r="PCL16" s="285"/>
      <c r="PCM16" s="286"/>
      <c r="PCN16" s="287"/>
      <c r="PCO16" s="67"/>
      <c r="PCP16" s="284"/>
      <c r="PCQ16" s="285"/>
      <c r="PCR16" s="285"/>
      <c r="PCS16" s="286"/>
      <c r="PCT16" s="287"/>
      <c r="PCU16" s="67"/>
      <c r="PCV16" s="284"/>
      <c r="PCW16" s="285"/>
      <c r="PCX16" s="285"/>
      <c r="PCY16" s="286"/>
      <c r="PCZ16" s="287"/>
      <c r="PDA16" s="67"/>
      <c r="PDB16" s="284"/>
      <c r="PDC16" s="285"/>
      <c r="PDD16" s="285"/>
      <c r="PDE16" s="286"/>
      <c r="PDF16" s="287"/>
      <c r="PDG16" s="67"/>
      <c r="PDH16" s="284"/>
      <c r="PDI16" s="285"/>
      <c r="PDJ16" s="285"/>
      <c r="PDK16" s="286"/>
      <c r="PDL16" s="287"/>
      <c r="PDM16" s="67"/>
      <c r="PDN16" s="284"/>
      <c r="PDO16" s="285"/>
      <c r="PDP16" s="285"/>
      <c r="PDQ16" s="286"/>
      <c r="PDR16" s="287"/>
      <c r="PDS16" s="67"/>
      <c r="PDT16" s="284"/>
      <c r="PDU16" s="285"/>
      <c r="PDV16" s="285"/>
      <c r="PDW16" s="286"/>
      <c r="PDX16" s="287"/>
      <c r="PDY16" s="67"/>
      <c r="PDZ16" s="284"/>
      <c r="PEA16" s="285"/>
      <c r="PEB16" s="285"/>
      <c r="PEC16" s="286"/>
      <c r="PED16" s="287"/>
      <c r="PEE16" s="67"/>
      <c r="PEF16" s="284"/>
      <c r="PEG16" s="285"/>
      <c r="PEH16" s="285"/>
      <c r="PEI16" s="286"/>
      <c r="PEJ16" s="287"/>
      <c r="PEK16" s="67"/>
      <c r="PEL16" s="284"/>
      <c r="PEM16" s="285"/>
      <c r="PEN16" s="285"/>
      <c r="PEO16" s="286"/>
      <c r="PEP16" s="287"/>
      <c r="PEQ16" s="67"/>
      <c r="PER16" s="284"/>
      <c r="PES16" s="285"/>
      <c r="PET16" s="285"/>
      <c r="PEU16" s="286"/>
      <c r="PEV16" s="287"/>
      <c r="PEW16" s="67"/>
      <c r="PEX16" s="284"/>
      <c r="PEY16" s="285"/>
      <c r="PEZ16" s="285"/>
      <c r="PFA16" s="286"/>
      <c r="PFB16" s="287"/>
      <c r="PFC16" s="67"/>
      <c r="PFD16" s="284"/>
      <c r="PFE16" s="285"/>
      <c r="PFF16" s="285"/>
      <c r="PFG16" s="286"/>
      <c r="PFH16" s="287"/>
      <c r="PFI16" s="67"/>
      <c r="PFJ16" s="284"/>
      <c r="PFK16" s="285"/>
      <c r="PFL16" s="285"/>
      <c r="PFM16" s="286"/>
      <c r="PFN16" s="287"/>
      <c r="PFO16" s="67"/>
      <c r="PFP16" s="284"/>
      <c r="PFQ16" s="285"/>
      <c r="PFR16" s="285"/>
      <c r="PFS16" s="286"/>
      <c r="PFT16" s="287"/>
      <c r="PFU16" s="67"/>
      <c r="PFV16" s="284"/>
      <c r="PFW16" s="285"/>
      <c r="PFX16" s="285"/>
      <c r="PFY16" s="286"/>
      <c r="PFZ16" s="287"/>
      <c r="PGA16" s="67"/>
      <c r="PGB16" s="284"/>
      <c r="PGC16" s="285"/>
      <c r="PGD16" s="285"/>
      <c r="PGE16" s="286"/>
      <c r="PGF16" s="287"/>
      <c r="PGG16" s="67"/>
      <c r="PGH16" s="284"/>
      <c r="PGI16" s="285"/>
      <c r="PGJ16" s="285"/>
      <c r="PGK16" s="286"/>
      <c r="PGL16" s="287"/>
      <c r="PGM16" s="67"/>
      <c r="PGN16" s="284"/>
      <c r="PGO16" s="285"/>
      <c r="PGP16" s="285"/>
      <c r="PGQ16" s="286"/>
      <c r="PGR16" s="287"/>
      <c r="PGS16" s="67"/>
      <c r="PGT16" s="284"/>
      <c r="PGU16" s="285"/>
      <c r="PGV16" s="285"/>
      <c r="PGW16" s="286"/>
      <c r="PGX16" s="287"/>
      <c r="PGY16" s="67"/>
      <c r="PGZ16" s="284"/>
      <c r="PHA16" s="285"/>
      <c r="PHB16" s="285"/>
      <c r="PHC16" s="286"/>
      <c r="PHD16" s="287"/>
      <c r="PHE16" s="67"/>
      <c r="PHF16" s="284"/>
      <c r="PHG16" s="285"/>
      <c r="PHH16" s="285"/>
      <c r="PHI16" s="286"/>
      <c r="PHJ16" s="287"/>
      <c r="PHK16" s="67"/>
      <c r="PHL16" s="284"/>
      <c r="PHM16" s="285"/>
      <c r="PHN16" s="285"/>
      <c r="PHO16" s="286"/>
      <c r="PHP16" s="287"/>
      <c r="PHQ16" s="67"/>
      <c r="PHR16" s="284"/>
      <c r="PHS16" s="285"/>
      <c r="PHT16" s="285"/>
      <c r="PHU16" s="286"/>
      <c r="PHV16" s="287"/>
      <c r="PHW16" s="67"/>
      <c r="PHX16" s="284"/>
      <c r="PHY16" s="285"/>
      <c r="PHZ16" s="285"/>
      <c r="PIA16" s="286"/>
      <c r="PIB16" s="287"/>
      <c r="PIC16" s="67"/>
      <c r="PID16" s="284"/>
      <c r="PIE16" s="285"/>
      <c r="PIF16" s="285"/>
      <c r="PIG16" s="286"/>
      <c r="PIH16" s="287"/>
      <c r="PII16" s="67"/>
      <c r="PIJ16" s="284"/>
      <c r="PIK16" s="285"/>
      <c r="PIL16" s="285"/>
      <c r="PIM16" s="286"/>
      <c r="PIN16" s="287"/>
      <c r="PIO16" s="67"/>
      <c r="PIP16" s="284"/>
      <c r="PIQ16" s="285"/>
      <c r="PIR16" s="285"/>
      <c r="PIS16" s="286"/>
      <c r="PIT16" s="287"/>
      <c r="PIU16" s="67"/>
      <c r="PIV16" s="284"/>
      <c r="PIW16" s="285"/>
      <c r="PIX16" s="285"/>
      <c r="PIY16" s="286"/>
      <c r="PIZ16" s="287"/>
      <c r="PJA16" s="67"/>
      <c r="PJB16" s="284"/>
      <c r="PJC16" s="285"/>
      <c r="PJD16" s="285"/>
      <c r="PJE16" s="286"/>
      <c r="PJF16" s="287"/>
      <c r="PJG16" s="67"/>
      <c r="PJH16" s="284"/>
      <c r="PJI16" s="285"/>
      <c r="PJJ16" s="285"/>
      <c r="PJK16" s="286"/>
      <c r="PJL16" s="287"/>
      <c r="PJM16" s="67"/>
      <c r="PJN16" s="284"/>
      <c r="PJO16" s="285"/>
      <c r="PJP16" s="285"/>
      <c r="PJQ16" s="286"/>
      <c r="PJR16" s="287"/>
      <c r="PJS16" s="67"/>
      <c r="PJT16" s="284"/>
      <c r="PJU16" s="285"/>
      <c r="PJV16" s="285"/>
      <c r="PJW16" s="286"/>
      <c r="PJX16" s="287"/>
      <c r="PJY16" s="67"/>
      <c r="PJZ16" s="284"/>
      <c r="PKA16" s="285"/>
      <c r="PKB16" s="285"/>
      <c r="PKC16" s="286"/>
      <c r="PKD16" s="287"/>
      <c r="PKE16" s="67"/>
      <c r="PKF16" s="284"/>
      <c r="PKG16" s="285"/>
      <c r="PKH16" s="285"/>
      <c r="PKI16" s="286"/>
      <c r="PKJ16" s="287"/>
      <c r="PKK16" s="67"/>
      <c r="PKL16" s="284"/>
      <c r="PKM16" s="285"/>
      <c r="PKN16" s="285"/>
      <c r="PKO16" s="286"/>
      <c r="PKP16" s="287"/>
      <c r="PKQ16" s="67"/>
      <c r="PKR16" s="284"/>
      <c r="PKS16" s="285"/>
      <c r="PKT16" s="285"/>
      <c r="PKU16" s="286"/>
      <c r="PKV16" s="287"/>
      <c r="PKW16" s="67"/>
      <c r="PKX16" s="284"/>
      <c r="PKY16" s="285"/>
      <c r="PKZ16" s="285"/>
      <c r="PLA16" s="286"/>
      <c r="PLB16" s="287"/>
      <c r="PLC16" s="67"/>
      <c r="PLD16" s="284"/>
      <c r="PLE16" s="285"/>
      <c r="PLF16" s="285"/>
      <c r="PLG16" s="286"/>
      <c r="PLH16" s="287"/>
      <c r="PLI16" s="67"/>
      <c r="PLJ16" s="284"/>
      <c r="PLK16" s="285"/>
      <c r="PLL16" s="285"/>
      <c r="PLM16" s="286"/>
      <c r="PLN16" s="287"/>
      <c r="PLO16" s="67"/>
      <c r="PLP16" s="284"/>
      <c r="PLQ16" s="285"/>
      <c r="PLR16" s="285"/>
      <c r="PLS16" s="286"/>
      <c r="PLT16" s="287"/>
      <c r="PLU16" s="67"/>
      <c r="PLV16" s="284"/>
      <c r="PLW16" s="285"/>
      <c r="PLX16" s="285"/>
      <c r="PLY16" s="286"/>
      <c r="PLZ16" s="287"/>
      <c r="PMA16" s="67"/>
      <c r="PMB16" s="284"/>
      <c r="PMC16" s="285"/>
      <c r="PMD16" s="285"/>
      <c r="PME16" s="286"/>
      <c r="PMF16" s="287"/>
      <c r="PMG16" s="67"/>
      <c r="PMH16" s="284"/>
      <c r="PMI16" s="285"/>
      <c r="PMJ16" s="285"/>
      <c r="PMK16" s="286"/>
      <c r="PML16" s="287"/>
      <c r="PMM16" s="67"/>
      <c r="PMN16" s="284"/>
      <c r="PMO16" s="285"/>
      <c r="PMP16" s="285"/>
      <c r="PMQ16" s="286"/>
      <c r="PMR16" s="287"/>
      <c r="PMS16" s="67"/>
      <c r="PMT16" s="284"/>
      <c r="PMU16" s="285"/>
      <c r="PMV16" s="285"/>
      <c r="PMW16" s="286"/>
      <c r="PMX16" s="287"/>
      <c r="PMY16" s="67"/>
      <c r="PMZ16" s="284"/>
      <c r="PNA16" s="285"/>
      <c r="PNB16" s="285"/>
      <c r="PNC16" s="286"/>
      <c r="PND16" s="287"/>
      <c r="PNE16" s="67"/>
      <c r="PNF16" s="284"/>
      <c r="PNG16" s="285"/>
      <c r="PNH16" s="285"/>
      <c r="PNI16" s="286"/>
      <c r="PNJ16" s="287"/>
      <c r="PNK16" s="67"/>
      <c r="PNL16" s="284"/>
      <c r="PNM16" s="285"/>
      <c r="PNN16" s="285"/>
      <c r="PNO16" s="286"/>
      <c r="PNP16" s="287"/>
      <c r="PNQ16" s="67"/>
      <c r="PNR16" s="284"/>
      <c r="PNS16" s="285"/>
      <c r="PNT16" s="285"/>
      <c r="PNU16" s="286"/>
      <c r="PNV16" s="287"/>
      <c r="PNW16" s="67"/>
      <c r="PNX16" s="284"/>
      <c r="PNY16" s="285"/>
      <c r="PNZ16" s="285"/>
      <c r="POA16" s="286"/>
      <c r="POB16" s="287"/>
      <c r="POC16" s="67"/>
      <c r="POD16" s="284"/>
      <c r="POE16" s="285"/>
      <c r="POF16" s="285"/>
      <c r="POG16" s="286"/>
      <c r="POH16" s="287"/>
      <c r="POI16" s="67"/>
      <c r="POJ16" s="284"/>
      <c r="POK16" s="285"/>
      <c r="POL16" s="285"/>
      <c r="POM16" s="286"/>
      <c r="PON16" s="287"/>
      <c r="POO16" s="67"/>
      <c r="POP16" s="284"/>
      <c r="POQ16" s="285"/>
      <c r="POR16" s="285"/>
      <c r="POS16" s="286"/>
      <c r="POT16" s="287"/>
      <c r="POU16" s="67"/>
      <c r="POV16" s="284"/>
      <c r="POW16" s="285"/>
      <c r="POX16" s="285"/>
      <c r="POY16" s="286"/>
      <c r="POZ16" s="287"/>
      <c r="PPA16" s="67"/>
      <c r="PPB16" s="284"/>
      <c r="PPC16" s="285"/>
      <c r="PPD16" s="285"/>
      <c r="PPE16" s="286"/>
      <c r="PPF16" s="287"/>
      <c r="PPG16" s="67"/>
      <c r="PPH16" s="284"/>
      <c r="PPI16" s="285"/>
      <c r="PPJ16" s="285"/>
      <c r="PPK16" s="286"/>
      <c r="PPL16" s="287"/>
      <c r="PPM16" s="67"/>
      <c r="PPN16" s="284"/>
      <c r="PPO16" s="285"/>
      <c r="PPP16" s="285"/>
      <c r="PPQ16" s="286"/>
      <c r="PPR16" s="287"/>
      <c r="PPS16" s="67"/>
      <c r="PPT16" s="284"/>
      <c r="PPU16" s="285"/>
      <c r="PPV16" s="285"/>
      <c r="PPW16" s="286"/>
      <c r="PPX16" s="287"/>
      <c r="PPY16" s="67"/>
      <c r="PPZ16" s="284"/>
      <c r="PQA16" s="285"/>
      <c r="PQB16" s="285"/>
      <c r="PQC16" s="286"/>
      <c r="PQD16" s="287"/>
      <c r="PQE16" s="67"/>
      <c r="PQF16" s="284"/>
      <c r="PQG16" s="285"/>
      <c r="PQH16" s="285"/>
      <c r="PQI16" s="286"/>
      <c r="PQJ16" s="287"/>
      <c r="PQK16" s="67"/>
      <c r="PQL16" s="284"/>
      <c r="PQM16" s="285"/>
      <c r="PQN16" s="285"/>
      <c r="PQO16" s="286"/>
      <c r="PQP16" s="287"/>
      <c r="PQQ16" s="67"/>
      <c r="PQR16" s="284"/>
      <c r="PQS16" s="285"/>
      <c r="PQT16" s="285"/>
      <c r="PQU16" s="286"/>
      <c r="PQV16" s="287"/>
      <c r="PQW16" s="67"/>
      <c r="PQX16" s="284"/>
      <c r="PQY16" s="285"/>
      <c r="PQZ16" s="285"/>
      <c r="PRA16" s="286"/>
      <c r="PRB16" s="287"/>
      <c r="PRC16" s="67"/>
      <c r="PRD16" s="284"/>
      <c r="PRE16" s="285"/>
      <c r="PRF16" s="285"/>
      <c r="PRG16" s="286"/>
      <c r="PRH16" s="287"/>
      <c r="PRI16" s="67"/>
      <c r="PRJ16" s="284"/>
      <c r="PRK16" s="285"/>
      <c r="PRL16" s="285"/>
      <c r="PRM16" s="286"/>
      <c r="PRN16" s="287"/>
      <c r="PRO16" s="67"/>
      <c r="PRP16" s="284"/>
      <c r="PRQ16" s="285"/>
      <c r="PRR16" s="285"/>
      <c r="PRS16" s="286"/>
      <c r="PRT16" s="287"/>
      <c r="PRU16" s="67"/>
      <c r="PRV16" s="284"/>
      <c r="PRW16" s="285"/>
      <c r="PRX16" s="285"/>
      <c r="PRY16" s="286"/>
      <c r="PRZ16" s="287"/>
      <c r="PSA16" s="67"/>
      <c r="PSB16" s="284"/>
      <c r="PSC16" s="285"/>
      <c r="PSD16" s="285"/>
      <c r="PSE16" s="286"/>
      <c r="PSF16" s="287"/>
      <c r="PSG16" s="67"/>
      <c r="PSH16" s="284"/>
      <c r="PSI16" s="285"/>
      <c r="PSJ16" s="285"/>
      <c r="PSK16" s="286"/>
      <c r="PSL16" s="287"/>
      <c r="PSM16" s="67"/>
      <c r="PSN16" s="284"/>
      <c r="PSO16" s="285"/>
      <c r="PSP16" s="285"/>
      <c r="PSQ16" s="286"/>
      <c r="PSR16" s="287"/>
      <c r="PSS16" s="67"/>
      <c r="PST16" s="284"/>
      <c r="PSU16" s="285"/>
      <c r="PSV16" s="285"/>
      <c r="PSW16" s="286"/>
      <c r="PSX16" s="287"/>
      <c r="PSY16" s="67"/>
      <c r="PSZ16" s="284"/>
      <c r="PTA16" s="285"/>
      <c r="PTB16" s="285"/>
      <c r="PTC16" s="286"/>
      <c r="PTD16" s="287"/>
      <c r="PTE16" s="67"/>
      <c r="PTF16" s="284"/>
      <c r="PTG16" s="285"/>
      <c r="PTH16" s="285"/>
      <c r="PTI16" s="286"/>
      <c r="PTJ16" s="287"/>
      <c r="PTK16" s="67"/>
      <c r="PTL16" s="284"/>
      <c r="PTM16" s="285"/>
      <c r="PTN16" s="285"/>
      <c r="PTO16" s="286"/>
      <c r="PTP16" s="287"/>
      <c r="PTQ16" s="67"/>
      <c r="PTR16" s="284"/>
      <c r="PTS16" s="285"/>
      <c r="PTT16" s="285"/>
      <c r="PTU16" s="286"/>
      <c r="PTV16" s="287"/>
      <c r="PTW16" s="67"/>
      <c r="PTX16" s="284"/>
      <c r="PTY16" s="285"/>
      <c r="PTZ16" s="285"/>
      <c r="PUA16" s="286"/>
      <c r="PUB16" s="287"/>
      <c r="PUC16" s="67"/>
      <c r="PUD16" s="284"/>
      <c r="PUE16" s="285"/>
      <c r="PUF16" s="285"/>
      <c r="PUG16" s="286"/>
      <c r="PUH16" s="287"/>
      <c r="PUI16" s="67"/>
      <c r="PUJ16" s="284"/>
      <c r="PUK16" s="285"/>
      <c r="PUL16" s="285"/>
      <c r="PUM16" s="286"/>
      <c r="PUN16" s="287"/>
      <c r="PUO16" s="67"/>
      <c r="PUP16" s="284"/>
      <c r="PUQ16" s="285"/>
      <c r="PUR16" s="285"/>
      <c r="PUS16" s="286"/>
      <c r="PUT16" s="287"/>
      <c r="PUU16" s="67"/>
      <c r="PUV16" s="284"/>
      <c r="PUW16" s="285"/>
      <c r="PUX16" s="285"/>
      <c r="PUY16" s="286"/>
      <c r="PUZ16" s="287"/>
      <c r="PVA16" s="67"/>
      <c r="PVB16" s="284"/>
      <c r="PVC16" s="285"/>
      <c r="PVD16" s="285"/>
      <c r="PVE16" s="286"/>
      <c r="PVF16" s="287"/>
      <c r="PVG16" s="67"/>
      <c r="PVH16" s="284"/>
      <c r="PVI16" s="285"/>
      <c r="PVJ16" s="285"/>
      <c r="PVK16" s="286"/>
      <c r="PVL16" s="287"/>
      <c r="PVM16" s="67"/>
      <c r="PVN16" s="284"/>
      <c r="PVO16" s="285"/>
      <c r="PVP16" s="285"/>
      <c r="PVQ16" s="286"/>
      <c r="PVR16" s="287"/>
      <c r="PVS16" s="67"/>
      <c r="PVT16" s="284"/>
      <c r="PVU16" s="285"/>
      <c r="PVV16" s="285"/>
      <c r="PVW16" s="286"/>
      <c r="PVX16" s="287"/>
      <c r="PVY16" s="67"/>
      <c r="PVZ16" s="284"/>
      <c r="PWA16" s="285"/>
      <c r="PWB16" s="285"/>
      <c r="PWC16" s="286"/>
      <c r="PWD16" s="287"/>
      <c r="PWE16" s="67"/>
      <c r="PWF16" s="284"/>
      <c r="PWG16" s="285"/>
      <c r="PWH16" s="285"/>
      <c r="PWI16" s="286"/>
      <c r="PWJ16" s="287"/>
      <c r="PWK16" s="67"/>
      <c r="PWL16" s="284"/>
      <c r="PWM16" s="285"/>
      <c r="PWN16" s="285"/>
      <c r="PWO16" s="286"/>
      <c r="PWP16" s="287"/>
      <c r="PWQ16" s="67"/>
      <c r="PWR16" s="284"/>
      <c r="PWS16" s="285"/>
      <c r="PWT16" s="285"/>
      <c r="PWU16" s="286"/>
      <c r="PWV16" s="287"/>
      <c r="PWW16" s="67"/>
      <c r="PWX16" s="284"/>
      <c r="PWY16" s="285"/>
      <c r="PWZ16" s="285"/>
      <c r="PXA16" s="286"/>
      <c r="PXB16" s="287"/>
      <c r="PXC16" s="67"/>
      <c r="PXD16" s="284"/>
      <c r="PXE16" s="285"/>
      <c r="PXF16" s="285"/>
      <c r="PXG16" s="286"/>
      <c r="PXH16" s="287"/>
      <c r="PXI16" s="67"/>
      <c r="PXJ16" s="284"/>
      <c r="PXK16" s="285"/>
      <c r="PXL16" s="285"/>
      <c r="PXM16" s="286"/>
      <c r="PXN16" s="287"/>
      <c r="PXO16" s="67"/>
      <c r="PXP16" s="284"/>
      <c r="PXQ16" s="285"/>
      <c r="PXR16" s="285"/>
      <c r="PXS16" s="286"/>
      <c r="PXT16" s="287"/>
      <c r="PXU16" s="67"/>
      <c r="PXV16" s="284"/>
      <c r="PXW16" s="285"/>
      <c r="PXX16" s="285"/>
      <c r="PXY16" s="286"/>
      <c r="PXZ16" s="287"/>
      <c r="PYA16" s="67"/>
      <c r="PYB16" s="284"/>
      <c r="PYC16" s="285"/>
      <c r="PYD16" s="285"/>
      <c r="PYE16" s="286"/>
      <c r="PYF16" s="287"/>
      <c r="PYG16" s="67"/>
      <c r="PYH16" s="284"/>
      <c r="PYI16" s="285"/>
      <c r="PYJ16" s="285"/>
      <c r="PYK16" s="286"/>
      <c r="PYL16" s="287"/>
      <c r="PYM16" s="67"/>
      <c r="PYN16" s="284"/>
      <c r="PYO16" s="285"/>
      <c r="PYP16" s="285"/>
      <c r="PYQ16" s="286"/>
      <c r="PYR16" s="287"/>
      <c r="PYS16" s="67"/>
      <c r="PYT16" s="284"/>
      <c r="PYU16" s="285"/>
      <c r="PYV16" s="285"/>
      <c r="PYW16" s="286"/>
      <c r="PYX16" s="287"/>
      <c r="PYY16" s="67"/>
      <c r="PYZ16" s="284"/>
      <c r="PZA16" s="285"/>
      <c r="PZB16" s="285"/>
      <c r="PZC16" s="286"/>
      <c r="PZD16" s="287"/>
      <c r="PZE16" s="67"/>
      <c r="PZF16" s="284"/>
      <c r="PZG16" s="285"/>
      <c r="PZH16" s="285"/>
      <c r="PZI16" s="286"/>
      <c r="PZJ16" s="287"/>
      <c r="PZK16" s="67"/>
      <c r="PZL16" s="284"/>
      <c r="PZM16" s="285"/>
      <c r="PZN16" s="285"/>
      <c r="PZO16" s="286"/>
      <c r="PZP16" s="287"/>
      <c r="PZQ16" s="67"/>
      <c r="PZR16" s="284"/>
      <c r="PZS16" s="285"/>
      <c r="PZT16" s="285"/>
      <c r="PZU16" s="286"/>
      <c r="PZV16" s="287"/>
      <c r="PZW16" s="67"/>
      <c r="PZX16" s="284"/>
      <c r="PZY16" s="285"/>
      <c r="PZZ16" s="285"/>
      <c r="QAA16" s="286"/>
      <c r="QAB16" s="287"/>
      <c r="QAC16" s="67"/>
      <c r="QAD16" s="284"/>
      <c r="QAE16" s="285"/>
      <c r="QAF16" s="285"/>
      <c r="QAG16" s="286"/>
      <c r="QAH16" s="287"/>
      <c r="QAI16" s="67"/>
      <c r="QAJ16" s="284"/>
      <c r="QAK16" s="285"/>
      <c r="QAL16" s="285"/>
      <c r="QAM16" s="286"/>
      <c r="QAN16" s="287"/>
      <c r="QAO16" s="67"/>
      <c r="QAP16" s="284"/>
      <c r="QAQ16" s="285"/>
      <c r="QAR16" s="285"/>
      <c r="QAS16" s="286"/>
      <c r="QAT16" s="287"/>
      <c r="QAU16" s="67"/>
      <c r="QAV16" s="284"/>
      <c r="QAW16" s="285"/>
      <c r="QAX16" s="285"/>
      <c r="QAY16" s="286"/>
      <c r="QAZ16" s="287"/>
      <c r="QBA16" s="67"/>
      <c r="QBB16" s="284"/>
      <c r="QBC16" s="285"/>
      <c r="QBD16" s="285"/>
      <c r="QBE16" s="286"/>
      <c r="QBF16" s="287"/>
      <c r="QBG16" s="67"/>
      <c r="QBH16" s="284"/>
      <c r="QBI16" s="285"/>
      <c r="QBJ16" s="285"/>
      <c r="QBK16" s="286"/>
      <c r="QBL16" s="287"/>
      <c r="QBM16" s="67"/>
      <c r="QBN16" s="284"/>
      <c r="QBO16" s="285"/>
      <c r="QBP16" s="285"/>
      <c r="QBQ16" s="286"/>
      <c r="QBR16" s="287"/>
      <c r="QBS16" s="67"/>
      <c r="QBT16" s="284"/>
      <c r="QBU16" s="285"/>
      <c r="QBV16" s="285"/>
      <c r="QBW16" s="286"/>
      <c r="QBX16" s="287"/>
      <c r="QBY16" s="67"/>
      <c r="QBZ16" s="284"/>
      <c r="QCA16" s="285"/>
      <c r="QCB16" s="285"/>
      <c r="QCC16" s="286"/>
      <c r="QCD16" s="287"/>
      <c r="QCE16" s="67"/>
      <c r="QCF16" s="284"/>
      <c r="QCG16" s="285"/>
      <c r="QCH16" s="285"/>
      <c r="QCI16" s="286"/>
      <c r="QCJ16" s="287"/>
      <c r="QCK16" s="67"/>
      <c r="QCL16" s="284"/>
      <c r="QCM16" s="285"/>
      <c r="QCN16" s="285"/>
      <c r="QCO16" s="286"/>
      <c r="QCP16" s="287"/>
      <c r="QCQ16" s="67"/>
      <c r="QCR16" s="284"/>
      <c r="QCS16" s="285"/>
      <c r="QCT16" s="285"/>
      <c r="QCU16" s="286"/>
      <c r="QCV16" s="287"/>
      <c r="QCW16" s="67"/>
      <c r="QCX16" s="284"/>
      <c r="QCY16" s="285"/>
      <c r="QCZ16" s="285"/>
      <c r="QDA16" s="286"/>
      <c r="QDB16" s="287"/>
      <c r="QDC16" s="67"/>
      <c r="QDD16" s="284"/>
      <c r="QDE16" s="285"/>
      <c r="QDF16" s="285"/>
      <c r="QDG16" s="286"/>
      <c r="QDH16" s="287"/>
      <c r="QDI16" s="67"/>
      <c r="QDJ16" s="284"/>
      <c r="QDK16" s="285"/>
      <c r="QDL16" s="285"/>
      <c r="QDM16" s="286"/>
      <c r="QDN16" s="287"/>
      <c r="QDO16" s="67"/>
      <c r="QDP16" s="284"/>
      <c r="QDQ16" s="285"/>
      <c r="QDR16" s="285"/>
      <c r="QDS16" s="286"/>
      <c r="QDT16" s="287"/>
      <c r="QDU16" s="67"/>
      <c r="QDV16" s="284"/>
      <c r="QDW16" s="285"/>
      <c r="QDX16" s="285"/>
      <c r="QDY16" s="286"/>
      <c r="QDZ16" s="287"/>
      <c r="QEA16" s="67"/>
      <c r="QEB16" s="284"/>
      <c r="QEC16" s="285"/>
      <c r="QED16" s="285"/>
      <c r="QEE16" s="286"/>
      <c r="QEF16" s="287"/>
      <c r="QEG16" s="67"/>
      <c r="QEH16" s="284"/>
      <c r="QEI16" s="285"/>
      <c r="QEJ16" s="285"/>
      <c r="QEK16" s="286"/>
      <c r="QEL16" s="287"/>
      <c r="QEM16" s="67"/>
      <c r="QEN16" s="284"/>
      <c r="QEO16" s="285"/>
      <c r="QEP16" s="285"/>
      <c r="QEQ16" s="286"/>
      <c r="QER16" s="287"/>
      <c r="QES16" s="67"/>
      <c r="QET16" s="284"/>
      <c r="QEU16" s="285"/>
      <c r="QEV16" s="285"/>
      <c r="QEW16" s="286"/>
      <c r="QEX16" s="287"/>
      <c r="QEY16" s="67"/>
      <c r="QEZ16" s="284"/>
      <c r="QFA16" s="285"/>
      <c r="QFB16" s="285"/>
      <c r="QFC16" s="286"/>
      <c r="QFD16" s="287"/>
      <c r="QFE16" s="67"/>
      <c r="QFF16" s="284"/>
      <c r="QFG16" s="285"/>
      <c r="QFH16" s="285"/>
      <c r="QFI16" s="286"/>
      <c r="QFJ16" s="287"/>
      <c r="QFK16" s="67"/>
      <c r="QFL16" s="284"/>
      <c r="QFM16" s="285"/>
      <c r="QFN16" s="285"/>
      <c r="QFO16" s="286"/>
      <c r="QFP16" s="287"/>
      <c r="QFQ16" s="67"/>
      <c r="QFR16" s="284"/>
      <c r="QFS16" s="285"/>
      <c r="QFT16" s="285"/>
      <c r="QFU16" s="286"/>
      <c r="QFV16" s="287"/>
      <c r="QFW16" s="67"/>
      <c r="QFX16" s="284"/>
      <c r="QFY16" s="285"/>
      <c r="QFZ16" s="285"/>
      <c r="QGA16" s="286"/>
      <c r="QGB16" s="287"/>
      <c r="QGC16" s="67"/>
      <c r="QGD16" s="284"/>
      <c r="QGE16" s="285"/>
      <c r="QGF16" s="285"/>
      <c r="QGG16" s="286"/>
      <c r="QGH16" s="287"/>
      <c r="QGI16" s="67"/>
      <c r="QGJ16" s="284"/>
      <c r="QGK16" s="285"/>
      <c r="QGL16" s="285"/>
      <c r="QGM16" s="286"/>
      <c r="QGN16" s="287"/>
      <c r="QGO16" s="67"/>
      <c r="QGP16" s="284"/>
      <c r="QGQ16" s="285"/>
      <c r="QGR16" s="285"/>
      <c r="QGS16" s="286"/>
      <c r="QGT16" s="287"/>
      <c r="QGU16" s="67"/>
      <c r="QGV16" s="284"/>
      <c r="QGW16" s="285"/>
      <c r="QGX16" s="285"/>
      <c r="QGY16" s="286"/>
      <c r="QGZ16" s="287"/>
      <c r="QHA16" s="67"/>
      <c r="QHB16" s="284"/>
      <c r="QHC16" s="285"/>
      <c r="QHD16" s="285"/>
      <c r="QHE16" s="286"/>
      <c r="QHF16" s="287"/>
      <c r="QHG16" s="67"/>
      <c r="QHH16" s="284"/>
      <c r="QHI16" s="285"/>
      <c r="QHJ16" s="285"/>
      <c r="QHK16" s="286"/>
      <c r="QHL16" s="287"/>
      <c r="QHM16" s="67"/>
      <c r="QHN16" s="284"/>
      <c r="QHO16" s="285"/>
      <c r="QHP16" s="285"/>
      <c r="QHQ16" s="286"/>
      <c r="QHR16" s="287"/>
      <c r="QHS16" s="67"/>
      <c r="QHT16" s="284"/>
      <c r="QHU16" s="285"/>
      <c r="QHV16" s="285"/>
      <c r="QHW16" s="286"/>
      <c r="QHX16" s="287"/>
      <c r="QHY16" s="67"/>
      <c r="QHZ16" s="284"/>
      <c r="QIA16" s="285"/>
      <c r="QIB16" s="285"/>
      <c r="QIC16" s="286"/>
      <c r="QID16" s="287"/>
      <c r="QIE16" s="67"/>
      <c r="QIF16" s="284"/>
      <c r="QIG16" s="285"/>
      <c r="QIH16" s="285"/>
      <c r="QII16" s="286"/>
      <c r="QIJ16" s="287"/>
      <c r="QIK16" s="67"/>
      <c r="QIL16" s="284"/>
      <c r="QIM16" s="285"/>
      <c r="QIN16" s="285"/>
      <c r="QIO16" s="286"/>
      <c r="QIP16" s="287"/>
      <c r="QIQ16" s="67"/>
      <c r="QIR16" s="284"/>
      <c r="QIS16" s="285"/>
      <c r="QIT16" s="285"/>
      <c r="QIU16" s="286"/>
      <c r="QIV16" s="287"/>
      <c r="QIW16" s="67"/>
      <c r="QIX16" s="284"/>
      <c r="QIY16" s="285"/>
      <c r="QIZ16" s="285"/>
      <c r="QJA16" s="286"/>
      <c r="QJB16" s="287"/>
      <c r="QJC16" s="67"/>
      <c r="QJD16" s="284"/>
      <c r="QJE16" s="285"/>
      <c r="QJF16" s="285"/>
      <c r="QJG16" s="286"/>
      <c r="QJH16" s="287"/>
      <c r="QJI16" s="67"/>
      <c r="QJJ16" s="284"/>
      <c r="QJK16" s="285"/>
      <c r="QJL16" s="285"/>
      <c r="QJM16" s="286"/>
      <c r="QJN16" s="287"/>
      <c r="QJO16" s="67"/>
      <c r="QJP16" s="284"/>
      <c r="QJQ16" s="285"/>
      <c r="QJR16" s="285"/>
      <c r="QJS16" s="286"/>
      <c r="QJT16" s="287"/>
      <c r="QJU16" s="67"/>
      <c r="QJV16" s="284"/>
      <c r="QJW16" s="285"/>
      <c r="QJX16" s="285"/>
      <c r="QJY16" s="286"/>
      <c r="QJZ16" s="287"/>
      <c r="QKA16" s="67"/>
      <c r="QKB16" s="284"/>
      <c r="QKC16" s="285"/>
      <c r="QKD16" s="285"/>
      <c r="QKE16" s="286"/>
      <c r="QKF16" s="287"/>
      <c r="QKG16" s="67"/>
      <c r="QKH16" s="284"/>
      <c r="QKI16" s="285"/>
      <c r="QKJ16" s="285"/>
      <c r="QKK16" s="286"/>
      <c r="QKL16" s="287"/>
      <c r="QKM16" s="67"/>
      <c r="QKN16" s="284"/>
      <c r="QKO16" s="285"/>
      <c r="QKP16" s="285"/>
      <c r="QKQ16" s="286"/>
      <c r="QKR16" s="287"/>
      <c r="QKS16" s="67"/>
      <c r="QKT16" s="284"/>
      <c r="QKU16" s="285"/>
      <c r="QKV16" s="285"/>
      <c r="QKW16" s="286"/>
      <c r="QKX16" s="287"/>
      <c r="QKY16" s="67"/>
      <c r="QKZ16" s="284"/>
      <c r="QLA16" s="285"/>
      <c r="QLB16" s="285"/>
      <c r="QLC16" s="286"/>
      <c r="QLD16" s="287"/>
      <c r="QLE16" s="67"/>
      <c r="QLF16" s="284"/>
      <c r="QLG16" s="285"/>
      <c r="QLH16" s="285"/>
      <c r="QLI16" s="286"/>
      <c r="QLJ16" s="287"/>
      <c r="QLK16" s="67"/>
      <c r="QLL16" s="284"/>
      <c r="QLM16" s="285"/>
      <c r="QLN16" s="285"/>
      <c r="QLO16" s="286"/>
      <c r="QLP16" s="287"/>
      <c r="QLQ16" s="67"/>
      <c r="QLR16" s="284"/>
      <c r="QLS16" s="285"/>
      <c r="QLT16" s="285"/>
      <c r="QLU16" s="286"/>
      <c r="QLV16" s="287"/>
      <c r="QLW16" s="67"/>
      <c r="QLX16" s="284"/>
      <c r="QLY16" s="285"/>
      <c r="QLZ16" s="285"/>
      <c r="QMA16" s="286"/>
      <c r="QMB16" s="287"/>
      <c r="QMC16" s="67"/>
      <c r="QMD16" s="284"/>
      <c r="QME16" s="285"/>
      <c r="QMF16" s="285"/>
      <c r="QMG16" s="286"/>
      <c r="QMH16" s="287"/>
      <c r="QMI16" s="67"/>
      <c r="QMJ16" s="284"/>
      <c r="QMK16" s="285"/>
      <c r="QML16" s="285"/>
      <c r="QMM16" s="286"/>
      <c r="QMN16" s="287"/>
      <c r="QMO16" s="67"/>
      <c r="QMP16" s="284"/>
      <c r="QMQ16" s="285"/>
      <c r="QMR16" s="285"/>
      <c r="QMS16" s="286"/>
      <c r="QMT16" s="287"/>
      <c r="QMU16" s="67"/>
      <c r="QMV16" s="284"/>
      <c r="QMW16" s="285"/>
      <c r="QMX16" s="285"/>
      <c r="QMY16" s="286"/>
      <c r="QMZ16" s="287"/>
      <c r="QNA16" s="67"/>
      <c r="QNB16" s="284"/>
      <c r="QNC16" s="285"/>
      <c r="QND16" s="285"/>
      <c r="QNE16" s="286"/>
      <c r="QNF16" s="287"/>
      <c r="QNG16" s="67"/>
      <c r="QNH16" s="284"/>
      <c r="QNI16" s="285"/>
      <c r="QNJ16" s="285"/>
      <c r="QNK16" s="286"/>
      <c r="QNL16" s="287"/>
      <c r="QNM16" s="67"/>
      <c r="QNN16" s="284"/>
      <c r="QNO16" s="285"/>
      <c r="QNP16" s="285"/>
      <c r="QNQ16" s="286"/>
      <c r="QNR16" s="287"/>
      <c r="QNS16" s="67"/>
      <c r="QNT16" s="284"/>
      <c r="QNU16" s="285"/>
      <c r="QNV16" s="285"/>
      <c r="QNW16" s="286"/>
      <c r="QNX16" s="287"/>
      <c r="QNY16" s="67"/>
      <c r="QNZ16" s="284"/>
      <c r="QOA16" s="285"/>
      <c r="QOB16" s="285"/>
      <c r="QOC16" s="286"/>
      <c r="QOD16" s="287"/>
      <c r="QOE16" s="67"/>
      <c r="QOF16" s="284"/>
      <c r="QOG16" s="285"/>
      <c r="QOH16" s="285"/>
      <c r="QOI16" s="286"/>
      <c r="QOJ16" s="287"/>
      <c r="QOK16" s="67"/>
      <c r="QOL16" s="284"/>
      <c r="QOM16" s="285"/>
      <c r="QON16" s="285"/>
      <c r="QOO16" s="286"/>
      <c r="QOP16" s="287"/>
      <c r="QOQ16" s="67"/>
      <c r="QOR16" s="284"/>
      <c r="QOS16" s="285"/>
      <c r="QOT16" s="285"/>
      <c r="QOU16" s="286"/>
      <c r="QOV16" s="287"/>
      <c r="QOW16" s="67"/>
      <c r="QOX16" s="284"/>
      <c r="QOY16" s="285"/>
      <c r="QOZ16" s="285"/>
      <c r="QPA16" s="286"/>
      <c r="QPB16" s="287"/>
      <c r="QPC16" s="67"/>
      <c r="QPD16" s="284"/>
      <c r="QPE16" s="285"/>
      <c r="QPF16" s="285"/>
      <c r="QPG16" s="286"/>
      <c r="QPH16" s="287"/>
      <c r="QPI16" s="67"/>
      <c r="QPJ16" s="284"/>
      <c r="QPK16" s="285"/>
      <c r="QPL16" s="285"/>
      <c r="QPM16" s="286"/>
      <c r="QPN16" s="287"/>
      <c r="QPO16" s="67"/>
      <c r="QPP16" s="284"/>
      <c r="QPQ16" s="285"/>
      <c r="QPR16" s="285"/>
      <c r="QPS16" s="286"/>
      <c r="QPT16" s="287"/>
      <c r="QPU16" s="67"/>
      <c r="QPV16" s="284"/>
      <c r="QPW16" s="285"/>
      <c r="QPX16" s="285"/>
      <c r="QPY16" s="286"/>
      <c r="QPZ16" s="287"/>
      <c r="QQA16" s="67"/>
      <c r="QQB16" s="284"/>
      <c r="QQC16" s="285"/>
      <c r="QQD16" s="285"/>
      <c r="QQE16" s="286"/>
      <c r="QQF16" s="287"/>
      <c r="QQG16" s="67"/>
      <c r="QQH16" s="284"/>
      <c r="QQI16" s="285"/>
      <c r="QQJ16" s="285"/>
      <c r="QQK16" s="286"/>
      <c r="QQL16" s="287"/>
      <c r="QQM16" s="67"/>
      <c r="QQN16" s="284"/>
      <c r="QQO16" s="285"/>
      <c r="QQP16" s="285"/>
      <c r="QQQ16" s="286"/>
      <c r="QQR16" s="287"/>
      <c r="QQS16" s="67"/>
      <c r="QQT16" s="284"/>
      <c r="QQU16" s="285"/>
      <c r="QQV16" s="285"/>
      <c r="QQW16" s="286"/>
      <c r="QQX16" s="287"/>
      <c r="QQY16" s="67"/>
      <c r="QQZ16" s="284"/>
      <c r="QRA16" s="285"/>
      <c r="QRB16" s="285"/>
      <c r="QRC16" s="286"/>
      <c r="QRD16" s="287"/>
      <c r="QRE16" s="67"/>
      <c r="QRF16" s="284"/>
      <c r="QRG16" s="285"/>
      <c r="QRH16" s="285"/>
      <c r="QRI16" s="286"/>
      <c r="QRJ16" s="287"/>
      <c r="QRK16" s="67"/>
      <c r="QRL16" s="284"/>
      <c r="QRM16" s="285"/>
      <c r="QRN16" s="285"/>
      <c r="QRO16" s="286"/>
      <c r="QRP16" s="287"/>
      <c r="QRQ16" s="67"/>
      <c r="QRR16" s="284"/>
      <c r="QRS16" s="285"/>
      <c r="QRT16" s="285"/>
      <c r="QRU16" s="286"/>
      <c r="QRV16" s="287"/>
      <c r="QRW16" s="67"/>
      <c r="QRX16" s="284"/>
      <c r="QRY16" s="285"/>
      <c r="QRZ16" s="285"/>
      <c r="QSA16" s="286"/>
      <c r="QSB16" s="287"/>
      <c r="QSC16" s="67"/>
      <c r="QSD16" s="284"/>
      <c r="QSE16" s="285"/>
      <c r="QSF16" s="285"/>
      <c r="QSG16" s="286"/>
      <c r="QSH16" s="287"/>
      <c r="QSI16" s="67"/>
      <c r="QSJ16" s="284"/>
      <c r="QSK16" s="285"/>
      <c r="QSL16" s="285"/>
      <c r="QSM16" s="286"/>
      <c r="QSN16" s="287"/>
      <c r="QSO16" s="67"/>
      <c r="QSP16" s="284"/>
      <c r="QSQ16" s="285"/>
      <c r="QSR16" s="285"/>
      <c r="QSS16" s="286"/>
      <c r="QST16" s="287"/>
      <c r="QSU16" s="67"/>
      <c r="QSV16" s="284"/>
      <c r="QSW16" s="285"/>
      <c r="QSX16" s="285"/>
      <c r="QSY16" s="286"/>
      <c r="QSZ16" s="287"/>
      <c r="QTA16" s="67"/>
      <c r="QTB16" s="284"/>
      <c r="QTC16" s="285"/>
      <c r="QTD16" s="285"/>
      <c r="QTE16" s="286"/>
      <c r="QTF16" s="287"/>
      <c r="QTG16" s="67"/>
      <c r="QTH16" s="284"/>
      <c r="QTI16" s="285"/>
      <c r="QTJ16" s="285"/>
      <c r="QTK16" s="286"/>
      <c r="QTL16" s="287"/>
      <c r="QTM16" s="67"/>
      <c r="QTN16" s="284"/>
      <c r="QTO16" s="285"/>
      <c r="QTP16" s="285"/>
      <c r="QTQ16" s="286"/>
      <c r="QTR16" s="287"/>
      <c r="QTS16" s="67"/>
      <c r="QTT16" s="284"/>
      <c r="QTU16" s="285"/>
      <c r="QTV16" s="285"/>
      <c r="QTW16" s="286"/>
      <c r="QTX16" s="287"/>
      <c r="QTY16" s="67"/>
      <c r="QTZ16" s="284"/>
      <c r="QUA16" s="285"/>
      <c r="QUB16" s="285"/>
      <c r="QUC16" s="286"/>
      <c r="QUD16" s="287"/>
      <c r="QUE16" s="67"/>
      <c r="QUF16" s="284"/>
      <c r="QUG16" s="285"/>
      <c r="QUH16" s="285"/>
      <c r="QUI16" s="286"/>
      <c r="QUJ16" s="287"/>
      <c r="QUK16" s="67"/>
      <c r="QUL16" s="284"/>
      <c r="QUM16" s="285"/>
      <c r="QUN16" s="285"/>
      <c r="QUO16" s="286"/>
      <c r="QUP16" s="287"/>
      <c r="QUQ16" s="67"/>
      <c r="QUR16" s="284"/>
      <c r="QUS16" s="285"/>
      <c r="QUT16" s="285"/>
      <c r="QUU16" s="286"/>
      <c r="QUV16" s="287"/>
      <c r="QUW16" s="67"/>
      <c r="QUX16" s="284"/>
      <c r="QUY16" s="285"/>
      <c r="QUZ16" s="285"/>
      <c r="QVA16" s="286"/>
      <c r="QVB16" s="287"/>
      <c r="QVC16" s="67"/>
      <c r="QVD16" s="284"/>
      <c r="QVE16" s="285"/>
      <c r="QVF16" s="285"/>
      <c r="QVG16" s="286"/>
      <c r="QVH16" s="287"/>
      <c r="QVI16" s="67"/>
      <c r="QVJ16" s="284"/>
      <c r="QVK16" s="285"/>
      <c r="QVL16" s="285"/>
      <c r="QVM16" s="286"/>
      <c r="QVN16" s="287"/>
      <c r="QVO16" s="67"/>
      <c r="QVP16" s="284"/>
      <c r="QVQ16" s="285"/>
      <c r="QVR16" s="285"/>
      <c r="QVS16" s="286"/>
      <c r="QVT16" s="287"/>
      <c r="QVU16" s="67"/>
      <c r="QVV16" s="284"/>
      <c r="QVW16" s="285"/>
      <c r="QVX16" s="285"/>
      <c r="QVY16" s="286"/>
      <c r="QVZ16" s="287"/>
      <c r="QWA16" s="67"/>
      <c r="QWB16" s="284"/>
      <c r="QWC16" s="285"/>
      <c r="QWD16" s="285"/>
      <c r="QWE16" s="286"/>
      <c r="QWF16" s="287"/>
      <c r="QWG16" s="67"/>
      <c r="QWH16" s="284"/>
      <c r="QWI16" s="285"/>
      <c r="QWJ16" s="285"/>
      <c r="QWK16" s="286"/>
      <c r="QWL16" s="287"/>
      <c r="QWM16" s="67"/>
      <c r="QWN16" s="284"/>
      <c r="QWO16" s="285"/>
      <c r="QWP16" s="285"/>
      <c r="QWQ16" s="286"/>
      <c r="QWR16" s="287"/>
      <c r="QWS16" s="67"/>
      <c r="QWT16" s="284"/>
      <c r="QWU16" s="285"/>
      <c r="QWV16" s="285"/>
      <c r="QWW16" s="286"/>
      <c r="QWX16" s="287"/>
      <c r="QWY16" s="67"/>
      <c r="QWZ16" s="284"/>
      <c r="QXA16" s="285"/>
      <c r="QXB16" s="285"/>
      <c r="QXC16" s="286"/>
      <c r="QXD16" s="287"/>
      <c r="QXE16" s="67"/>
      <c r="QXF16" s="284"/>
      <c r="QXG16" s="285"/>
      <c r="QXH16" s="285"/>
      <c r="QXI16" s="286"/>
      <c r="QXJ16" s="287"/>
      <c r="QXK16" s="67"/>
      <c r="QXL16" s="284"/>
      <c r="QXM16" s="285"/>
      <c r="QXN16" s="285"/>
      <c r="QXO16" s="286"/>
      <c r="QXP16" s="287"/>
      <c r="QXQ16" s="67"/>
      <c r="QXR16" s="284"/>
      <c r="QXS16" s="285"/>
      <c r="QXT16" s="285"/>
      <c r="QXU16" s="286"/>
      <c r="QXV16" s="287"/>
      <c r="QXW16" s="67"/>
      <c r="QXX16" s="284"/>
      <c r="QXY16" s="285"/>
      <c r="QXZ16" s="285"/>
      <c r="QYA16" s="286"/>
      <c r="QYB16" s="287"/>
      <c r="QYC16" s="67"/>
      <c r="QYD16" s="284"/>
      <c r="QYE16" s="285"/>
      <c r="QYF16" s="285"/>
      <c r="QYG16" s="286"/>
      <c r="QYH16" s="287"/>
      <c r="QYI16" s="67"/>
      <c r="QYJ16" s="284"/>
      <c r="QYK16" s="285"/>
      <c r="QYL16" s="285"/>
      <c r="QYM16" s="286"/>
      <c r="QYN16" s="287"/>
      <c r="QYO16" s="67"/>
      <c r="QYP16" s="284"/>
      <c r="QYQ16" s="285"/>
      <c r="QYR16" s="285"/>
      <c r="QYS16" s="286"/>
      <c r="QYT16" s="287"/>
      <c r="QYU16" s="67"/>
      <c r="QYV16" s="284"/>
      <c r="QYW16" s="285"/>
      <c r="QYX16" s="285"/>
      <c r="QYY16" s="286"/>
      <c r="QYZ16" s="287"/>
      <c r="QZA16" s="67"/>
      <c r="QZB16" s="284"/>
      <c r="QZC16" s="285"/>
      <c r="QZD16" s="285"/>
      <c r="QZE16" s="286"/>
      <c r="QZF16" s="287"/>
      <c r="QZG16" s="67"/>
      <c r="QZH16" s="284"/>
      <c r="QZI16" s="285"/>
      <c r="QZJ16" s="285"/>
      <c r="QZK16" s="286"/>
      <c r="QZL16" s="287"/>
      <c r="QZM16" s="67"/>
      <c r="QZN16" s="284"/>
      <c r="QZO16" s="285"/>
      <c r="QZP16" s="285"/>
      <c r="QZQ16" s="286"/>
      <c r="QZR16" s="287"/>
      <c r="QZS16" s="67"/>
      <c r="QZT16" s="284"/>
      <c r="QZU16" s="285"/>
      <c r="QZV16" s="285"/>
      <c r="QZW16" s="286"/>
      <c r="QZX16" s="287"/>
      <c r="QZY16" s="67"/>
      <c r="QZZ16" s="284"/>
      <c r="RAA16" s="285"/>
      <c r="RAB16" s="285"/>
      <c r="RAC16" s="286"/>
      <c r="RAD16" s="287"/>
      <c r="RAE16" s="67"/>
      <c r="RAF16" s="284"/>
      <c r="RAG16" s="285"/>
      <c r="RAH16" s="285"/>
      <c r="RAI16" s="286"/>
      <c r="RAJ16" s="287"/>
      <c r="RAK16" s="67"/>
      <c r="RAL16" s="284"/>
      <c r="RAM16" s="285"/>
      <c r="RAN16" s="285"/>
      <c r="RAO16" s="286"/>
      <c r="RAP16" s="287"/>
      <c r="RAQ16" s="67"/>
      <c r="RAR16" s="284"/>
      <c r="RAS16" s="285"/>
      <c r="RAT16" s="285"/>
      <c r="RAU16" s="286"/>
      <c r="RAV16" s="287"/>
      <c r="RAW16" s="67"/>
      <c r="RAX16" s="284"/>
      <c r="RAY16" s="285"/>
      <c r="RAZ16" s="285"/>
      <c r="RBA16" s="286"/>
      <c r="RBB16" s="287"/>
      <c r="RBC16" s="67"/>
      <c r="RBD16" s="284"/>
      <c r="RBE16" s="285"/>
      <c r="RBF16" s="285"/>
      <c r="RBG16" s="286"/>
      <c r="RBH16" s="287"/>
      <c r="RBI16" s="67"/>
      <c r="RBJ16" s="284"/>
      <c r="RBK16" s="285"/>
      <c r="RBL16" s="285"/>
      <c r="RBM16" s="286"/>
      <c r="RBN16" s="287"/>
      <c r="RBO16" s="67"/>
      <c r="RBP16" s="284"/>
      <c r="RBQ16" s="285"/>
      <c r="RBR16" s="285"/>
      <c r="RBS16" s="286"/>
      <c r="RBT16" s="287"/>
      <c r="RBU16" s="67"/>
      <c r="RBV16" s="284"/>
      <c r="RBW16" s="285"/>
      <c r="RBX16" s="285"/>
      <c r="RBY16" s="286"/>
      <c r="RBZ16" s="287"/>
      <c r="RCA16" s="67"/>
      <c r="RCB16" s="284"/>
      <c r="RCC16" s="285"/>
      <c r="RCD16" s="285"/>
      <c r="RCE16" s="286"/>
      <c r="RCF16" s="287"/>
      <c r="RCG16" s="67"/>
      <c r="RCH16" s="284"/>
      <c r="RCI16" s="285"/>
      <c r="RCJ16" s="285"/>
      <c r="RCK16" s="286"/>
      <c r="RCL16" s="287"/>
      <c r="RCM16" s="67"/>
      <c r="RCN16" s="284"/>
      <c r="RCO16" s="285"/>
      <c r="RCP16" s="285"/>
      <c r="RCQ16" s="286"/>
      <c r="RCR16" s="287"/>
      <c r="RCS16" s="67"/>
      <c r="RCT16" s="284"/>
      <c r="RCU16" s="285"/>
      <c r="RCV16" s="285"/>
      <c r="RCW16" s="286"/>
      <c r="RCX16" s="287"/>
      <c r="RCY16" s="67"/>
      <c r="RCZ16" s="284"/>
      <c r="RDA16" s="285"/>
      <c r="RDB16" s="285"/>
      <c r="RDC16" s="286"/>
      <c r="RDD16" s="287"/>
      <c r="RDE16" s="67"/>
      <c r="RDF16" s="284"/>
      <c r="RDG16" s="285"/>
      <c r="RDH16" s="285"/>
      <c r="RDI16" s="286"/>
      <c r="RDJ16" s="287"/>
      <c r="RDK16" s="67"/>
      <c r="RDL16" s="284"/>
      <c r="RDM16" s="285"/>
      <c r="RDN16" s="285"/>
      <c r="RDO16" s="286"/>
      <c r="RDP16" s="287"/>
      <c r="RDQ16" s="67"/>
      <c r="RDR16" s="284"/>
      <c r="RDS16" s="285"/>
      <c r="RDT16" s="285"/>
      <c r="RDU16" s="286"/>
      <c r="RDV16" s="287"/>
      <c r="RDW16" s="67"/>
      <c r="RDX16" s="284"/>
      <c r="RDY16" s="285"/>
      <c r="RDZ16" s="285"/>
      <c r="REA16" s="286"/>
      <c r="REB16" s="287"/>
      <c r="REC16" s="67"/>
      <c r="RED16" s="284"/>
      <c r="REE16" s="285"/>
      <c r="REF16" s="285"/>
      <c r="REG16" s="286"/>
      <c r="REH16" s="287"/>
      <c r="REI16" s="67"/>
      <c r="REJ16" s="284"/>
      <c r="REK16" s="285"/>
      <c r="REL16" s="285"/>
      <c r="REM16" s="286"/>
      <c r="REN16" s="287"/>
      <c r="REO16" s="67"/>
      <c r="REP16" s="284"/>
      <c r="REQ16" s="285"/>
      <c r="RER16" s="285"/>
      <c r="RES16" s="286"/>
      <c r="RET16" s="287"/>
      <c r="REU16" s="67"/>
      <c r="REV16" s="284"/>
      <c r="REW16" s="285"/>
      <c r="REX16" s="285"/>
      <c r="REY16" s="286"/>
      <c r="REZ16" s="287"/>
      <c r="RFA16" s="67"/>
      <c r="RFB16" s="284"/>
      <c r="RFC16" s="285"/>
      <c r="RFD16" s="285"/>
      <c r="RFE16" s="286"/>
      <c r="RFF16" s="287"/>
      <c r="RFG16" s="67"/>
      <c r="RFH16" s="284"/>
      <c r="RFI16" s="285"/>
      <c r="RFJ16" s="285"/>
      <c r="RFK16" s="286"/>
      <c r="RFL16" s="287"/>
      <c r="RFM16" s="67"/>
      <c r="RFN16" s="284"/>
      <c r="RFO16" s="285"/>
      <c r="RFP16" s="285"/>
      <c r="RFQ16" s="286"/>
      <c r="RFR16" s="287"/>
      <c r="RFS16" s="67"/>
      <c r="RFT16" s="284"/>
      <c r="RFU16" s="285"/>
      <c r="RFV16" s="285"/>
      <c r="RFW16" s="286"/>
      <c r="RFX16" s="287"/>
      <c r="RFY16" s="67"/>
      <c r="RFZ16" s="284"/>
      <c r="RGA16" s="285"/>
      <c r="RGB16" s="285"/>
      <c r="RGC16" s="286"/>
      <c r="RGD16" s="287"/>
      <c r="RGE16" s="67"/>
      <c r="RGF16" s="284"/>
      <c r="RGG16" s="285"/>
      <c r="RGH16" s="285"/>
      <c r="RGI16" s="286"/>
      <c r="RGJ16" s="287"/>
      <c r="RGK16" s="67"/>
      <c r="RGL16" s="284"/>
      <c r="RGM16" s="285"/>
      <c r="RGN16" s="285"/>
      <c r="RGO16" s="286"/>
      <c r="RGP16" s="287"/>
      <c r="RGQ16" s="67"/>
      <c r="RGR16" s="284"/>
      <c r="RGS16" s="285"/>
      <c r="RGT16" s="285"/>
      <c r="RGU16" s="286"/>
      <c r="RGV16" s="287"/>
      <c r="RGW16" s="67"/>
      <c r="RGX16" s="284"/>
      <c r="RGY16" s="285"/>
      <c r="RGZ16" s="285"/>
      <c r="RHA16" s="286"/>
      <c r="RHB16" s="287"/>
      <c r="RHC16" s="67"/>
      <c r="RHD16" s="284"/>
      <c r="RHE16" s="285"/>
      <c r="RHF16" s="285"/>
      <c r="RHG16" s="286"/>
      <c r="RHH16" s="287"/>
      <c r="RHI16" s="67"/>
      <c r="RHJ16" s="284"/>
      <c r="RHK16" s="285"/>
      <c r="RHL16" s="285"/>
      <c r="RHM16" s="286"/>
      <c r="RHN16" s="287"/>
      <c r="RHO16" s="67"/>
      <c r="RHP16" s="284"/>
      <c r="RHQ16" s="285"/>
      <c r="RHR16" s="285"/>
      <c r="RHS16" s="286"/>
      <c r="RHT16" s="287"/>
      <c r="RHU16" s="67"/>
      <c r="RHV16" s="284"/>
      <c r="RHW16" s="285"/>
      <c r="RHX16" s="285"/>
      <c r="RHY16" s="286"/>
      <c r="RHZ16" s="287"/>
      <c r="RIA16" s="67"/>
      <c r="RIB16" s="284"/>
      <c r="RIC16" s="285"/>
      <c r="RID16" s="285"/>
      <c r="RIE16" s="286"/>
      <c r="RIF16" s="287"/>
      <c r="RIG16" s="67"/>
      <c r="RIH16" s="284"/>
      <c r="RII16" s="285"/>
      <c r="RIJ16" s="285"/>
      <c r="RIK16" s="286"/>
      <c r="RIL16" s="287"/>
      <c r="RIM16" s="67"/>
      <c r="RIN16" s="284"/>
      <c r="RIO16" s="285"/>
      <c r="RIP16" s="285"/>
      <c r="RIQ16" s="286"/>
      <c r="RIR16" s="287"/>
      <c r="RIS16" s="67"/>
      <c r="RIT16" s="284"/>
      <c r="RIU16" s="285"/>
      <c r="RIV16" s="285"/>
      <c r="RIW16" s="286"/>
      <c r="RIX16" s="287"/>
      <c r="RIY16" s="67"/>
      <c r="RIZ16" s="284"/>
      <c r="RJA16" s="285"/>
      <c r="RJB16" s="285"/>
      <c r="RJC16" s="286"/>
      <c r="RJD16" s="287"/>
      <c r="RJE16" s="67"/>
      <c r="RJF16" s="284"/>
      <c r="RJG16" s="285"/>
      <c r="RJH16" s="285"/>
      <c r="RJI16" s="286"/>
      <c r="RJJ16" s="287"/>
      <c r="RJK16" s="67"/>
      <c r="RJL16" s="284"/>
      <c r="RJM16" s="285"/>
      <c r="RJN16" s="285"/>
      <c r="RJO16" s="286"/>
      <c r="RJP16" s="287"/>
      <c r="RJQ16" s="67"/>
      <c r="RJR16" s="284"/>
      <c r="RJS16" s="285"/>
      <c r="RJT16" s="285"/>
      <c r="RJU16" s="286"/>
      <c r="RJV16" s="287"/>
      <c r="RJW16" s="67"/>
      <c r="RJX16" s="284"/>
      <c r="RJY16" s="285"/>
      <c r="RJZ16" s="285"/>
      <c r="RKA16" s="286"/>
      <c r="RKB16" s="287"/>
      <c r="RKC16" s="67"/>
      <c r="RKD16" s="284"/>
      <c r="RKE16" s="285"/>
      <c r="RKF16" s="285"/>
      <c r="RKG16" s="286"/>
      <c r="RKH16" s="287"/>
      <c r="RKI16" s="67"/>
      <c r="RKJ16" s="284"/>
      <c r="RKK16" s="285"/>
      <c r="RKL16" s="285"/>
      <c r="RKM16" s="286"/>
      <c r="RKN16" s="287"/>
      <c r="RKO16" s="67"/>
      <c r="RKP16" s="284"/>
      <c r="RKQ16" s="285"/>
      <c r="RKR16" s="285"/>
      <c r="RKS16" s="286"/>
      <c r="RKT16" s="287"/>
      <c r="RKU16" s="67"/>
      <c r="RKV16" s="284"/>
      <c r="RKW16" s="285"/>
      <c r="RKX16" s="285"/>
      <c r="RKY16" s="286"/>
      <c r="RKZ16" s="287"/>
      <c r="RLA16" s="67"/>
      <c r="RLB16" s="284"/>
      <c r="RLC16" s="285"/>
      <c r="RLD16" s="285"/>
      <c r="RLE16" s="286"/>
      <c r="RLF16" s="287"/>
      <c r="RLG16" s="67"/>
      <c r="RLH16" s="284"/>
      <c r="RLI16" s="285"/>
      <c r="RLJ16" s="285"/>
      <c r="RLK16" s="286"/>
      <c r="RLL16" s="287"/>
      <c r="RLM16" s="67"/>
      <c r="RLN16" s="284"/>
      <c r="RLO16" s="285"/>
      <c r="RLP16" s="285"/>
      <c r="RLQ16" s="286"/>
      <c r="RLR16" s="287"/>
      <c r="RLS16" s="67"/>
      <c r="RLT16" s="284"/>
      <c r="RLU16" s="285"/>
      <c r="RLV16" s="285"/>
      <c r="RLW16" s="286"/>
      <c r="RLX16" s="287"/>
      <c r="RLY16" s="67"/>
      <c r="RLZ16" s="284"/>
      <c r="RMA16" s="285"/>
      <c r="RMB16" s="285"/>
      <c r="RMC16" s="286"/>
      <c r="RMD16" s="287"/>
      <c r="RME16" s="67"/>
      <c r="RMF16" s="284"/>
      <c r="RMG16" s="285"/>
      <c r="RMH16" s="285"/>
      <c r="RMI16" s="286"/>
      <c r="RMJ16" s="287"/>
      <c r="RMK16" s="67"/>
      <c r="RML16" s="284"/>
      <c r="RMM16" s="285"/>
      <c r="RMN16" s="285"/>
      <c r="RMO16" s="286"/>
      <c r="RMP16" s="287"/>
      <c r="RMQ16" s="67"/>
      <c r="RMR16" s="284"/>
      <c r="RMS16" s="285"/>
      <c r="RMT16" s="285"/>
      <c r="RMU16" s="286"/>
      <c r="RMV16" s="287"/>
      <c r="RMW16" s="67"/>
      <c r="RMX16" s="284"/>
      <c r="RMY16" s="285"/>
      <c r="RMZ16" s="285"/>
      <c r="RNA16" s="286"/>
      <c r="RNB16" s="287"/>
      <c r="RNC16" s="67"/>
      <c r="RND16" s="284"/>
      <c r="RNE16" s="285"/>
      <c r="RNF16" s="285"/>
      <c r="RNG16" s="286"/>
      <c r="RNH16" s="287"/>
      <c r="RNI16" s="67"/>
      <c r="RNJ16" s="284"/>
      <c r="RNK16" s="285"/>
      <c r="RNL16" s="285"/>
      <c r="RNM16" s="286"/>
      <c r="RNN16" s="287"/>
      <c r="RNO16" s="67"/>
      <c r="RNP16" s="284"/>
      <c r="RNQ16" s="285"/>
      <c r="RNR16" s="285"/>
      <c r="RNS16" s="286"/>
      <c r="RNT16" s="287"/>
      <c r="RNU16" s="67"/>
      <c r="RNV16" s="284"/>
      <c r="RNW16" s="285"/>
      <c r="RNX16" s="285"/>
      <c r="RNY16" s="286"/>
      <c r="RNZ16" s="287"/>
      <c r="ROA16" s="67"/>
      <c r="ROB16" s="284"/>
      <c r="ROC16" s="285"/>
      <c r="ROD16" s="285"/>
      <c r="ROE16" s="286"/>
      <c r="ROF16" s="287"/>
      <c r="ROG16" s="67"/>
      <c r="ROH16" s="284"/>
      <c r="ROI16" s="285"/>
      <c r="ROJ16" s="285"/>
      <c r="ROK16" s="286"/>
      <c r="ROL16" s="287"/>
      <c r="ROM16" s="67"/>
      <c r="RON16" s="284"/>
      <c r="ROO16" s="285"/>
      <c r="ROP16" s="285"/>
      <c r="ROQ16" s="286"/>
      <c r="ROR16" s="287"/>
      <c r="ROS16" s="67"/>
      <c r="ROT16" s="284"/>
      <c r="ROU16" s="285"/>
      <c r="ROV16" s="285"/>
      <c r="ROW16" s="286"/>
      <c r="ROX16" s="287"/>
      <c r="ROY16" s="67"/>
      <c r="ROZ16" s="284"/>
      <c r="RPA16" s="285"/>
      <c r="RPB16" s="285"/>
      <c r="RPC16" s="286"/>
      <c r="RPD16" s="287"/>
      <c r="RPE16" s="67"/>
      <c r="RPF16" s="284"/>
      <c r="RPG16" s="285"/>
      <c r="RPH16" s="285"/>
      <c r="RPI16" s="286"/>
      <c r="RPJ16" s="287"/>
      <c r="RPK16" s="67"/>
      <c r="RPL16" s="284"/>
      <c r="RPM16" s="285"/>
      <c r="RPN16" s="285"/>
      <c r="RPO16" s="286"/>
      <c r="RPP16" s="287"/>
      <c r="RPQ16" s="67"/>
      <c r="RPR16" s="284"/>
      <c r="RPS16" s="285"/>
      <c r="RPT16" s="285"/>
      <c r="RPU16" s="286"/>
      <c r="RPV16" s="287"/>
      <c r="RPW16" s="67"/>
      <c r="RPX16" s="284"/>
      <c r="RPY16" s="285"/>
      <c r="RPZ16" s="285"/>
      <c r="RQA16" s="286"/>
      <c r="RQB16" s="287"/>
      <c r="RQC16" s="67"/>
      <c r="RQD16" s="284"/>
      <c r="RQE16" s="285"/>
      <c r="RQF16" s="285"/>
      <c r="RQG16" s="286"/>
      <c r="RQH16" s="287"/>
      <c r="RQI16" s="67"/>
      <c r="RQJ16" s="284"/>
      <c r="RQK16" s="285"/>
      <c r="RQL16" s="285"/>
      <c r="RQM16" s="286"/>
      <c r="RQN16" s="287"/>
      <c r="RQO16" s="67"/>
      <c r="RQP16" s="284"/>
      <c r="RQQ16" s="285"/>
      <c r="RQR16" s="285"/>
      <c r="RQS16" s="286"/>
      <c r="RQT16" s="287"/>
      <c r="RQU16" s="67"/>
      <c r="RQV16" s="284"/>
      <c r="RQW16" s="285"/>
      <c r="RQX16" s="285"/>
      <c r="RQY16" s="286"/>
      <c r="RQZ16" s="287"/>
      <c r="RRA16" s="67"/>
      <c r="RRB16" s="284"/>
      <c r="RRC16" s="285"/>
      <c r="RRD16" s="285"/>
      <c r="RRE16" s="286"/>
      <c r="RRF16" s="287"/>
      <c r="RRG16" s="67"/>
      <c r="RRH16" s="284"/>
      <c r="RRI16" s="285"/>
      <c r="RRJ16" s="285"/>
      <c r="RRK16" s="286"/>
      <c r="RRL16" s="287"/>
      <c r="RRM16" s="67"/>
      <c r="RRN16" s="284"/>
      <c r="RRO16" s="285"/>
      <c r="RRP16" s="285"/>
      <c r="RRQ16" s="286"/>
      <c r="RRR16" s="287"/>
      <c r="RRS16" s="67"/>
      <c r="RRT16" s="284"/>
      <c r="RRU16" s="285"/>
      <c r="RRV16" s="285"/>
      <c r="RRW16" s="286"/>
      <c r="RRX16" s="287"/>
      <c r="RRY16" s="67"/>
      <c r="RRZ16" s="284"/>
      <c r="RSA16" s="285"/>
      <c r="RSB16" s="285"/>
      <c r="RSC16" s="286"/>
      <c r="RSD16" s="287"/>
      <c r="RSE16" s="67"/>
      <c r="RSF16" s="284"/>
      <c r="RSG16" s="285"/>
      <c r="RSH16" s="285"/>
      <c r="RSI16" s="286"/>
      <c r="RSJ16" s="287"/>
      <c r="RSK16" s="67"/>
      <c r="RSL16" s="284"/>
      <c r="RSM16" s="285"/>
      <c r="RSN16" s="285"/>
      <c r="RSO16" s="286"/>
      <c r="RSP16" s="287"/>
      <c r="RSQ16" s="67"/>
      <c r="RSR16" s="284"/>
      <c r="RSS16" s="285"/>
      <c r="RST16" s="285"/>
      <c r="RSU16" s="286"/>
      <c r="RSV16" s="287"/>
      <c r="RSW16" s="67"/>
      <c r="RSX16" s="284"/>
      <c r="RSY16" s="285"/>
      <c r="RSZ16" s="285"/>
      <c r="RTA16" s="286"/>
      <c r="RTB16" s="287"/>
      <c r="RTC16" s="67"/>
      <c r="RTD16" s="284"/>
      <c r="RTE16" s="285"/>
      <c r="RTF16" s="285"/>
      <c r="RTG16" s="286"/>
      <c r="RTH16" s="287"/>
      <c r="RTI16" s="67"/>
      <c r="RTJ16" s="284"/>
      <c r="RTK16" s="285"/>
      <c r="RTL16" s="285"/>
      <c r="RTM16" s="286"/>
      <c r="RTN16" s="287"/>
      <c r="RTO16" s="67"/>
      <c r="RTP16" s="284"/>
      <c r="RTQ16" s="285"/>
      <c r="RTR16" s="285"/>
      <c r="RTS16" s="286"/>
      <c r="RTT16" s="287"/>
      <c r="RTU16" s="67"/>
      <c r="RTV16" s="284"/>
      <c r="RTW16" s="285"/>
      <c r="RTX16" s="285"/>
      <c r="RTY16" s="286"/>
      <c r="RTZ16" s="287"/>
      <c r="RUA16" s="67"/>
      <c r="RUB16" s="284"/>
      <c r="RUC16" s="285"/>
      <c r="RUD16" s="285"/>
      <c r="RUE16" s="286"/>
      <c r="RUF16" s="287"/>
      <c r="RUG16" s="67"/>
      <c r="RUH16" s="284"/>
      <c r="RUI16" s="285"/>
      <c r="RUJ16" s="285"/>
      <c r="RUK16" s="286"/>
      <c r="RUL16" s="287"/>
      <c r="RUM16" s="67"/>
      <c r="RUN16" s="284"/>
      <c r="RUO16" s="285"/>
      <c r="RUP16" s="285"/>
      <c r="RUQ16" s="286"/>
      <c r="RUR16" s="287"/>
      <c r="RUS16" s="67"/>
      <c r="RUT16" s="284"/>
      <c r="RUU16" s="285"/>
      <c r="RUV16" s="285"/>
      <c r="RUW16" s="286"/>
      <c r="RUX16" s="287"/>
      <c r="RUY16" s="67"/>
      <c r="RUZ16" s="284"/>
      <c r="RVA16" s="285"/>
      <c r="RVB16" s="285"/>
      <c r="RVC16" s="286"/>
      <c r="RVD16" s="287"/>
      <c r="RVE16" s="67"/>
      <c r="RVF16" s="284"/>
      <c r="RVG16" s="285"/>
      <c r="RVH16" s="285"/>
      <c r="RVI16" s="286"/>
      <c r="RVJ16" s="287"/>
      <c r="RVK16" s="67"/>
      <c r="RVL16" s="284"/>
      <c r="RVM16" s="285"/>
      <c r="RVN16" s="285"/>
      <c r="RVO16" s="286"/>
      <c r="RVP16" s="287"/>
      <c r="RVQ16" s="67"/>
      <c r="RVR16" s="284"/>
      <c r="RVS16" s="285"/>
      <c r="RVT16" s="285"/>
      <c r="RVU16" s="286"/>
      <c r="RVV16" s="287"/>
      <c r="RVW16" s="67"/>
      <c r="RVX16" s="284"/>
      <c r="RVY16" s="285"/>
      <c r="RVZ16" s="285"/>
      <c r="RWA16" s="286"/>
      <c r="RWB16" s="287"/>
      <c r="RWC16" s="67"/>
      <c r="RWD16" s="284"/>
      <c r="RWE16" s="285"/>
      <c r="RWF16" s="285"/>
      <c r="RWG16" s="286"/>
      <c r="RWH16" s="287"/>
      <c r="RWI16" s="67"/>
      <c r="RWJ16" s="284"/>
      <c r="RWK16" s="285"/>
      <c r="RWL16" s="285"/>
      <c r="RWM16" s="286"/>
      <c r="RWN16" s="287"/>
      <c r="RWO16" s="67"/>
      <c r="RWP16" s="284"/>
      <c r="RWQ16" s="285"/>
      <c r="RWR16" s="285"/>
      <c r="RWS16" s="286"/>
      <c r="RWT16" s="287"/>
      <c r="RWU16" s="67"/>
      <c r="RWV16" s="284"/>
      <c r="RWW16" s="285"/>
      <c r="RWX16" s="285"/>
      <c r="RWY16" s="286"/>
      <c r="RWZ16" s="287"/>
      <c r="RXA16" s="67"/>
      <c r="RXB16" s="284"/>
      <c r="RXC16" s="285"/>
      <c r="RXD16" s="285"/>
      <c r="RXE16" s="286"/>
      <c r="RXF16" s="287"/>
      <c r="RXG16" s="67"/>
      <c r="RXH16" s="284"/>
      <c r="RXI16" s="285"/>
      <c r="RXJ16" s="285"/>
      <c r="RXK16" s="286"/>
      <c r="RXL16" s="287"/>
      <c r="RXM16" s="67"/>
      <c r="RXN16" s="284"/>
      <c r="RXO16" s="285"/>
      <c r="RXP16" s="285"/>
      <c r="RXQ16" s="286"/>
      <c r="RXR16" s="287"/>
      <c r="RXS16" s="67"/>
      <c r="RXT16" s="284"/>
      <c r="RXU16" s="285"/>
      <c r="RXV16" s="285"/>
      <c r="RXW16" s="286"/>
      <c r="RXX16" s="287"/>
      <c r="RXY16" s="67"/>
      <c r="RXZ16" s="284"/>
      <c r="RYA16" s="285"/>
      <c r="RYB16" s="285"/>
      <c r="RYC16" s="286"/>
      <c r="RYD16" s="287"/>
      <c r="RYE16" s="67"/>
      <c r="RYF16" s="284"/>
      <c r="RYG16" s="285"/>
      <c r="RYH16" s="285"/>
      <c r="RYI16" s="286"/>
      <c r="RYJ16" s="287"/>
      <c r="RYK16" s="67"/>
      <c r="RYL16" s="284"/>
      <c r="RYM16" s="285"/>
      <c r="RYN16" s="285"/>
      <c r="RYO16" s="286"/>
      <c r="RYP16" s="287"/>
      <c r="RYQ16" s="67"/>
      <c r="RYR16" s="284"/>
      <c r="RYS16" s="285"/>
      <c r="RYT16" s="285"/>
      <c r="RYU16" s="286"/>
      <c r="RYV16" s="287"/>
      <c r="RYW16" s="67"/>
      <c r="RYX16" s="284"/>
      <c r="RYY16" s="285"/>
      <c r="RYZ16" s="285"/>
      <c r="RZA16" s="286"/>
      <c r="RZB16" s="287"/>
      <c r="RZC16" s="67"/>
      <c r="RZD16" s="284"/>
      <c r="RZE16" s="285"/>
      <c r="RZF16" s="285"/>
      <c r="RZG16" s="286"/>
      <c r="RZH16" s="287"/>
      <c r="RZI16" s="67"/>
      <c r="RZJ16" s="284"/>
      <c r="RZK16" s="285"/>
      <c r="RZL16" s="285"/>
      <c r="RZM16" s="286"/>
      <c r="RZN16" s="287"/>
      <c r="RZO16" s="67"/>
      <c r="RZP16" s="284"/>
      <c r="RZQ16" s="285"/>
      <c r="RZR16" s="285"/>
      <c r="RZS16" s="286"/>
      <c r="RZT16" s="287"/>
      <c r="RZU16" s="67"/>
      <c r="RZV16" s="284"/>
      <c r="RZW16" s="285"/>
      <c r="RZX16" s="285"/>
      <c r="RZY16" s="286"/>
      <c r="RZZ16" s="287"/>
      <c r="SAA16" s="67"/>
      <c r="SAB16" s="284"/>
      <c r="SAC16" s="285"/>
      <c r="SAD16" s="285"/>
      <c r="SAE16" s="286"/>
      <c r="SAF16" s="287"/>
      <c r="SAG16" s="67"/>
      <c r="SAH16" s="284"/>
      <c r="SAI16" s="285"/>
      <c r="SAJ16" s="285"/>
      <c r="SAK16" s="286"/>
      <c r="SAL16" s="287"/>
      <c r="SAM16" s="67"/>
      <c r="SAN16" s="284"/>
      <c r="SAO16" s="285"/>
      <c r="SAP16" s="285"/>
      <c r="SAQ16" s="286"/>
      <c r="SAR16" s="287"/>
      <c r="SAS16" s="67"/>
      <c r="SAT16" s="284"/>
      <c r="SAU16" s="285"/>
      <c r="SAV16" s="285"/>
      <c r="SAW16" s="286"/>
      <c r="SAX16" s="287"/>
      <c r="SAY16" s="67"/>
      <c r="SAZ16" s="284"/>
      <c r="SBA16" s="285"/>
      <c r="SBB16" s="285"/>
      <c r="SBC16" s="286"/>
      <c r="SBD16" s="287"/>
      <c r="SBE16" s="67"/>
      <c r="SBF16" s="284"/>
      <c r="SBG16" s="285"/>
      <c r="SBH16" s="285"/>
      <c r="SBI16" s="286"/>
      <c r="SBJ16" s="287"/>
      <c r="SBK16" s="67"/>
      <c r="SBL16" s="284"/>
      <c r="SBM16" s="285"/>
      <c r="SBN16" s="285"/>
      <c r="SBO16" s="286"/>
      <c r="SBP16" s="287"/>
      <c r="SBQ16" s="67"/>
      <c r="SBR16" s="284"/>
      <c r="SBS16" s="285"/>
      <c r="SBT16" s="285"/>
      <c r="SBU16" s="286"/>
      <c r="SBV16" s="287"/>
      <c r="SBW16" s="67"/>
      <c r="SBX16" s="284"/>
      <c r="SBY16" s="285"/>
      <c r="SBZ16" s="285"/>
      <c r="SCA16" s="286"/>
      <c r="SCB16" s="287"/>
      <c r="SCC16" s="67"/>
      <c r="SCD16" s="284"/>
      <c r="SCE16" s="285"/>
      <c r="SCF16" s="285"/>
      <c r="SCG16" s="286"/>
      <c r="SCH16" s="287"/>
      <c r="SCI16" s="67"/>
      <c r="SCJ16" s="284"/>
      <c r="SCK16" s="285"/>
      <c r="SCL16" s="285"/>
      <c r="SCM16" s="286"/>
      <c r="SCN16" s="287"/>
      <c r="SCO16" s="67"/>
      <c r="SCP16" s="284"/>
      <c r="SCQ16" s="285"/>
      <c r="SCR16" s="285"/>
      <c r="SCS16" s="286"/>
      <c r="SCT16" s="287"/>
      <c r="SCU16" s="67"/>
      <c r="SCV16" s="284"/>
      <c r="SCW16" s="285"/>
      <c r="SCX16" s="285"/>
      <c r="SCY16" s="286"/>
      <c r="SCZ16" s="287"/>
      <c r="SDA16" s="67"/>
      <c r="SDB16" s="284"/>
      <c r="SDC16" s="285"/>
      <c r="SDD16" s="285"/>
      <c r="SDE16" s="286"/>
      <c r="SDF16" s="287"/>
      <c r="SDG16" s="67"/>
      <c r="SDH16" s="284"/>
      <c r="SDI16" s="285"/>
      <c r="SDJ16" s="285"/>
      <c r="SDK16" s="286"/>
      <c r="SDL16" s="287"/>
      <c r="SDM16" s="67"/>
      <c r="SDN16" s="284"/>
      <c r="SDO16" s="285"/>
      <c r="SDP16" s="285"/>
      <c r="SDQ16" s="286"/>
      <c r="SDR16" s="287"/>
      <c r="SDS16" s="67"/>
      <c r="SDT16" s="284"/>
      <c r="SDU16" s="285"/>
      <c r="SDV16" s="285"/>
      <c r="SDW16" s="286"/>
      <c r="SDX16" s="287"/>
      <c r="SDY16" s="67"/>
      <c r="SDZ16" s="284"/>
      <c r="SEA16" s="285"/>
      <c r="SEB16" s="285"/>
      <c r="SEC16" s="286"/>
      <c r="SED16" s="287"/>
      <c r="SEE16" s="67"/>
      <c r="SEF16" s="284"/>
      <c r="SEG16" s="285"/>
      <c r="SEH16" s="285"/>
      <c r="SEI16" s="286"/>
      <c r="SEJ16" s="287"/>
      <c r="SEK16" s="67"/>
      <c r="SEL16" s="284"/>
      <c r="SEM16" s="285"/>
      <c r="SEN16" s="285"/>
      <c r="SEO16" s="286"/>
      <c r="SEP16" s="287"/>
      <c r="SEQ16" s="67"/>
      <c r="SER16" s="284"/>
      <c r="SES16" s="285"/>
      <c r="SET16" s="285"/>
      <c r="SEU16" s="286"/>
      <c r="SEV16" s="287"/>
      <c r="SEW16" s="67"/>
      <c r="SEX16" s="284"/>
      <c r="SEY16" s="285"/>
      <c r="SEZ16" s="285"/>
      <c r="SFA16" s="286"/>
      <c r="SFB16" s="287"/>
      <c r="SFC16" s="67"/>
      <c r="SFD16" s="284"/>
      <c r="SFE16" s="285"/>
      <c r="SFF16" s="285"/>
      <c r="SFG16" s="286"/>
      <c r="SFH16" s="287"/>
      <c r="SFI16" s="67"/>
      <c r="SFJ16" s="284"/>
      <c r="SFK16" s="285"/>
      <c r="SFL16" s="285"/>
      <c r="SFM16" s="286"/>
      <c r="SFN16" s="287"/>
      <c r="SFO16" s="67"/>
      <c r="SFP16" s="284"/>
      <c r="SFQ16" s="285"/>
      <c r="SFR16" s="285"/>
      <c r="SFS16" s="286"/>
      <c r="SFT16" s="287"/>
      <c r="SFU16" s="67"/>
      <c r="SFV16" s="284"/>
      <c r="SFW16" s="285"/>
      <c r="SFX16" s="285"/>
      <c r="SFY16" s="286"/>
      <c r="SFZ16" s="287"/>
      <c r="SGA16" s="67"/>
      <c r="SGB16" s="284"/>
      <c r="SGC16" s="285"/>
      <c r="SGD16" s="285"/>
      <c r="SGE16" s="286"/>
      <c r="SGF16" s="287"/>
      <c r="SGG16" s="67"/>
      <c r="SGH16" s="284"/>
      <c r="SGI16" s="285"/>
      <c r="SGJ16" s="285"/>
      <c r="SGK16" s="286"/>
      <c r="SGL16" s="287"/>
      <c r="SGM16" s="67"/>
      <c r="SGN16" s="284"/>
      <c r="SGO16" s="285"/>
      <c r="SGP16" s="285"/>
      <c r="SGQ16" s="286"/>
      <c r="SGR16" s="287"/>
      <c r="SGS16" s="67"/>
      <c r="SGT16" s="284"/>
      <c r="SGU16" s="285"/>
      <c r="SGV16" s="285"/>
      <c r="SGW16" s="286"/>
      <c r="SGX16" s="287"/>
      <c r="SGY16" s="67"/>
      <c r="SGZ16" s="284"/>
      <c r="SHA16" s="285"/>
      <c r="SHB16" s="285"/>
      <c r="SHC16" s="286"/>
      <c r="SHD16" s="287"/>
      <c r="SHE16" s="67"/>
      <c r="SHF16" s="284"/>
      <c r="SHG16" s="285"/>
      <c r="SHH16" s="285"/>
      <c r="SHI16" s="286"/>
      <c r="SHJ16" s="287"/>
      <c r="SHK16" s="67"/>
      <c r="SHL16" s="284"/>
      <c r="SHM16" s="285"/>
      <c r="SHN16" s="285"/>
      <c r="SHO16" s="286"/>
      <c r="SHP16" s="287"/>
      <c r="SHQ16" s="67"/>
      <c r="SHR16" s="284"/>
      <c r="SHS16" s="285"/>
      <c r="SHT16" s="285"/>
      <c r="SHU16" s="286"/>
      <c r="SHV16" s="287"/>
      <c r="SHW16" s="67"/>
      <c r="SHX16" s="284"/>
      <c r="SHY16" s="285"/>
      <c r="SHZ16" s="285"/>
      <c r="SIA16" s="286"/>
      <c r="SIB16" s="287"/>
      <c r="SIC16" s="67"/>
      <c r="SID16" s="284"/>
      <c r="SIE16" s="285"/>
      <c r="SIF16" s="285"/>
      <c r="SIG16" s="286"/>
      <c r="SIH16" s="287"/>
      <c r="SII16" s="67"/>
      <c r="SIJ16" s="284"/>
      <c r="SIK16" s="285"/>
      <c r="SIL16" s="285"/>
      <c r="SIM16" s="286"/>
      <c r="SIN16" s="287"/>
      <c r="SIO16" s="67"/>
      <c r="SIP16" s="284"/>
      <c r="SIQ16" s="285"/>
      <c r="SIR16" s="285"/>
      <c r="SIS16" s="286"/>
      <c r="SIT16" s="287"/>
      <c r="SIU16" s="67"/>
      <c r="SIV16" s="284"/>
      <c r="SIW16" s="285"/>
      <c r="SIX16" s="285"/>
      <c r="SIY16" s="286"/>
      <c r="SIZ16" s="287"/>
      <c r="SJA16" s="67"/>
      <c r="SJB16" s="284"/>
      <c r="SJC16" s="285"/>
      <c r="SJD16" s="285"/>
      <c r="SJE16" s="286"/>
      <c r="SJF16" s="287"/>
      <c r="SJG16" s="67"/>
      <c r="SJH16" s="284"/>
      <c r="SJI16" s="285"/>
      <c r="SJJ16" s="285"/>
      <c r="SJK16" s="286"/>
      <c r="SJL16" s="287"/>
      <c r="SJM16" s="67"/>
      <c r="SJN16" s="284"/>
      <c r="SJO16" s="285"/>
      <c r="SJP16" s="285"/>
      <c r="SJQ16" s="286"/>
      <c r="SJR16" s="287"/>
      <c r="SJS16" s="67"/>
      <c r="SJT16" s="284"/>
      <c r="SJU16" s="285"/>
      <c r="SJV16" s="285"/>
      <c r="SJW16" s="286"/>
      <c r="SJX16" s="287"/>
      <c r="SJY16" s="67"/>
      <c r="SJZ16" s="284"/>
      <c r="SKA16" s="285"/>
      <c r="SKB16" s="285"/>
      <c r="SKC16" s="286"/>
      <c r="SKD16" s="287"/>
      <c r="SKE16" s="67"/>
      <c r="SKF16" s="284"/>
      <c r="SKG16" s="285"/>
      <c r="SKH16" s="285"/>
      <c r="SKI16" s="286"/>
      <c r="SKJ16" s="287"/>
      <c r="SKK16" s="67"/>
      <c r="SKL16" s="284"/>
      <c r="SKM16" s="285"/>
      <c r="SKN16" s="285"/>
      <c r="SKO16" s="286"/>
      <c r="SKP16" s="287"/>
      <c r="SKQ16" s="67"/>
      <c r="SKR16" s="284"/>
      <c r="SKS16" s="285"/>
      <c r="SKT16" s="285"/>
      <c r="SKU16" s="286"/>
      <c r="SKV16" s="287"/>
      <c r="SKW16" s="67"/>
      <c r="SKX16" s="284"/>
      <c r="SKY16" s="285"/>
      <c r="SKZ16" s="285"/>
      <c r="SLA16" s="286"/>
      <c r="SLB16" s="287"/>
      <c r="SLC16" s="67"/>
      <c r="SLD16" s="284"/>
      <c r="SLE16" s="285"/>
      <c r="SLF16" s="285"/>
      <c r="SLG16" s="286"/>
      <c r="SLH16" s="287"/>
      <c r="SLI16" s="67"/>
      <c r="SLJ16" s="284"/>
      <c r="SLK16" s="285"/>
      <c r="SLL16" s="285"/>
      <c r="SLM16" s="286"/>
      <c r="SLN16" s="287"/>
      <c r="SLO16" s="67"/>
      <c r="SLP16" s="284"/>
      <c r="SLQ16" s="285"/>
      <c r="SLR16" s="285"/>
      <c r="SLS16" s="286"/>
      <c r="SLT16" s="287"/>
      <c r="SLU16" s="67"/>
      <c r="SLV16" s="284"/>
      <c r="SLW16" s="285"/>
      <c r="SLX16" s="285"/>
      <c r="SLY16" s="286"/>
      <c r="SLZ16" s="287"/>
      <c r="SMA16" s="67"/>
      <c r="SMB16" s="284"/>
      <c r="SMC16" s="285"/>
      <c r="SMD16" s="285"/>
      <c r="SME16" s="286"/>
      <c r="SMF16" s="287"/>
      <c r="SMG16" s="67"/>
      <c r="SMH16" s="284"/>
      <c r="SMI16" s="285"/>
      <c r="SMJ16" s="285"/>
      <c r="SMK16" s="286"/>
      <c r="SML16" s="287"/>
      <c r="SMM16" s="67"/>
      <c r="SMN16" s="284"/>
      <c r="SMO16" s="285"/>
      <c r="SMP16" s="285"/>
      <c r="SMQ16" s="286"/>
      <c r="SMR16" s="287"/>
      <c r="SMS16" s="67"/>
      <c r="SMT16" s="284"/>
      <c r="SMU16" s="285"/>
      <c r="SMV16" s="285"/>
      <c r="SMW16" s="286"/>
      <c r="SMX16" s="287"/>
      <c r="SMY16" s="67"/>
      <c r="SMZ16" s="284"/>
      <c r="SNA16" s="285"/>
      <c r="SNB16" s="285"/>
      <c r="SNC16" s="286"/>
      <c r="SND16" s="287"/>
      <c r="SNE16" s="67"/>
      <c r="SNF16" s="284"/>
      <c r="SNG16" s="285"/>
      <c r="SNH16" s="285"/>
      <c r="SNI16" s="286"/>
      <c r="SNJ16" s="287"/>
      <c r="SNK16" s="67"/>
      <c r="SNL16" s="284"/>
      <c r="SNM16" s="285"/>
      <c r="SNN16" s="285"/>
      <c r="SNO16" s="286"/>
      <c r="SNP16" s="287"/>
      <c r="SNQ16" s="67"/>
      <c r="SNR16" s="284"/>
      <c r="SNS16" s="285"/>
      <c r="SNT16" s="285"/>
      <c r="SNU16" s="286"/>
      <c r="SNV16" s="287"/>
      <c r="SNW16" s="67"/>
      <c r="SNX16" s="284"/>
      <c r="SNY16" s="285"/>
      <c r="SNZ16" s="285"/>
      <c r="SOA16" s="286"/>
      <c r="SOB16" s="287"/>
      <c r="SOC16" s="67"/>
      <c r="SOD16" s="284"/>
      <c r="SOE16" s="285"/>
      <c r="SOF16" s="285"/>
      <c r="SOG16" s="286"/>
      <c r="SOH16" s="287"/>
      <c r="SOI16" s="67"/>
      <c r="SOJ16" s="284"/>
      <c r="SOK16" s="285"/>
      <c r="SOL16" s="285"/>
      <c r="SOM16" s="286"/>
      <c r="SON16" s="287"/>
      <c r="SOO16" s="67"/>
      <c r="SOP16" s="284"/>
      <c r="SOQ16" s="285"/>
      <c r="SOR16" s="285"/>
      <c r="SOS16" s="286"/>
      <c r="SOT16" s="287"/>
      <c r="SOU16" s="67"/>
      <c r="SOV16" s="284"/>
      <c r="SOW16" s="285"/>
      <c r="SOX16" s="285"/>
      <c r="SOY16" s="286"/>
      <c r="SOZ16" s="287"/>
      <c r="SPA16" s="67"/>
      <c r="SPB16" s="284"/>
      <c r="SPC16" s="285"/>
      <c r="SPD16" s="285"/>
      <c r="SPE16" s="286"/>
      <c r="SPF16" s="287"/>
      <c r="SPG16" s="67"/>
      <c r="SPH16" s="284"/>
      <c r="SPI16" s="285"/>
      <c r="SPJ16" s="285"/>
      <c r="SPK16" s="286"/>
      <c r="SPL16" s="287"/>
      <c r="SPM16" s="67"/>
      <c r="SPN16" s="284"/>
      <c r="SPO16" s="285"/>
      <c r="SPP16" s="285"/>
      <c r="SPQ16" s="286"/>
      <c r="SPR16" s="287"/>
      <c r="SPS16" s="67"/>
      <c r="SPT16" s="284"/>
      <c r="SPU16" s="285"/>
      <c r="SPV16" s="285"/>
      <c r="SPW16" s="286"/>
      <c r="SPX16" s="287"/>
      <c r="SPY16" s="67"/>
      <c r="SPZ16" s="284"/>
      <c r="SQA16" s="285"/>
      <c r="SQB16" s="285"/>
      <c r="SQC16" s="286"/>
      <c r="SQD16" s="287"/>
      <c r="SQE16" s="67"/>
      <c r="SQF16" s="284"/>
      <c r="SQG16" s="285"/>
      <c r="SQH16" s="285"/>
      <c r="SQI16" s="286"/>
      <c r="SQJ16" s="287"/>
      <c r="SQK16" s="67"/>
      <c r="SQL16" s="284"/>
      <c r="SQM16" s="285"/>
      <c r="SQN16" s="285"/>
      <c r="SQO16" s="286"/>
      <c r="SQP16" s="287"/>
      <c r="SQQ16" s="67"/>
      <c r="SQR16" s="284"/>
      <c r="SQS16" s="285"/>
      <c r="SQT16" s="285"/>
      <c r="SQU16" s="286"/>
      <c r="SQV16" s="287"/>
      <c r="SQW16" s="67"/>
      <c r="SQX16" s="284"/>
      <c r="SQY16" s="285"/>
      <c r="SQZ16" s="285"/>
      <c r="SRA16" s="286"/>
      <c r="SRB16" s="287"/>
      <c r="SRC16" s="67"/>
      <c r="SRD16" s="284"/>
      <c r="SRE16" s="285"/>
      <c r="SRF16" s="285"/>
      <c r="SRG16" s="286"/>
      <c r="SRH16" s="287"/>
      <c r="SRI16" s="67"/>
      <c r="SRJ16" s="284"/>
      <c r="SRK16" s="285"/>
      <c r="SRL16" s="285"/>
      <c r="SRM16" s="286"/>
      <c r="SRN16" s="287"/>
      <c r="SRO16" s="67"/>
      <c r="SRP16" s="284"/>
      <c r="SRQ16" s="285"/>
      <c r="SRR16" s="285"/>
      <c r="SRS16" s="286"/>
      <c r="SRT16" s="287"/>
      <c r="SRU16" s="67"/>
      <c r="SRV16" s="284"/>
      <c r="SRW16" s="285"/>
      <c r="SRX16" s="285"/>
      <c r="SRY16" s="286"/>
      <c r="SRZ16" s="287"/>
      <c r="SSA16" s="67"/>
      <c r="SSB16" s="284"/>
      <c r="SSC16" s="285"/>
      <c r="SSD16" s="285"/>
      <c r="SSE16" s="286"/>
      <c r="SSF16" s="287"/>
      <c r="SSG16" s="67"/>
      <c r="SSH16" s="284"/>
      <c r="SSI16" s="285"/>
      <c r="SSJ16" s="285"/>
      <c r="SSK16" s="286"/>
      <c r="SSL16" s="287"/>
      <c r="SSM16" s="67"/>
      <c r="SSN16" s="284"/>
      <c r="SSO16" s="285"/>
      <c r="SSP16" s="285"/>
      <c r="SSQ16" s="286"/>
      <c r="SSR16" s="287"/>
      <c r="SSS16" s="67"/>
      <c r="SST16" s="284"/>
      <c r="SSU16" s="285"/>
      <c r="SSV16" s="285"/>
      <c r="SSW16" s="286"/>
      <c r="SSX16" s="287"/>
      <c r="SSY16" s="67"/>
      <c r="SSZ16" s="284"/>
      <c r="STA16" s="285"/>
      <c r="STB16" s="285"/>
      <c r="STC16" s="286"/>
      <c r="STD16" s="287"/>
      <c r="STE16" s="67"/>
      <c r="STF16" s="284"/>
      <c r="STG16" s="285"/>
      <c r="STH16" s="285"/>
      <c r="STI16" s="286"/>
      <c r="STJ16" s="287"/>
      <c r="STK16" s="67"/>
      <c r="STL16" s="284"/>
      <c r="STM16" s="285"/>
      <c r="STN16" s="285"/>
      <c r="STO16" s="286"/>
      <c r="STP16" s="287"/>
      <c r="STQ16" s="67"/>
      <c r="STR16" s="284"/>
      <c r="STS16" s="285"/>
      <c r="STT16" s="285"/>
      <c r="STU16" s="286"/>
      <c r="STV16" s="287"/>
      <c r="STW16" s="67"/>
      <c r="STX16" s="284"/>
      <c r="STY16" s="285"/>
      <c r="STZ16" s="285"/>
      <c r="SUA16" s="286"/>
      <c r="SUB16" s="287"/>
      <c r="SUC16" s="67"/>
      <c r="SUD16" s="284"/>
      <c r="SUE16" s="285"/>
      <c r="SUF16" s="285"/>
      <c r="SUG16" s="286"/>
      <c r="SUH16" s="287"/>
      <c r="SUI16" s="67"/>
      <c r="SUJ16" s="284"/>
      <c r="SUK16" s="285"/>
      <c r="SUL16" s="285"/>
      <c r="SUM16" s="286"/>
      <c r="SUN16" s="287"/>
      <c r="SUO16" s="67"/>
      <c r="SUP16" s="284"/>
      <c r="SUQ16" s="285"/>
      <c r="SUR16" s="285"/>
      <c r="SUS16" s="286"/>
      <c r="SUT16" s="287"/>
      <c r="SUU16" s="67"/>
      <c r="SUV16" s="284"/>
      <c r="SUW16" s="285"/>
      <c r="SUX16" s="285"/>
      <c r="SUY16" s="286"/>
      <c r="SUZ16" s="287"/>
      <c r="SVA16" s="67"/>
      <c r="SVB16" s="284"/>
      <c r="SVC16" s="285"/>
      <c r="SVD16" s="285"/>
      <c r="SVE16" s="286"/>
      <c r="SVF16" s="287"/>
      <c r="SVG16" s="67"/>
      <c r="SVH16" s="284"/>
      <c r="SVI16" s="285"/>
      <c r="SVJ16" s="285"/>
      <c r="SVK16" s="286"/>
      <c r="SVL16" s="287"/>
      <c r="SVM16" s="67"/>
      <c r="SVN16" s="284"/>
      <c r="SVO16" s="285"/>
      <c r="SVP16" s="285"/>
      <c r="SVQ16" s="286"/>
      <c r="SVR16" s="287"/>
      <c r="SVS16" s="67"/>
      <c r="SVT16" s="284"/>
      <c r="SVU16" s="285"/>
      <c r="SVV16" s="285"/>
      <c r="SVW16" s="286"/>
      <c r="SVX16" s="287"/>
      <c r="SVY16" s="67"/>
      <c r="SVZ16" s="284"/>
      <c r="SWA16" s="285"/>
      <c r="SWB16" s="285"/>
      <c r="SWC16" s="286"/>
      <c r="SWD16" s="287"/>
      <c r="SWE16" s="67"/>
      <c r="SWF16" s="284"/>
      <c r="SWG16" s="285"/>
      <c r="SWH16" s="285"/>
      <c r="SWI16" s="286"/>
      <c r="SWJ16" s="287"/>
      <c r="SWK16" s="67"/>
      <c r="SWL16" s="284"/>
      <c r="SWM16" s="285"/>
      <c r="SWN16" s="285"/>
      <c r="SWO16" s="286"/>
      <c r="SWP16" s="287"/>
      <c r="SWQ16" s="67"/>
      <c r="SWR16" s="284"/>
      <c r="SWS16" s="285"/>
      <c r="SWT16" s="285"/>
      <c r="SWU16" s="286"/>
      <c r="SWV16" s="287"/>
      <c r="SWW16" s="67"/>
      <c r="SWX16" s="284"/>
      <c r="SWY16" s="285"/>
      <c r="SWZ16" s="285"/>
      <c r="SXA16" s="286"/>
      <c r="SXB16" s="287"/>
      <c r="SXC16" s="67"/>
      <c r="SXD16" s="284"/>
      <c r="SXE16" s="285"/>
      <c r="SXF16" s="285"/>
      <c r="SXG16" s="286"/>
      <c r="SXH16" s="287"/>
      <c r="SXI16" s="67"/>
      <c r="SXJ16" s="284"/>
      <c r="SXK16" s="285"/>
      <c r="SXL16" s="285"/>
      <c r="SXM16" s="286"/>
      <c r="SXN16" s="287"/>
      <c r="SXO16" s="67"/>
      <c r="SXP16" s="284"/>
      <c r="SXQ16" s="285"/>
      <c r="SXR16" s="285"/>
      <c r="SXS16" s="286"/>
      <c r="SXT16" s="287"/>
      <c r="SXU16" s="67"/>
      <c r="SXV16" s="284"/>
      <c r="SXW16" s="285"/>
      <c r="SXX16" s="285"/>
      <c r="SXY16" s="286"/>
      <c r="SXZ16" s="287"/>
      <c r="SYA16" s="67"/>
      <c r="SYB16" s="284"/>
      <c r="SYC16" s="285"/>
      <c r="SYD16" s="285"/>
      <c r="SYE16" s="286"/>
      <c r="SYF16" s="287"/>
      <c r="SYG16" s="67"/>
      <c r="SYH16" s="284"/>
      <c r="SYI16" s="285"/>
      <c r="SYJ16" s="285"/>
      <c r="SYK16" s="286"/>
      <c r="SYL16" s="287"/>
      <c r="SYM16" s="67"/>
      <c r="SYN16" s="284"/>
      <c r="SYO16" s="285"/>
      <c r="SYP16" s="285"/>
      <c r="SYQ16" s="286"/>
      <c r="SYR16" s="287"/>
      <c r="SYS16" s="67"/>
      <c r="SYT16" s="284"/>
      <c r="SYU16" s="285"/>
      <c r="SYV16" s="285"/>
      <c r="SYW16" s="286"/>
      <c r="SYX16" s="287"/>
      <c r="SYY16" s="67"/>
      <c r="SYZ16" s="284"/>
      <c r="SZA16" s="285"/>
      <c r="SZB16" s="285"/>
      <c r="SZC16" s="286"/>
      <c r="SZD16" s="287"/>
      <c r="SZE16" s="67"/>
      <c r="SZF16" s="284"/>
      <c r="SZG16" s="285"/>
      <c r="SZH16" s="285"/>
      <c r="SZI16" s="286"/>
      <c r="SZJ16" s="287"/>
      <c r="SZK16" s="67"/>
      <c r="SZL16" s="284"/>
      <c r="SZM16" s="285"/>
      <c r="SZN16" s="285"/>
      <c r="SZO16" s="286"/>
      <c r="SZP16" s="287"/>
      <c r="SZQ16" s="67"/>
      <c r="SZR16" s="284"/>
      <c r="SZS16" s="285"/>
      <c r="SZT16" s="285"/>
      <c r="SZU16" s="286"/>
      <c r="SZV16" s="287"/>
      <c r="SZW16" s="67"/>
      <c r="SZX16" s="284"/>
      <c r="SZY16" s="285"/>
      <c r="SZZ16" s="285"/>
      <c r="TAA16" s="286"/>
      <c r="TAB16" s="287"/>
      <c r="TAC16" s="67"/>
      <c r="TAD16" s="284"/>
      <c r="TAE16" s="285"/>
      <c r="TAF16" s="285"/>
      <c r="TAG16" s="286"/>
      <c r="TAH16" s="287"/>
      <c r="TAI16" s="67"/>
      <c r="TAJ16" s="284"/>
      <c r="TAK16" s="285"/>
      <c r="TAL16" s="285"/>
      <c r="TAM16" s="286"/>
      <c r="TAN16" s="287"/>
      <c r="TAO16" s="67"/>
      <c r="TAP16" s="284"/>
      <c r="TAQ16" s="285"/>
      <c r="TAR16" s="285"/>
      <c r="TAS16" s="286"/>
      <c r="TAT16" s="287"/>
      <c r="TAU16" s="67"/>
      <c r="TAV16" s="284"/>
      <c r="TAW16" s="285"/>
      <c r="TAX16" s="285"/>
      <c r="TAY16" s="286"/>
      <c r="TAZ16" s="287"/>
      <c r="TBA16" s="67"/>
      <c r="TBB16" s="284"/>
      <c r="TBC16" s="285"/>
      <c r="TBD16" s="285"/>
      <c r="TBE16" s="286"/>
      <c r="TBF16" s="287"/>
      <c r="TBG16" s="67"/>
      <c r="TBH16" s="284"/>
      <c r="TBI16" s="285"/>
      <c r="TBJ16" s="285"/>
      <c r="TBK16" s="286"/>
      <c r="TBL16" s="287"/>
      <c r="TBM16" s="67"/>
      <c r="TBN16" s="284"/>
      <c r="TBO16" s="285"/>
      <c r="TBP16" s="285"/>
      <c r="TBQ16" s="286"/>
      <c r="TBR16" s="287"/>
      <c r="TBS16" s="67"/>
      <c r="TBT16" s="284"/>
      <c r="TBU16" s="285"/>
      <c r="TBV16" s="285"/>
      <c r="TBW16" s="286"/>
      <c r="TBX16" s="287"/>
      <c r="TBY16" s="67"/>
      <c r="TBZ16" s="284"/>
      <c r="TCA16" s="285"/>
      <c r="TCB16" s="285"/>
      <c r="TCC16" s="286"/>
      <c r="TCD16" s="287"/>
      <c r="TCE16" s="67"/>
      <c r="TCF16" s="284"/>
      <c r="TCG16" s="285"/>
      <c r="TCH16" s="285"/>
      <c r="TCI16" s="286"/>
      <c r="TCJ16" s="287"/>
      <c r="TCK16" s="67"/>
      <c r="TCL16" s="284"/>
      <c r="TCM16" s="285"/>
      <c r="TCN16" s="285"/>
      <c r="TCO16" s="286"/>
      <c r="TCP16" s="287"/>
      <c r="TCQ16" s="67"/>
      <c r="TCR16" s="284"/>
      <c r="TCS16" s="285"/>
      <c r="TCT16" s="285"/>
      <c r="TCU16" s="286"/>
      <c r="TCV16" s="287"/>
      <c r="TCW16" s="67"/>
      <c r="TCX16" s="284"/>
      <c r="TCY16" s="285"/>
      <c r="TCZ16" s="285"/>
      <c r="TDA16" s="286"/>
      <c r="TDB16" s="287"/>
      <c r="TDC16" s="67"/>
      <c r="TDD16" s="284"/>
      <c r="TDE16" s="285"/>
      <c r="TDF16" s="285"/>
      <c r="TDG16" s="286"/>
      <c r="TDH16" s="287"/>
      <c r="TDI16" s="67"/>
      <c r="TDJ16" s="284"/>
      <c r="TDK16" s="285"/>
      <c r="TDL16" s="285"/>
      <c r="TDM16" s="286"/>
      <c r="TDN16" s="287"/>
      <c r="TDO16" s="67"/>
      <c r="TDP16" s="284"/>
      <c r="TDQ16" s="285"/>
      <c r="TDR16" s="285"/>
      <c r="TDS16" s="286"/>
      <c r="TDT16" s="287"/>
      <c r="TDU16" s="67"/>
      <c r="TDV16" s="284"/>
      <c r="TDW16" s="285"/>
      <c r="TDX16" s="285"/>
      <c r="TDY16" s="286"/>
      <c r="TDZ16" s="287"/>
      <c r="TEA16" s="67"/>
      <c r="TEB16" s="284"/>
      <c r="TEC16" s="285"/>
      <c r="TED16" s="285"/>
      <c r="TEE16" s="286"/>
      <c r="TEF16" s="287"/>
      <c r="TEG16" s="67"/>
      <c r="TEH16" s="284"/>
      <c r="TEI16" s="285"/>
      <c r="TEJ16" s="285"/>
      <c r="TEK16" s="286"/>
      <c r="TEL16" s="287"/>
      <c r="TEM16" s="67"/>
      <c r="TEN16" s="284"/>
      <c r="TEO16" s="285"/>
      <c r="TEP16" s="285"/>
      <c r="TEQ16" s="286"/>
      <c r="TER16" s="287"/>
      <c r="TES16" s="67"/>
      <c r="TET16" s="284"/>
      <c r="TEU16" s="285"/>
      <c r="TEV16" s="285"/>
      <c r="TEW16" s="286"/>
      <c r="TEX16" s="287"/>
      <c r="TEY16" s="67"/>
      <c r="TEZ16" s="284"/>
      <c r="TFA16" s="285"/>
      <c r="TFB16" s="285"/>
      <c r="TFC16" s="286"/>
      <c r="TFD16" s="287"/>
      <c r="TFE16" s="67"/>
      <c r="TFF16" s="284"/>
      <c r="TFG16" s="285"/>
      <c r="TFH16" s="285"/>
      <c r="TFI16" s="286"/>
      <c r="TFJ16" s="287"/>
      <c r="TFK16" s="67"/>
      <c r="TFL16" s="284"/>
      <c r="TFM16" s="285"/>
      <c r="TFN16" s="285"/>
      <c r="TFO16" s="286"/>
      <c r="TFP16" s="287"/>
      <c r="TFQ16" s="67"/>
      <c r="TFR16" s="284"/>
      <c r="TFS16" s="285"/>
      <c r="TFT16" s="285"/>
      <c r="TFU16" s="286"/>
      <c r="TFV16" s="287"/>
      <c r="TFW16" s="67"/>
      <c r="TFX16" s="284"/>
      <c r="TFY16" s="285"/>
      <c r="TFZ16" s="285"/>
      <c r="TGA16" s="286"/>
      <c r="TGB16" s="287"/>
      <c r="TGC16" s="67"/>
      <c r="TGD16" s="284"/>
      <c r="TGE16" s="285"/>
      <c r="TGF16" s="285"/>
      <c r="TGG16" s="286"/>
      <c r="TGH16" s="287"/>
      <c r="TGI16" s="67"/>
      <c r="TGJ16" s="284"/>
      <c r="TGK16" s="285"/>
      <c r="TGL16" s="285"/>
      <c r="TGM16" s="286"/>
      <c r="TGN16" s="287"/>
      <c r="TGO16" s="67"/>
      <c r="TGP16" s="284"/>
      <c r="TGQ16" s="285"/>
      <c r="TGR16" s="285"/>
      <c r="TGS16" s="286"/>
      <c r="TGT16" s="287"/>
      <c r="TGU16" s="67"/>
      <c r="TGV16" s="284"/>
      <c r="TGW16" s="285"/>
      <c r="TGX16" s="285"/>
      <c r="TGY16" s="286"/>
      <c r="TGZ16" s="287"/>
      <c r="THA16" s="67"/>
      <c r="THB16" s="284"/>
      <c r="THC16" s="285"/>
      <c r="THD16" s="285"/>
      <c r="THE16" s="286"/>
      <c r="THF16" s="287"/>
      <c r="THG16" s="67"/>
      <c r="THH16" s="284"/>
      <c r="THI16" s="285"/>
      <c r="THJ16" s="285"/>
      <c r="THK16" s="286"/>
      <c r="THL16" s="287"/>
      <c r="THM16" s="67"/>
      <c r="THN16" s="284"/>
      <c r="THO16" s="285"/>
      <c r="THP16" s="285"/>
      <c r="THQ16" s="286"/>
      <c r="THR16" s="287"/>
      <c r="THS16" s="67"/>
      <c r="THT16" s="284"/>
      <c r="THU16" s="285"/>
      <c r="THV16" s="285"/>
      <c r="THW16" s="286"/>
      <c r="THX16" s="287"/>
      <c r="THY16" s="67"/>
      <c r="THZ16" s="284"/>
      <c r="TIA16" s="285"/>
      <c r="TIB16" s="285"/>
      <c r="TIC16" s="286"/>
      <c r="TID16" s="287"/>
      <c r="TIE16" s="67"/>
      <c r="TIF16" s="284"/>
      <c r="TIG16" s="285"/>
      <c r="TIH16" s="285"/>
      <c r="TII16" s="286"/>
      <c r="TIJ16" s="287"/>
      <c r="TIK16" s="67"/>
      <c r="TIL16" s="284"/>
      <c r="TIM16" s="285"/>
      <c r="TIN16" s="285"/>
      <c r="TIO16" s="286"/>
      <c r="TIP16" s="287"/>
      <c r="TIQ16" s="67"/>
      <c r="TIR16" s="284"/>
      <c r="TIS16" s="285"/>
      <c r="TIT16" s="285"/>
      <c r="TIU16" s="286"/>
      <c r="TIV16" s="287"/>
      <c r="TIW16" s="67"/>
      <c r="TIX16" s="284"/>
      <c r="TIY16" s="285"/>
      <c r="TIZ16" s="285"/>
      <c r="TJA16" s="286"/>
      <c r="TJB16" s="287"/>
      <c r="TJC16" s="67"/>
      <c r="TJD16" s="284"/>
      <c r="TJE16" s="285"/>
      <c r="TJF16" s="285"/>
      <c r="TJG16" s="286"/>
      <c r="TJH16" s="287"/>
      <c r="TJI16" s="67"/>
      <c r="TJJ16" s="284"/>
      <c r="TJK16" s="285"/>
      <c r="TJL16" s="285"/>
      <c r="TJM16" s="286"/>
      <c r="TJN16" s="287"/>
      <c r="TJO16" s="67"/>
      <c r="TJP16" s="284"/>
      <c r="TJQ16" s="285"/>
      <c r="TJR16" s="285"/>
      <c r="TJS16" s="286"/>
      <c r="TJT16" s="287"/>
      <c r="TJU16" s="67"/>
      <c r="TJV16" s="284"/>
      <c r="TJW16" s="285"/>
      <c r="TJX16" s="285"/>
      <c r="TJY16" s="286"/>
      <c r="TJZ16" s="287"/>
      <c r="TKA16" s="67"/>
      <c r="TKB16" s="284"/>
      <c r="TKC16" s="285"/>
      <c r="TKD16" s="285"/>
      <c r="TKE16" s="286"/>
      <c r="TKF16" s="287"/>
      <c r="TKG16" s="67"/>
      <c r="TKH16" s="284"/>
      <c r="TKI16" s="285"/>
      <c r="TKJ16" s="285"/>
      <c r="TKK16" s="286"/>
      <c r="TKL16" s="287"/>
      <c r="TKM16" s="67"/>
      <c r="TKN16" s="284"/>
      <c r="TKO16" s="285"/>
      <c r="TKP16" s="285"/>
      <c r="TKQ16" s="286"/>
      <c r="TKR16" s="287"/>
      <c r="TKS16" s="67"/>
      <c r="TKT16" s="284"/>
      <c r="TKU16" s="285"/>
      <c r="TKV16" s="285"/>
      <c r="TKW16" s="286"/>
      <c r="TKX16" s="287"/>
      <c r="TKY16" s="67"/>
      <c r="TKZ16" s="284"/>
      <c r="TLA16" s="285"/>
      <c r="TLB16" s="285"/>
      <c r="TLC16" s="286"/>
      <c r="TLD16" s="287"/>
      <c r="TLE16" s="67"/>
      <c r="TLF16" s="284"/>
      <c r="TLG16" s="285"/>
      <c r="TLH16" s="285"/>
      <c r="TLI16" s="286"/>
      <c r="TLJ16" s="287"/>
      <c r="TLK16" s="67"/>
      <c r="TLL16" s="284"/>
      <c r="TLM16" s="285"/>
      <c r="TLN16" s="285"/>
      <c r="TLO16" s="286"/>
      <c r="TLP16" s="287"/>
      <c r="TLQ16" s="67"/>
      <c r="TLR16" s="284"/>
      <c r="TLS16" s="285"/>
      <c r="TLT16" s="285"/>
      <c r="TLU16" s="286"/>
      <c r="TLV16" s="287"/>
      <c r="TLW16" s="67"/>
      <c r="TLX16" s="284"/>
      <c r="TLY16" s="285"/>
      <c r="TLZ16" s="285"/>
      <c r="TMA16" s="286"/>
      <c r="TMB16" s="287"/>
      <c r="TMC16" s="67"/>
      <c r="TMD16" s="284"/>
      <c r="TME16" s="285"/>
      <c r="TMF16" s="285"/>
      <c r="TMG16" s="286"/>
      <c r="TMH16" s="287"/>
      <c r="TMI16" s="67"/>
      <c r="TMJ16" s="284"/>
      <c r="TMK16" s="285"/>
      <c r="TML16" s="285"/>
      <c r="TMM16" s="286"/>
      <c r="TMN16" s="287"/>
      <c r="TMO16" s="67"/>
      <c r="TMP16" s="284"/>
      <c r="TMQ16" s="285"/>
      <c r="TMR16" s="285"/>
      <c r="TMS16" s="286"/>
      <c r="TMT16" s="287"/>
      <c r="TMU16" s="67"/>
      <c r="TMV16" s="284"/>
      <c r="TMW16" s="285"/>
      <c r="TMX16" s="285"/>
      <c r="TMY16" s="286"/>
      <c r="TMZ16" s="287"/>
      <c r="TNA16" s="67"/>
      <c r="TNB16" s="284"/>
      <c r="TNC16" s="285"/>
      <c r="TND16" s="285"/>
      <c r="TNE16" s="286"/>
      <c r="TNF16" s="287"/>
      <c r="TNG16" s="67"/>
      <c r="TNH16" s="284"/>
      <c r="TNI16" s="285"/>
      <c r="TNJ16" s="285"/>
      <c r="TNK16" s="286"/>
      <c r="TNL16" s="287"/>
      <c r="TNM16" s="67"/>
      <c r="TNN16" s="284"/>
      <c r="TNO16" s="285"/>
      <c r="TNP16" s="285"/>
      <c r="TNQ16" s="286"/>
      <c r="TNR16" s="287"/>
      <c r="TNS16" s="67"/>
      <c r="TNT16" s="284"/>
      <c r="TNU16" s="285"/>
      <c r="TNV16" s="285"/>
      <c r="TNW16" s="286"/>
      <c r="TNX16" s="287"/>
      <c r="TNY16" s="67"/>
      <c r="TNZ16" s="284"/>
      <c r="TOA16" s="285"/>
      <c r="TOB16" s="285"/>
      <c r="TOC16" s="286"/>
      <c r="TOD16" s="287"/>
      <c r="TOE16" s="67"/>
      <c r="TOF16" s="284"/>
      <c r="TOG16" s="285"/>
      <c r="TOH16" s="285"/>
      <c r="TOI16" s="286"/>
      <c r="TOJ16" s="287"/>
      <c r="TOK16" s="67"/>
      <c r="TOL16" s="284"/>
      <c r="TOM16" s="285"/>
      <c r="TON16" s="285"/>
      <c r="TOO16" s="286"/>
      <c r="TOP16" s="287"/>
      <c r="TOQ16" s="67"/>
      <c r="TOR16" s="284"/>
      <c r="TOS16" s="285"/>
      <c r="TOT16" s="285"/>
      <c r="TOU16" s="286"/>
      <c r="TOV16" s="287"/>
      <c r="TOW16" s="67"/>
      <c r="TOX16" s="284"/>
      <c r="TOY16" s="285"/>
      <c r="TOZ16" s="285"/>
      <c r="TPA16" s="286"/>
      <c r="TPB16" s="287"/>
      <c r="TPC16" s="67"/>
      <c r="TPD16" s="284"/>
      <c r="TPE16" s="285"/>
      <c r="TPF16" s="285"/>
      <c r="TPG16" s="286"/>
      <c r="TPH16" s="287"/>
      <c r="TPI16" s="67"/>
      <c r="TPJ16" s="284"/>
      <c r="TPK16" s="285"/>
      <c r="TPL16" s="285"/>
      <c r="TPM16" s="286"/>
      <c r="TPN16" s="287"/>
      <c r="TPO16" s="67"/>
      <c r="TPP16" s="284"/>
      <c r="TPQ16" s="285"/>
      <c r="TPR16" s="285"/>
      <c r="TPS16" s="286"/>
      <c r="TPT16" s="287"/>
      <c r="TPU16" s="67"/>
      <c r="TPV16" s="284"/>
      <c r="TPW16" s="285"/>
      <c r="TPX16" s="285"/>
      <c r="TPY16" s="286"/>
      <c r="TPZ16" s="287"/>
      <c r="TQA16" s="67"/>
      <c r="TQB16" s="284"/>
      <c r="TQC16" s="285"/>
      <c r="TQD16" s="285"/>
      <c r="TQE16" s="286"/>
      <c r="TQF16" s="287"/>
      <c r="TQG16" s="67"/>
      <c r="TQH16" s="284"/>
      <c r="TQI16" s="285"/>
      <c r="TQJ16" s="285"/>
      <c r="TQK16" s="286"/>
      <c r="TQL16" s="287"/>
      <c r="TQM16" s="67"/>
      <c r="TQN16" s="284"/>
      <c r="TQO16" s="285"/>
      <c r="TQP16" s="285"/>
      <c r="TQQ16" s="286"/>
      <c r="TQR16" s="287"/>
      <c r="TQS16" s="67"/>
      <c r="TQT16" s="284"/>
      <c r="TQU16" s="285"/>
      <c r="TQV16" s="285"/>
      <c r="TQW16" s="286"/>
      <c r="TQX16" s="287"/>
      <c r="TQY16" s="67"/>
      <c r="TQZ16" s="284"/>
      <c r="TRA16" s="285"/>
      <c r="TRB16" s="285"/>
      <c r="TRC16" s="286"/>
      <c r="TRD16" s="287"/>
      <c r="TRE16" s="67"/>
      <c r="TRF16" s="284"/>
      <c r="TRG16" s="285"/>
      <c r="TRH16" s="285"/>
      <c r="TRI16" s="286"/>
      <c r="TRJ16" s="287"/>
      <c r="TRK16" s="67"/>
      <c r="TRL16" s="284"/>
      <c r="TRM16" s="285"/>
      <c r="TRN16" s="285"/>
      <c r="TRO16" s="286"/>
      <c r="TRP16" s="287"/>
      <c r="TRQ16" s="67"/>
      <c r="TRR16" s="284"/>
      <c r="TRS16" s="285"/>
      <c r="TRT16" s="285"/>
      <c r="TRU16" s="286"/>
      <c r="TRV16" s="287"/>
      <c r="TRW16" s="67"/>
      <c r="TRX16" s="284"/>
      <c r="TRY16" s="285"/>
      <c r="TRZ16" s="285"/>
      <c r="TSA16" s="286"/>
      <c r="TSB16" s="287"/>
      <c r="TSC16" s="67"/>
      <c r="TSD16" s="284"/>
      <c r="TSE16" s="285"/>
      <c r="TSF16" s="285"/>
      <c r="TSG16" s="286"/>
      <c r="TSH16" s="287"/>
      <c r="TSI16" s="67"/>
      <c r="TSJ16" s="284"/>
      <c r="TSK16" s="285"/>
      <c r="TSL16" s="285"/>
      <c r="TSM16" s="286"/>
      <c r="TSN16" s="287"/>
      <c r="TSO16" s="67"/>
      <c r="TSP16" s="284"/>
      <c r="TSQ16" s="285"/>
      <c r="TSR16" s="285"/>
      <c r="TSS16" s="286"/>
      <c r="TST16" s="287"/>
      <c r="TSU16" s="67"/>
      <c r="TSV16" s="284"/>
      <c r="TSW16" s="285"/>
      <c r="TSX16" s="285"/>
      <c r="TSY16" s="286"/>
      <c r="TSZ16" s="287"/>
      <c r="TTA16" s="67"/>
      <c r="TTB16" s="284"/>
      <c r="TTC16" s="285"/>
      <c r="TTD16" s="285"/>
      <c r="TTE16" s="286"/>
      <c r="TTF16" s="287"/>
      <c r="TTG16" s="67"/>
      <c r="TTH16" s="284"/>
      <c r="TTI16" s="285"/>
      <c r="TTJ16" s="285"/>
      <c r="TTK16" s="286"/>
      <c r="TTL16" s="287"/>
      <c r="TTM16" s="67"/>
      <c r="TTN16" s="284"/>
      <c r="TTO16" s="285"/>
      <c r="TTP16" s="285"/>
      <c r="TTQ16" s="286"/>
      <c r="TTR16" s="287"/>
      <c r="TTS16" s="67"/>
      <c r="TTT16" s="284"/>
      <c r="TTU16" s="285"/>
      <c r="TTV16" s="285"/>
      <c r="TTW16" s="286"/>
      <c r="TTX16" s="287"/>
      <c r="TTY16" s="67"/>
      <c r="TTZ16" s="284"/>
      <c r="TUA16" s="285"/>
      <c r="TUB16" s="285"/>
      <c r="TUC16" s="286"/>
      <c r="TUD16" s="287"/>
      <c r="TUE16" s="67"/>
      <c r="TUF16" s="284"/>
      <c r="TUG16" s="285"/>
      <c r="TUH16" s="285"/>
      <c r="TUI16" s="286"/>
      <c r="TUJ16" s="287"/>
      <c r="TUK16" s="67"/>
      <c r="TUL16" s="284"/>
      <c r="TUM16" s="285"/>
      <c r="TUN16" s="285"/>
      <c r="TUO16" s="286"/>
      <c r="TUP16" s="287"/>
      <c r="TUQ16" s="67"/>
      <c r="TUR16" s="284"/>
      <c r="TUS16" s="285"/>
      <c r="TUT16" s="285"/>
      <c r="TUU16" s="286"/>
      <c r="TUV16" s="287"/>
      <c r="TUW16" s="67"/>
      <c r="TUX16" s="284"/>
      <c r="TUY16" s="285"/>
      <c r="TUZ16" s="285"/>
      <c r="TVA16" s="286"/>
      <c r="TVB16" s="287"/>
      <c r="TVC16" s="67"/>
      <c r="TVD16" s="284"/>
      <c r="TVE16" s="285"/>
      <c r="TVF16" s="285"/>
      <c r="TVG16" s="286"/>
      <c r="TVH16" s="287"/>
      <c r="TVI16" s="67"/>
      <c r="TVJ16" s="284"/>
      <c r="TVK16" s="285"/>
      <c r="TVL16" s="285"/>
      <c r="TVM16" s="286"/>
      <c r="TVN16" s="287"/>
      <c r="TVO16" s="67"/>
      <c r="TVP16" s="284"/>
      <c r="TVQ16" s="285"/>
      <c r="TVR16" s="285"/>
      <c r="TVS16" s="286"/>
      <c r="TVT16" s="287"/>
      <c r="TVU16" s="67"/>
      <c r="TVV16" s="284"/>
      <c r="TVW16" s="285"/>
      <c r="TVX16" s="285"/>
      <c r="TVY16" s="286"/>
      <c r="TVZ16" s="287"/>
      <c r="TWA16" s="67"/>
      <c r="TWB16" s="284"/>
      <c r="TWC16" s="285"/>
      <c r="TWD16" s="285"/>
      <c r="TWE16" s="286"/>
      <c r="TWF16" s="287"/>
      <c r="TWG16" s="67"/>
      <c r="TWH16" s="284"/>
      <c r="TWI16" s="285"/>
      <c r="TWJ16" s="285"/>
      <c r="TWK16" s="286"/>
      <c r="TWL16" s="287"/>
      <c r="TWM16" s="67"/>
      <c r="TWN16" s="284"/>
      <c r="TWO16" s="285"/>
      <c r="TWP16" s="285"/>
      <c r="TWQ16" s="286"/>
      <c r="TWR16" s="287"/>
      <c r="TWS16" s="67"/>
      <c r="TWT16" s="284"/>
      <c r="TWU16" s="285"/>
      <c r="TWV16" s="285"/>
      <c r="TWW16" s="286"/>
      <c r="TWX16" s="287"/>
      <c r="TWY16" s="67"/>
      <c r="TWZ16" s="284"/>
      <c r="TXA16" s="285"/>
      <c r="TXB16" s="285"/>
      <c r="TXC16" s="286"/>
      <c r="TXD16" s="287"/>
      <c r="TXE16" s="67"/>
      <c r="TXF16" s="284"/>
      <c r="TXG16" s="285"/>
      <c r="TXH16" s="285"/>
      <c r="TXI16" s="286"/>
      <c r="TXJ16" s="287"/>
      <c r="TXK16" s="67"/>
      <c r="TXL16" s="284"/>
      <c r="TXM16" s="285"/>
      <c r="TXN16" s="285"/>
      <c r="TXO16" s="286"/>
      <c r="TXP16" s="287"/>
      <c r="TXQ16" s="67"/>
      <c r="TXR16" s="284"/>
      <c r="TXS16" s="285"/>
      <c r="TXT16" s="285"/>
      <c r="TXU16" s="286"/>
      <c r="TXV16" s="287"/>
      <c r="TXW16" s="67"/>
      <c r="TXX16" s="284"/>
      <c r="TXY16" s="285"/>
      <c r="TXZ16" s="285"/>
      <c r="TYA16" s="286"/>
      <c r="TYB16" s="287"/>
      <c r="TYC16" s="67"/>
      <c r="TYD16" s="284"/>
      <c r="TYE16" s="285"/>
      <c r="TYF16" s="285"/>
      <c r="TYG16" s="286"/>
      <c r="TYH16" s="287"/>
      <c r="TYI16" s="67"/>
      <c r="TYJ16" s="284"/>
      <c r="TYK16" s="285"/>
      <c r="TYL16" s="285"/>
      <c r="TYM16" s="286"/>
      <c r="TYN16" s="287"/>
      <c r="TYO16" s="67"/>
      <c r="TYP16" s="284"/>
      <c r="TYQ16" s="285"/>
      <c r="TYR16" s="285"/>
      <c r="TYS16" s="286"/>
      <c r="TYT16" s="287"/>
      <c r="TYU16" s="67"/>
      <c r="TYV16" s="284"/>
      <c r="TYW16" s="285"/>
      <c r="TYX16" s="285"/>
      <c r="TYY16" s="286"/>
      <c r="TYZ16" s="287"/>
      <c r="TZA16" s="67"/>
      <c r="TZB16" s="284"/>
      <c r="TZC16" s="285"/>
      <c r="TZD16" s="285"/>
      <c r="TZE16" s="286"/>
      <c r="TZF16" s="287"/>
      <c r="TZG16" s="67"/>
      <c r="TZH16" s="284"/>
      <c r="TZI16" s="285"/>
      <c r="TZJ16" s="285"/>
      <c r="TZK16" s="286"/>
      <c r="TZL16" s="287"/>
      <c r="TZM16" s="67"/>
      <c r="TZN16" s="284"/>
      <c r="TZO16" s="285"/>
      <c r="TZP16" s="285"/>
      <c r="TZQ16" s="286"/>
      <c r="TZR16" s="287"/>
      <c r="TZS16" s="67"/>
      <c r="TZT16" s="284"/>
      <c r="TZU16" s="285"/>
      <c r="TZV16" s="285"/>
      <c r="TZW16" s="286"/>
      <c r="TZX16" s="287"/>
      <c r="TZY16" s="67"/>
      <c r="TZZ16" s="284"/>
      <c r="UAA16" s="285"/>
      <c r="UAB16" s="285"/>
      <c r="UAC16" s="286"/>
      <c r="UAD16" s="287"/>
      <c r="UAE16" s="67"/>
      <c r="UAF16" s="284"/>
      <c r="UAG16" s="285"/>
      <c r="UAH16" s="285"/>
      <c r="UAI16" s="286"/>
      <c r="UAJ16" s="287"/>
      <c r="UAK16" s="67"/>
      <c r="UAL16" s="284"/>
      <c r="UAM16" s="285"/>
      <c r="UAN16" s="285"/>
      <c r="UAO16" s="286"/>
      <c r="UAP16" s="287"/>
      <c r="UAQ16" s="67"/>
      <c r="UAR16" s="284"/>
      <c r="UAS16" s="285"/>
      <c r="UAT16" s="285"/>
      <c r="UAU16" s="286"/>
      <c r="UAV16" s="287"/>
      <c r="UAW16" s="67"/>
      <c r="UAX16" s="284"/>
      <c r="UAY16" s="285"/>
      <c r="UAZ16" s="285"/>
      <c r="UBA16" s="286"/>
      <c r="UBB16" s="287"/>
      <c r="UBC16" s="67"/>
      <c r="UBD16" s="284"/>
      <c r="UBE16" s="285"/>
      <c r="UBF16" s="285"/>
      <c r="UBG16" s="286"/>
      <c r="UBH16" s="287"/>
      <c r="UBI16" s="67"/>
      <c r="UBJ16" s="284"/>
      <c r="UBK16" s="285"/>
      <c r="UBL16" s="285"/>
      <c r="UBM16" s="286"/>
      <c r="UBN16" s="287"/>
      <c r="UBO16" s="67"/>
      <c r="UBP16" s="284"/>
      <c r="UBQ16" s="285"/>
      <c r="UBR16" s="285"/>
      <c r="UBS16" s="286"/>
      <c r="UBT16" s="287"/>
      <c r="UBU16" s="67"/>
      <c r="UBV16" s="284"/>
      <c r="UBW16" s="285"/>
      <c r="UBX16" s="285"/>
      <c r="UBY16" s="286"/>
      <c r="UBZ16" s="287"/>
      <c r="UCA16" s="67"/>
      <c r="UCB16" s="284"/>
      <c r="UCC16" s="285"/>
      <c r="UCD16" s="285"/>
      <c r="UCE16" s="286"/>
      <c r="UCF16" s="287"/>
      <c r="UCG16" s="67"/>
      <c r="UCH16" s="284"/>
      <c r="UCI16" s="285"/>
      <c r="UCJ16" s="285"/>
      <c r="UCK16" s="286"/>
      <c r="UCL16" s="287"/>
      <c r="UCM16" s="67"/>
      <c r="UCN16" s="284"/>
      <c r="UCO16" s="285"/>
      <c r="UCP16" s="285"/>
      <c r="UCQ16" s="286"/>
      <c r="UCR16" s="287"/>
      <c r="UCS16" s="67"/>
      <c r="UCT16" s="284"/>
      <c r="UCU16" s="285"/>
      <c r="UCV16" s="285"/>
      <c r="UCW16" s="286"/>
      <c r="UCX16" s="287"/>
      <c r="UCY16" s="67"/>
      <c r="UCZ16" s="284"/>
      <c r="UDA16" s="285"/>
      <c r="UDB16" s="285"/>
      <c r="UDC16" s="286"/>
      <c r="UDD16" s="287"/>
      <c r="UDE16" s="67"/>
      <c r="UDF16" s="284"/>
      <c r="UDG16" s="285"/>
      <c r="UDH16" s="285"/>
      <c r="UDI16" s="286"/>
      <c r="UDJ16" s="287"/>
      <c r="UDK16" s="67"/>
      <c r="UDL16" s="284"/>
      <c r="UDM16" s="285"/>
      <c r="UDN16" s="285"/>
      <c r="UDO16" s="286"/>
      <c r="UDP16" s="287"/>
      <c r="UDQ16" s="67"/>
      <c r="UDR16" s="284"/>
      <c r="UDS16" s="285"/>
      <c r="UDT16" s="285"/>
      <c r="UDU16" s="286"/>
      <c r="UDV16" s="287"/>
      <c r="UDW16" s="67"/>
      <c r="UDX16" s="284"/>
      <c r="UDY16" s="285"/>
      <c r="UDZ16" s="285"/>
      <c r="UEA16" s="286"/>
      <c r="UEB16" s="287"/>
      <c r="UEC16" s="67"/>
      <c r="UED16" s="284"/>
      <c r="UEE16" s="285"/>
      <c r="UEF16" s="285"/>
      <c r="UEG16" s="286"/>
      <c r="UEH16" s="287"/>
      <c r="UEI16" s="67"/>
      <c r="UEJ16" s="284"/>
      <c r="UEK16" s="285"/>
      <c r="UEL16" s="285"/>
      <c r="UEM16" s="286"/>
      <c r="UEN16" s="287"/>
      <c r="UEO16" s="67"/>
      <c r="UEP16" s="284"/>
      <c r="UEQ16" s="285"/>
      <c r="UER16" s="285"/>
      <c r="UES16" s="286"/>
      <c r="UET16" s="287"/>
      <c r="UEU16" s="67"/>
      <c r="UEV16" s="284"/>
      <c r="UEW16" s="285"/>
      <c r="UEX16" s="285"/>
      <c r="UEY16" s="286"/>
      <c r="UEZ16" s="287"/>
      <c r="UFA16" s="67"/>
      <c r="UFB16" s="284"/>
      <c r="UFC16" s="285"/>
      <c r="UFD16" s="285"/>
      <c r="UFE16" s="286"/>
      <c r="UFF16" s="287"/>
      <c r="UFG16" s="67"/>
      <c r="UFH16" s="284"/>
      <c r="UFI16" s="285"/>
      <c r="UFJ16" s="285"/>
      <c r="UFK16" s="286"/>
      <c r="UFL16" s="287"/>
      <c r="UFM16" s="67"/>
      <c r="UFN16" s="284"/>
      <c r="UFO16" s="285"/>
      <c r="UFP16" s="285"/>
      <c r="UFQ16" s="286"/>
      <c r="UFR16" s="287"/>
      <c r="UFS16" s="67"/>
      <c r="UFT16" s="284"/>
      <c r="UFU16" s="285"/>
      <c r="UFV16" s="285"/>
      <c r="UFW16" s="286"/>
      <c r="UFX16" s="287"/>
      <c r="UFY16" s="67"/>
      <c r="UFZ16" s="284"/>
      <c r="UGA16" s="285"/>
      <c r="UGB16" s="285"/>
      <c r="UGC16" s="286"/>
      <c r="UGD16" s="287"/>
      <c r="UGE16" s="67"/>
      <c r="UGF16" s="284"/>
      <c r="UGG16" s="285"/>
      <c r="UGH16" s="285"/>
      <c r="UGI16" s="286"/>
      <c r="UGJ16" s="287"/>
      <c r="UGK16" s="67"/>
      <c r="UGL16" s="284"/>
      <c r="UGM16" s="285"/>
      <c r="UGN16" s="285"/>
      <c r="UGO16" s="286"/>
      <c r="UGP16" s="287"/>
      <c r="UGQ16" s="67"/>
      <c r="UGR16" s="284"/>
      <c r="UGS16" s="285"/>
      <c r="UGT16" s="285"/>
      <c r="UGU16" s="286"/>
      <c r="UGV16" s="287"/>
      <c r="UGW16" s="67"/>
      <c r="UGX16" s="284"/>
      <c r="UGY16" s="285"/>
      <c r="UGZ16" s="285"/>
      <c r="UHA16" s="286"/>
      <c r="UHB16" s="287"/>
      <c r="UHC16" s="67"/>
      <c r="UHD16" s="284"/>
      <c r="UHE16" s="285"/>
      <c r="UHF16" s="285"/>
      <c r="UHG16" s="286"/>
      <c r="UHH16" s="287"/>
      <c r="UHI16" s="67"/>
      <c r="UHJ16" s="284"/>
      <c r="UHK16" s="285"/>
      <c r="UHL16" s="285"/>
      <c r="UHM16" s="286"/>
      <c r="UHN16" s="287"/>
      <c r="UHO16" s="67"/>
      <c r="UHP16" s="284"/>
      <c r="UHQ16" s="285"/>
      <c r="UHR16" s="285"/>
      <c r="UHS16" s="286"/>
      <c r="UHT16" s="287"/>
      <c r="UHU16" s="67"/>
      <c r="UHV16" s="284"/>
      <c r="UHW16" s="285"/>
      <c r="UHX16" s="285"/>
      <c r="UHY16" s="286"/>
      <c r="UHZ16" s="287"/>
      <c r="UIA16" s="67"/>
      <c r="UIB16" s="284"/>
      <c r="UIC16" s="285"/>
      <c r="UID16" s="285"/>
      <c r="UIE16" s="286"/>
      <c r="UIF16" s="287"/>
      <c r="UIG16" s="67"/>
      <c r="UIH16" s="284"/>
      <c r="UII16" s="285"/>
      <c r="UIJ16" s="285"/>
      <c r="UIK16" s="286"/>
      <c r="UIL16" s="287"/>
      <c r="UIM16" s="67"/>
      <c r="UIN16" s="284"/>
      <c r="UIO16" s="285"/>
      <c r="UIP16" s="285"/>
      <c r="UIQ16" s="286"/>
      <c r="UIR16" s="287"/>
      <c r="UIS16" s="67"/>
      <c r="UIT16" s="284"/>
      <c r="UIU16" s="285"/>
      <c r="UIV16" s="285"/>
      <c r="UIW16" s="286"/>
      <c r="UIX16" s="287"/>
      <c r="UIY16" s="67"/>
      <c r="UIZ16" s="284"/>
      <c r="UJA16" s="285"/>
      <c r="UJB16" s="285"/>
      <c r="UJC16" s="286"/>
      <c r="UJD16" s="287"/>
      <c r="UJE16" s="67"/>
      <c r="UJF16" s="284"/>
      <c r="UJG16" s="285"/>
      <c r="UJH16" s="285"/>
      <c r="UJI16" s="286"/>
      <c r="UJJ16" s="287"/>
      <c r="UJK16" s="67"/>
      <c r="UJL16" s="284"/>
      <c r="UJM16" s="285"/>
      <c r="UJN16" s="285"/>
      <c r="UJO16" s="286"/>
      <c r="UJP16" s="287"/>
      <c r="UJQ16" s="67"/>
      <c r="UJR16" s="284"/>
      <c r="UJS16" s="285"/>
      <c r="UJT16" s="285"/>
      <c r="UJU16" s="286"/>
      <c r="UJV16" s="287"/>
      <c r="UJW16" s="67"/>
      <c r="UJX16" s="284"/>
      <c r="UJY16" s="285"/>
      <c r="UJZ16" s="285"/>
      <c r="UKA16" s="286"/>
      <c r="UKB16" s="287"/>
      <c r="UKC16" s="67"/>
      <c r="UKD16" s="284"/>
      <c r="UKE16" s="285"/>
      <c r="UKF16" s="285"/>
      <c r="UKG16" s="286"/>
      <c r="UKH16" s="287"/>
      <c r="UKI16" s="67"/>
      <c r="UKJ16" s="284"/>
      <c r="UKK16" s="285"/>
      <c r="UKL16" s="285"/>
      <c r="UKM16" s="286"/>
      <c r="UKN16" s="287"/>
      <c r="UKO16" s="67"/>
      <c r="UKP16" s="284"/>
      <c r="UKQ16" s="285"/>
      <c r="UKR16" s="285"/>
      <c r="UKS16" s="286"/>
      <c r="UKT16" s="287"/>
      <c r="UKU16" s="67"/>
      <c r="UKV16" s="284"/>
      <c r="UKW16" s="285"/>
      <c r="UKX16" s="285"/>
      <c r="UKY16" s="286"/>
      <c r="UKZ16" s="287"/>
      <c r="ULA16" s="67"/>
      <c r="ULB16" s="284"/>
      <c r="ULC16" s="285"/>
      <c r="ULD16" s="285"/>
      <c r="ULE16" s="286"/>
      <c r="ULF16" s="287"/>
      <c r="ULG16" s="67"/>
      <c r="ULH16" s="284"/>
      <c r="ULI16" s="285"/>
      <c r="ULJ16" s="285"/>
      <c r="ULK16" s="286"/>
      <c r="ULL16" s="287"/>
      <c r="ULM16" s="67"/>
      <c r="ULN16" s="284"/>
      <c r="ULO16" s="285"/>
      <c r="ULP16" s="285"/>
      <c r="ULQ16" s="286"/>
      <c r="ULR16" s="287"/>
      <c r="ULS16" s="67"/>
      <c r="ULT16" s="284"/>
      <c r="ULU16" s="285"/>
      <c r="ULV16" s="285"/>
      <c r="ULW16" s="286"/>
      <c r="ULX16" s="287"/>
      <c r="ULY16" s="67"/>
      <c r="ULZ16" s="284"/>
      <c r="UMA16" s="285"/>
      <c r="UMB16" s="285"/>
      <c r="UMC16" s="286"/>
      <c r="UMD16" s="287"/>
      <c r="UME16" s="67"/>
      <c r="UMF16" s="284"/>
      <c r="UMG16" s="285"/>
      <c r="UMH16" s="285"/>
      <c r="UMI16" s="286"/>
      <c r="UMJ16" s="287"/>
      <c r="UMK16" s="67"/>
      <c r="UML16" s="284"/>
      <c r="UMM16" s="285"/>
      <c r="UMN16" s="285"/>
      <c r="UMO16" s="286"/>
      <c r="UMP16" s="287"/>
      <c r="UMQ16" s="67"/>
      <c r="UMR16" s="284"/>
      <c r="UMS16" s="285"/>
      <c r="UMT16" s="285"/>
      <c r="UMU16" s="286"/>
      <c r="UMV16" s="287"/>
      <c r="UMW16" s="67"/>
      <c r="UMX16" s="284"/>
      <c r="UMY16" s="285"/>
      <c r="UMZ16" s="285"/>
      <c r="UNA16" s="286"/>
      <c r="UNB16" s="287"/>
      <c r="UNC16" s="67"/>
      <c r="UND16" s="284"/>
      <c r="UNE16" s="285"/>
      <c r="UNF16" s="285"/>
      <c r="UNG16" s="286"/>
      <c r="UNH16" s="287"/>
      <c r="UNI16" s="67"/>
      <c r="UNJ16" s="284"/>
      <c r="UNK16" s="285"/>
      <c r="UNL16" s="285"/>
      <c r="UNM16" s="286"/>
      <c r="UNN16" s="287"/>
      <c r="UNO16" s="67"/>
      <c r="UNP16" s="284"/>
      <c r="UNQ16" s="285"/>
      <c r="UNR16" s="285"/>
      <c r="UNS16" s="286"/>
      <c r="UNT16" s="287"/>
      <c r="UNU16" s="67"/>
      <c r="UNV16" s="284"/>
      <c r="UNW16" s="285"/>
      <c r="UNX16" s="285"/>
      <c r="UNY16" s="286"/>
      <c r="UNZ16" s="287"/>
      <c r="UOA16" s="67"/>
      <c r="UOB16" s="284"/>
      <c r="UOC16" s="285"/>
      <c r="UOD16" s="285"/>
      <c r="UOE16" s="286"/>
      <c r="UOF16" s="287"/>
      <c r="UOG16" s="67"/>
      <c r="UOH16" s="284"/>
      <c r="UOI16" s="285"/>
      <c r="UOJ16" s="285"/>
      <c r="UOK16" s="286"/>
      <c r="UOL16" s="287"/>
      <c r="UOM16" s="67"/>
      <c r="UON16" s="284"/>
      <c r="UOO16" s="285"/>
      <c r="UOP16" s="285"/>
      <c r="UOQ16" s="286"/>
      <c r="UOR16" s="287"/>
      <c r="UOS16" s="67"/>
      <c r="UOT16" s="284"/>
      <c r="UOU16" s="285"/>
      <c r="UOV16" s="285"/>
      <c r="UOW16" s="286"/>
      <c r="UOX16" s="287"/>
      <c r="UOY16" s="67"/>
      <c r="UOZ16" s="284"/>
      <c r="UPA16" s="285"/>
      <c r="UPB16" s="285"/>
      <c r="UPC16" s="286"/>
      <c r="UPD16" s="287"/>
      <c r="UPE16" s="67"/>
      <c r="UPF16" s="284"/>
      <c r="UPG16" s="285"/>
      <c r="UPH16" s="285"/>
      <c r="UPI16" s="286"/>
      <c r="UPJ16" s="287"/>
      <c r="UPK16" s="67"/>
      <c r="UPL16" s="284"/>
      <c r="UPM16" s="285"/>
      <c r="UPN16" s="285"/>
      <c r="UPO16" s="286"/>
      <c r="UPP16" s="287"/>
      <c r="UPQ16" s="67"/>
      <c r="UPR16" s="284"/>
      <c r="UPS16" s="285"/>
      <c r="UPT16" s="285"/>
      <c r="UPU16" s="286"/>
      <c r="UPV16" s="287"/>
      <c r="UPW16" s="67"/>
      <c r="UPX16" s="284"/>
      <c r="UPY16" s="285"/>
      <c r="UPZ16" s="285"/>
      <c r="UQA16" s="286"/>
      <c r="UQB16" s="287"/>
      <c r="UQC16" s="67"/>
      <c r="UQD16" s="284"/>
      <c r="UQE16" s="285"/>
      <c r="UQF16" s="285"/>
      <c r="UQG16" s="286"/>
      <c r="UQH16" s="287"/>
      <c r="UQI16" s="67"/>
      <c r="UQJ16" s="284"/>
      <c r="UQK16" s="285"/>
      <c r="UQL16" s="285"/>
      <c r="UQM16" s="286"/>
      <c r="UQN16" s="287"/>
      <c r="UQO16" s="67"/>
      <c r="UQP16" s="284"/>
      <c r="UQQ16" s="285"/>
      <c r="UQR16" s="285"/>
      <c r="UQS16" s="286"/>
      <c r="UQT16" s="287"/>
      <c r="UQU16" s="67"/>
      <c r="UQV16" s="284"/>
      <c r="UQW16" s="285"/>
      <c r="UQX16" s="285"/>
      <c r="UQY16" s="286"/>
      <c r="UQZ16" s="287"/>
      <c r="URA16" s="67"/>
      <c r="URB16" s="284"/>
      <c r="URC16" s="285"/>
      <c r="URD16" s="285"/>
      <c r="URE16" s="286"/>
      <c r="URF16" s="287"/>
      <c r="URG16" s="67"/>
      <c r="URH16" s="284"/>
      <c r="URI16" s="285"/>
      <c r="URJ16" s="285"/>
      <c r="URK16" s="286"/>
      <c r="URL16" s="287"/>
      <c r="URM16" s="67"/>
      <c r="URN16" s="284"/>
      <c r="URO16" s="285"/>
      <c r="URP16" s="285"/>
      <c r="URQ16" s="286"/>
      <c r="URR16" s="287"/>
      <c r="URS16" s="67"/>
      <c r="URT16" s="284"/>
      <c r="URU16" s="285"/>
      <c r="URV16" s="285"/>
      <c r="URW16" s="286"/>
      <c r="URX16" s="287"/>
      <c r="URY16" s="67"/>
      <c r="URZ16" s="284"/>
      <c r="USA16" s="285"/>
      <c r="USB16" s="285"/>
      <c r="USC16" s="286"/>
      <c r="USD16" s="287"/>
      <c r="USE16" s="67"/>
      <c r="USF16" s="284"/>
      <c r="USG16" s="285"/>
      <c r="USH16" s="285"/>
      <c r="USI16" s="286"/>
      <c r="USJ16" s="287"/>
      <c r="USK16" s="67"/>
      <c r="USL16" s="284"/>
      <c r="USM16" s="285"/>
      <c r="USN16" s="285"/>
      <c r="USO16" s="286"/>
      <c r="USP16" s="287"/>
      <c r="USQ16" s="67"/>
      <c r="USR16" s="284"/>
      <c r="USS16" s="285"/>
      <c r="UST16" s="285"/>
      <c r="USU16" s="286"/>
      <c r="USV16" s="287"/>
      <c r="USW16" s="67"/>
      <c r="USX16" s="284"/>
      <c r="USY16" s="285"/>
      <c r="USZ16" s="285"/>
      <c r="UTA16" s="286"/>
      <c r="UTB16" s="287"/>
      <c r="UTC16" s="67"/>
      <c r="UTD16" s="284"/>
      <c r="UTE16" s="285"/>
      <c r="UTF16" s="285"/>
      <c r="UTG16" s="286"/>
      <c r="UTH16" s="287"/>
      <c r="UTI16" s="67"/>
      <c r="UTJ16" s="284"/>
      <c r="UTK16" s="285"/>
      <c r="UTL16" s="285"/>
      <c r="UTM16" s="286"/>
      <c r="UTN16" s="287"/>
      <c r="UTO16" s="67"/>
      <c r="UTP16" s="284"/>
      <c r="UTQ16" s="285"/>
      <c r="UTR16" s="285"/>
      <c r="UTS16" s="286"/>
      <c r="UTT16" s="287"/>
      <c r="UTU16" s="67"/>
      <c r="UTV16" s="284"/>
      <c r="UTW16" s="285"/>
      <c r="UTX16" s="285"/>
      <c r="UTY16" s="286"/>
      <c r="UTZ16" s="287"/>
      <c r="UUA16" s="67"/>
      <c r="UUB16" s="284"/>
      <c r="UUC16" s="285"/>
      <c r="UUD16" s="285"/>
      <c r="UUE16" s="286"/>
      <c r="UUF16" s="287"/>
      <c r="UUG16" s="67"/>
      <c r="UUH16" s="284"/>
      <c r="UUI16" s="285"/>
      <c r="UUJ16" s="285"/>
      <c r="UUK16" s="286"/>
      <c r="UUL16" s="287"/>
      <c r="UUM16" s="67"/>
      <c r="UUN16" s="284"/>
      <c r="UUO16" s="285"/>
      <c r="UUP16" s="285"/>
      <c r="UUQ16" s="286"/>
      <c r="UUR16" s="287"/>
      <c r="UUS16" s="67"/>
      <c r="UUT16" s="284"/>
      <c r="UUU16" s="285"/>
      <c r="UUV16" s="285"/>
      <c r="UUW16" s="286"/>
      <c r="UUX16" s="287"/>
      <c r="UUY16" s="67"/>
      <c r="UUZ16" s="284"/>
      <c r="UVA16" s="285"/>
      <c r="UVB16" s="285"/>
      <c r="UVC16" s="286"/>
      <c r="UVD16" s="287"/>
      <c r="UVE16" s="67"/>
      <c r="UVF16" s="284"/>
      <c r="UVG16" s="285"/>
      <c r="UVH16" s="285"/>
      <c r="UVI16" s="286"/>
      <c r="UVJ16" s="287"/>
      <c r="UVK16" s="67"/>
      <c r="UVL16" s="284"/>
      <c r="UVM16" s="285"/>
      <c r="UVN16" s="285"/>
      <c r="UVO16" s="286"/>
      <c r="UVP16" s="287"/>
      <c r="UVQ16" s="67"/>
      <c r="UVR16" s="284"/>
      <c r="UVS16" s="285"/>
      <c r="UVT16" s="285"/>
      <c r="UVU16" s="286"/>
      <c r="UVV16" s="287"/>
      <c r="UVW16" s="67"/>
      <c r="UVX16" s="284"/>
      <c r="UVY16" s="285"/>
      <c r="UVZ16" s="285"/>
      <c r="UWA16" s="286"/>
      <c r="UWB16" s="287"/>
      <c r="UWC16" s="67"/>
      <c r="UWD16" s="284"/>
      <c r="UWE16" s="285"/>
      <c r="UWF16" s="285"/>
      <c r="UWG16" s="286"/>
      <c r="UWH16" s="287"/>
      <c r="UWI16" s="67"/>
      <c r="UWJ16" s="284"/>
      <c r="UWK16" s="285"/>
      <c r="UWL16" s="285"/>
      <c r="UWM16" s="286"/>
      <c r="UWN16" s="287"/>
      <c r="UWO16" s="67"/>
      <c r="UWP16" s="284"/>
      <c r="UWQ16" s="285"/>
      <c r="UWR16" s="285"/>
      <c r="UWS16" s="286"/>
      <c r="UWT16" s="287"/>
      <c r="UWU16" s="67"/>
      <c r="UWV16" s="284"/>
      <c r="UWW16" s="285"/>
      <c r="UWX16" s="285"/>
      <c r="UWY16" s="286"/>
      <c r="UWZ16" s="287"/>
      <c r="UXA16" s="67"/>
      <c r="UXB16" s="284"/>
      <c r="UXC16" s="285"/>
      <c r="UXD16" s="285"/>
      <c r="UXE16" s="286"/>
      <c r="UXF16" s="287"/>
      <c r="UXG16" s="67"/>
      <c r="UXH16" s="284"/>
      <c r="UXI16" s="285"/>
      <c r="UXJ16" s="285"/>
      <c r="UXK16" s="286"/>
      <c r="UXL16" s="287"/>
      <c r="UXM16" s="67"/>
      <c r="UXN16" s="284"/>
      <c r="UXO16" s="285"/>
      <c r="UXP16" s="285"/>
      <c r="UXQ16" s="286"/>
      <c r="UXR16" s="287"/>
      <c r="UXS16" s="67"/>
      <c r="UXT16" s="284"/>
      <c r="UXU16" s="285"/>
      <c r="UXV16" s="285"/>
      <c r="UXW16" s="286"/>
      <c r="UXX16" s="287"/>
      <c r="UXY16" s="67"/>
      <c r="UXZ16" s="284"/>
      <c r="UYA16" s="285"/>
      <c r="UYB16" s="285"/>
      <c r="UYC16" s="286"/>
      <c r="UYD16" s="287"/>
      <c r="UYE16" s="67"/>
      <c r="UYF16" s="284"/>
      <c r="UYG16" s="285"/>
      <c r="UYH16" s="285"/>
      <c r="UYI16" s="286"/>
      <c r="UYJ16" s="287"/>
      <c r="UYK16" s="67"/>
      <c r="UYL16" s="284"/>
      <c r="UYM16" s="285"/>
      <c r="UYN16" s="285"/>
      <c r="UYO16" s="286"/>
      <c r="UYP16" s="287"/>
      <c r="UYQ16" s="67"/>
      <c r="UYR16" s="284"/>
      <c r="UYS16" s="285"/>
      <c r="UYT16" s="285"/>
      <c r="UYU16" s="286"/>
      <c r="UYV16" s="287"/>
      <c r="UYW16" s="67"/>
      <c r="UYX16" s="284"/>
      <c r="UYY16" s="285"/>
      <c r="UYZ16" s="285"/>
      <c r="UZA16" s="286"/>
      <c r="UZB16" s="287"/>
      <c r="UZC16" s="67"/>
      <c r="UZD16" s="284"/>
      <c r="UZE16" s="285"/>
      <c r="UZF16" s="285"/>
      <c r="UZG16" s="286"/>
      <c r="UZH16" s="287"/>
      <c r="UZI16" s="67"/>
      <c r="UZJ16" s="284"/>
      <c r="UZK16" s="285"/>
      <c r="UZL16" s="285"/>
      <c r="UZM16" s="286"/>
      <c r="UZN16" s="287"/>
      <c r="UZO16" s="67"/>
      <c r="UZP16" s="284"/>
      <c r="UZQ16" s="285"/>
      <c r="UZR16" s="285"/>
      <c r="UZS16" s="286"/>
      <c r="UZT16" s="287"/>
      <c r="UZU16" s="67"/>
      <c r="UZV16" s="284"/>
      <c r="UZW16" s="285"/>
      <c r="UZX16" s="285"/>
      <c r="UZY16" s="286"/>
      <c r="UZZ16" s="287"/>
      <c r="VAA16" s="67"/>
      <c r="VAB16" s="284"/>
      <c r="VAC16" s="285"/>
      <c r="VAD16" s="285"/>
      <c r="VAE16" s="286"/>
      <c r="VAF16" s="287"/>
      <c r="VAG16" s="67"/>
      <c r="VAH16" s="284"/>
      <c r="VAI16" s="285"/>
      <c r="VAJ16" s="285"/>
      <c r="VAK16" s="286"/>
      <c r="VAL16" s="287"/>
      <c r="VAM16" s="67"/>
      <c r="VAN16" s="284"/>
      <c r="VAO16" s="285"/>
      <c r="VAP16" s="285"/>
      <c r="VAQ16" s="286"/>
      <c r="VAR16" s="287"/>
      <c r="VAS16" s="67"/>
      <c r="VAT16" s="284"/>
      <c r="VAU16" s="285"/>
      <c r="VAV16" s="285"/>
      <c r="VAW16" s="286"/>
      <c r="VAX16" s="287"/>
      <c r="VAY16" s="67"/>
      <c r="VAZ16" s="284"/>
      <c r="VBA16" s="285"/>
      <c r="VBB16" s="285"/>
      <c r="VBC16" s="286"/>
      <c r="VBD16" s="287"/>
      <c r="VBE16" s="67"/>
      <c r="VBF16" s="284"/>
      <c r="VBG16" s="285"/>
      <c r="VBH16" s="285"/>
      <c r="VBI16" s="286"/>
      <c r="VBJ16" s="287"/>
      <c r="VBK16" s="67"/>
      <c r="VBL16" s="284"/>
      <c r="VBM16" s="285"/>
      <c r="VBN16" s="285"/>
      <c r="VBO16" s="286"/>
      <c r="VBP16" s="287"/>
      <c r="VBQ16" s="67"/>
      <c r="VBR16" s="284"/>
      <c r="VBS16" s="285"/>
      <c r="VBT16" s="285"/>
      <c r="VBU16" s="286"/>
      <c r="VBV16" s="287"/>
      <c r="VBW16" s="67"/>
      <c r="VBX16" s="284"/>
      <c r="VBY16" s="285"/>
      <c r="VBZ16" s="285"/>
      <c r="VCA16" s="286"/>
      <c r="VCB16" s="287"/>
      <c r="VCC16" s="67"/>
      <c r="VCD16" s="284"/>
      <c r="VCE16" s="285"/>
      <c r="VCF16" s="285"/>
      <c r="VCG16" s="286"/>
      <c r="VCH16" s="287"/>
      <c r="VCI16" s="67"/>
      <c r="VCJ16" s="284"/>
      <c r="VCK16" s="285"/>
      <c r="VCL16" s="285"/>
      <c r="VCM16" s="286"/>
      <c r="VCN16" s="287"/>
      <c r="VCO16" s="67"/>
      <c r="VCP16" s="284"/>
      <c r="VCQ16" s="285"/>
      <c r="VCR16" s="285"/>
      <c r="VCS16" s="286"/>
      <c r="VCT16" s="287"/>
      <c r="VCU16" s="67"/>
      <c r="VCV16" s="284"/>
      <c r="VCW16" s="285"/>
      <c r="VCX16" s="285"/>
      <c r="VCY16" s="286"/>
      <c r="VCZ16" s="287"/>
      <c r="VDA16" s="67"/>
      <c r="VDB16" s="284"/>
      <c r="VDC16" s="285"/>
      <c r="VDD16" s="285"/>
      <c r="VDE16" s="286"/>
      <c r="VDF16" s="287"/>
      <c r="VDG16" s="67"/>
      <c r="VDH16" s="284"/>
      <c r="VDI16" s="285"/>
      <c r="VDJ16" s="285"/>
      <c r="VDK16" s="286"/>
      <c r="VDL16" s="287"/>
      <c r="VDM16" s="67"/>
      <c r="VDN16" s="284"/>
      <c r="VDO16" s="285"/>
      <c r="VDP16" s="285"/>
      <c r="VDQ16" s="286"/>
      <c r="VDR16" s="287"/>
      <c r="VDS16" s="67"/>
      <c r="VDT16" s="284"/>
      <c r="VDU16" s="285"/>
      <c r="VDV16" s="285"/>
      <c r="VDW16" s="286"/>
      <c r="VDX16" s="287"/>
      <c r="VDY16" s="67"/>
      <c r="VDZ16" s="284"/>
      <c r="VEA16" s="285"/>
      <c r="VEB16" s="285"/>
      <c r="VEC16" s="286"/>
      <c r="VED16" s="287"/>
      <c r="VEE16" s="67"/>
      <c r="VEF16" s="284"/>
      <c r="VEG16" s="285"/>
      <c r="VEH16" s="285"/>
      <c r="VEI16" s="286"/>
      <c r="VEJ16" s="287"/>
      <c r="VEK16" s="67"/>
      <c r="VEL16" s="284"/>
      <c r="VEM16" s="285"/>
      <c r="VEN16" s="285"/>
      <c r="VEO16" s="286"/>
      <c r="VEP16" s="287"/>
      <c r="VEQ16" s="67"/>
      <c r="VER16" s="284"/>
      <c r="VES16" s="285"/>
      <c r="VET16" s="285"/>
      <c r="VEU16" s="286"/>
      <c r="VEV16" s="287"/>
      <c r="VEW16" s="67"/>
      <c r="VEX16" s="284"/>
      <c r="VEY16" s="285"/>
      <c r="VEZ16" s="285"/>
      <c r="VFA16" s="286"/>
      <c r="VFB16" s="287"/>
      <c r="VFC16" s="67"/>
      <c r="VFD16" s="284"/>
      <c r="VFE16" s="285"/>
      <c r="VFF16" s="285"/>
      <c r="VFG16" s="286"/>
      <c r="VFH16" s="287"/>
      <c r="VFI16" s="67"/>
      <c r="VFJ16" s="284"/>
      <c r="VFK16" s="285"/>
      <c r="VFL16" s="285"/>
      <c r="VFM16" s="286"/>
      <c r="VFN16" s="287"/>
      <c r="VFO16" s="67"/>
      <c r="VFP16" s="284"/>
      <c r="VFQ16" s="285"/>
      <c r="VFR16" s="285"/>
      <c r="VFS16" s="286"/>
      <c r="VFT16" s="287"/>
      <c r="VFU16" s="67"/>
      <c r="VFV16" s="284"/>
      <c r="VFW16" s="285"/>
      <c r="VFX16" s="285"/>
      <c r="VFY16" s="286"/>
      <c r="VFZ16" s="287"/>
      <c r="VGA16" s="67"/>
      <c r="VGB16" s="284"/>
      <c r="VGC16" s="285"/>
      <c r="VGD16" s="285"/>
      <c r="VGE16" s="286"/>
      <c r="VGF16" s="287"/>
      <c r="VGG16" s="67"/>
      <c r="VGH16" s="284"/>
      <c r="VGI16" s="285"/>
      <c r="VGJ16" s="285"/>
      <c r="VGK16" s="286"/>
      <c r="VGL16" s="287"/>
      <c r="VGM16" s="67"/>
      <c r="VGN16" s="284"/>
      <c r="VGO16" s="285"/>
      <c r="VGP16" s="285"/>
      <c r="VGQ16" s="286"/>
      <c r="VGR16" s="287"/>
      <c r="VGS16" s="67"/>
      <c r="VGT16" s="284"/>
      <c r="VGU16" s="285"/>
      <c r="VGV16" s="285"/>
      <c r="VGW16" s="286"/>
      <c r="VGX16" s="287"/>
      <c r="VGY16" s="67"/>
      <c r="VGZ16" s="284"/>
      <c r="VHA16" s="285"/>
      <c r="VHB16" s="285"/>
      <c r="VHC16" s="286"/>
      <c r="VHD16" s="287"/>
      <c r="VHE16" s="67"/>
      <c r="VHF16" s="284"/>
      <c r="VHG16" s="285"/>
      <c r="VHH16" s="285"/>
      <c r="VHI16" s="286"/>
      <c r="VHJ16" s="287"/>
      <c r="VHK16" s="67"/>
      <c r="VHL16" s="284"/>
      <c r="VHM16" s="285"/>
      <c r="VHN16" s="285"/>
      <c r="VHO16" s="286"/>
      <c r="VHP16" s="287"/>
      <c r="VHQ16" s="67"/>
      <c r="VHR16" s="284"/>
      <c r="VHS16" s="285"/>
      <c r="VHT16" s="285"/>
      <c r="VHU16" s="286"/>
      <c r="VHV16" s="287"/>
      <c r="VHW16" s="67"/>
      <c r="VHX16" s="284"/>
      <c r="VHY16" s="285"/>
      <c r="VHZ16" s="285"/>
      <c r="VIA16" s="286"/>
      <c r="VIB16" s="287"/>
      <c r="VIC16" s="67"/>
      <c r="VID16" s="284"/>
      <c r="VIE16" s="285"/>
      <c r="VIF16" s="285"/>
      <c r="VIG16" s="286"/>
      <c r="VIH16" s="287"/>
      <c r="VII16" s="67"/>
      <c r="VIJ16" s="284"/>
      <c r="VIK16" s="285"/>
      <c r="VIL16" s="285"/>
      <c r="VIM16" s="286"/>
      <c r="VIN16" s="287"/>
      <c r="VIO16" s="67"/>
      <c r="VIP16" s="284"/>
      <c r="VIQ16" s="285"/>
      <c r="VIR16" s="285"/>
      <c r="VIS16" s="286"/>
      <c r="VIT16" s="287"/>
      <c r="VIU16" s="67"/>
      <c r="VIV16" s="284"/>
      <c r="VIW16" s="285"/>
      <c r="VIX16" s="285"/>
      <c r="VIY16" s="286"/>
      <c r="VIZ16" s="287"/>
      <c r="VJA16" s="67"/>
      <c r="VJB16" s="284"/>
      <c r="VJC16" s="285"/>
      <c r="VJD16" s="285"/>
      <c r="VJE16" s="286"/>
      <c r="VJF16" s="287"/>
      <c r="VJG16" s="67"/>
      <c r="VJH16" s="284"/>
      <c r="VJI16" s="285"/>
      <c r="VJJ16" s="285"/>
      <c r="VJK16" s="286"/>
      <c r="VJL16" s="287"/>
      <c r="VJM16" s="67"/>
      <c r="VJN16" s="284"/>
      <c r="VJO16" s="285"/>
      <c r="VJP16" s="285"/>
      <c r="VJQ16" s="286"/>
      <c r="VJR16" s="287"/>
      <c r="VJS16" s="67"/>
      <c r="VJT16" s="284"/>
      <c r="VJU16" s="285"/>
      <c r="VJV16" s="285"/>
      <c r="VJW16" s="286"/>
      <c r="VJX16" s="287"/>
      <c r="VJY16" s="67"/>
      <c r="VJZ16" s="284"/>
      <c r="VKA16" s="285"/>
      <c r="VKB16" s="285"/>
      <c r="VKC16" s="286"/>
      <c r="VKD16" s="287"/>
      <c r="VKE16" s="67"/>
      <c r="VKF16" s="284"/>
      <c r="VKG16" s="285"/>
      <c r="VKH16" s="285"/>
      <c r="VKI16" s="286"/>
      <c r="VKJ16" s="287"/>
      <c r="VKK16" s="67"/>
      <c r="VKL16" s="284"/>
      <c r="VKM16" s="285"/>
      <c r="VKN16" s="285"/>
      <c r="VKO16" s="286"/>
      <c r="VKP16" s="287"/>
      <c r="VKQ16" s="67"/>
      <c r="VKR16" s="284"/>
      <c r="VKS16" s="285"/>
      <c r="VKT16" s="285"/>
      <c r="VKU16" s="286"/>
      <c r="VKV16" s="287"/>
      <c r="VKW16" s="67"/>
      <c r="VKX16" s="284"/>
      <c r="VKY16" s="285"/>
      <c r="VKZ16" s="285"/>
      <c r="VLA16" s="286"/>
      <c r="VLB16" s="287"/>
      <c r="VLC16" s="67"/>
      <c r="VLD16" s="284"/>
      <c r="VLE16" s="285"/>
      <c r="VLF16" s="285"/>
      <c r="VLG16" s="286"/>
      <c r="VLH16" s="287"/>
      <c r="VLI16" s="67"/>
      <c r="VLJ16" s="284"/>
      <c r="VLK16" s="285"/>
      <c r="VLL16" s="285"/>
      <c r="VLM16" s="286"/>
      <c r="VLN16" s="287"/>
      <c r="VLO16" s="67"/>
      <c r="VLP16" s="284"/>
      <c r="VLQ16" s="285"/>
      <c r="VLR16" s="285"/>
      <c r="VLS16" s="286"/>
      <c r="VLT16" s="287"/>
      <c r="VLU16" s="67"/>
      <c r="VLV16" s="284"/>
      <c r="VLW16" s="285"/>
      <c r="VLX16" s="285"/>
      <c r="VLY16" s="286"/>
      <c r="VLZ16" s="287"/>
      <c r="VMA16" s="67"/>
      <c r="VMB16" s="284"/>
      <c r="VMC16" s="285"/>
      <c r="VMD16" s="285"/>
      <c r="VME16" s="286"/>
      <c r="VMF16" s="287"/>
      <c r="VMG16" s="67"/>
      <c r="VMH16" s="284"/>
      <c r="VMI16" s="285"/>
      <c r="VMJ16" s="285"/>
      <c r="VMK16" s="286"/>
      <c r="VML16" s="287"/>
      <c r="VMM16" s="67"/>
      <c r="VMN16" s="284"/>
      <c r="VMO16" s="285"/>
      <c r="VMP16" s="285"/>
      <c r="VMQ16" s="286"/>
      <c r="VMR16" s="287"/>
      <c r="VMS16" s="67"/>
      <c r="VMT16" s="284"/>
      <c r="VMU16" s="285"/>
      <c r="VMV16" s="285"/>
      <c r="VMW16" s="286"/>
      <c r="VMX16" s="287"/>
      <c r="VMY16" s="67"/>
      <c r="VMZ16" s="284"/>
      <c r="VNA16" s="285"/>
      <c r="VNB16" s="285"/>
      <c r="VNC16" s="286"/>
      <c r="VND16" s="287"/>
      <c r="VNE16" s="67"/>
      <c r="VNF16" s="284"/>
      <c r="VNG16" s="285"/>
      <c r="VNH16" s="285"/>
      <c r="VNI16" s="286"/>
      <c r="VNJ16" s="287"/>
      <c r="VNK16" s="67"/>
      <c r="VNL16" s="284"/>
      <c r="VNM16" s="285"/>
      <c r="VNN16" s="285"/>
      <c r="VNO16" s="286"/>
      <c r="VNP16" s="287"/>
      <c r="VNQ16" s="67"/>
      <c r="VNR16" s="284"/>
      <c r="VNS16" s="285"/>
      <c r="VNT16" s="285"/>
      <c r="VNU16" s="286"/>
      <c r="VNV16" s="287"/>
      <c r="VNW16" s="67"/>
      <c r="VNX16" s="284"/>
      <c r="VNY16" s="285"/>
      <c r="VNZ16" s="285"/>
      <c r="VOA16" s="286"/>
      <c r="VOB16" s="287"/>
      <c r="VOC16" s="67"/>
      <c r="VOD16" s="284"/>
      <c r="VOE16" s="285"/>
      <c r="VOF16" s="285"/>
      <c r="VOG16" s="286"/>
      <c r="VOH16" s="287"/>
      <c r="VOI16" s="67"/>
      <c r="VOJ16" s="284"/>
      <c r="VOK16" s="285"/>
      <c r="VOL16" s="285"/>
      <c r="VOM16" s="286"/>
      <c r="VON16" s="287"/>
      <c r="VOO16" s="67"/>
      <c r="VOP16" s="284"/>
      <c r="VOQ16" s="285"/>
      <c r="VOR16" s="285"/>
      <c r="VOS16" s="286"/>
      <c r="VOT16" s="287"/>
      <c r="VOU16" s="67"/>
      <c r="VOV16" s="284"/>
      <c r="VOW16" s="285"/>
      <c r="VOX16" s="285"/>
      <c r="VOY16" s="286"/>
      <c r="VOZ16" s="287"/>
      <c r="VPA16" s="67"/>
      <c r="VPB16" s="284"/>
      <c r="VPC16" s="285"/>
      <c r="VPD16" s="285"/>
      <c r="VPE16" s="286"/>
      <c r="VPF16" s="287"/>
      <c r="VPG16" s="67"/>
      <c r="VPH16" s="284"/>
      <c r="VPI16" s="285"/>
      <c r="VPJ16" s="285"/>
      <c r="VPK16" s="286"/>
      <c r="VPL16" s="287"/>
      <c r="VPM16" s="67"/>
      <c r="VPN16" s="284"/>
      <c r="VPO16" s="285"/>
      <c r="VPP16" s="285"/>
      <c r="VPQ16" s="286"/>
      <c r="VPR16" s="287"/>
      <c r="VPS16" s="67"/>
      <c r="VPT16" s="284"/>
      <c r="VPU16" s="285"/>
      <c r="VPV16" s="285"/>
      <c r="VPW16" s="286"/>
      <c r="VPX16" s="287"/>
      <c r="VPY16" s="67"/>
      <c r="VPZ16" s="284"/>
      <c r="VQA16" s="285"/>
      <c r="VQB16" s="285"/>
      <c r="VQC16" s="286"/>
      <c r="VQD16" s="287"/>
      <c r="VQE16" s="67"/>
      <c r="VQF16" s="284"/>
      <c r="VQG16" s="285"/>
      <c r="VQH16" s="285"/>
      <c r="VQI16" s="286"/>
      <c r="VQJ16" s="287"/>
      <c r="VQK16" s="67"/>
      <c r="VQL16" s="284"/>
      <c r="VQM16" s="285"/>
      <c r="VQN16" s="285"/>
      <c r="VQO16" s="286"/>
      <c r="VQP16" s="287"/>
      <c r="VQQ16" s="67"/>
      <c r="VQR16" s="284"/>
      <c r="VQS16" s="285"/>
      <c r="VQT16" s="285"/>
      <c r="VQU16" s="286"/>
      <c r="VQV16" s="287"/>
      <c r="VQW16" s="67"/>
      <c r="VQX16" s="284"/>
      <c r="VQY16" s="285"/>
      <c r="VQZ16" s="285"/>
      <c r="VRA16" s="286"/>
      <c r="VRB16" s="287"/>
      <c r="VRC16" s="67"/>
      <c r="VRD16" s="284"/>
      <c r="VRE16" s="285"/>
      <c r="VRF16" s="285"/>
      <c r="VRG16" s="286"/>
      <c r="VRH16" s="287"/>
      <c r="VRI16" s="67"/>
      <c r="VRJ16" s="284"/>
      <c r="VRK16" s="285"/>
      <c r="VRL16" s="285"/>
      <c r="VRM16" s="286"/>
      <c r="VRN16" s="287"/>
      <c r="VRO16" s="67"/>
      <c r="VRP16" s="284"/>
      <c r="VRQ16" s="285"/>
      <c r="VRR16" s="285"/>
      <c r="VRS16" s="286"/>
      <c r="VRT16" s="287"/>
      <c r="VRU16" s="67"/>
      <c r="VRV16" s="284"/>
      <c r="VRW16" s="285"/>
      <c r="VRX16" s="285"/>
      <c r="VRY16" s="286"/>
      <c r="VRZ16" s="287"/>
      <c r="VSA16" s="67"/>
      <c r="VSB16" s="284"/>
      <c r="VSC16" s="285"/>
      <c r="VSD16" s="285"/>
      <c r="VSE16" s="286"/>
      <c r="VSF16" s="287"/>
      <c r="VSG16" s="67"/>
      <c r="VSH16" s="284"/>
      <c r="VSI16" s="285"/>
      <c r="VSJ16" s="285"/>
      <c r="VSK16" s="286"/>
      <c r="VSL16" s="287"/>
      <c r="VSM16" s="67"/>
      <c r="VSN16" s="284"/>
      <c r="VSO16" s="285"/>
      <c r="VSP16" s="285"/>
      <c r="VSQ16" s="286"/>
      <c r="VSR16" s="287"/>
      <c r="VSS16" s="67"/>
      <c r="VST16" s="284"/>
      <c r="VSU16" s="285"/>
      <c r="VSV16" s="285"/>
      <c r="VSW16" s="286"/>
      <c r="VSX16" s="287"/>
      <c r="VSY16" s="67"/>
      <c r="VSZ16" s="284"/>
      <c r="VTA16" s="285"/>
      <c r="VTB16" s="285"/>
      <c r="VTC16" s="286"/>
      <c r="VTD16" s="287"/>
      <c r="VTE16" s="67"/>
      <c r="VTF16" s="284"/>
      <c r="VTG16" s="285"/>
      <c r="VTH16" s="285"/>
      <c r="VTI16" s="286"/>
      <c r="VTJ16" s="287"/>
      <c r="VTK16" s="67"/>
      <c r="VTL16" s="284"/>
      <c r="VTM16" s="285"/>
      <c r="VTN16" s="285"/>
      <c r="VTO16" s="286"/>
      <c r="VTP16" s="287"/>
      <c r="VTQ16" s="67"/>
      <c r="VTR16" s="284"/>
      <c r="VTS16" s="285"/>
      <c r="VTT16" s="285"/>
      <c r="VTU16" s="286"/>
      <c r="VTV16" s="287"/>
      <c r="VTW16" s="67"/>
      <c r="VTX16" s="284"/>
      <c r="VTY16" s="285"/>
      <c r="VTZ16" s="285"/>
      <c r="VUA16" s="286"/>
      <c r="VUB16" s="287"/>
      <c r="VUC16" s="67"/>
      <c r="VUD16" s="284"/>
      <c r="VUE16" s="285"/>
      <c r="VUF16" s="285"/>
      <c r="VUG16" s="286"/>
      <c r="VUH16" s="287"/>
      <c r="VUI16" s="67"/>
      <c r="VUJ16" s="284"/>
      <c r="VUK16" s="285"/>
      <c r="VUL16" s="285"/>
      <c r="VUM16" s="286"/>
      <c r="VUN16" s="287"/>
      <c r="VUO16" s="67"/>
      <c r="VUP16" s="284"/>
      <c r="VUQ16" s="285"/>
      <c r="VUR16" s="285"/>
      <c r="VUS16" s="286"/>
      <c r="VUT16" s="287"/>
      <c r="VUU16" s="67"/>
      <c r="VUV16" s="284"/>
      <c r="VUW16" s="285"/>
      <c r="VUX16" s="285"/>
      <c r="VUY16" s="286"/>
      <c r="VUZ16" s="287"/>
      <c r="VVA16" s="67"/>
      <c r="VVB16" s="284"/>
      <c r="VVC16" s="285"/>
      <c r="VVD16" s="285"/>
      <c r="VVE16" s="286"/>
      <c r="VVF16" s="287"/>
      <c r="VVG16" s="67"/>
      <c r="VVH16" s="284"/>
      <c r="VVI16" s="285"/>
      <c r="VVJ16" s="285"/>
      <c r="VVK16" s="286"/>
      <c r="VVL16" s="287"/>
      <c r="VVM16" s="67"/>
      <c r="VVN16" s="284"/>
      <c r="VVO16" s="285"/>
      <c r="VVP16" s="285"/>
      <c r="VVQ16" s="286"/>
      <c r="VVR16" s="287"/>
      <c r="VVS16" s="67"/>
      <c r="VVT16" s="284"/>
      <c r="VVU16" s="285"/>
      <c r="VVV16" s="285"/>
      <c r="VVW16" s="286"/>
      <c r="VVX16" s="287"/>
      <c r="VVY16" s="67"/>
      <c r="VVZ16" s="284"/>
      <c r="VWA16" s="285"/>
      <c r="VWB16" s="285"/>
      <c r="VWC16" s="286"/>
      <c r="VWD16" s="287"/>
      <c r="VWE16" s="67"/>
      <c r="VWF16" s="284"/>
      <c r="VWG16" s="285"/>
      <c r="VWH16" s="285"/>
      <c r="VWI16" s="286"/>
      <c r="VWJ16" s="287"/>
      <c r="VWK16" s="67"/>
      <c r="VWL16" s="284"/>
      <c r="VWM16" s="285"/>
      <c r="VWN16" s="285"/>
      <c r="VWO16" s="286"/>
      <c r="VWP16" s="287"/>
      <c r="VWQ16" s="67"/>
      <c r="VWR16" s="284"/>
      <c r="VWS16" s="285"/>
      <c r="VWT16" s="285"/>
      <c r="VWU16" s="286"/>
      <c r="VWV16" s="287"/>
      <c r="VWW16" s="67"/>
      <c r="VWX16" s="284"/>
      <c r="VWY16" s="285"/>
      <c r="VWZ16" s="285"/>
      <c r="VXA16" s="286"/>
      <c r="VXB16" s="287"/>
      <c r="VXC16" s="67"/>
      <c r="VXD16" s="284"/>
      <c r="VXE16" s="285"/>
      <c r="VXF16" s="285"/>
      <c r="VXG16" s="286"/>
      <c r="VXH16" s="287"/>
      <c r="VXI16" s="67"/>
      <c r="VXJ16" s="284"/>
      <c r="VXK16" s="285"/>
      <c r="VXL16" s="285"/>
      <c r="VXM16" s="286"/>
      <c r="VXN16" s="287"/>
      <c r="VXO16" s="67"/>
      <c r="VXP16" s="284"/>
      <c r="VXQ16" s="285"/>
      <c r="VXR16" s="285"/>
      <c r="VXS16" s="286"/>
      <c r="VXT16" s="287"/>
      <c r="VXU16" s="67"/>
      <c r="VXV16" s="284"/>
      <c r="VXW16" s="285"/>
      <c r="VXX16" s="285"/>
      <c r="VXY16" s="286"/>
      <c r="VXZ16" s="287"/>
      <c r="VYA16" s="67"/>
      <c r="VYB16" s="284"/>
      <c r="VYC16" s="285"/>
      <c r="VYD16" s="285"/>
      <c r="VYE16" s="286"/>
      <c r="VYF16" s="287"/>
      <c r="VYG16" s="67"/>
      <c r="VYH16" s="284"/>
      <c r="VYI16" s="285"/>
      <c r="VYJ16" s="285"/>
      <c r="VYK16" s="286"/>
      <c r="VYL16" s="287"/>
      <c r="VYM16" s="67"/>
      <c r="VYN16" s="284"/>
      <c r="VYO16" s="285"/>
      <c r="VYP16" s="285"/>
      <c r="VYQ16" s="286"/>
      <c r="VYR16" s="287"/>
      <c r="VYS16" s="67"/>
      <c r="VYT16" s="284"/>
      <c r="VYU16" s="285"/>
      <c r="VYV16" s="285"/>
      <c r="VYW16" s="286"/>
      <c r="VYX16" s="287"/>
      <c r="VYY16" s="67"/>
      <c r="VYZ16" s="284"/>
      <c r="VZA16" s="285"/>
      <c r="VZB16" s="285"/>
      <c r="VZC16" s="286"/>
      <c r="VZD16" s="287"/>
      <c r="VZE16" s="67"/>
      <c r="VZF16" s="284"/>
      <c r="VZG16" s="285"/>
      <c r="VZH16" s="285"/>
      <c r="VZI16" s="286"/>
      <c r="VZJ16" s="287"/>
      <c r="VZK16" s="67"/>
      <c r="VZL16" s="284"/>
      <c r="VZM16" s="285"/>
      <c r="VZN16" s="285"/>
      <c r="VZO16" s="286"/>
      <c r="VZP16" s="287"/>
      <c r="VZQ16" s="67"/>
      <c r="VZR16" s="284"/>
      <c r="VZS16" s="285"/>
      <c r="VZT16" s="285"/>
      <c r="VZU16" s="286"/>
      <c r="VZV16" s="287"/>
      <c r="VZW16" s="67"/>
      <c r="VZX16" s="284"/>
      <c r="VZY16" s="285"/>
      <c r="VZZ16" s="285"/>
      <c r="WAA16" s="286"/>
      <c r="WAB16" s="287"/>
      <c r="WAC16" s="67"/>
      <c r="WAD16" s="284"/>
      <c r="WAE16" s="285"/>
      <c r="WAF16" s="285"/>
      <c r="WAG16" s="286"/>
      <c r="WAH16" s="287"/>
      <c r="WAI16" s="67"/>
      <c r="WAJ16" s="284"/>
      <c r="WAK16" s="285"/>
      <c r="WAL16" s="285"/>
      <c r="WAM16" s="286"/>
      <c r="WAN16" s="287"/>
      <c r="WAO16" s="67"/>
      <c r="WAP16" s="284"/>
      <c r="WAQ16" s="285"/>
      <c r="WAR16" s="285"/>
      <c r="WAS16" s="286"/>
      <c r="WAT16" s="287"/>
      <c r="WAU16" s="67"/>
      <c r="WAV16" s="284"/>
      <c r="WAW16" s="285"/>
      <c r="WAX16" s="285"/>
      <c r="WAY16" s="286"/>
      <c r="WAZ16" s="287"/>
      <c r="WBA16" s="67"/>
      <c r="WBB16" s="284"/>
      <c r="WBC16" s="285"/>
      <c r="WBD16" s="285"/>
      <c r="WBE16" s="286"/>
      <c r="WBF16" s="287"/>
      <c r="WBG16" s="67"/>
      <c r="WBH16" s="284"/>
      <c r="WBI16" s="285"/>
      <c r="WBJ16" s="285"/>
      <c r="WBK16" s="286"/>
      <c r="WBL16" s="287"/>
      <c r="WBM16" s="67"/>
      <c r="WBN16" s="284"/>
      <c r="WBO16" s="285"/>
      <c r="WBP16" s="285"/>
      <c r="WBQ16" s="286"/>
      <c r="WBR16" s="287"/>
      <c r="WBS16" s="67"/>
      <c r="WBT16" s="284"/>
      <c r="WBU16" s="285"/>
      <c r="WBV16" s="285"/>
      <c r="WBW16" s="286"/>
      <c r="WBX16" s="287"/>
      <c r="WBY16" s="67"/>
      <c r="WBZ16" s="284"/>
      <c r="WCA16" s="285"/>
      <c r="WCB16" s="285"/>
      <c r="WCC16" s="286"/>
      <c r="WCD16" s="287"/>
      <c r="WCE16" s="67"/>
      <c r="WCF16" s="284"/>
      <c r="WCG16" s="285"/>
      <c r="WCH16" s="285"/>
      <c r="WCI16" s="286"/>
      <c r="WCJ16" s="287"/>
      <c r="WCK16" s="67"/>
      <c r="WCL16" s="284"/>
      <c r="WCM16" s="285"/>
      <c r="WCN16" s="285"/>
      <c r="WCO16" s="286"/>
      <c r="WCP16" s="287"/>
      <c r="WCQ16" s="67"/>
      <c r="WCR16" s="284"/>
      <c r="WCS16" s="285"/>
      <c r="WCT16" s="285"/>
      <c r="WCU16" s="286"/>
      <c r="WCV16" s="287"/>
      <c r="WCW16" s="67"/>
      <c r="WCX16" s="284"/>
      <c r="WCY16" s="285"/>
      <c r="WCZ16" s="285"/>
      <c r="WDA16" s="286"/>
      <c r="WDB16" s="287"/>
      <c r="WDC16" s="67"/>
      <c r="WDD16" s="284"/>
      <c r="WDE16" s="285"/>
      <c r="WDF16" s="285"/>
      <c r="WDG16" s="286"/>
      <c r="WDH16" s="287"/>
      <c r="WDI16" s="67"/>
      <c r="WDJ16" s="284"/>
      <c r="WDK16" s="285"/>
      <c r="WDL16" s="285"/>
      <c r="WDM16" s="286"/>
      <c r="WDN16" s="287"/>
      <c r="WDO16" s="67"/>
      <c r="WDP16" s="284"/>
      <c r="WDQ16" s="285"/>
      <c r="WDR16" s="285"/>
      <c r="WDS16" s="286"/>
      <c r="WDT16" s="287"/>
      <c r="WDU16" s="67"/>
      <c r="WDV16" s="284"/>
      <c r="WDW16" s="285"/>
      <c r="WDX16" s="285"/>
      <c r="WDY16" s="286"/>
      <c r="WDZ16" s="287"/>
      <c r="WEA16" s="67"/>
      <c r="WEB16" s="284"/>
      <c r="WEC16" s="285"/>
      <c r="WED16" s="285"/>
      <c r="WEE16" s="286"/>
      <c r="WEF16" s="287"/>
      <c r="WEG16" s="67"/>
      <c r="WEH16" s="284"/>
      <c r="WEI16" s="285"/>
      <c r="WEJ16" s="285"/>
      <c r="WEK16" s="286"/>
      <c r="WEL16" s="287"/>
      <c r="WEM16" s="67"/>
      <c r="WEN16" s="284"/>
      <c r="WEO16" s="285"/>
      <c r="WEP16" s="285"/>
      <c r="WEQ16" s="286"/>
      <c r="WER16" s="287"/>
      <c r="WES16" s="67"/>
      <c r="WET16" s="284"/>
      <c r="WEU16" s="285"/>
      <c r="WEV16" s="285"/>
      <c r="WEW16" s="286"/>
      <c r="WEX16" s="287"/>
      <c r="WEY16" s="67"/>
      <c r="WEZ16" s="284"/>
      <c r="WFA16" s="285"/>
      <c r="WFB16" s="285"/>
      <c r="WFC16" s="286"/>
      <c r="WFD16" s="287"/>
      <c r="WFE16" s="67"/>
      <c r="WFF16" s="284"/>
      <c r="WFG16" s="285"/>
      <c r="WFH16" s="285"/>
      <c r="WFI16" s="286"/>
      <c r="WFJ16" s="287"/>
      <c r="WFK16" s="67"/>
      <c r="WFL16" s="284"/>
      <c r="WFM16" s="285"/>
      <c r="WFN16" s="285"/>
      <c r="WFO16" s="286"/>
      <c r="WFP16" s="287"/>
      <c r="WFQ16" s="67"/>
      <c r="WFR16" s="284"/>
      <c r="WFS16" s="285"/>
      <c r="WFT16" s="285"/>
      <c r="WFU16" s="286"/>
      <c r="WFV16" s="287"/>
      <c r="WFW16" s="67"/>
      <c r="WFX16" s="284"/>
      <c r="WFY16" s="285"/>
      <c r="WFZ16" s="285"/>
      <c r="WGA16" s="286"/>
      <c r="WGB16" s="287"/>
      <c r="WGC16" s="67"/>
      <c r="WGD16" s="284"/>
      <c r="WGE16" s="285"/>
      <c r="WGF16" s="285"/>
      <c r="WGG16" s="286"/>
      <c r="WGH16" s="287"/>
      <c r="WGI16" s="67"/>
      <c r="WGJ16" s="284"/>
      <c r="WGK16" s="285"/>
      <c r="WGL16" s="285"/>
      <c r="WGM16" s="286"/>
      <c r="WGN16" s="287"/>
      <c r="WGO16" s="67"/>
      <c r="WGP16" s="284"/>
      <c r="WGQ16" s="285"/>
      <c r="WGR16" s="285"/>
      <c r="WGS16" s="286"/>
      <c r="WGT16" s="287"/>
      <c r="WGU16" s="67"/>
      <c r="WGV16" s="284"/>
      <c r="WGW16" s="285"/>
      <c r="WGX16" s="285"/>
      <c r="WGY16" s="286"/>
      <c r="WGZ16" s="287"/>
      <c r="WHA16" s="67"/>
      <c r="WHB16" s="284"/>
      <c r="WHC16" s="285"/>
      <c r="WHD16" s="285"/>
      <c r="WHE16" s="286"/>
      <c r="WHF16" s="287"/>
      <c r="WHG16" s="67"/>
      <c r="WHH16" s="284"/>
      <c r="WHI16" s="285"/>
      <c r="WHJ16" s="285"/>
      <c r="WHK16" s="286"/>
      <c r="WHL16" s="287"/>
      <c r="WHM16" s="67"/>
      <c r="WHN16" s="284"/>
      <c r="WHO16" s="285"/>
      <c r="WHP16" s="285"/>
      <c r="WHQ16" s="286"/>
      <c r="WHR16" s="287"/>
      <c r="WHS16" s="67"/>
      <c r="WHT16" s="284"/>
      <c r="WHU16" s="285"/>
      <c r="WHV16" s="285"/>
      <c r="WHW16" s="286"/>
      <c r="WHX16" s="287"/>
      <c r="WHY16" s="67"/>
      <c r="WHZ16" s="284"/>
      <c r="WIA16" s="285"/>
      <c r="WIB16" s="285"/>
      <c r="WIC16" s="286"/>
      <c r="WID16" s="287"/>
      <c r="WIE16" s="67"/>
      <c r="WIF16" s="284"/>
      <c r="WIG16" s="285"/>
      <c r="WIH16" s="285"/>
      <c r="WII16" s="286"/>
      <c r="WIJ16" s="287"/>
      <c r="WIK16" s="67"/>
      <c r="WIL16" s="284"/>
      <c r="WIM16" s="285"/>
      <c r="WIN16" s="285"/>
      <c r="WIO16" s="286"/>
      <c r="WIP16" s="287"/>
      <c r="WIQ16" s="67"/>
      <c r="WIR16" s="284"/>
      <c r="WIS16" s="285"/>
      <c r="WIT16" s="285"/>
      <c r="WIU16" s="286"/>
      <c r="WIV16" s="287"/>
      <c r="WIW16" s="67"/>
      <c r="WIX16" s="284"/>
      <c r="WIY16" s="285"/>
      <c r="WIZ16" s="285"/>
      <c r="WJA16" s="286"/>
      <c r="WJB16" s="287"/>
      <c r="WJC16" s="67"/>
      <c r="WJD16" s="284"/>
      <c r="WJE16" s="285"/>
      <c r="WJF16" s="285"/>
      <c r="WJG16" s="286"/>
      <c r="WJH16" s="287"/>
      <c r="WJI16" s="67"/>
      <c r="WJJ16" s="284"/>
      <c r="WJK16" s="285"/>
      <c r="WJL16" s="285"/>
      <c r="WJM16" s="286"/>
      <c r="WJN16" s="287"/>
      <c r="WJO16" s="67"/>
      <c r="WJP16" s="284"/>
      <c r="WJQ16" s="285"/>
      <c r="WJR16" s="285"/>
      <c r="WJS16" s="286"/>
      <c r="WJT16" s="287"/>
      <c r="WJU16" s="67"/>
      <c r="WJV16" s="284"/>
      <c r="WJW16" s="285"/>
      <c r="WJX16" s="285"/>
      <c r="WJY16" s="286"/>
      <c r="WJZ16" s="287"/>
      <c r="WKA16" s="67"/>
      <c r="WKB16" s="284"/>
      <c r="WKC16" s="285"/>
      <c r="WKD16" s="285"/>
      <c r="WKE16" s="286"/>
      <c r="WKF16" s="287"/>
      <c r="WKG16" s="67"/>
      <c r="WKH16" s="284"/>
      <c r="WKI16" s="285"/>
      <c r="WKJ16" s="285"/>
      <c r="WKK16" s="286"/>
      <c r="WKL16" s="287"/>
      <c r="WKM16" s="67"/>
      <c r="WKN16" s="284"/>
      <c r="WKO16" s="285"/>
      <c r="WKP16" s="285"/>
      <c r="WKQ16" s="286"/>
      <c r="WKR16" s="287"/>
      <c r="WKS16" s="67"/>
      <c r="WKT16" s="284"/>
      <c r="WKU16" s="285"/>
      <c r="WKV16" s="285"/>
      <c r="WKW16" s="286"/>
      <c r="WKX16" s="287"/>
      <c r="WKY16" s="67"/>
      <c r="WKZ16" s="284"/>
      <c r="WLA16" s="285"/>
      <c r="WLB16" s="285"/>
      <c r="WLC16" s="286"/>
      <c r="WLD16" s="287"/>
      <c r="WLE16" s="67"/>
      <c r="WLF16" s="284"/>
      <c r="WLG16" s="285"/>
      <c r="WLH16" s="285"/>
      <c r="WLI16" s="286"/>
      <c r="WLJ16" s="287"/>
      <c r="WLK16" s="67"/>
      <c r="WLL16" s="284"/>
      <c r="WLM16" s="285"/>
      <c r="WLN16" s="285"/>
      <c r="WLO16" s="286"/>
      <c r="WLP16" s="287"/>
      <c r="WLQ16" s="67"/>
      <c r="WLR16" s="284"/>
      <c r="WLS16" s="285"/>
      <c r="WLT16" s="285"/>
      <c r="WLU16" s="286"/>
      <c r="WLV16" s="287"/>
      <c r="WLW16" s="67"/>
      <c r="WLX16" s="284"/>
      <c r="WLY16" s="285"/>
      <c r="WLZ16" s="285"/>
      <c r="WMA16" s="286"/>
      <c r="WMB16" s="287"/>
      <c r="WMC16" s="67"/>
      <c r="WMD16" s="284"/>
      <c r="WME16" s="285"/>
      <c r="WMF16" s="285"/>
      <c r="WMG16" s="286"/>
      <c r="WMH16" s="287"/>
      <c r="WMI16" s="67"/>
      <c r="WMJ16" s="284"/>
      <c r="WMK16" s="285"/>
      <c r="WML16" s="285"/>
      <c r="WMM16" s="286"/>
      <c r="WMN16" s="287"/>
      <c r="WMO16" s="67"/>
      <c r="WMP16" s="284"/>
      <c r="WMQ16" s="285"/>
      <c r="WMR16" s="285"/>
      <c r="WMS16" s="286"/>
      <c r="WMT16" s="287"/>
      <c r="WMU16" s="67"/>
      <c r="WMV16" s="284"/>
      <c r="WMW16" s="285"/>
      <c r="WMX16" s="285"/>
      <c r="WMY16" s="286"/>
      <c r="WMZ16" s="287"/>
      <c r="WNA16" s="67"/>
      <c r="WNB16" s="284"/>
      <c r="WNC16" s="285"/>
      <c r="WND16" s="285"/>
      <c r="WNE16" s="286"/>
      <c r="WNF16" s="287"/>
      <c r="WNG16" s="67"/>
      <c r="WNH16" s="284"/>
      <c r="WNI16" s="285"/>
      <c r="WNJ16" s="285"/>
      <c r="WNK16" s="286"/>
      <c r="WNL16" s="287"/>
      <c r="WNM16" s="67"/>
      <c r="WNN16" s="284"/>
      <c r="WNO16" s="285"/>
      <c r="WNP16" s="285"/>
      <c r="WNQ16" s="286"/>
      <c r="WNR16" s="287"/>
      <c r="WNS16" s="67"/>
      <c r="WNT16" s="284"/>
      <c r="WNU16" s="285"/>
      <c r="WNV16" s="285"/>
      <c r="WNW16" s="286"/>
      <c r="WNX16" s="287"/>
      <c r="WNY16" s="67"/>
      <c r="WNZ16" s="284"/>
      <c r="WOA16" s="285"/>
      <c r="WOB16" s="285"/>
      <c r="WOC16" s="286"/>
      <c r="WOD16" s="287"/>
      <c r="WOE16" s="67"/>
      <c r="WOF16" s="284"/>
      <c r="WOG16" s="285"/>
      <c r="WOH16" s="285"/>
      <c r="WOI16" s="286"/>
      <c r="WOJ16" s="287"/>
      <c r="WOK16" s="67"/>
      <c r="WOL16" s="284"/>
      <c r="WOM16" s="285"/>
      <c r="WON16" s="285"/>
      <c r="WOO16" s="286"/>
      <c r="WOP16" s="287"/>
      <c r="WOQ16" s="67"/>
      <c r="WOR16" s="284"/>
      <c r="WOS16" s="285"/>
      <c r="WOT16" s="285"/>
      <c r="WOU16" s="286"/>
      <c r="WOV16" s="287"/>
      <c r="WOW16" s="67"/>
      <c r="WOX16" s="284"/>
      <c r="WOY16" s="285"/>
      <c r="WOZ16" s="285"/>
      <c r="WPA16" s="286"/>
      <c r="WPB16" s="287"/>
      <c r="WPC16" s="67"/>
      <c r="WPD16" s="284"/>
      <c r="WPE16" s="285"/>
      <c r="WPF16" s="285"/>
      <c r="WPG16" s="286"/>
      <c r="WPH16" s="287"/>
      <c r="WPI16" s="67"/>
      <c r="WPJ16" s="284"/>
      <c r="WPK16" s="285"/>
      <c r="WPL16" s="285"/>
      <c r="WPM16" s="286"/>
      <c r="WPN16" s="287"/>
      <c r="WPO16" s="67"/>
      <c r="WPP16" s="284"/>
      <c r="WPQ16" s="285"/>
      <c r="WPR16" s="285"/>
      <c r="WPS16" s="286"/>
      <c r="WPT16" s="287"/>
      <c r="WPU16" s="67"/>
      <c r="WPV16" s="284"/>
      <c r="WPW16" s="285"/>
      <c r="WPX16" s="285"/>
      <c r="WPY16" s="286"/>
      <c r="WPZ16" s="287"/>
      <c r="WQA16" s="67"/>
      <c r="WQB16" s="284"/>
      <c r="WQC16" s="285"/>
      <c r="WQD16" s="285"/>
      <c r="WQE16" s="286"/>
      <c r="WQF16" s="287"/>
      <c r="WQG16" s="67"/>
      <c r="WQH16" s="284"/>
      <c r="WQI16" s="285"/>
      <c r="WQJ16" s="285"/>
      <c r="WQK16" s="286"/>
      <c r="WQL16" s="287"/>
      <c r="WQM16" s="67"/>
      <c r="WQN16" s="284"/>
      <c r="WQO16" s="285"/>
      <c r="WQP16" s="285"/>
      <c r="WQQ16" s="286"/>
      <c r="WQR16" s="287"/>
      <c r="WQS16" s="67"/>
      <c r="WQT16" s="284"/>
      <c r="WQU16" s="285"/>
      <c r="WQV16" s="285"/>
      <c r="WQW16" s="286"/>
      <c r="WQX16" s="287"/>
      <c r="WQY16" s="67"/>
      <c r="WQZ16" s="284"/>
      <c r="WRA16" s="285"/>
      <c r="WRB16" s="285"/>
      <c r="WRC16" s="286"/>
      <c r="WRD16" s="287"/>
      <c r="WRE16" s="67"/>
      <c r="WRF16" s="284"/>
      <c r="WRG16" s="285"/>
      <c r="WRH16" s="285"/>
      <c r="WRI16" s="286"/>
      <c r="WRJ16" s="287"/>
      <c r="WRK16" s="67"/>
      <c r="WRL16" s="284"/>
      <c r="WRM16" s="285"/>
      <c r="WRN16" s="285"/>
      <c r="WRO16" s="286"/>
      <c r="WRP16" s="287"/>
      <c r="WRQ16" s="67"/>
      <c r="WRR16" s="284"/>
      <c r="WRS16" s="285"/>
      <c r="WRT16" s="285"/>
      <c r="WRU16" s="286"/>
      <c r="WRV16" s="287"/>
      <c r="WRW16" s="67"/>
      <c r="WRX16" s="284"/>
      <c r="WRY16" s="285"/>
      <c r="WRZ16" s="285"/>
      <c r="WSA16" s="286"/>
      <c r="WSB16" s="287"/>
      <c r="WSC16" s="67"/>
      <c r="WSD16" s="284"/>
      <c r="WSE16" s="285"/>
      <c r="WSF16" s="285"/>
      <c r="WSG16" s="286"/>
      <c r="WSH16" s="287"/>
      <c r="WSI16" s="67"/>
      <c r="WSJ16" s="284"/>
      <c r="WSK16" s="285"/>
      <c r="WSL16" s="285"/>
      <c r="WSM16" s="286"/>
      <c r="WSN16" s="287"/>
      <c r="WSO16" s="67"/>
      <c r="WSP16" s="284"/>
      <c r="WSQ16" s="285"/>
      <c r="WSR16" s="285"/>
      <c r="WSS16" s="286"/>
      <c r="WST16" s="287"/>
      <c r="WSU16" s="67"/>
      <c r="WSV16" s="284"/>
      <c r="WSW16" s="285"/>
      <c r="WSX16" s="285"/>
      <c r="WSY16" s="286"/>
      <c r="WSZ16" s="287"/>
      <c r="WTA16" s="67"/>
      <c r="WTB16" s="284"/>
      <c r="WTC16" s="285"/>
      <c r="WTD16" s="285"/>
      <c r="WTE16" s="286"/>
      <c r="WTF16" s="287"/>
      <c r="WTG16" s="67"/>
      <c r="WTH16" s="284"/>
      <c r="WTI16" s="285"/>
      <c r="WTJ16" s="285"/>
      <c r="WTK16" s="286"/>
      <c r="WTL16" s="287"/>
      <c r="WTM16" s="67"/>
      <c r="WTN16" s="284"/>
      <c r="WTO16" s="285"/>
      <c r="WTP16" s="285"/>
      <c r="WTQ16" s="286"/>
      <c r="WTR16" s="287"/>
      <c r="WTS16" s="67"/>
      <c r="WTT16" s="284"/>
      <c r="WTU16" s="285"/>
      <c r="WTV16" s="285"/>
      <c r="WTW16" s="286"/>
      <c r="WTX16" s="287"/>
      <c r="WTY16" s="67"/>
      <c r="WTZ16" s="284"/>
      <c r="WUA16" s="285"/>
      <c r="WUB16" s="285"/>
      <c r="WUC16" s="286"/>
      <c r="WUD16" s="287"/>
      <c r="WUE16" s="67"/>
      <c r="WUF16" s="284"/>
      <c r="WUG16" s="285"/>
      <c r="WUH16" s="285"/>
      <c r="WUI16" s="286"/>
      <c r="WUJ16" s="287"/>
      <c r="WUK16" s="67"/>
      <c r="WUL16" s="284"/>
      <c r="WUM16" s="285"/>
      <c r="WUN16" s="285"/>
      <c r="WUO16" s="286"/>
      <c r="WUP16" s="287"/>
      <c r="WUQ16" s="67"/>
      <c r="WUR16" s="284"/>
      <c r="WUS16" s="285"/>
      <c r="WUT16" s="285"/>
      <c r="WUU16" s="286"/>
      <c r="WUV16" s="287"/>
      <c r="WUW16" s="67"/>
      <c r="WUX16" s="284"/>
      <c r="WUY16" s="285"/>
      <c r="WUZ16" s="285"/>
      <c r="WVA16" s="286"/>
      <c r="WVB16" s="287"/>
      <c r="WVC16" s="67"/>
      <c r="WVD16" s="284"/>
      <c r="WVE16" s="285"/>
      <c r="WVF16" s="285"/>
      <c r="WVG16" s="286"/>
      <c r="WVH16" s="287"/>
      <c r="WVI16" s="67"/>
      <c r="WVJ16" s="284"/>
      <c r="WVK16" s="285"/>
      <c r="WVL16" s="285"/>
      <c r="WVM16" s="286"/>
      <c r="WVN16" s="287"/>
      <c r="WVO16" s="67"/>
      <c r="WVP16" s="284"/>
      <c r="WVQ16" s="285"/>
      <c r="WVR16" s="285"/>
      <c r="WVS16" s="286"/>
      <c r="WVT16" s="287"/>
      <c r="WVU16" s="67"/>
      <c r="WVV16" s="284"/>
      <c r="WVW16" s="285"/>
      <c r="WVX16" s="285"/>
      <c r="WVY16" s="286"/>
      <c r="WVZ16" s="287"/>
      <c r="WWA16" s="67"/>
      <c r="WWB16" s="284"/>
      <c r="WWC16" s="285"/>
      <c r="WWD16" s="285"/>
      <c r="WWE16" s="286"/>
      <c r="WWF16" s="287"/>
      <c r="WWG16" s="67"/>
      <c r="WWH16" s="284"/>
      <c r="WWI16" s="285"/>
      <c r="WWJ16" s="285"/>
      <c r="WWK16" s="286"/>
      <c r="WWL16" s="287"/>
      <c r="WWM16" s="67"/>
      <c r="WWN16" s="284"/>
      <c r="WWO16" s="285"/>
      <c r="WWP16" s="285"/>
      <c r="WWQ16" s="286"/>
      <c r="WWR16" s="287"/>
      <c r="WWS16" s="67"/>
      <c r="WWT16" s="284"/>
      <c r="WWU16" s="285"/>
      <c r="WWV16" s="285"/>
      <c r="WWW16" s="286"/>
      <c r="WWX16" s="287"/>
      <c r="WWY16" s="67"/>
      <c r="WWZ16" s="284"/>
      <c r="WXA16" s="285"/>
      <c r="WXB16" s="285"/>
      <c r="WXC16" s="286"/>
      <c r="WXD16" s="287"/>
      <c r="WXE16" s="67"/>
      <c r="WXF16" s="284"/>
      <c r="WXG16" s="285"/>
      <c r="WXH16" s="285"/>
      <c r="WXI16" s="286"/>
      <c r="WXJ16" s="287"/>
      <c r="WXK16" s="67"/>
      <c r="WXL16" s="284"/>
      <c r="WXM16" s="285"/>
      <c r="WXN16" s="285"/>
      <c r="WXO16" s="286"/>
      <c r="WXP16" s="287"/>
      <c r="WXQ16" s="67"/>
      <c r="WXR16" s="284"/>
      <c r="WXS16" s="285"/>
      <c r="WXT16" s="285"/>
      <c r="WXU16" s="286"/>
      <c r="WXV16" s="287"/>
      <c r="WXW16" s="67"/>
      <c r="WXX16" s="284"/>
      <c r="WXY16" s="285"/>
      <c r="WXZ16" s="285"/>
      <c r="WYA16" s="286"/>
      <c r="WYB16" s="287"/>
      <c r="WYC16" s="67"/>
      <c r="WYD16" s="284"/>
      <c r="WYE16" s="285"/>
      <c r="WYF16" s="285"/>
      <c r="WYG16" s="286"/>
      <c r="WYH16" s="287"/>
      <c r="WYI16" s="67"/>
      <c r="WYJ16" s="284"/>
      <c r="WYK16" s="285"/>
      <c r="WYL16" s="285"/>
      <c r="WYM16" s="286"/>
      <c r="WYN16" s="287"/>
      <c r="WYO16" s="67"/>
      <c r="WYP16" s="284"/>
      <c r="WYQ16" s="285"/>
      <c r="WYR16" s="285"/>
      <c r="WYS16" s="286"/>
      <c r="WYT16" s="287"/>
      <c r="WYU16" s="67"/>
      <c r="WYV16" s="284"/>
      <c r="WYW16" s="285"/>
      <c r="WYX16" s="285"/>
      <c r="WYY16" s="286"/>
      <c r="WYZ16" s="287"/>
      <c r="WZA16" s="67"/>
      <c r="WZB16" s="284"/>
      <c r="WZC16" s="285"/>
      <c r="WZD16" s="285"/>
      <c r="WZE16" s="286"/>
      <c r="WZF16" s="287"/>
      <c r="WZG16" s="67"/>
      <c r="WZH16" s="284"/>
      <c r="WZI16" s="285"/>
      <c r="WZJ16" s="285"/>
      <c r="WZK16" s="286"/>
      <c r="WZL16" s="287"/>
      <c r="WZM16" s="67"/>
      <c r="WZN16" s="284"/>
      <c r="WZO16" s="285"/>
      <c r="WZP16" s="285"/>
      <c r="WZQ16" s="286"/>
      <c r="WZR16" s="287"/>
      <c r="WZS16" s="67"/>
      <c r="WZT16" s="284"/>
      <c r="WZU16" s="285"/>
      <c r="WZV16" s="285"/>
      <c r="WZW16" s="286"/>
      <c r="WZX16" s="287"/>
      <c r="WZY16" s="67"/>
      <c r="WZZ16" s="284"/>
      <c r="XAA16" s="285"/>
      <c r="XAB16" s="285"/>
      <c r="XAC16" s="286"/>
      <c r="XAD16" s="287"/>
      <c r="XAE16" s="67"/>
      <c r="XAF16" s="284"/>
      <c r="XAG16" s="285"/>
      <c r="XAH16" s="285"/>
      <c r="XAI16" s="286"/>
      <c r="XAJ16" s="287"/>
      <c r="XAK16" s="67"/>
      <c r="XAL16" s="284"/>
      <c r="XAM16" s="285"/>
      <c r="XAN16" s="285"/>
      <c r="XAO16" s="286"/>
      <c r="XAP16" s="287"/>
      <c r="XAQ16" s="67"/>
      <c r="XAR16" s="284"/>
      <c r="XAS16" s="285"/>
      <c r="XAT16" s="285"/>
      <c r="XAU16" s="286"/>
      <c r="XAV16" s="287"/>
      <c r="XAW16" s="67"/>
      <c r="XAX16" s="284"/>
      <c r="XAY16" s="285"/>
      <c r="XAZ16" s="285"/>
      <c r="XBA16" s="286"/>
      <c r="XBB16" s="287"/>
      <c r="XBC16" s="67"/>
      <c r="XBD16" s="284"/>
      <c r="XBE16" s="285"/>
      <c r="XBF16" s="285"/>
      <c r="XBG16" s="286"/>
      <c r="XBH16" s="287"/>
      <c r="XBI16" s="67"/>
      <c r="XBJ16" s="284"/>
      <c r="XBK16" s="285"/>
      <c r="XBL16" s="285"/>
      <c r="XBM16" s="286"/>
      <c r="XBN16" s="287"/>
      <c r="XBO16" s="67"/>
      <c r="XBP16" s="284"/>
      <c r="XBQ16" s="285"/>
      <c r="XBR16" s="285"/>
      <c r="XBS16" s="286"/>
      <c r="XBT16" s="287"/>
      <c r="XBU16" s="67"/>
      <c r="XBV16" s="284"/>
      <c r="XBW16" s="285"/>
      <c r="XBX16" s="285"/>
      <c r="XBY16" s="286"/>
      <c r="XBZ16" s="287"/>
      <c r="XCA16" s="67"/>
      <c r="XCB16" s="284"/>
      <c r="XCC16" s="285"/>
      <c r="XCD16" s="285"/>
      <c r="XCE16" s="286"/>
      <c r="XCF16" s="287"/>
      <c r="XCG16" s="67"/>
      <c r="XCH16" s="284"/>
      <c r="XCI16" s="285"/>
      <c r="XCJ16" s="285"/>
      <c r="XCK16" s="286"/>
      <c r="XCL16" s="287"/>
      <c r="XCM16" s="67"/>
      <c r="XCN16" s="284"/>
      <c r="XCO16" s="285"/>
      <c r="XCP16" s="285"/>
      <c r="XCQ16" s="286"/>
      <c r="XCR16" s="287"/>
      <c r="XCS16" s="67"/>
      <c r="XCT16" s="284"/>
      <c r="XCU16" s="285"/>
      <c r="XCV16" s="285"/>
      <c r="XCW16" s="286"/>
      <c r="XCX16" s="287"/>
      <c r="XCY16" s="67"/>
      <c r="XCZ16" s="284"/>
      <c r="XDA16" s="285"/>
      <c r="XDB16" s="285"/>
      <c r="XDC16" s="286"/>
      <c r="XDD16" s="287"/>
      <c r="XDE16" s="67"/>
      <c r="XDF16" s="284"/>
      <c r="XDG16" s="285"/>
      <c r="XDH16" s="285"/>
      <c r="XDI16" s="286"/>
      <c r="XDJ16" s="287"/>
      <c r="XDK16" s="67"/>
      <c r="XDL16" s="284"/>
      <c r="XDM16" s="285"/>
      <c r="XDN16" s="285"/>
      <c r="XDO16" s="286"/>
      <c r="XDP16" s="287"/>
      <c r="XDQ16" s="67"/>
      <c r="XDR16" s="284"/>
      <c r="XDS16" s="285"/>
      <c r="XDT16" s="285"/>
      <c r="XDU16" s="286"/>
      <c r="XDV16" s="287"/>
      <c r="XDW16" s="67"/>
      <c r="XDX16" s="284"/>
      <c r="XDY16" s="285"/>
      <c r="XDZ16" s="285"/>
      <c r="XEA16" s="286"/>
      <c r="XEB16" s="287"/>
      <c r="XEC16" s="67"/>
      <c r="XED16" s="284"/>
      <c r="XEE16" s="285"/>
      <c r="XEF16" s="285"/>
      <c r="XEG16" s="286"/>
      <c r="XEH16" s="287"/>
      <c r="XEI16" s="67"/>
      <c r="XEJ16" s="284"/>
      <c r="XEK16" s="285"/>
      <c r="XEL16" s="285"/>
      <c r="XEM16" s="286"/>
      <c r="XEN16" s="287"/>
      <c r="XEO16" s="67"/>
      <c r="XEP16" s="284"/>
      <c r="XEQ16" s="285"/>
      <c r="XER16" s="285"/>
      <c r="XES16" s="286"/>
      <c r="XET16" s="287"/>
      <c r="XEU16" s="67"/>
      <c r="XEV16" s="284"/>
      <c r="XEW16" s="285"/>
      <c r="XEX16" s="285"/>
      <c r="XEY16" s="286"/>
      <c r="XEZ16" s="287"/>
      <c r="XFA16" s="67"/>
      <c r="XFB16" s="284"/>
      <c r="XFC16" s="285"/>
      <c r="XFD16" s="285"/>
    </row>
    <row r="17" spans="1:16384" s="57" customFormat="1" ht="15.05">
      <c r="A17" s="204" t="s">
        <v>2482</v>
      </c>
      <c r="B17" s="238" t="s">
        <v>2486</v>
      </c>
      <c r="C17" s="239"/>
      <c r="D17" s="239"/>
      <c r="E17" s="240"/>
      <c r="F17" s="904">
        <f>SUM(F.VTD_troskovnik!F83)</f>
        <v>0</v>
      </c>
      <c r="G17" s="67"/>
      <c r="H17" s="284"/>
      <c r="I17" s="285"/>
      <c r="J17" s="285"/>
      <c r="K17" s="286"/>
      <c r="L17" s="287"/>
      <c r="M17" s="67"/>
      <c r="N17" s="284"/>
      <c r="O17" s="285"/>
      <c r="P17" s="285"/>
      <c r="Q17" s="286"/>
      <c r="R17" s="287"/>
      <c r="S17" s="67"/>
      <c r="T17" s="284"/>
      <c r="U17" s="285"/>
      <c r="V17" s="285"/>
      <c r="W17" s="286"/>
      <c r="X17" s="287"/>
      <c r="Y17" s="67"/>
      <c r="Z17" s="284"/>
      <c r="AA17" s="285"/>
      <c r="AB17" s="285"/>
      <c r="AC17" s="286"/>
      <c r="AD17" s="287"/>
      <c r="AE17" s="67"/>
      <c r="AF17" s="284"/>
      <c r="AG17" s="285"/>
      <c r="AH17" s="285"/>
      <c r="AI17" s="286"/>
      <c r="AJ17" s="287"/>
      <c r="AK17" s="67"/>
      <c r="AL17" s="284"/>
      <c r="AM17" s="285"/>
      <c r="AN17" s="285"/>
      <c r="AO17" s="286"/>
      <c r="AP17" s="287"/>
      <c r="AQ17" s="67"/>
      <c r="AR17" s="284"/>
      <c r="AS17" s="285"/>
      <c r="AT17" s="285"/>
      <c r="AU17" s="286"/>
      <c r="AV17" s="287"/>
      <c r="AW17" s="67"/>
      <c r="AX17" s="284"/>
      <c r="AY17" s="285"/>
      <c r="AZ17" s="285"/>
      <c r="BA17" s="286"/>
      <c r="BB17" s="287"/>
      <c r="BC17" s="67"/>
      <c r="BD17" s="284"/>
      <c r="BE17" s="285"/>
      <c r="BF17" s="285"/>
      <c r="BG17" s="286"/>
      <c r="BH17" s="287"/>
      <c r="BI17" s="67"/>
      <c r="BJ17" s="284"/>
      <c r="BK17" s="285"/>
      <c r="BL17" s="285"/>
      <c r="BM17" s="286"/>
      <c r="BN17" s="287"/>
      <c r="BO17" s="67"/>
      <c r="BP17" s="284"/>
      <c r="BQ17" s="285"/>
      <c r="BR17" s="285"/>
      <c r="BS17" s="286"/>
      <c r="BT17" s="287"/>
      <c r="BU17" s="67"/>
      <c r="BV17" s="284"/>
      <c r="BW17" s="285"/>
      <c r="BX17" s="285"/>
      <c r="BY17" s="286"/>
      <c r="BZ17" s="287"/>
      <c r="CA17" s="67"/>
      <c r="CB17" s="284"/>
      <c r="CC17" s="285"/>
      <c r="CD17" s="285"/>
      <c r="CE17" s="286"/>
      <c r="CF17" s="287"/>
      <c r="CG17" s="67"/>
      <c r="CH17" s="284"/>
      <c r="CI17" s="285"/>
      <c r="CJ17" s="285"/>
      <c r="CK17" s="286"/>
      <c r="CL17" s="287"/>
      <c r="CM17" s="67"/>
      <c r="CN17" s="284"/>
      <c r="CO17" s="285"/>
      <c r="CP17" s="285"/>
      <c r="CQ17" s="286"/>
      <c r="CR17" s="287"/>
      <c r="CS17" s="67"/>
      <c r="CT17" s="284"/>
      <c r="CU17" s="285"/>
      <c r="CV17" s="285"/>
      <c r="CW17" s="286"/>
      <c r="CX17" s="287"/>
      <c r="CY17" s="67"/>
      <c r="CZ17" s="284"/>
      <c r="DA17" s="285"/>
      <c r="DB17" s="285"/>
      <c r="DC17" s="286"/>
      <c r="DD17" s="287"/>
      <c r="DE17" s="67"/>
      <c r="DF17" s="284"/>
      <c r="DG17" s="285"/>
      <c r="DH17" s="285"/>
      <c r="DI17" s="286"/>
      <c r="DJ17" s="287"/>
      <c r="DK17" s="67"/>
      <c r="DL17" s="284"/>
      <c r="DM17" s="285"/>
      <c r="DN17" s="285"/>
      <c r="DO17" s="286"/>
      <c r="DP17" s="287"/>
      <c r="DQ17" s="67"/>
      <c r="DR17" s="284"/>
      <c r="DS17" s="285"/>
      <c r="DT17" s="285"/>
      <c r="DU17" s="286"/>
      <c r="DV17" s="287"/>
      <c r="DW17" s="67"/>
      <c r="DX17" s="284"/>
      <c r="DY17" s="285"/>
      <c r="DZ17" s="285"/>
      <c r="EA17" s="286"/>
      <c r="EB17" s="287"/>
      <c r="EC17" s="67"/>
      <c r="ED17" s="284"/>
      <c r="EE17" s="285"/>
      <c r="EF17" s="285"/>
      <c r="EG17" s="286"/>
      <c r="EH17" s="287"/>
      <c r="EI17" s="67"/>
      <c r="EJ17" s="284"/>
      <c r="EK17" s="285"/>
      <c r="EL17" s="285"/>
      <c r="EM17" s="286"/>
      <c r="EN17" s="287"/>
      <c r="EO17" s="67"/>
      <c r="EP17" s="284"/>
      <c r="EQ17" s="285"/>
      <c r="ER17" s="285"/>
      <c r="ES17" s="286"/>
      <c r="ET17" s="287"/>
      <c r="EU17" s="67"/>
      <c r="EV17" s="284"/>
      <c r="EW17" s="285"/>
      <c r="EX17" s="285"/>
      <c r="EY17" s="286"/>
      <c r="EZ17" s="287"/>
      <c r="FA17" s="67"/>
      <c r="FB17" s="284"/>
      <c r="FC17" s="285"/>
      <c r="FD17" s="285"/>
      <c r="FE17" s="286"/>
      <c r="FF17" s="287"/>
      <c r="FG17" s="67"/>
      <c r="FH17" s="284"/>
      <c r="FI17" s="285"/>
      <c r="FJ17" s="285"/>
      <c r="FK17" s="286"/>
      <c r="FL17" s="287"/>
      <c r="FM17" s="67"/>
      <c r="FN17" s="284"/>
      <c r="FO17" s="285"/>
      <c r="FP17" s="285"/>
      <c r="FQ17" s="286"/>
      <c r="FR17" s="287"/>
      <c r="FS17" s="67"/>
      <c r="FT17" s="284"/>
      <c r="FU17" s="285"/>
      <c r="FV17" s="285"/>
      <c r="FW17" s="286"/>
      <c r="FX17" s="287"/>
      <c r="FY17" s="67"/>
      <c r="FZ17" s="284"/>
      <c r="GA17" s="285"/>
      <c r="GB17" s="285"/>
      <c r="GC17" s="286"/>
      <c r="GD17" s="287"/>
      <c r="GE17" s="67"/>
      <c r="GF17" s="284"/>
      <c r="GG17" s="285"/>
      <c r="GH17" s="285"/>
      <c r="GI17" s="286"/>
      <c r="GJ17" s="287"/>
      <c r="GK17" s="67"/>
      <c r="GL17" s="284"/>
      <c r="GM17" s="285"/>
      <c r="GN17" s="285"/>
      <c r="GO17" s="286"/>
      <c r="GP17" s="287"/>
      <c r="GQ17" s="67"/>
      <c r="GR17" s="284"/>
      <c r="GS17" s="285"/>
      <c r="GT17" s="285"/>
      <c r="GU17" s="286"/>
      <c r="GV17" s="287"/>
      <c r="GW17" s="67"/>
      <c r="GX17" s="284"/>
      <c r="GY17" s="285"/>
      <c r="GZ17" s="285"/>
      <c r="HA17" s="286"/>
      <c r="HB17" s="287"/>
      <c r="HC17" s="67"/>
      <c r="HD17" s="284"/>
      <c r="HE17" s="285"/>
      <c r="HF17" s="285"/>
      <c r="HG17" s="286"/>
      <c r="HH17" s="287"/>
      <c r="HI17" s="67"/>
      <c r="HJ17" s="284"/>
      <c r="HK17" s="285"/>
      <c r="HL17" s="285"/>
      <c r="HM17" s="286"/>
      <c r="HN17" s="287"/>
      <c r="HO17" s="67"/>
      <c r="HP17" s="284"/>
      <c r="HQ17" s="285"/>
      <c r="HR17" s="285"/>
      <c r="HS17" s="286"/>
      <c r="HT17" s="287"/>
      <c r="HU17" s="67"/>
      <c r="HV17" s="284"/>
      <c r="HW17" s="285"/>
      <c r="HX17" s="285"/>
      <c r="HY17" s="286"/>
      <c r="HZ17" s="287"/>
      <c r="IA17" s="67"/>
      <c r="IB17" s="284"/>
      <c r="IC17" s="285"/>
      <c r="ID17" s="285"/>
      <c r="IE17" s="286"/>
      <c r="IF17" s="287"/>
      <c r="IG17" s="67"/>
      <c r="IH17" s="284"/>
      <c r="II17" s="285"/>
      <c r="IJ17" s="285"/>
      <c r="IK17" s="286"/>
      <c r="IL17" s="287"/>
      <c r="IM17" s="67"/>
      <c r="IN17" s="284"/>
      <c r="IO17" s="285"/>
      <c r="IP17" s="285"/>
      <c r="IQ17" s="286"/>
      <c r="IR17" s="287"/>
      <c r="IS17" s="67"/>
      <c r="IT17" s="284"/>
      <c r="IU17" s="285"/>
      <c r="IV17" s="285"/>
      <c r="IW17" s="286"/>
      <c r="IX17" s="287"/>
      <c r="IY17" s="67"/>
      <c r="IZ17" s="284"/>
      <c r="JA17" s="285"/>
      <c r="JB17" s="285"/>
      <c r="JC17" s="286"/>
      <c r="JD17" s="287"/>
      <c r="JE17" s="67"/>
      <c r="JF17" s="284"/>
      <c r="JG17" s="285"/>
      <c r="JH17" s="285"/>
      <c r="JI17" s="286"/>
      <c r="JJ17" s="287"/>
      <c r="JK17" s="67"/>
      <c r="JL17" s="284"/>
      <c r="JM17" s="285"/>
      <c r="JN17" s="285"/>
      <c r="JO17" s="286"/>
      <c r="JP17" s="287"/>
      <c r="JQ17" s="67"/>
      <c r="JR17" s="284"/>
      <c r="JS17" s="285"/>
      <c r="JT17" s="285"/>
      <c r="JU17" s="286"/>
      <c r="JV17" s="287"/>
      <c r="JW17" s="67"/>
      <c r="JX17" s="284"/>
      <c r="JY17" s="285"/>
      <c r="JZ17" s="285"/>
      <c r="KA17" s="286"/>
      <c r="KB17" s="287"/>
      <c r="KC17" s="67"/>
      <c r="KD17" s="284"/>
      <c r="KE17" s="285"/>
      <c r="KF17" s="285"/>
      <c r="KG17" s="286"/>
      <c r="KH17" s="287"/>
      <c r="KI17" s="67"/>
      <c r="KJ17" s="284"/>
      <c r="KK17" s="285"/>
      <c r="KL17" s="285"/>
      <c r="KM17" s="286"/>
      <c r="KN17" s="287"/>
      <c r="KO17" s="67"/>
      <c r="KP17" s="284"/>
      <c r="KQ17" s="285"/>
      <c r="KR17" s="285"/>
      <c r="KS17" s="286"/>
      <c r="KT17" s="287"/>
      <c r="KU17" s="67"/>
      <c r="KV17" s="284"/>
      <c r="KW17" s="285"/>
      <c r="KX17" s="285"/>
      <c r="KY17" s="286"/>
      <c r="KZ17" s="287"/>
      <c r="LA17" s="67"/>
      <c r="LB17" s="284"/>
      <c r="LC17" s="285"/>
      <c r="LD17" s="285"/>
      <c r="LE17" s="286"/>
      <c r="LF17" s="287"/>
      <c r="LG17" s="67"/>
      <c r="LH17" s="284"/>
      <c r="LI17" s="285"/>
      <c r="LJ17" s="285"/>
      <c r="LK17" s="286"/>
      <c r="LL17" s="287"/>
      <c r="LM17" s="67"/>
      <c r="LN17" s="284"/>
      <c r="LO17" s="285"/>
      <c r="LP17" s="285"/>
      <c r="LQ17" s="286"/>
      <c r="LR17" s="287"/>
      <c r="LS17" s="67"/>
      <c r="LT17" s="284"/>
      <c r="LU17" s="285"/>
      <c r="LV17" s="285"/>
      <c r="LW17" s="286"/>
      <c r="LX17" s="287"/>
      <c r="LY17" s="67"/>
      <c r="LZ17" s="284"/>
      <c r="MA17" s="285"/>
      <c r="MB17" s="285"/>
      <c r="MC17" s="286"/>
      <c r="MD17" s="287"/>
      <c r="ME17" s="67"/>
      <c r="MF17" s="284"/>
      <c r="MG17" s="285"/>
      <c r="MH17" s="285"/>
      <c r="MI17" s="286"/>
      <c r="MJ17" s="287"/>
      <c r="MK17" s="67"/>
      <c r="ML17" s="284"/>
      <c r="MM17" s="285"/>
      <c r="MN17" s="285"/>
      <c r="MO17" s="286"/>
      <c r="MP17" s="287"/>
      <c r="MQ17" s="67"/>
      <c r="MR17" s="284"/>
      <c r="MS17" s="285"/>
      <c r="MT17" s="285"/>
      <c r="MU17" s="286"/>
      <c r="MV17" s="287"/>
      <c r="MW17" s="67"/>
      <c r="MX17" s="284"/>
      <c r="MY17" s="285"/>
      <c r="MZ17" s="285"/>
      <c r="NA17" s="286"/>
      <c r="NB17" s="287"/>
      <c r="NC17" s="67"/>
      <c r="ND17" s="284"/>
      <c r="NE17" s="285"/>
      <c r="NF17" s="285"/>
      <c r="NG17" s="286"/>
      <c r="NH17" s="287"/>
      <c r="NI17" s="67"/>
      <c r="NJ17" s="284"/>
      <c r="NK17" s="285"/>
      <c r="NL17" s="285"/>
      <c r="NM17" s="286"/>
      <c r="NN17" s="287"/>
      <c r="NO17" s="67"/>
      <c r="NP17" s="284"/>
      <c r="NQ17" s="285"/>
      <c r="NR17" s="285"/>
      <c r="NS17" s="286"/>
      <c r="NT17" s="287"/>
      <c r="NU17" s="67"/>
      <c r="NV17" s="284"/>
      <c r="NW17" s="285"/>
      <c r="NX17" s="285"/>
      <c r="NY17" s="286"/>
      <c r="NZ17" s="287"/>
      <c r="OA17" s="67"/>
      <c r="OB17" s="284"/>
      <c r="OC17" s="285"/>
      <c r="OD17" s="285"/>
      <c r="OE17" s="286"/>
      <c r="OF17" s="287"/>
      <c r="OG17" s="67"/>
      <c r="OH17" s="284"/>
      <c r="OI17" s="285"/>
      <c r="OJ17" s="285"/>
      <c r="OK17" s="286"/>
      <c r="OL17" s="287"/>
      <c r="OM17" s="67"/>
      <c r="ON17" s="284"/>
      <c r="OO17" s="285"/>
      <c r="OP17" s="285"/>
      <c r="OQ17" s="286"/>
      <c r="OR17" s="287"/>
      <c r="OS17" s="67"/>
      <c r="OT17" s="284"/>
      <c r="OU17" s="285"/>
      <c r="OV17" s="285"/>
      <c r="OW17" s="286"/>
      <c r="OX17" s="287"/>
      <c r="OY17" s="67"/>
      <c r="OZ17" s="284"/>
      <c r="PA17" s="285"/>
      <c r="PB17" s="285"/>
      <c r="PC17" s="286"/>
      <c r="PD17" s="287"/>
      <c r="PE17" s="67"/>
      <c r="PF17" s="284"/>
      <c r="PG17" s="285"/>
      <c r="PH17" s="285"/>
      <c r="PI17" s="286"/>
      <c r="PJ17" s="287"/>
      <c r="PK17" s="67"/>
      <c r="PL17" s="284"/>
      <c r="PM17" s="285"/>
      <c r="PN17" s="285"/>
      <c r="PO17" s="286"/>
      <c r="PP17" s="287"/>
      <c r="PQ17" s="67"/>
      <c r="PR17" s="284"/>
      <c r="PS17" s="285"/>
      <c r="PT17" s="285"/>
      <c r="PU17" s="286"/>
      <c r="PV17" s="287"/>
      <c r="PW17" s="67"/>
      <c r="PX17" s="284"/>
      <c r="PY17" s="285"/>
      <c r="PZ17" s="285"/>
      <c r="QA17" s="286"/>
      <c r="QB17" s="287"/>
      <c r="QC17" s="67"/>
      <c r="QD17" s="284"/>
      <c r="QE17" s="285"/>
      <c r="QF17" s="285"/>
      <c r="QG17" s="286"/>
      <c r="QH17" s="287"/>
      <c r="QI17" s="67"/>
      <c r="QJ17" s="284"/>
      <c r="QK17" s="285"/>
      <c r="QL17" s="285"/>
      <c r="QM17" s="286"/>
      <c r="QN17" s="287"/>
      <c r="QO17" s="67"/>
      <c r="QP17" s="284"/>
      <c r="QQ17" s="285"/>
      <c r="QR17" s="285"/>
      <c r="QS17" s="286"/>
      <c r="QT17" s="287"/>
      <c r="QU17" s="67"/>
      <c r="QV17" s="284"/>
      <c r="QW17" s="285"/>
      <c r="QX17" s="285"/>
      <c r="QY17" s="286"/>
      <c r="QZ17" s="287"/>
      <c r="RA17" s="67"/>
      <c r="RB17" s="284"/>
      <c r="RC17" s="285"/>
      <c r="RD17" s="285"/>
      <c r="RE17" s="286"/>
      <c r="RF17" s="287"/>
      <c r="RG17" s="67"/>
      <c r="RH17" s="284"/>
      <c r="RI17" s="285"/>
      <c r="RJ17" s="285"/>
      <c r="RK17" s="286"/>
      <c r="RL17" s="287"/>
      <c r="RM17" s="67"/>
      <c r="RN17" s="284"/>
      <c r="RO17" s="285"/>
      <c r="RP17" s="285"/>
      <c r="RQ17" s="286"/>
      <c r="RR17" s="287"/>
      <c r="RS17" s="67"/>
      <c r="RT17" s="284"/>
      <c r="RU17" s="285"/>
      <c r="RV17" s="285"/>
      <c r="RW17" s="286"/>
      <c r="RX17" s="287"/>
      <c r="RY17" s="67"/>
      <c r="RZ17" s="284"/>
      <c r="SA17" s="285"/>
      <c r="SB17" s="285"/>
      <c r="SC17" s="286"/>
      <c r="SD17" s="287"/>
      <c r="SE17" s="67"/>
      <c r="SF17" s="284"/>
      <c r="SG17" s="285"/>
      <c r="SH17" s="285"/>
      <c r="SI17" s="286"/>
      <c r="SJ17" s="287"/>
      <c r="SK17" s="67"/>
      <c r="SL17" s="284"/>
      <c r="SM17" s="285"/>
      <c r="SN17" s="285"/>
      <c r="SO17" s="286"/>
      <c r="SP17" s="287"/>
      <c r="SQ17" s="67"/>
      <c r="SR17" s="284"/>
      <c r="SS17" s="285"/>
      <c r="ST17" s="285"/>
      <c r="SU17" s="286"/>
      <c r="SV17" s="287"/>
      <c r="SW17" s="67"/>
      <c r="SX17" s="284"/>
      <c r="SY17" s="285"/>
      <c r="SZ17" s="285"/>
      <c r="TA17" s="286"/>
      <c r="TB17" s="287"/>
      <c r="TC17" s="67"/>
      <c r="TD17" s="284"/>
      <c r="TE17" s="285"/>
      <c r="TF17" s="285"/>
      <c r="TG17" s="286"/>
      <c r="TH17" s="287"/>
      <c r="TI17" s="67"/>
      <c r="TJ17" s="284"/>
      <c r="TK17" s="285"/>
      <c r="TL17" s="285"/>
      <c r="TM17" s="286"/>
      <c r="TN17" s="287"/>
      <c r="TO17" s="67"/>
      <c r="TP17" s="284"/>
      <c r="TQ17" s="285"/>
      <c r="TR17" s="285"/>
      <c r="TS17" s="286"/>
      <c r="TT17" s="287"/>
      <c r="TU17" s="67"/>
      <c r="TV17" s="284"/>
      <c r="TW17" s="285"/>
      <c r="TX17" s="285"/>
      <c r="TY17" s="286"/>
      <c r="TZ17" s="287"/>
      <c r="UA17" s="67"/>
      <c r="UB17" s="284"/>
      <c r="UC17" s="285"/>
      <c r="UD17" s="285"/>
      <c r="UE17" s="286"/>
      <c r="UF17" s="287"/>
      <c r="UG17" s="67"/>
      <c r="UH17" s="284"/>
      <c r="UI17" s="285"/>
      <c r="UJ17" s="285"/>
      <c r="UK17" s="286"/>
      <c r="UL17" s="287"/>
      <c r="UM17" s="67"/>
      <c r="UN17" s="284"/>
      <c r="UO17" s="285"/>
      <c r="UP17" s="285"/>
      <c r="UQ17" s="286"/>
      <c r="UR17" s="287"/>
      <c r="US17" s="67"/>
      <c r="UT17" s="284"/>
      <c r="UU17" s="285"/>
      <c r="UV17" s="285"/>
      <c r="UW17" s="286"/>
      <c r="UX17" s="287"/>
      <c r="UY17" s="67"/>
      <c r="UZ17" s="284"/>
      <c r="VA17" s="285"/>
      <c r="VB17" s="285"/>
      <c r="VC17" s="286"/>
      <c r="VD17" s="287"/>
      <c r="VE17" s="67"/>
      <c r="VF17" s="284"/>
      <c r="VG17" s="285"/>
      <c r="VH17" s="285"/>
      <c r="VI17" s="286"/>
      <c r="VJ17" s="287"/>
      <c r="VK17" s="67"/>
      <c r="VL17" s="284"/>
      <c r="VM17" s="285"/>
      <c r="VN17" s="285"/>
      <c r="VO17" s="286"/>
      <c r="VP17" s="287"/>
      <c r="VQ17" s="67"/>
      <c r="VR17" s="284"/>
      <c r="VS17" s="285"/>
      <c r="VT17" s="285"/>
      <c r="VU17" s="286"/>
      <c r="VV17" s="287"/>
      <c r="VW17" s="67"/>
      <c r="VX17" s="284"/>
      <c r="VY17" s="285"/>
      <c r="VZ17" s="285"/>
      <c r="WA17" s="286"/>
      <c r="WB17" s="287"/>
      <c r="WC17" s="67"/>
      <c r="WD17" s="284"/>
      <c r="WE17" s="285"/>
      <c r="WF17" s="285"/>
      <c r="WG17" s="286"/>
      <c r="WH17" s="287"/>
      <c r="WI17" s="67"/>
      <c r="WJ17" s="284"/>
      <c r="WK17" s="285"/>
      <c r="WL17" s="285"/>
      <c r="WM17" s="286"/>
      <c r="WN17" s="287"/>
      <c r="WO17" s="67"/>
      <c r="WP17" s="284"/>
      <c r="WQ17" s="285"/>
      <c r="WR17" s="285"/>
      <c r="WS17" s="286"/>
      <c r="WT17" s="287"/>
      <c r="WU17" s="67"/>
      <c r="WV17" s="284"/>
      <c r="WW17" s="285"/>
      <c r="WX17" s="285"/>
      <c r="WY17" s="286"/>
      <c r="WZ17" s="287"/>
      <c r="XA17" s="67"/>
      <c r="XB17" s="284"/>
      <c r="XC17" s="285"/>
      <c r="XD17" s="285"/>
      <c r="XE17" s="286"/>
      <c r="XF17" s="287"/>
      <c r="XG17" s="67"/>
      <c r="XH17" s="284"/>
      <c r="XI17" s="285"/>
      <c r="XJ17" s="285"/>
      <c r="XK17" s="286"/>
      <c r="XL17" s="287"/>
      <c r="XM17" s="67"/>
      <c r="XN17" s="284"/>
      <c r="XO17" s="285"/>
      <c r="XP17" s="285"/>
      <c r="XQ17" s="286"/>
      <c r="XR17" s="287"/>
      <c r="XS17" s="67"/>
      <c r="XT17" s="284"/>
      <c r="XU17" s="285"/>
      <c r="XV17" s="285"/>
      <c r="XW17" s="286"/>
      <c r="XX17" s="287"/>
      <c r="XY17" s="67"/>
      <c r="XZ17" s="284"/>
      <c r="YA17" s="285"/>
      <c r="YB17" s="285"/>
      <c r="YC17" s="286"/>
      <c r="YD17" s="287"/>
      <c r="YE17" s="67"/>
      <c r="YF17" s="284"/>
      <c r="YG17" s="285"/>
      <c r="YH17" s="285"/>
      <c r="YI17" s="286"/>
      <c r="YJ17" s="287"/>
      <c r="YK17" s="67"/>
      <c r="YL17" s="284"/>
      <c r="YM17" s="285"/>
      <c r="YN17" s="285"/>
      <c r="YO17" s="286"/>
      <c r="YP17" s="287"/>
      <c r="YQ17" s="67"/>
      <c r="YR17" s="284"/>
      <c r="YS17" s="285"/>
      <c r="YT17" s="285"/>
      <c r="YU17" s="286"/>
      <c r="YV17" s="287"/>
      <c r="YW17" s="67"/>
      <c r="YX17" s="284"/>
      <c r="YY17" s="285"/>
      <c r="YZ17" s="285"/>
      <c r="ZA17" s="286"/>
      <c r="ZB17" s="287"/>
      <c r="ZC17" s="67"/>
      <c r="ZD17" s="284"/>
      <c r="ZE17" s="285"/>
      <c r="ZF17" s="285"/>
      <c r="ZG17" s="286"/>
      <c r="ZH17" s="287"/>
      <c r="ZI17" s="67"/>
      <c r="ZJ17" s="284"/>
      <c r="ZK17" s="285"/>
      <c r="ZL17" s="285"/>
      <c r="ZM17" s="286"/>
      <c r="ZN17" s="287"/>
      <c r="ZO17" s="67"/>
      <c r="ZP17" s="284"/>
      <c r="ZQ17" s="285"/>
      <c r="ZR17" s="285"/>
      <c r="ZS17" s="286"/>
      <c r="ZT17" s="287"/>
      <c r="ZU17" s="67"/>
      <c r="ZV17" s="284"/>
      <c r="ZW17" s="285"/>
      <c r="ZX17" s="285"/>
      <c r="ZY17" s="286"/>
      <c r="ZZ17" s="287"/>
      <c r="AAA17" s="67"/>
      <c r="AAB17" s="284"/>
      <c r="AAC17" s="285"/>
      <c r="AAD17" s="285"/>
      <c r="AAE17" s="286"/>
      <c r="AAF17" s="287"/>
      <c r="AAG17" s="67"/>
      <c r="AAH17" s="284"/>
      <c r="AAI17" s="285"/>
      <c r="AAJ17" s="285"/>
      <c r="AAK17" s="286"/>
      <c r="AAL17" s="287"/>
      <c r="AAM17" s="67"/>
      <c r="AAN17" s="284"/>
      <c r="AAO17" s="285"/>
      <c r="AAP17" s="285"/>
      <c r="AAQ17" s="286"/>
      <c r="AAR17" s="287"/>
      <c r="AAS17" s="67"/>
      <c r="AAT17" s="284"/>
      <c r="AAU17" s="285"/>
      <c r="AAV17" s="285"/>
      <c r="AAW17" s="286"/>
      <c r="AAX17" s="287"/>
      <c r="AAY17" s="67"/>
      <c r="AAZ17" s="284"/>
      <c r="ABA17" s="285"/>
      <c r="ABB17" s="285"/>
      <c r="ABC17" s="286"/>
      <c r="ABD17" s="287"/>
      <c r="ABE17" s="67"/>
      <c r="ABF17" s="284"/>
      <c r="ABG17" s="285"/>
      <c r="ABH17" s="285"/>
      <c r="ABI17" s="286"/>
      <c r="ABJ17" s="287"/>
      <c r="ABK17" s="67"/>
      <c r="ABL17" s="284"/>
      <c r="ABM17" s="285"/>
      <c r="ABN17" s="285"/>
      <c r="ABO17" s="286"/>
      <c r="ABP17" s="287"/>
      <c r="ABQ17" s="67"/>
      <c r="ABR17" s="284"/>
      <c r="ABS17" s="285"/>
      <c r="ABT17" s="285"/>
      <c r="ABU17" s="286"/>
      <c r="ABV17" s="287"/>
      <c r="ABW17" s="67"/>
      <c r="ABX17" s="284"/>
      <c r="ABY17" s="285"/>
      <c r="ABZ17" s="285"/>
      <c r="ACA17" s="286"/>
      <c r="ACB17" s="287"/>
      <c r="ACC17" s="67"/>
      <c r="ACD17" s="284"/>
      <c r="ACE17" s="285"/>
      <c r="ACF17" s="285"/>
      <c r="ACG17" s="286"/>
      <c r="ACH17" s="287"/>
      <c r="ACI17" s="67"/>
      <c r="ACJ17" s="284"/>
      <c r="ACK17" s="285"/>
      <c r="ACL17" s="285"/>
      <c r="ACM17" s="286"/>
      <c r="ACN17" s="287"/>
      <c r="ACO17" s="67"/>
      <c r="ACP17" s="284"/>
      <c r="ACQ17" s="285"/>
      <c r="ACR17" s="285"/>
      <c r="ACS17" s="286"/>
      <c r="ACT17" s="287"/>
      <c r="ACU17" s="67"/>
      <c r="ACV17" s="284"/>
      <c r="ACW17" s="285"/>
      <c r="ACX17" s="285"/>
      <c r="ACY17" s="286"/>
      <c r="ACZ17" s="287"/>
      <c r="ADA17" s="67"/>
      <c r="ADB17" s="284"/>
      <c r="ADC17" s="285"/>
      <c r="ADD17" s="285"/>
      <c r="ADE17" s="286"/>
      <c r="ADF17" s="287"/>
      <c r="ADG17" s="67"/>
      <c r="ADH17" s="284"/>
      <c r="ADI17" s="285"/>
      <c r="ADJ17" s="285"/>
      <c r="ADK17" s="286"/>
      <c r="ADL17" s="287"/>
      <c r="ADM17" s="67"/>
      <c r="ADN17" s="284"/>
      <c r="ADO17" s="285"/>
      <c r="ADP17" s="285"/>
      <c r="ADQ17" s="286"/>
      <c r="ADR17" s="287"/>
      <c r="ADS17" s="67"/>
      <c r="ADT17" s="284"/>
      <c r="ADU17" s="285"/>
      <c r="ADV17" s="285"/>
      <c r="ADW17" s="286"/>
      <c r="ADX17" s="287"/>
      <c r="ADY17" s="67"/>
      <c r="ADZ17" s="284"/>
      <c r="AEA17" s="285"/>
      <c r="AEB17" s="285"/>
      <c r="AEC17" s="286"/>
      <c r="AED17" s="287"/>
      <c r="AEE17" s="67"/>
      <c r="AEF17" s="284"/>
      <c r="AEG17" s="285"/>
      <c r="AEH17" s="285"/>
      <c r="AEI17" s="286"/>
      <c r="AEJ17" s="287"/>
      <c r="AEK17" s="67"/>
      <c r="AEL17" s="284"/>
      <c r="AEM17" s="285"/>
      <c r="AEN17" s="285"/>
      <c r="AEO17" s="286"/>
      <c r="AEP17" s="287"/>
      <c r="AEQ17" s="67"/>
      <c r="AER17" s="284"/>
      <c r="AES17" s="285"/>
      <c r="AET17" s="285"/>
      <c r="AEU17" s="286"/>
      <c r="AEV17" s="287"/>
      <c r="AEW17" s="67"/>
      <c r="AEX17" s="284"/>
      <c r="AEY17" s="285"/>
      <c r="AEZ17" s="285"/>
      <c r="AFA17" s="286"/>
      <c r="AFB17" s="287"/>
      <c r="AFC17" s="67"/>
      <c r="AFD17" s="284"/>
      <c r="AFE17" s="285"/>
      <c r="AFF17" s="285"/>
      <c r="AFG17" s="286"/>
      <c r="AFH17" s="287"/>
      <c r="AFI17" s="67"/>
      <c r="AFJ17" s="284"/>
      <c r="AFK17" s="285"/>
      <c r="AFL17" s="285"/>
      <c r="AFM17" s="286"/>
      <c r="AFN17" s="287"/>
      <c r="AFO17" s="67"/>
      <c r="AFP17" s="284"/>
      <c r="AFQ17" s="285"/>
      <c r="AFR17" s="285"/>
      <c r="AFS17" s="286"/>
      <c r="AFT17" s="287"/>
      <c r="AFU17" s="67"/>
      <c r="AFV17" s="284"/>
      <c r="AFW17" s="285"/>
      <c r="AFX17" s="285"/>
      <c r="AFY17" s="286"/>
      <c r="AFZ17" s="287"/>
      <c r="AGA17" s="67"/>
      <c r="AGB17" s="284"/>
      <c r="AGC17" s="285"/>
      <c r="AGD17" s="285"/>
      <c r="AGE17" s="286"/>
      <c r="AGF17" s="287"/>
      <c r="AGG17" s="67"/>
      <c r="AGH17" s="284"/>
      <c r="AGI17" s="285"/>
      <c r="AGJ17" s="285"/>
      <c r="AGK17" s="286"/>
      <c r="AGL17" s="287"/>
      <c r="AGM17" s="67"/>
      <c r="AGN17" s="284"/>
      <c r="AGO17" s="285"/>
      <c r="AGP17" s="285"/>
      <c r="AGQ17" s="286"/>
      <c r="AGR17" s="287"/>
      <c r="AGS17" s="67"/>
      <c r="AGT17" s="284"/>
      <c r="AGU17" s="285"/>
      <c r="AGV17" s="285"/>
      <c r="AGW17" s="286"/>
      <c r="AGX17" s="287"/>
      <c r="AGY17" s="67"/>
      <c r="AGZ17" s="284"/>
      <c r="AHA17" s="285"/>
      <c r="AHB17" s="285"/>
      <c r="AHC17" s="286"/>
      <c r="AHD17" s="287"/>
      <c r="AHE17" s="67"/>
      <c r="AHF17" s="284"/>
      <c r="AHG17" s="285"/>
      <c r="AHH17" s="285"/>
      <c r="AHI17" s="286"/>
      <c r="AHJ17" s="287"/>
      <c r="AHK17" s="67"/>
      <c r="AHL17" s="284"/>
      <c r="AHM17" s="285"/>
      <c r="AHN17" s="285"/>
      <c r="AHO17" s="286"/>
      <c r="AHP17" s="287"/>
      <c r="AHQ17" s="67"/>
      <c r="AHR17" s="284"/>
      <c r="AHS17" s="285"/>
      <c r="AHT17" s="285"/>
      <c r="AHU17" s="286"/>
      <c r="AHV17" s="287"/>
      <c r="AHW17" s="67"/>
      <c r="AHX17" s="284"/>
      <c r="AHY17" s="285"/>
      <c r="AHZ17" s="285"/>
      <c r="AIA17" s="286"/>
      <c r="AIB17" s="287"/>
      <c r="AIC17" s="67"/>
      <c r="AID17" s="284"/>
      <c r="AIE17" s="285"/>
      <c r="AIF17" s="285"/>
      <c r="AIG17" s="286"/>
      <c r="AIH17" s="287"/>
      <c r="AII17" s="67"/>
      <c r="AIJ17" s="284"/>
      <c r="AIK17" s="285"/>
      <c r="AIL17" s="285"/>
      <c r="AIM17" s="286"/>
      <c r="AIN17" s="287"/>
      <c r="AIO17" s="67"/>
      <c r="AIP17" s="284"/>
      <c r="AIQ17" s="285"/>
      <c r="AIR17" s="285"/>
      <c r="AIS17" s="286"/>
      <c r="AIT17" s="287"/>
      <c r="AIU17" s="67"/>
      <c r="AIV17" s="284"/>
      <c r="AIW17" s="285"/>
      <c r="AIX17" s="285"/>
      <c r="AIY17" s="286"/>
      <c r="AIZ17" s="287"/>
      <c r="AJA17" s="67"/>
      <c r="AJB17" s="284"/>
      <c r="AJC17" s="285"/>
      <c r="AJD17" s="285"/>
      <c r="AJE17" s="286"/>
      <c r="AJF17" s="287"/>
      <c r="AJG17" s="67"/>
      <c r="AJH17" s="284"/>
      <c r="AJI17" s="285"/>
      <c r="AJJ17" s="285"/>
      <c r="AJK17" s="286"/>
      <c r="AJL17" s="287"/>
      <c r="AJM17" s="67"/>
      <c r="AJN17" s="284"/>
      <c r="AJO17" s="285"/>
      <c r="AJP17" s="285"/>
      <c r="AJQ17" s="286"/>
      <c r="AJR17" s="287"/>
      <c r="AJS17" s="67"/>
      <c r="AJT17" s="284"/>
      <c r="AJU17" s="285"/>
      <c r="AJV17" s="285"/>
      <c r="AJW17" s="286"/>
      <c r="AJX17" s="287"/>
      <c r="AJY17" s="67"/>
      <c r="AJZ17" s="284"/>
      <c r="AKA17" s="285"/>
      <c r="AKB17" s="285"/>
      <c r="AKC17" s="286"/>
      <c r="AKD17" s="287"/>
      <c r="AKE17" s="67"/>
      <c r="AKF17" s="284"/>
      <c r="AKG17" s="285"/>
      <c r="AKH17" s="285"/>
      <c r="AKI17" s="286"/>
      <c r="AKJ17" s="287"/>
      <c r="AKK17" s="67"/>
      <c r="AKL17" s="284"/>
      <c r="AKM17" s="285"/>
      <c r="AKN17" s="285"/>
      <c r="AKO17" s="286"/>
      <c r="AKP17" s="287"/>
      <c r="AKQ17" s="67"/>
      <c r="AKR17" s="284"/>
      <c r="AKS17" s="285"/>
      <c r="AKT17" s="285"/>
      <c r="AKU17" s="286"/>
      <c r="AKV17" s="287"/>
      <c r="AKW17" s="67"/>
      <c r="AKX17" s="284"/>
      <c r="AKY17" s="285"/>
      <c r="AKZ17" s="285"/>
      <c r="ALA17" s="286"/>
      <c r="ALB17" s="287"/>
      <c r="ALC17" s="67"/>
      <c r="ALD17" s="284"/>
      <c r="ALE17" s="285"/>
      <c r="ALF17" s="285"/>
      <c r="ALG17" s="286"/>
      <c r="ALH17" s="287"/>
      <c r="ALI17" s="67"/>
      <c r="ALJ17" s="284"/>
      <c r="ALK17" s="285"/>
      <c r="ALL17" s="285"/>
      <c r="ALM17" s="286"/>
      <c r="ALN17" s="287"/>
      <c r="ALO17" s="67"/>
      <c r="ALP17" s="284"/>
      <c r="ALQ17" s="285"/>
      <c r="ALR17" s="285"/>
      <c r="ALS17" s="286"/>
      <c r="ALT17" s="287"/>
      <c r="ALU17" s="67"/>
      <c r="ALV17" s="284"/>
      <c r="ALW17" s="285"/>
      <c r="ALX17" s="285"/>
      <c r="ALY17" s="286"/>
      <c r="ALZ17" s="287"/>
      <c r="AMA17" s="67"/>
      <c r="AMB17" s="284"/>
      <c r="AMC17" s="285"/>
      <c r="AMD17" s="285"/>
      <c r="AME17" s="286"/>
      <c r="AMF17" s="287"/>
      <c r="AMG17" s="67"/>
      <c r="AMH17" s="284"/>
      <c r="AMI17" s="285"/>
      <c r="AMJ17" s="285"/>
      <c r="AMK17" s="286"/>
      <c r="AML17" s="287"/>
      <c r="AMM17" s="67"/>
      <c r="AMN17" s="284"/>
      <c r="AMO17" s="285"/>
      <c r="AMP17" s="285"/>
      <c r="AMQ17" s="286"/>
      <c r="AMR17" s="287"/>
      <c r="AMS17" s="67"/>
      <c r="AMT17" s="284"/>
      <c r="AMU17" s="285"/>
      <c r="AMV17" s="285"/>
      <c r="AMW17" s="286"/>
      <c r="AMX17" s="287"/>
      <c r="AMY17" s="67"/>
      <c r="AMZ17" s="284"/>
      <c r="ANA17" s="285"/>
      <c r="ANB17" s="285"/>
      <c r="ANC17" s="286"/>
      <c r="AND17" s="287"/>
      <c r="ANE17" s="67"/>
      <c r="ANF17" s="284"/>
      <c r="ANG17" s="285"/>
      <c r="ANH17" s="285"/>
      <c r="ANI17" s="286"/>
      <c r="ANJ17" s="287"/>
      <c r="ANK17" s="67"/>
      <c r="ANL17" s="284"/>
      <c r="ANM17" s="285"/>
      <c r="ANN17" s="285"/>
      <c r="ANO17" s="286"/>
      <c r="ANP17" s="287"/>
      <c r="ANQ17" s="67"/>
      <c r="ANR17" s="284"/>
      <c r="ANS17" s="285"/>
      <c r="ANT17" s="285"/>
      <c r="ANU17" s="286"/>
      <c r="ANV17" s="287"/>
      <c r="ANW17" s="67"/>
      <c r="ANX17" s="284"/>
      <c r="ANY17" s="285"/>
      <c r="ANZ17" s="285"/>
      <c r="AOA17" s="286"/>
      <c r="AOB17" s="287"/>
      <c r="AOC17" s="67"/>
      <c r="AOD17" s="284"/>
      <c r="AOE17" s="285"/>
      <c r="AOF17" s="285"/>
      <c r="AOG17" s="286"/>
      <c r="AOH17" s="287"/>
      <c r="AOI17" s="67"/>
      <c r="AOJ17" s="284"/>
      <c r="AOK17" s="285"/>
      <c r="AOL17" s="285"/>
      <c r="AOM17" s="286"/>
      <c r="AON17" s="287"/>
      <c r="AOO17" s="67"/>
      <c r="AOP17" s="284"/>
      <c r="AOQ17" s="285"/>
      <c r="AOR17" s="285"/>
      <c r="AOS17" s="286"/>
      <c r="AOT17" s="287"/>
      <c r="AOU17" s="67"/>
      <c r="AOV17" s="284"/>
      <c r="AOW17" s="285"/>
      <c r="AOX17" s="285"/>
      <c r="AOY17" s="286"/>
      <c r="AOZ17" s="287"/>
      <c r="APA17" s="67"/>
      <c r="APB17" s="284"/>
      <c r="APC17" s="285"/>
      <c r="APD17" s="285"/>
      <c r="APE17" s="286"/>
      <c r="APF17" s="287"/>
      <c r="APG17" s="67"/>
      <c r="APH17" s="284"/>
      <c r="API17" s="285"/>
      <c r="APJ17" s="285"/>
      <c r="APK17" s="286"/>
      <c r="APL17" s="287"/>
      <c r="APM17" s="67"/>
      <c r="APN17" s="284"/>
      <c r="APO17" s="285"/>
      <c r="APP17" s="285"/>
      <c r="APQ17" s="286"/>
      <c r="APR17" s="287"/>
      <c r="APS17" s="67"/>
      <c r="APT17" s="284"/>
      <c r="APU17" s="285"/>
      <c r="APV17" s="285"/>
      <c r="APW17" s="286"/>
      <c r="APX17" s="287"/>
      <c r="APY17" s="67"/>
      <c r="APZ17" s="284"/>
      <c r="AQA17" s="285"/>
      <c r="AQB17" s="285"/>
      <c r="AQC17" s="286"/>
      <c r="AQD17" s="287"/>
      <c r="AQE17" s="67"/>
      <c r="AQF17" s="284"/>
      <c r="AQG17" s="285"/>
      <c r="AQH17" s="285"/>
      <c r="AQI17" s="286"/>
      <c r="AQJ17" s="287"/>
      <c r="AQK17" s="67"/>
      <c r="AQL17" s="284"/>
      <c r="AQM17" s="285"/>
      <c r="AQN17" s="285"/>
      <c r="AQO17" s="286"/>
      <c r="AQP17" s="287"/>
      <c r="AQQ17" s="67"/>
      <c r="AQR17" s="284"/>
      <c r="AQS17" s="285"/>
      <c r="AQT17" s="285"/>
      <c r="AQU17" s="286"/>
      <c r="AQV17" s="287"/>
      <c r="AQW17" s="67"/>
      <c r="AQX17" s="284"/>
      <c r="AQY17" s="285"/>
      <c r="AQZ17" s="285"/>
      <c r="ARA17" s="286"/>
      <c r="ARB17" s="287"/>
      <c r="ARC17" s="67"/>
      <c r="ARD17" s="284"/>
      <c r="ARE17" s="285"/>
      <c r="ARF17" s="285"/>
      <c r="ARG17" s="286"/>
      <c r="ARH17" s="287"/>
      <c r="ARI17" s="67"/>
      <c r="ARJ17" s="284"/>
      <c r="ARK17" s="285"/>
      <c r="ARL17" s="285"/>
      <c r="ARM17" s="286"/>
      <c r="ARN17" s="287"/>
      <c r="ARO17" s="67"/>
      <c r="ARP17" s="284"/>
      <c r="ARQ17" s="285"/>
      <c r="ARR17" s="285"/>
      <c r="ARS17" s="286"/>
      <c r="ART17" s="287"/>
      <c r="ARU17" s="67"/>
      <c r="ARV17" s="284"/>
      <c r="ARW17" s="285"/>
      <c r="ARX17" s="285"/>
      <c r="ARY17" s="286"/>
      <c r="ARZ17" s="287"/>
      <c r="ASA17" s="67"/>
      <c r="ASB17" s="284"/>
      <c r="ASC17" s="285"/>
      <c r="ASD17" s="285"/>
      <c r="ASE17" s="286"/>
      <c r="ASF17" s="287"/>
      <c r="ASG17" s="67"/>
      <c r="ASH17" s="284"/>
      <c r="ASI17" s="285"/>
      <c r="ASJ17" s="285"/>
      <c r="ASK17" s="286"/>
      <c r="ASL17" s="287"/>
      <c r="ASM17" s="67"/>
      <c r="ASN17" s="284"/>
      <c r="ASO17" s="285"/>
      <c r="ASP17" s="285"/>
      <c r="ASQ17" s="286"/>
      <c r="ASR17" s="287"/>
      <c r="ASS17" s="67"/>
      <c r="AST17" s="284"/>
      <c r="ASU17" s="285"/>
      <c r="ASV17" s="285"/>
      <c r="ASW17" s="286"/>
      <c r="ASX17" s="287"/>
      <c r="ASY17" s="67"/>
      <c r="ASZ17" s="284"/>
      <c r="ATA17" s="285"/>
      <c r="ATB17" s="285"/>
      <c r="ATC17" s="286"/>
      <c r="ATD17" s="287"/>
      <c r="ATE17" s="67"/>
      <c r="ATF17" s="284"/>
      <c r="ATG17" s="285"/>
      <c r="ATH17" s="285"/>
      <c r="ATI17" s="286"/>
      <c r="ATJ17" s="287"/>
      <c r="ATK17" s="67"/>
      <c r="ATL17" s="284"/>
      <c r="ATM17" s="285"/>
      <c r="ATN17" s="285"/>
      <c r="ATO17" s="286"/>
      <c r="ATP17" s="287"/>
      <c r="ATQ17" s="67"/>
      <c r="ATR17" s="284"/>
      <c r="ATS17" s="285"/>
      <c r="ATT17" s="285"/>
      <c r="ATU17" s="286"/>
      <c r="ATV17" s="287"/>
      <c r="ATW17" s="67"/>
      <c r="ATX17" s="284"/>
      <c r="ATY17" s="285"/>
      <c r="ATZ17" s="285"/>
      <c r="AUA17" s="286"/>
      <c r="AUB17" s="287"/>
      <c r="AUC17" s="67"/>
      <c r="AUD17" s="284"/>
      <c r="AUE17" s="285"/>
      <c r="AUF17" s="285"/>
      <c r="AUG17" s="286"/>
      <c r="AUH17" s="287"/>
      <c r="AUI17" s="67"/>
      <c r="AUJ17" s="284"/>
      <c r="AUK17" s="285"/>
      <c r="AUL17" s="285"/>
      <c r="AUM17" s="286"/>
      <c r="AUN17" s="287"/>
      <c r="AUO17" s="67"/>
      <c r="AUP17" s="284"/>
      <c r="AUQ17" s="285"/>
      <c r="AUR17" s="285"/>
      <c r="AUS17" s="286"/>
      <c r="AUT17" s="287"/>
      <c r="AUU17" s="67"/>
      <c r="AUV17" s="284"/>
      <c r="AUW17" s="285"/>
      <c r="AUX17" s="285"/>
      <c r="AUY17" s="286"/>
      <c r="AUZ17" s="287"/>
      <c r="AVA17" s="67"/>
      <c r="AVB17" s="284"/>
      <c r="AVC17" s="285"/>
      <c r="AVD17" s="285"/>
      <c r="AVE17" s="286"/>
      <c r="AVF17" s="287"/>
      <c r="AVG17" s="67"/>
      <c r="AVH17" s="284"/>
      <c r="AVI17" s="285"/>
      <c r="AVJ17" s="285"/>
      <c r="AVK17" s="286"/>
      <c r="AVL17" s="287"/>
      <c r="AVM17" s="67"/>
      <c r="AVN17" s="284"/>
      <c r="AVO17" s="285"/>
      <c r="AVP17" s="285"/>
      <c r="AVQ17" s="286"/>
      <c r="AVR17" s="287"/>
      <c r="AVS17" s="67"/>
      <c r="AVT17" s="284"/>
      <c r="AVU17" s="285"/>
      <c r="AVV17" s="285"/>
      <c r="AVW17" s="286"/>
      <c r="AVX17" s="287"/>
      <c r="AVY17" s="67"/>
      <c r="AVZ17" s="284"/>
      <c r="AWA17" s="285"/>
      <c r="AWB17" s="285"/>
      <c r="AWC17" s="286"/>
      <c r="AWD17" s="287"/>
      <c r="AWE17" s="67"/>
      <c r="AWF17" s="284"/>
      <c r="AWG17" s="285"/>
      <c r="AWH17" s="285"/>
      <c r="AWI17" s="286"/>
      <c r="AWJ17" s="287"/>
      <c r="AWK17" s="67"/>
      <c r="AWL17" s="284"/>
      <c r="AWM17" s="285"/>
      <c r="AWN17" s="285"/>
      <c r="AWO17" s="286"/>
      <c r="AWP17" s="287"/>
      <c r="AWQ17" s="67"/>
      <c r="AWR17" s="284"/>
      <c r="AWS17" s="285"/>
      <c r="AWT17" s="285"/>
      <c r="AWU17" s="286"/>
      <c r="AWV17" s="287"/>
      <c r="AWW17" s="67"/>
      <c r="AWX17" s="284"/>
      <c r="AWY17" s="285"/>
      <c r="AWZ17" s="285"/>
      <c r="AXA17" s="286"/>
      <c r="AXB17" s="287"/>
      <c r="AXC17" s="67"/>
      <c r="AXD17" s="284"/>
      <c r="AXE17" s="285"/>
      <c r="AXF17" s="285"/>
      <c r="AXG17" s="286"/>
      <c r="AXH17" s="287"/>
      <c r="AXI17" s="67"/>
      <c r="AXJ17" s="284"/>
      <c r="AXK17" s="285"/>
      <c r="AXL17" s="285"/>
      <c r="AXM17" s="286"/>
      <c r="AXN17" s="287"/>
      <c r="AXO17" s="67"/>
      <c r="AXP17" s="284"/>
      <c r="AXQ17" s="285"/>
      <c r="AXR17" s="285"/>
      <c r="AXS17" s="286"/>
      <c r="AXT17" s="287"/>
      <c r="AXU17" s="67"/>
      <c r="AXV17" s="284"/>
      <c r="AXW17" s="285"/>
      <c r="AXX17" s="285"/>
      <c r="AXY17" s="286"/>
      <c r="AXZ17" s="287"/>
      <c r="AYA17" s="67"/>
      <c r="AYB17" s="284"/>
      <c r="AYC17" s="285"/>
      <c r="AYD17" s="285"/>
      <c r="AYE17" s="286"/>
      <c r="AYF17" s="287"/>
      <c r="AYG17" s="67"/>
      <c r="AYH17" s="284"/>
      <c r="AYI17" s="285"/>
      <c r="AYJ17" s="285"/>
      <c r="AYK17" s="286"/>
      <c r="AYL17" s="287"/>
      <c r="AYM17" s="67"/>
      <c r="AYN17" s="284"/>
      <c r="AYO17" s="285"/>
      <c r="AYP17" s="285"/>
      <c r="AYQ17" s="286"/>
      <c r="AYR17" s="287"/>
      <c r="AYS17" s="67"/>
      <c r="AYT17" s="284"/>
      <c r="AYU17" s="285"/>
      <c r="AYV17" s="285"/>
      <c r="AYW17" s="286"/>
      <c r="AYX17" s="287"/>
      <c r="AYY17" s="67"/>
      <c r="AYZ17" s="284"/>
      <c r="AZA17" s="285"/>
      <c r="AZB17" s="285"/>
      <c r="AZC17" s="286"/>
      <c r="AZD17" s="287"/>
      <c r="AZE17" s="67"/>
      <c r="AZF17" s="284"/>
      <c r="AZG17" s="285"/>
      <c r="AZH17" s="285"/>
      <c r="AZI17" s="286"/>
      <c r="AZJ17" s="287"/>
      <c r="AZK17" s="67"/>
      <c r="AZL17" s="284"/>
      <c r="AZM17" s="285"/>
      <c r="AZN17" s="285"/>
      <c r="AZO17" s="286"/>
      <c r="AZP17" s="287"/>
      <c r="AZQ17" s="67"/>
      <c r="AZR17" s="284"/>
      <c r="AZS17" s="285"/>
      <c r="AZT17" s="285"/>
      <c r="AZU17" s="286"/>
      <c r="AZV17" s="287"/>
      <c r="AZW17" s="67"/>
      <c r="AZX17" s="284"/>
      <c r="AZY17" s="285"/>
      <c r="AZZ17" s="285"/>
      <c r="BAA17" s="286"/>
      <c r="BAB17" s="287"/>
      <c r="BAC17" s="67"/>
      <c r="BAD17" s="284"/>
      <c r="BAE17" s="285"/>
      <c r="BAF17" s="285"/>
      <c r="BAG17" s="286"/>
      <c r="BAH17" s="287"/>
      <c r="BAI17" s="67"/>
      <c r="BAJ17" s="284"/>
      <c r="BAK17" s="285"/>
      <c r="BAL17" s="285"/>
      <c r="BAM17" s="286"/>
      <c r="BAN17" s="287"/>
      <c r="BAO17" s="67"/>
      <c r="BAP17" s="284"/>
      <c r="BAQ17" s="285"/>
      <c r="BAR17" s="285"/>
      <c r="BAS17" s="286"/>
      <c r="BAT17" s="287"/>
      <c r="BAU17" s="67"/>
      <c r="BAV17" s="284"/>
      <c r="BAW17" s="285"/>
      <c r="BAX17" s="285"/>
      <c r="BAY17" s="286"/>
      <c r="BAZ17" s="287"/>
      <c r="BBA17" s="67"/>
      <c r="BBB17" s="284"/>
      <c r="BBC17" s="285"/>
      <c r="BBD17" s="285"/>
      <c r="BBE17" s="286"/>
      <c r="BBF17" s="287"/>
      <c r="BBG17" s="67"/>
      <c r="BBH17" s="284"/>
      <c r="BBI17" s="285"/>
      <c r="BBJ17" s="285"/>
      <c r="BBK17" s="286"/>
      <c r="BBL17" s="287"/>
      <c r="BBM17" s="67"/>
      <c r="BBN17" s="284"/>
      <c r="BBO17" s="285"/>
      <c r="BBP17" s="285"/>
      <c r="BBQ17" s="286"/>
      <c r="BBR17" s="287"/>
      <c r="BBS17" s="67"/>
      <c r="BBT17" s="284"/>
      <c r="BBU17" s="285"/>
      <c r="BBV17" s="285"/>
      <c r="BBW17" s="286"/>
      <c r="BBX17" s="287"/>
      <c r="BBY17" s="67"/>
      <c r="BBZ17" s="284"/>
      <c r="BCA17" s="285"/>
      <c r="BCB17" s="285"/>
      <c r="BCC17" s="286"/>
      <c r="BCD17" s="287"/>
      <c r="BCE17" s="67"/>
      <c r="BCF17" s="284"/>
      <c r="BCG17" s="285"/>
      <c r="BCH17" s="285"/>
      <c r="BCI17" s="286"/>
      <c r="BCJ17" s="287"/>
      <c r="BCK17" s="67"/>
      <c r="BCL17" s="284"/>
      <c r="BCM17" s="285"/>
      <c r="BCN17" s="285"/>
      <c r="BCO17" s="286"/>
      <c r="BCP17" s="287"/>
      <c r="BCQ17" s="67"/>
      <c r="BCR17" s="284"/>
      <c r="BCS17" s="285"/>
      <c r="BCT17" s="285"/>
      <c r="BCU17" s="286"/>
      <c r="BCV17" s="287"/>
      <c r="BCW17" s="67"/>
      <c r="BCX17" s="284"/>
      <c r="BCY17" s="285"/>
      <c r="BCZ17" s="285"/>
      <c r="BDA17" s="286"/>
      <c r="BDB17" s="287"/>
      <c r="BDC17" s="67"/>
      <c r="BDD17" s="284"/>
      <c r="BDE17" s="285"/>
      <c r="BDF17" s="285"/>
      <c r="BDG17" s="286"/>
      <c r="BDH17" s="287"/>
      <c r="BDI17" s="67"/>
      <c r="BDJ17" s="284"/>
      <c r="BDK17" s="285"/>
      <c r="BDL17" s="285"/>
      <c r="BDM17" s="286"/>
      <c r="BDN17" s="287"/>
      <c r="BDO17" s="67"/>
      <c r="BDP17" s="284"/>
      <c r="BDQ17" s="285"/>
      <c r="BDR17" s="285"/>
      <c r="BDS17" s="286"/>
      <c r="BDT17" s="287"/>
      <c r="BDU17" s="67"/>
      <c r="BDV17" s="284"/>
      <c r="BDW17" s="285"/>
      <c r="BDX17" s="285"/>
      <c r="BDY17" s="286"/>
      <c r="BDZ17" s="287"/>
      <c r="BEA17" s="67"/>
      <c r="BEB17" s="284"/>
      <c r="BEC17" s="285"/>
      <c r="BED17" s="285"/>
      <c r="BEE17" s="286"/>
      <c r="BEF17" s="287"/>
      <c r="BEG17" s="67"/>
      <c r="BEH17" s="284"/>
      <c r="BEI17" s="285"/>
      <c r="BEJ17" s="285"/>
      <c r="BEK17" s="286"/>
      <c r="BEL17" s="287"/>
      <c r="BEM17" s="67"/>
      <c r="BEN17" s="284"/>
      <c r="BEO17" s="285"/>
      <c r="BEP17" s="285"/>
      <c r="BEQ17" s="286"/>
      <c r="BER17" s="287"/>
      <c r="BES17" s="67"/>
      <c r="BET17" s="284"/>
      <c r="BEU17" s="285"/>
      <c r="BEV17" s="285"/>
      <c r="BEW17" s="286"/>
      <c r="BEX17" s="287"/>
      <c r="BEY17" s="67"/>
      <c r="BEZ17" s="284"/>
      <c r="BFA17" s="285"/>
      <c r="BFB17" s="285"/>
      <c r="BFC17" s="286"/>
      <c r="BFD17" s="287"/>
      <c r="BFE17" s="67"/>
      <c r="BFF17" s="284"/>
      <c r="BFG17" s="285"/>
      <c r="BFH17" s="285"/>
      <c r="BFI17" s="286"/>
      <c r="BFJ17" s="287"/>
      <c r="BFK17" s="67"/>
      <c r="BFL17" s="284"/>
      <c r="BFM17" s="285"/>
      <c r="BFN17" s="285"/>
      <c r="BFO17" s="286"/>
      <c r="BFP17" s="287"/>
      <c r="BFQ17" s="67"/>
      <c r="BFR17" s="284"/>
      <c r="BFS17" s="285"/>
      <c r="BFT17" s="285"/>
      <c r="BFU17" s="286"/>
      <c r="BFV17" s="287"/>
      <c r="BFW17" s="67"/>
      <c r="BFX17" s="284"/>
      <c r="BFY17" s="285"/>
      <c r="BFZ17" s="285"/>
      <c r="BGA17" s="286"/>
      <c r="BGB17" s="287"/>
      <c r="BGC17" s="67"/>
      <c r="BGD17" s="284"/>
      <c r="BGE17" s="285"/>
      <c r="BGF17" s="285"/>
      <c r="BGG17" s="286"/>
      <c r="BGH17" s="287"/>
      <c r="BGI17" s="67"/>
      <c r="BGJ17" s="284"/>
      <c r="BGK17" s="285"/>
      <c r="BGL17" s="285"/>
      <c r="BGM17" s="286"/>
      <c r="BGN17" s="287"/>
      <c r="BGO17" s="67"/>
      <c r="BGP17" s="284"/>
      <c r="BGQ17" s="285"/>
      <c r="BGR17" s="285"/>
      <c r="BGS17" s="286"/>
      <c r="BGT17" s="287"/>
      <c r="BGU17" s="67"/>
      <c r="BGV17" s="284"/>
      <c r="BGW17" s="285"/>
      <c r="BGX17" s="285"/>
      <c r="BGY17" s="286"/>
      <c r="BGZ17" s="287"/>
      <c r="BHA17" s="67"/>
      <c r="BHB17" s="284"/>
      <c r="BHC17" s="285"/>
      <c r="BHD17" s="285"/>
      <c r="BHE17" s="286"/>
      <c r="BHF17" s="287"/>
      <c r="BHG17" s="67"/>
      <c r="BHH17" s="284"/>
      <c r="BHI17" s="285"/>
      <c r="BHJ17" s="285"/>
      <c r="BHK17" s="286"/>
      <c r="BHL17" s="287"/>
      <c r="BHM17" s="67"/>
      <c r="BHN17" s="284"/>
      <c r="BHO17" s="285"/>
      <c r="BHP17" s="285"/>
      <c r="BHQ17" s="286"/>
      <c r="BHR17" s="287"/>
      <c r="BHS17" s="67"/>
      <c r="BHT17" s="284"/>
      <c r="BHU17" s="285"/>
      <c r="BHV17" s="285"/>
      <c r="BHW17" s="286"/>
      <c r="BHX17" s="287"/>
      <c r="BHY17" s="67"/>
      <c r="BHZ17" s="284"/>
      <c r="BIA17" s="285"/>
      <c r="BIB17" s="285"/>
      <c r="BIC17" s="286"/>
      <c r="BID17" s="287"/>
      <c r="BIE17" s="67"/>
      <c r="BIF17" s="284"/>
      <c r="BIG17" s="285"/>
      <c r="BIH17" s="285"/>
      <c r="BII17" s="286"/>
      <c r="BIJ17" s="287"/>
      <c r="BIK17" s="67"/>
      <c r="BIL17" s="284"/>
      <c r="BIM17" s="285"/>
      <c r="BIN17" s="285"/>
      <c r="BIO17" s="286"/>
      <c r="BIP17" s="287"/>
      <c r="BIQ17" s="67"/>
      <c r="BIR17" s="284"/>
      <c r="BIS17" s="285"/>
      <c r="BIT17" s="285"/>
      <c r="BIU17" s="286"/>
      <c r="BIV17" s="287"/>
      <c r="BIW17" s="67"/>
      <c r="BIX17" s="284"/>
      <c r="BIY17" s="285"/>
      <c r="BIZ17" s="285"/>
      <c r="BJA17" s="286"/>
      <c r="BJB17" s="287"/>
      <c r="BJC17" s="67"/>
      <c r="BJD17" s="284"/>
      <c r="BJE17" s="285"/>
      <c r="BJF17" s="285"/>
      <c r="BJG17" s="286"/>
      <c r="BJH17" s="287"/>
      <c r="BJI17" s="67"/>
      <c r="BJJ17" s="284"/>
      <c r="BJK17" s="285"/>
      <c r="BJL17" s="285"/>
      <c r="BJM17" s="286"/>
      <c r="BJN17" s="287"/>
      <c r="BJO17" s="67"/>
      <c r="BJP17" s="284"/>
      <c r="BJQ17" s="285"/>
      <c r="BJR17" s="285"/>
      <c r="BJS17" s="286"/>
      <c r="BJT17" s="287"/>
      <c r="BJU17" s="67"/>
      <c r="BJV17" s="284"/>
      <c r="BJW17" s="285"/>
      <c r="BJX17" s="285"/>
      <c r="BJY17" s="286"/>
      <c r="BJZ17" s="287"/>
      <c r="BKA17" s="67"/>
      <c r="BKB17" s="284"/>
      <c r="BKC17" s="285"/>
      <c r="BKD17" s="285"/>
      <c r="BKE17" s="286"/>
      <c r="BKF17" s="287"/>
      <c r="BKG17" s="67"/>
      <c r="BKH17" s="284"/>
      <c r="BKI17" s="285"/>
      <c r="BKJ17" s="285"/>
      <c r="BKK17" s="286"/>
      <c r="BKL17" s="287"/>
      <c r="BKM17" s="67"/>
      <c r="BKN17" s="284"/>
      <c r="BKO17" s="285"/>
      <c r="BKP17" s="285"/>
      <c r="BKQ17" s="286"/>
      <c r="BKR17" s="287"/>
      <c r="BKS17" s="67"/>
      <c r="BKT17" s="284"/>
      <c r="BKU17" s="285"/>
      <c r="BKV17" s="285"/>
      <c r="BKW17" s="286"/>
      <c r="BKX17" s="287"/>
      <c r="BKY17" s="67"/>
      <c r="BKZ17" s="284"/>
      <c r="BLA17" s="285"/>
      <c r="BLB17" s="285"/>
      <c r="BLC17" s="286"/>
      <c r="BLD17" s="287"/>
      <c r="BLE17" s="67"/>
      <c r="BLF17" s="284"/>
      <c r="BLG17" s="285"/>
      <c r="BLH17" s="285"/>
      <c r="BLI17" s="286"/>
      <c r="BLJ17" s="287"/>
      <c r="BLK17" s="67"/>
      <c r="BLL17" s="284"/>
      <c r="BLM17" s="285"/>
      <c r="BLN17" s="285"/>
      <c r="BLO17" s="286"/>
      <c r="BLP17" s="287"/>
      <c r="BLQ17" s="67"/>
      <c r="BLR17" s="284"/>
      <c r="BLS17" s="285"/>
      <c r="BLT17" s="285"/>
      <c r="BLU17" s="286"/>
      <c r="BLV17" s="287"/>
      <c r="BLW17" s="67"/>
      <c r="BLX17" s="284"/>
      <c r="BLY17" s="285"/>
      <c r="BLZ17" s="285"/>
      <c r="BMA17" s="286"/>
      <c r="BMB17" s="287"/>
      <c r="BMC17" s="67"/>
      <c r="BMD17" s="284"/>
      <c r="BME17" s="285"/>
      <c r="BMF17" s="285"/>
      <c r="BMG17" s="286"/>
      <c r="BMH17" s="287"/>
      <c r="BMI17" s="67"/>
      <c r="BMJ17" s="284"/>
      <c r="BMK17" s="285"/>
      <c r="BML17" s="285"/>
      <c r="BMM17" s="286"/>
      <c r="BMN17" s="287"/>
      <c r="BMO17" s="67"/>
      <c r="BMP17" s="284"/>
      <c r="BMQ17" s="285"/>
      <c r="BMR17" s="285"/>
      <c r="BMS17" s="286"/>
      <c r="BMT17" s="287"/>
      <c r="BMU17" s="67"/>
      <c r="BMV17" s="284"/>
      <c r="BMW17" s="285"/>
      <c r="BMX17" s="285"/>
      <c r="BMY17" s="286"/>
      <c r="BMZ17" s="287"/>
      <c r="BNA17" s="67"/>
      <c r="BNB17" s="284"/>
      <c r="BNC17" s="285"/>
      <c r="BND17" s="285"/>
      <c r="BNE17" s="286"/>
      <c r="BNF17" s="287"/>
      <c r="BNG17" s="67"/>
      <c r="BNH17" s="284"/>
      <c r="BNI17" s="285"/>
      <c r="BNJ17" s="285"/>
      <c r="BNK17" s="286"/>
      <c r="BNL17" s="287"/>
      <c r="BNM17" s="67"/>
      <c r="BNN17" s="284"/>
      <c r="BNO17" s="285"/>
      <c r="BNP17" s="285"/>
      <c r="BNQ17" s="286"/>
      <c r="BNR17" s="287"/>
      <c r="BNS17" s="67"/>
      <c r="BNT17" s="284"/>
      <c r="BNU17" s="285"/>
      <c r="BNV17" s="285"/>
      <c r="BNW17" s="286"/>
      <c r="BNX17" s="287"/>
      <c r="BNY17" s="67"/>
      <c r="BNZ17" s="284"/>
      <c r="BOA17" s="285"/>
      <c r="BOB17" s="285"/>
      <c r="BOC17" s="286"/>
      <c r="BOD17" s="287"/>
      <c r="BOE17" s="67"/>
      <c r="BOF17" s="284"/>
      <c r="BOG17" s="285"/>
      <c r="BOH17" s="285"/>
      <c r="BOI17" s="286"/>
      <c r="BOJ17" s="287"/>
      <c r="BOK17" s="67"/>
      <c r="BOL17" s="284"/>
      <c r="BOM17" s="285"/>
      <c r="BON17" s="285"/>
      <c r="BOO17" s="286"/>
      <c r="BOP17" s="287"/>
      <c r="BOQ17" s="67"/>
      <c r="BOR17" s="284"/>
      <c r="BOS17" s="285"/>
      <c r="BOT17" s="285"/>
      <c r="BOU17" s="286"/>
      <c r="BOV17" s="287"/>
      <c r="BOW17" s="67"/>
      <c r="BOX17" s="284"/>
      <c r="BOY17" s="285"/>
      <c r="BOZ17" s="285"/>
      <c r="BPA17" s="286"/>
      <c r="BPB17" s="287"/>
      <c r="BPC17" s="67"/>
      <c r="BPD17" s="284"/>
      <c r="BPE17" s="285"/>
      <c r="BPF17" s="285"/>
      <c r="BPG17" s="286"/>
      <c r="BPH17" s="287"/>
      <c r="BPI17" s="67"/>
      <c r="BPJ17" s="284"/>
      <c r="BPK17" s="285"/>
      <c r="BPL17" s="285"/>
      <c r="BPM17" s="286"/>
      <c r="BPN17" s="287"/>
      <c r="BPO17" s="67"/>
      <c r="BPP17" s="284"/>
      <c r="BPQ17" s="285"/>
      <c r="BPR17" s="285"/>
      <c r="BPS17" s="286"/>
      <c r="BPT17" s="287"/>
      <c r="BPU17" s="67"/>
      <c r="BPV17" s="284"/>
      <c r="BPW17" s="285"/>
      <c r="BPX17" s="285"/>
      <c r="BPY17" s="286"/>
      <c r="BPZ17" s="287"/>
      <c r="BQA17" s="67"/>
      <c r="BQB17" s="284"/>
      <c r="BQC17" s="285"/>
      <c r="BQD17" s="285"/>
      <c r="BQE17" s="286"/>
      <c r="BQF17" s="287"/>
      <c r="BQG17" s="67"/>
      <c r="BQH17" s="284"/>
      <c r="BQI17" s="285"/>
      <c r="BQJ17" s="285"/>
      <c r="BQK17" s="286"/>
      <c r="BQL17" s="287"/>
      <c r="BQM17" s="67"/>
      <c r="BQN17" s="284"/>
      <c r="BQO17" s="285"/>
      <c r="BQP17" s="285"/>
      <c r="BQQ17" s="286"/>
      <c r="BQR17" s="287"/>
      <c r="BQS17" s="67"/>
      <c r="BQT17" s="284"/>
      <c r="BQU17" s="285"/>
      <c r="BQV17" s="285"/>
      <c r="BQW17" s="286"/>
      <c r="BQX17" s="287"/>
      <c r="BQY17" s="67"/>
      <c r="BQZ17" s="284"/>
      <c r="BRA17" s="285"/>
      <c r="BRB17" s="285"/>
      <c r="BRC17" s="286"/>
      <c r="BRD17" s="287"/>
      <c r="BRE17" s="67"/>
      <c r="BRF17" s="284"/>
      <c r="BRG17" s="285"/>
      <c r="BRH17" s="285"/>
      <c r="BRI17" s="286"/>
      <c r="BRJ17" s="287"/>
      <c r="BRK17" s="67"/>
      <c r="BRL17" s="284"/>
      <c r="BRM17" s="285"/>
      <c r="BRN17" s="285"/>
      <c r="BRO17" s="286"/>
      <c r="BRP17" s="287"/>
      <c r="BRQ17" s="67"/>
      <c r="BRR17" s="284"/>
      <c r="BRS17" s="285"/>
      <c r="BRT17" s="285"/>
      <c r="BRU17" s="286"/>
      <c r="BRV17" s="287"/>
      <c r="BRW17" s="67"/>
      <c r="BRX17" s="284"/>
      <c r="BRY17" s="285"/>
      <c r="BRZ17" s="285"/>
      <c r="BSA17" s="286"/>
      <c r="BSB17" s="287"/>
      <c r="BSC17" s="67"/>
      <c r="BSD17" s="284"/>
      <c r="BSE17" s="285"/>
      <c r="BSF17" s="285"/>
      <c r="BSG17" s="286"/>
      <c r="BSH17" s="287"/>
      <c r="BSI17" s="67"/>
      <c r="BSJ17" s="284"/>
      <c r="BSK17" s="285"/>
      <c r="BSL17" s="285"/>
      <c r="BSM17" s="286"/>
      <c r="BSN17" s="287"/>
      <c r="BSO17" s="67"/>
      <c r="BSP17" s="284"/>
      <c r="BSQ17" s="285"/>
      <c r="BSR17" s="285"/>
      <c r="BSS17" s="286"/>
      <c r="BST17" s="287"/>
      <c r="BSU17" s="67"/>
      <c r="BSV17" s="284"/>
      <c r="BSW17" s="285"/>
      <c r="BSX17" s="285"/>
      <c r="BSY17" s="286"/>
      <c r="BSZ17" s="287"/>
      <c r="BTA17" s="67"/>
      <c r="BTB17" s="284"/>
      <c r="BTC17" s="285"/>
      <c r="BTD17" s="285"/>
      <c r="BTE17" s="286"/>
      <c r="BTF17" s="287"/>
      <c r="BTG17" s="67"/>
      <c r="BTH17" s="284"/>
      <c r="BTI17" s="285"/>
      <c r="BTJ17" s="285"/>
      <c r="BTK17" s="286"/>
      <c r="BTL17" s="287"/>
      <c r="BTM17" s="67"/>
      <c r="BTN17" s="284"/>
      <c r="BTO17" s="285"/>
      <c r="BTP17" s="285"/>
      <c r="BTQ17" s="286"/>
      <c r="BTR17" s="287"/>
      <c r="BTS17" s="67"/>
      <c r="BTT17" s="284"/>
      <c r="BTU17" s="285"/>
      <c r="BTV17" s="285"/>
      <c r="BTW17" s="286"/>
      <c r="BTX17" s="287"/>
      <c r="BTY17" s="67"/>
      <c r="BTZ17" s="284"/>
      <c r="BUA17" s="285"/>
      <c r="BUB17" s="285"/>
      <c r="BUC17" s="286"/>
      <c r="BUD17" s="287"/>
      <c r="BUE17" s="67"/>
      <c r="BUF17" s="284"/>
      <c r="BUG17" s="285"/>
      <c r="BUH17" s="285"/>
      <c r="BUI17" s="286"/>
      <c r="BUJ17" s="287"/>
      <c r="BUK17" s="67"/>
      <c r="BUL17" s="284"/>
      <c r="BUM17" s="285"/>
      <c r="BUN17" s="285"/>
      <c r="BUO17" s="286"/>
      <c r="BUP17" s="287"/>
      <c r="BUQ17" s="67"/>
      <c r="BUR17" s="284"/>
      <c r="BUS17" s="285"/>
      <c r="BUT17" s="285"/>
      <c r="BUU17" s="286"/>
      <c r="BUV17" s="287"/>
      <c r="BUW17" s="67"/>
      <c r="BUX17" s="284"/>
      <c r="BUY17" s="285"/>
      <c r="BUZ17" s="285"/>
      <c r="BVA17" s="286"/>
      <c r="BVB17" s="287"/>
      <c r="BVC17" s="67"/>
      <c r="BVD17" s="284"/>
      <c r="BVE17" s="285"/>
      <c r="BVF17" s="285"/>
      <c r="BVG17" s="286"/>
      <c r="BVH17" s="287"/>
      <c r="BVI17" s="67"/>
      <c r="BVJ17" s="284"/>
      <c r="BVK17" s="285"/>
      <c r="BVL17" s="285"/>
      <c r="BVM17" s="286"/>
      <c r="BVN17" s="287"/>
      <c r="BVO17" s="67"/>
      <c r="BVP17" s="284"/>
      <c r="BVQ17" s="285"/>
      <c r="BVR17" s="285"/>
      <c r="BVS17" s="286"/>
      <c r="BVT17" s="287"/>
      <c r="BVU17" s="67"/>
      <c r="BVV17" s="284"/>
      <c r="BVW17" s="285"/>
      <c r="BVX17" s="285"/>
      <c r="BVY17" s="286"/>
      <c r="BVZ17" s="287"/>
      <c r="BWA17" s="67"/>
      <c r="BWB17" s="284"/>
      <c r="BWC17" s="285"/>
      <c r="BWD17" s="285"/>
      <c r="BWE17" s="286"/>
      <c r="BWF17" s="287"/>
      <c r="BWG17" s="67"/>
      <c r="BWH17" s="284"/>
      <c r="BWI17" s="285"/>
      <c r="BWJ17" s="285"/>
      <c r="BWK17" s="286"/>
      <c r="BWL17" s="287"/>
      <c r="BWM17" s="67"/>
      <c r="BWN17" s="284"/>
      <c r="BWO17" s="285"/>
      <c r="BWP17" s="285"/>
      <c r="BWQ17" s="286"/>
      <c r="BWR17" s="287"/>
      <c r="BWS17" s="67"/>
      <c r="BWT17" s="284"/>
      <c r="BWU17" s="285"/>
      <c r="BWV17" s="285"/>
      <c r="BWW17" s="286"/>
      <c r="BWX17" s="287"/>
      <c r="BWY17" s="67"/>
      <c r="BWZ17" s="284"/>
      <c r="BXA17" s="285"/>
      <c r="BXB17" s="285"/>
      <c r="BXC17" s="286"/>
      <c r="BXD17" s="287"/>
      <c r="BXE17" s="67"/>
      <c r="BXF17" s="284"/>
      <c r="BXG17" s="285"/>
      <c r="BXH17" s="285"/>
      <c r="BXI17" s="286"/>
      <c r="BXJ17" s="287"/>
      <c r="BXK17" s="67"/>
      <c r="BXL17" s="284"/>
      <c r="BXM17" s="285"/>
      <c r="BXN17" s="285"/>
      <c r="BXO17" s="286"/>
      <c r="BXP17" s="287"/>
      <c r="BXQ17" s="67"/>
      <c r="BXR17" s="284"/>
      <c r="BXS17" s="285"/>
      <c r="BXT17" s="285"/>
      <c r="BXU17" s="286"/>
      <c r="BXV17" s="287"/>
      <c r="BXW17" s="67"/>
      <c r="BXX17" s="284"/>
      <c r="BXY17" s="285"/>
      <c r="BXZ17" s="285"/>
      <c r="BYA17" s="286"/>
      <c r="BYB17" s="287"/>
      <c r="BYC17" s="67"/>
      <c r="BYD17" s="284"/>
      <c r="BYE17" s="285"/>
      <c r="BYF17" s="285"/>
      <c r="BYG17" s="286"/>
      <c r="BYH17" s="287"/>
      <c r="BYI17" s="67"/>
      <c r="BYJ17" s="284"/>
      <c r="BYK17" s="285"/>
      <c r="BYL17" s="285"/>
      <c r="BYM17" s="286"/>
      <c r="BYN17" s="287"/>
      <c r="BYO17" s="67"/>
      <c r="BYP17" s="284"/>
      <c r="BYQ17" s="285"/>
      <c r="BYR17" s="285"/>
      <c r="BYS17" s="286"/>
      <c r="BYT17" s="287"/>
      <c r="BYU17" s="67"/>
      <c r="BYV17" s="284"/>
      <c r="BYW17" s="285"/>
      <c r="BYX17" s="285"/>
      <c r="BYY17" s="286"/>
      <c r="BYZ17" s="287"/>
      <c r="BZA17" s="67"/>
      <c r="BZB17" s="284"/>
      <c r="BZC17" s="285"/>
      <c r="BZD17" s="285"/>
      <c r="BZE17" s="286"/>
      <c r="BZF17" s="287"/>
      <c r="BZG17" s="67"/>
      <c r="BZH17" s="284"/>
      <c r="BZI17" s="285"/>
      <c r="BZJ17" s="285"/>
      <c r="BZK17" s="286"/>
      <c r="BZL17" s="287"/>
      <c r="BZM17" s="67"/>
      <c r="BZN17" s="284"/>
      <c r="BZO17" s="285"/>
      <c r="BZP17" s="285"/>
      <c r="BZQ17" s="286"/>
      <c r="BZR17" s="287"/>
      <c r="BZS17" s="67"/>
      <c r="BZT17" s="284"/>
      <c r="BZU17" s="285"/>
      <c r="BZV17" s="285"/>
      <c r="BZW17" s="286"/>
      <c r="BZX17" s="287"/>
      <c r="BZY17" s="67"/>
      <c r="BZZ17" s="284"/>
      <c r="CAA17" s="285"/>
      <c r="CAB17" s="285"/>
      <c r="CAC17" s="286"/>
      <c r="CAD17" s="287"/>
      <c r="CAE17" s="67"/>
      <c r="CAF17" s="284"/>
      <c r="CAG17" s="285"/>
      <c r="CAH17" s="285"/>
      <c r="CAI17" s="286"/>
      <c r="CAJ17" s="287"/>
      <c r="CAK17" s="67"/>
      <c r="CAL17" s="284"/>
      <c r="CAM17" s="285"/>
      <c r="CAN17" s="285"/>
      <c r="CAO17" s="286"/>
      <c r="CAP17" s="287"/>
      <c r="CAQ17" s="67"/>
      <c r="CAR17" s="284"/>
      <c r="CAS17" s="285"/>
      <c r="CAT17" s="285"/>
      <c r="CAU17" s="286"/>
      <c r="CAV17" s="287"/>
      <c r="CAW17" s="67"/>
      <c r="CAX17" s="284"/>
      <c r="CAY17" s="285"/>
      <c r="CAZ17" s="285"/>
      <c r="CBA17" s="286"/>
      <c r="CBB17" s="287"/>
      <c r="CBC17" s="67"/>
      <c r="CBD17" s="284"/>
      <c r="CBE17" s="285"/>
      <c r="CBF17" s="285"/>
      <c r="CBG17" s="286"/>
      <c r="CBH17" s="287"/>
      <c r="CBI17" s="67"/>
      <c r="CBJ17" s="284"/>
      <c r="CBK17" s="285"/>
      <c r="CBL17" s="285"/>
      <c r="CBM17" s="286"/>
      <c r="CBN17" s="287"/>
      <c r="CBO17" s="67"/>
      <c r="CBP17" s="284"/>
      <c r="CBQ17" s="285"/>
      <c r="CBR17" s="285"/>
      <c r="CBS17" s="286"/>
      <c r="CBT17" s="287"/>
      <c r="CBU17" s="67"/>
      <c r="CBV17" s="284"/>
      <c r="CBW17" s="285"/>
      <c r="CBX17" s="285"/>
      <c r="CBY17" s="286"/>
      <c r="CBZ17" s="287"/>
      <c r="CCA17" s="67"/>
      <c r="CCB17" s="284"/>
      <c r="CCC17" s="285"/>
      <c r="CCD17" s="285"/>
      <c r="CCE17" s="286"/>
      <c r="CCF17" s="287"/>
      <c r="CCG17" s="67"/>
      <c r="CCH17" s="284"/>
      <c r="CCI17" s="285"/>
      <c r="CCJ17" s="285"/>
      <c r="CCK17" s="286"/>
      <c r="CCL17" s="287"/>
      <c r="CCM17" s="67"/>
      <c r="CCN17" s="284"/>
      <c r="CCO17" s="285"/>
      <c r="CCP17" s="285"/>
      <c r="CCQ17" s="286"/>
      <c r="CCR17" s="287"/>
      <c r="CCS17" s="67"/>
      <c r="CCT17" s="284"/>
      <c r="CCU17" s="285"/>
      <c r="CCV17" s="285"/>
      <c r="CCW17" s="286"/>
      <c r="CCX17" s="287"/>
      <c r="CCY17" s="67"/>
      <c r="CCZ17" s="284"/>
      <c r="CDA17" s="285"/>
      <c r="CDB17" s="285"/>
      <c r="CDC17" s="286"/>
      <c r="CDD17" s="287"/>
      <c r="CDE17" s="67"/>
      <c r="CDF17" s="284"/>
      <c r="CDG17" s="285"/>
      <c r="CDH17" s="285"/>
      <c r="CDI17" s="286"/>
      <c r="CDJ17" s="287"/>
      <c r="CDK17" s="67"/>
      <c r="CDL17" s="284"/>
      <c r="CDM17" s="285"/>
      <c r="CDN17" s="285"/>
      <c r="CDO17" s="286"/>
      <c r="CDP17" s="287"/>
      <c r="CDQ17" s="67"/>
      <c r="CDR17" s="284"/>
      <c r="CDS17" s="285"/>
      <c r="CDT17" s="285"/>
      <c r="CDU17" s="286"/>
      <c r="CDV17" s="287"/>
      <c r="CDW17" s="67"/>
      <c r="CDX17" s="284"/>
      <c r="CDY17" s="285"/>
      <c r="CDZ17" s="285"/>
      <c r="CEA17" s="286"/>
      <c r="CEB17" s="287"/>
      <c r="CEC17" s="67"/>
      <c r="CED17" s="284"/>
      <c r="CEE17" s="285"/>
      <c r="CEF17" s="285"/>
      <c r="CEG17" s="286"/>
      <c r="CEH17" s="287"/>
      <c r="CEI17" s="67"/>
      <c r="CEJ17" s="284"/>
      <c r="CEK17" s="285"/>
      <c r="CEL17" s="285"/>
      <c r="CEM17" s="286"/>
      <c r="CEN17" s="287"/>
      <c r="CEO17" s="67"/>
      <c r="CEP17" s="284"/>
      <c r="CEQ17" s="285"/>
      <c r="CER17" s="285"/>
      <c r="CES17" s="286"/>
      <c r="CET17" s="287"/>
      <c r="CEU17" s="67"/>
      <c r="CEV17" s="284"/>
      <c r="CEW17" s="285"/>
      <c r="CEX17" s="285"/>
      <c r="CEY17" s="286"/>
      <c r="CEZ17" s="287"/>
      <c r="CFA17" s="67"/>
      <c r="CFB17" s="284"/>
      <c r="CFC17" s="285"/>
      <c r="CFD17" s="285"/>
      <c r="CFE17" s="286"/>
      <c r="CFF17" s="287"/>
      <c r="CFG17" s="67"/>
      <c r="CFH17" s="284"/>
      <c r="CFI17" s="285"/>
      <c r="CFJ17" s="285"/>
      <c r="CFK17" s="286"/>
      <c r="CFL17" s="287"/>
      <c r="CFM17" s="67"/>
      <c r="CFN17" s="284"/>
      <c r="CFO17" s="285"/>
      <c r="CFP17" s="285"/>
      <c r="CFQ17" s="286"/>
      <c r="CFR17" s="287"/>
      <c r="CFS17" s="67"/>
      <c r="CFT17" s="284"/>
      <c r="CFU17" s="285"/>
      <c r="CFV17" s="285"/>
      <c r="CFW17" s="286"/>
      <c r="CFX17" s="287"/>
      <c r="CFY17" s="67"/>
      <c r="CFZ17" s="284"/>
      <c r="CGA17" s="285"/>
      <c r="CGB17" s="285"/>
      <c r="CGC17" s="286"/>
      <c r="CGD17" s="287"/>
      <c r="CGE17" s="67"/>
      <c r="CGF17" s="284"/>
      <c r="CGG17" s="285"/>
      <c r="CGH17" s="285"/>
      <c r="CGI17" s="286"/>
      <c r="CGJ17" s="287"/>
      <c r="CGK17" s="67"/>
      <c r="CGL17" s="284"/>
      <c r="CGM17" s="285"/>
      <c r="CGN17" s="285"/>
      <c r="CGO17" s="286"/>
      <c r="CGP17" s="287"/>
      <c r="CGQ17" s="67"/>
      <c r="CGR17" s="284"/>
      <c r="CGS17" s="285"/>
      <c r="CGT17" s="285"/>
      <c r="CGU17" s="286"/>
      <c r="CGV17" s="287"/>
      <c r="CGW17" s="67"/>
      <c r="CGX17" s="284"/>
      <c r="CGY17" s="285"/>
      <c r="CGZ17" s="285"/>
      <c r="CHA17" s="286"/>
      <c r="CHB17" s="287"/>
      <c r="CHC17" s="67"/>
      <c r="CHD17" s="284"/>
      <c r="CHE17" s="285"/>
      <c r="CHF17" s="285"/>
      <c r="CHG17" s="286"/>
      <c r="CHH17" s="287"/>
      <c r="CHI17" s="67"/>
      <c r="CHJ17" s="284"/>
      <c r="CHK17" s="285"/>
      <c r="CHL17" s="285"/>
      <c r="CHM17" s="286"/>
      <c r="CHN17" s="287"/>
      <c r="CHO17" s="67"/>
      <c r="CHP17" s="284"/>
      <c r="CHQ17" s="285"/>
      <c r="CHR17" s="285"/>
      <c r="CHS17" s="286"/>
      <c r="CHT17" s="287"/>
      <c r="CHU17" s="67"/>
      <c r="CHV17" s="284"/>
      <c r="CHW17" s="285"/>
      <c r="CHX17" s="285"/>
      <c r="CHY17" s="286"/>
      <c r="CHZ17" s="287"/>
      <c r="CIA17" s="67"/>
      <c r="CIB17" s="284"/>
      <c r="CIC17" s="285"/>
      <c r="CID17" s="285"/>
      <c r="CIE17" s="286"/>
      <c r="CIF17" s="287"/>
      <c r="CIG17" s="67"/>
      <c r="CIH17" s="284"/>
      <c r="CII17" s="285"/>
      <c r="CIJ17" s="285"/>
      <c r="CIK17" s="286"/>
      <c r="CIL17" s="287"/>
      <c r="CIM17" s="67"/>
      <c r="CIN17" s="284"/>
      <c r="CIO17" s="285"/>
      <c r="CIP17" s="285"/>
      <c r="CIQ17" s="286"/>
      <c r="CIR17" s="287"/>
      <c r="CIS17" s="67"/>
      <c r="CIT17" s="284"/>
      <c r="CIU17" s="285"/>
      <c r="CIV17" s="285"/>
      <c r="CIW17" s="286"/>
      <c r="CIX17" s="287"/>
      <c r="CIY17" s="67"/>
      <c r="CIZ17" s="284"/>
      <c r="CJA17" s="285"/>
      <c r="CJB17" s="285"/>
      <c r="CJC17" s="286"/>
      <c r="CJD17" s="287"/>
      <c r="CJE17" s="67"/>
      <c r="CJF17" s="284"/>
      <c r="CJG17" s="285"/>
      <c r="CJH17" s="285"/>
      <c r="CJI17" s="286"/>
      <c r="CJJ17" s="287"/>
      <c r="CJK17" s="67"/>
      <c r="CJL17" s="284"/>
      <c r="CJM17" s="285"/>
      <c r="CJN17" s="285"/>
      <c r="CJO17" s="286"/>
      <c r="CJP17" s="287"/>
      <c r="CJQ17" s="67"/>
      <c r="CJR17" s="284"/>
      <c r="CJS17" s="285"/>
      <c r="CJT17" s="285"/>
      <c r="CJU17" s="286"/>
      <c r="CJV17" s="287"/>
      <c r="CJW17" s="67"/>
      <c r="CJX17" s="284"/>
      <c r="CJY17" s="285"/>
      <c r="CJZ17" s="285"/>
      <c r="CKA17" s="286"/>
      <c r="CKB17" s="287"/>
      <c r="CKC17" s="67"/>
      <c r="CKD17" s="284"/>
      <c r="CKE17" s="285"/>
      <c r="CKF17" s="285"/>
      <c r="CKG17" s="286"/>
      <c r="CKH17" s="287"/>
      <c r="CKI17" s="67"/>
      <c r="CKJ17" s="284"/>
      <c r="CKK17" s="285"/>
      <c r="CKL17" s="285"/>
      <c r="CKM17" s="286"/>
      <c r="CKN17" s="287"/>
      <c r="CKO17" s="67"/>
      <c r="CKP17" s="284"/>
      <c r="CKQ17" s="285"/>
      <c r="CKR17" s="285"/>
      <c r="CKS17" s="286"/>
      <c r="CKT17" s="287"/>
      <c r="CKU17" s="67"/>
      <c r="CKV17" s="284"/>
      <c r="CKW17" s="285"/>
      <c r="CKX17" s="285"/>
      <c r="CKY17" s="286"/>
      <c r="CKZ17" s="287"/>
      <c r="CLA17" s="67"/>
      <c r="CLB17" s="284"/>
      <c r="CLC17" s="285"/>
      <c r="CLD17" s="285"/>
      <c r="CLE17" s="286"/>
      <c r="CLF17" s="287"/>
      <c r="CLG17" s="67"/>
      <c r="CLH17" s="284"/>
      <c r="CLI17" s="285"/>
      <c r="CLJ17" s="285"/>
      <c r="CLK17" s="286"/>
      <c r="CLL17" s="287"/>
      <c r="CLM17" s="67"/>
      <c r="CLN17" s="284"/>
      <c r="CLO17" s="285"/>
      <c r="CLP17" s="285"/>
      <c r="CLQ17" s="286"/>
      <c r="CLR17" s="287"/>
      <c r="CLS17" s="67"/>
      <c r="CLT17" s="284"/>
      <c r="CLU17" s="285"/>
      <c r="CLV17" s="285"/>
      <c r="CLW17" s="286"/>
      <c r="CLX17" s="287"/>
      <c r="CLY17" s="67"/>
      <c r="CLZ17" s="284"/>
      <c r="CMA17" s="285"/>
      <c r="CMB17" s="285"/>
      <c r="CMC17" s="286"/>
      <c r="CMD17" s="287"/>
      <c r="CME17" s="67"/>
      <c r="CMF17" s="284"/>
      <c r="CMG17" s="285"/>
      <c r="CMH17" s="285"/>
      <c r="CMI17" s="286"/>
      <c r="CMJ17" s="287"/>
      <c r="CMK17" s="67"/>
      <c r="CML17" s="284"/>
      <c r="CMM17" s="285"/>
      <c r="CMN17" s="285"/>
      <c r="CMO17" s="286"/>
      <c r="CMP17" s="287"/>
      <c r="CMQ17" s="67"/>
      <c r="CMR17" s="284"/>
      <c r="CMS17" s="285"/>
      <c r="CMT17" s="285"/>
      <c r="CMU17" s="286"/>
      <c r="CMV17" s="287"/>
      <c r="CMW17" s="67"/>
      <c r="CMX17" s="284"/>
      <c r="CMY17" s="285"/>
      <c r="CMZ17" s="285"/>
      <c r="CNA17" s="286"/>
      <c r="CNB17" s="287"/>
      <c r="CNC17" s="67"/>
      <c r="CND17" s="284"/>
      <c r="CNE17" s="285"/>
      <c r="CNF17" s="285"/>
      <c r="CNG17" s="286"/>
      <c r="CNH17" s="287"/>
      <c r="CNI17" s="67"/>
      <c r="CNJ17" s="284"/>
      <c r="CNK17" s="285"/>
      <c r="CNL17" s="285"/>
      <c r="CNM17" s="286"/>
      <c r="CNN17" s="287"/>
      <c r="CNO17" s="67"/>
      <c r="CNP17" s="284"/>
      <c r="CNQ17" s="285"/>
      <c r="CNR17" s="285"/>
      <c r="CNS17" s="286"/>
      <c r="CNT17" s="287"/>
      <c r="CNU17" s="67"/>
      <c r="CNV17" s="284"/>
      <c r="CNW17" s="285"/>
      <c r="CNX17" s="285"/>
      <c r="CNY17" s="286"/>
      <c r="CNZ17" s="287"/>
      <c r="COA17" s="67"/>
      <c r="COB17" s="284"/>
      <c r="COC17" s="285"/>
      <c r="COD17" s="285"/>
      <c r="COE17" s="286"/>
      <c r="COF17" s="287"/>
      <c r="COG17" s="67"/>
      <c r="COH17" s="284"/>
      <c r="COI17" s="285"/>
      <c r="COJ17" s="285"/>
      <c r="COK17" s="286"/>
      <c r="COL17" s="287"/>
      <c r="COM17" s="67"/>
      <c r="CON17" s="284"/>
      <c r="COO17" s="285"/>
      <c r="COP17" s="285"/>
      <c r="COQ17" s="286"/>
      <c r="COR17" s="287"/>
      <c r="COS17" s="67"/>
      <c r="COT17" s="284"/>
      <c r="COU17" s="285"/>
      <c r="COV17" s="285"/>
      <c r="COW17" s="286"/>
      <c r="COX17" s="287"/>
      <c r="COY17" s="67"/>
      <c r="COZ17" s="284"/>
      <c r="CPA17" s="285"/>
      <c r="CPB17" s="285"/>
      <c r="CPC17" s="286"/>
      <c r="CPD17" s="287"/>
      <c r="CPE17" s="67"/>
      <c r="CPF17" s="284"/>
      <c r="CPG17" s="285"/>
      <c r="CPH17" s="285"/>
      <c r="CPI17" s="286"/>
      <c r="CPJ17" s="287"/>
      <c r="CPK17" s="67"/>
      <c r="CPL17" s="284"/>
      <c r="CPM17" s="285"/>
      <c r="CPN17" s="285"/>
      <c r="CPO17" s="286"/>
      <c r="CPP17" s="287"/>
      <c r="CPQ17" s="67"/>
      <c r="CPR17" s="284"/>
      <c r="CPS17" s="285"/>
      <c r="CPT17" s="285"/>
      <c r="CPU17" s="286"/>
      <c r="CPV17" s="287"/>
      <c r="CPW17" s="67"/>
      <c r="CPX17" s="284"/>
      <c r="CPY17" s="285"/>
      <c r="CPZ17" s="285"/>
      <c r="CQA17" s="286"/>
      <c r="CQB17" s="287"/>
      <c r="CQC17" s="67"/>
      <c r="CQD17" s="284"/>
      <c r="CQE17" s="285"/>
      <c r="CQF17" s="285"/>
      <c r="CQG17" s="286"/>
      <c r="CQH17" s="287"/>
      <c r="CQI17" s="67"/>
      <c r="CQJ17" s="284"/>
      <c r="CQK17" s="285"/>
      <c r="CQL17" s="285"/>
      <c r="CQM17" s="286"/>
      <c r="CQN17" s="287"/>
      <c r="CQO17" s="67"/>
      <c r="CQP17" s="284"/>
      <c r="CQQ17" s="285"/>
      <c r="CQR17" s="285"/>
      <c r="CQS17" s="286"/>
      <c r="CQT17" s="287"/>
      <c r="CQU17" s="67"/>
      <c r="CQV17" s="284"/>
      <c r="CQW17" s="285"/>
      <c r="CQX17" s="285"/>
      <c r="CQY17" s="286"/>
      <c r="CQZ17" s="287"/>
      <c r="CRA17" s="67"/>
      <c r="CRB17" s="284"/>
      <c r="CRC17" s="285"/>
      <c r="CRD17" s="285"/>
      <c r="CRE17" s="286"/>
      <c r="CRF17" s="287"/>
      <c r="CRG17" s="67"/>
      <c r="CRH17" s="284"/>
      <c r="CRI17" s="285"/>
      <c r="CRJ17" s="285"/>
      <c r="CRK17" s="286"/>
      <c r="CRL17" s="287"/>
      <c r="CRM17" s="67"/>
      <c r="CRN17" s="284"/>
      <c r="CRO17" s="285"/>
      <c r="CRP17" s="285"/>
      <c r="CRQ17" s="286"/>
      <c r="CRR17" s="287"/>
      <c r="CRS17" s="67"/>
      <c r="CRT17" s="284"/>
      <c r="CRU17" s="285"/>
      <c r="CRV17" s="285"/>
      <c r="CRW17" s="286"/>
      <c r="CRX17" s="287"/>
      <c r="CRY17" s="67"/>
      <c r="CRZ17" s="284"/>
      <c r="CSA17" s="285"/>
      <c r="CSB17" s="285"/>
      <c r="CSC17" s="286"/>
      <c r="CSD17" s="287"/>
      <c r="CSE17" s="67"/>
      <c r="CSF17" s="284"/>
      <c r="CSG17" s="285"/>
      <c r="CSH17" s="285"/>
      <c r="CSI17" s="286"/>
      <c r="CSJ17" s="287"/>
      <c r="CSK17" s="67"/>
      <c r="CSL17" s="284"/>
      <c r="CSM17" s="285"/>
      <c r="CSN17" s="285"/>
      <c r="CSO17" s="286"/>
      <c r="CSP17" s="287"/>
      <c r="CSQ17" s="67"/>
      <c r="CSR17" s="284"/>
      <c r="CSS17" s="285"/>
      <c r="CST17" s="285"/>
      <c r="CSU17" s="286"/>
      <c r="CSV17" s="287"/>
      <c r="CSW17" s="67"/>
      <c r="CSX17" s="284"/>
      <c r="CSY17" s="285"/>
      <c r="CSZ17" s="285"/>
      <c r="CTA17" s="286"/>
      <c r="CTB17" s="287"/>
      <c r="CTC17" s="67"/>
      <c r="CTD17" s="284"/>
      <c r="CTE17" s="285"/>
      <c r="CTF17" s="285"/>
      <c r="CTG17" s="286"/>
      <c r="CTH17" s="287"/>
      <c r="CTI17" s="67"/>
      <c r="CTJ17" s="284"/>
      <c r="CTK17" s="285"/>
      <c r="CTL17" s="285"/>
      <c r="CTM17" s="286"/>
      <c r="CTN17" s="287"/>
      <c r="CTO17" s="67"/>
      <c r="CTP17" s="284"/>
      <c r="CTQ17" s="285"/>
      <c r="CTR17" s="285"/>
      <c r="CTS17" s="286"/>
      <c r="CTT17" s="287"/>
      <c r="CTU17" s="67"/>
      <c r="CTV17" s="284"/>
      <c r="CTW17" s="285"/>
      <c r="CTX17" s="285"/>
      <c r="CTY17" s="286"/>
      <c r="CTZ17" s="287"/>
      <c r="CUA17" s="67"/>
      <c r="CUB17" s="284"/>
      <c r="CUC17" s="285"/>
      <c r="CUD17" s="285"/>
      <c r="CUE17" s="286"/>
      <c r="CUF17" s="287"/>
      <c r="CUG17" s="67"/>
      <c r="CUH17" s="284"/>
      <c r="CUI17" s="285"/>
      <c r="CUJ17" s="285"/>
      <c r="CUK17" s="286"/>
      <c r="CUL17" s="287"/>
      <c r="CUM17" s="67"/>
      <c r="CUN17" s="284"/>
      <c r="CUO17" s="285"/>
      <c r="CUP17" s="285"/>
      <c r="CUQ17" s="286"/>
      <c r="CUR17" s="287"/>
      <c r="CUS17" s="67"/>
      <c r="CUT17" s="284"/>
      <c r="CUU17" s="285"/>
      <c r="CUV17" s="285"/>
      <c r="CUW17" s="286"/>
      <c r="CUX17" s="287"/>
      <c r="CUY17" s="67"/>
      <c r="CUZ17" s="284"/>
      <c r="CVA17" s="285"/>
      <c r="CVB17" s="285"/>
      <c r="CVC17" s="286"/>
      <c r="CVD17" s="287"/>
      <c r="CVE17" s="67"/>
      <c r="CVF17" s="284"/>
      <c r="CVG17" s="285"/>
      <c r="CVH17" s="285"/>
      <c r="CVI17" s="286"/>
      <c r="CVJ17" s="287"/>
      <c r="CVK17" s="67"/>
      <c r="CVL17" s="284"/>
      <c r="CVM17" s="285"/>
      <c r="CVN17" s="285"/>
      <c r="CVO17" s="286"/>
      <c r="CVP17" s="287"/>
      <c r="CVQ17" s="67"/>
      <c r="CVR17" s="284"/>
      <c r="CVS17" s="285"/>
      <c r="CVT17" s="285"/>
      <c r="CVU17" s="286"/>
      <c r="CVV17" s="287"/>
      <c r="CVW17" s="67"/>
      <c r="CVX17" s="284"/>
      <c r="CVY17" s="285"/>
      <c r="CVZ17" s="285"/>
      <c r="CWA17" s="286"/>
      <c r="CWB17" s="287"/>
      <c r="CWC17" s="67"/>
      <c r="CWD17" s="284"/>
      <c r="CWE17" s="285"/>
      <c r="CWF17" s="285"/>
      <c r="CWG17" s="286"/>
      <c r="CWH17" s="287"/>
      <c r="CWI17" s="67"/>
      <c r="CWJ17" s="284"/>
      <c r="CWK17" s="285"/>
      <c r="CWL17" s="285"/>
      <c r="CWM17" s="286"/>
      <c r="CWN17" s="287"/>
      <c r="CWO17" s="67"/>
      <c r="CWP17" s="284"/>
      <c r="CWQ17" s="285"/>
      <c r="CWR17" s="285"/>
      <c r="CWS17" s="286"/>
      <c r="CWT17" s="287"/>
      <c r="CWU17" s="67"/>
      <c r="CWV17" s="284"/>
      <c r="CWW17" s="285"/>
      <c r="CWX17" s="285"/>
      <c r="CWY17" s="286"/>
      <c r="CWZ17" s="287"/>
      <c r="CXA17" s="67"/>
      <c r="CXB17" s="284"/>
      <c r="CXC17" s="285"/>
      <c r="CXD17" s="285"/>
      <c r="CXE17" s="286"/>
      <c r="CXF17" s="287"/>
      <c r="CXG17" s="67"/>
      <c r="CXH17" s="284"/>
      <c r="CXI17" s="285"/>
      <c r="CXJ17" s="285"/>
      <c r="CXK17" s="286"/>
      <c r="CXL17" s="287"/>
      <c r="CXM17" s="67"/>
      <c r="CXN17" s="284"/>
      <c r="CXO17" s="285"/>
      <c r="CXP17" s="285"/>
      <c r="CXQ17" s="286"/>
      <c r="CXR17" s="287"/>
      <c r="CXS17" s="67"/>
      <c r="CXT17" s="284"/>
      <c r="CXU17" s="285"/>
      <c r="CXV17" s="285"/>
      <c r="CXW17" s="286"/>
      <c r="CXX17" s="287"/>
      <c r="CXY17" s="67"/>
      <c r="CXZ17" s="284"/>
      <c r="CYA17" s="285"/>
      <c r="CYB17" s="285"/>
      <c r="CYC17" s="286"/>
      <c r="CYD17" s="287"/>
      <c r="CYE17" s="67"/>
      <c r="CYF17" s="284"/>
      <c r="CYG17" s="285"/>
      <c r="CYH17" s="285"/>
      <c r="CYI17" s="286"/>
      <c r="CYJ17" s="287"/>
      <c r="CYK17" s="67"/>
      <c r="CYL17" s="284"/>
      <c r="CYM17" s="285"/>
      <c r="CYN17" s="285"/>
      <c r="CYO17" s="286"/>
      <c r="CYP17" s="287"/>
      <c r="CYQ17" s="67"/>
      <c r="CYR17" s="284"/>
      <c r="CYS17" s="285"/>
      <c r="CYT17" s="285"/>
      <c r="CYU17" s="286"/>
      <c r="CYV17" s="287"/>
      <c r="CYW17" s="67"/>
      <c r="CYX17" s="284"/>
      <c r="CYY17" s="285"/>
      <c r="CYZ17" s="285"/>
      <c r="CZA17" s="286"/>
      <c r="CZB17" s="287"/>
      <c r="CZC17" s="67"/>
      <c r="CZD17" s="284"/>
      <c r="CZE17" s="285"/>
      <c r="CZF17" s="285"/>
      <c r="CZG17" s="286"/>
      <c r="CZH17" s="287"/>
      <c r="CZI17" s="67"/>
      <c r="CZJ17" s="284"/>
      <c r="CZK17" s="285"/>
      <c r="CZL17" s="285"/>
      <c r="CZM17" s="286"/>
      <c r="CZN17" s="287"/>
      <c r="CZO17" s="67"/>
      <c r="CZP17" s="284"/>
      <c r="CZQ17" s="285"/>
      <c r="CZR17" s="285"/>
      <c r="CZS17" s="286"/>
      <c r="CZT17" s="287"/>
      <c r="CZU17" s="67"/>
      <c r="CZV17" s="284"/>
      <c r="CZW17" s="285"/>
      <c r="CZX17" s="285"/>
      <c r="CZY17" s="286"/>
      <c r="CZZ17" s="287"/>
      <c r="DAA17" s="67"/>
      <c r="DAB17" s="284"/>
      <c r="DAC17" s="285"/>
      <c r="DAD17" s="285"/>
      <c r="DAE17" s="286"/>
      <c r="DAF17" s="287"/>
      <c r="DAG17" s="67"/>
      <c r="DAH17" s="284"/>
      <c r="DAI17" s="285"/>
      <c r="DAJ17" s="285"/>
      <c r="DAK17" s="286"/>
      <c r="DAL17" s="287"/>
      <c r="DAM17" s="67"/>
      <c r="DAN17" s="284"/>
      <c r="DAO17" s="285"/>
      <c r="DAP17" s="285"/>
      <c r="DAQ17" s="286"/>
      <c r="DAR17" s="287"/>
      <c r="DAS17" s="67"/>
      <c r="DAT17" s="284"/>
      <c r="DAU17" s="285"/>
      <c r="DAV17" s="285"/>
      <c r="DAW17" s="286"/>
      <c r="DAX17" s="287"/>
      <c r="DAY17" s="67"/>
      <c r="DAZ17" s="284"/>
      <c r="DBA17" s="285"/>
      <c r="DBB17" s="285"/>
      <c r="DBC17" s="286"/>
      <c r="DBD17" s="287"/>
      <c r="DBE17" s="67"/>
      <c r="DBF17" s="284"/>
      <c r="DBG17" s="285"/>
      <c r="DBH17" s="285"/>
      <c r="DBI17" s="286"/>
      <c r="DBJ17" s="287"/>
      <c r="DBK17" s="67"/>
      <c r="DBL17" s="284"/>
      <c r="DBM17" s="285"/>
      <c r="DBN17" s="285"/>
      <c r="DBO17" s="286"/>
      <c r="DBP17" s="287"/>
      <c r="DBQ17" s="67"/>
      <c r="DBR17" s="284"/>
      <c r="DBS17" s="285"/>
      <c r="DBT17" s="285"/>
      <c r="DBU17" s="286"/>
      <c r="DBV17" s="287"/>
      <c r="DBW17" s="67"/>
      <c r="DBX17" s="284"/>
      <c r="DBY17" s="285"/>
      <c r="DBZ17" s="285"/>
      <c r="DCA17" s="286"/>
      <c r="DCB17" s="287"/>
      <c r="DCC17" s="67"/>
      <c r="DCD17" s="284"/>
      <c r="DCE17" s="285"/>
      <c r="DCF17" s="285"/>
      <c r="DCG17" s="286"/>
      <c r="DCH17" s="287"/>
      <c r="DCI17" s="67"/>
      <c r="DCJ17" s="284"/>
      <c r="DCK17" s="285"/>
      <c r="DCL17" s="285"/>
      <c r="DCM17" s="286"/>
      <c r="DCN17" s="287"/>
      <c r="DCO17" s="67"/>
      <c r="DCP17" s="284"/>
      <c r="DCQ17" s="285"/>
      <c r="DCR17" s="285"/>
      <c r="DCS17" s="286"/>
      <c r="DCT17" s="287"/>
      <c r="DCU17" s="67"/>
      <c r="DCV17" s="284"/>
      <c r="DCW17" s="285"/>
      <c r="DCX17" s="285"/>
      <c r="DCY17" s="286"/>
      <c r="DCZ17" s="287"/>
      <c r="DDA17" s="67"/>
      <c r="DDB17" s="284"/>
      <c r="DDC17" s="285"/>
      <c r="DDD17" s="285"/>
      <c r="DDE17" s="286"/>
      <c r="DDF17" s="287"/>
      <c r="DDG17" s="67"/>
      <c r="DDH17" s="284"/>
      <c r="DDI17" s="285"/>
      <c r="DDJ17" s="285"/>
      <c r="DDK17" s="286"/>
      <c r="DDL17" s="287"/>
      <c r="DDM17" s="67"/>
      <c r="DDN17" s="284"/>
      <c r="DDO17" s="285"/>
      <c r="DDP17" s="285"/>
      <c r="DDQ17" s="286"/>
      <c r="DDR17" s="287"/>
      <c r="DDS17" s="67"/>
      <c r="DDT17" s="284"/>
      <c r="DDU17" s="285"/>
      <c r="DDV17" s="285"/>
      <c r="DDW17" s="286"/>
      <c r="DDX17" s="287"/>
      <c r="DDY17" s="67"/>
      <c r="DDZ17" s="284"/>
      <c r="DEA17" s="285"/>
      <c r="DEB17" s="285"/>
      <c r="DEC17" s="286"/>
      <c r="DED17" s="287"/>
      <c r="DEE17" s="67"/>
      <c r="DEF17" s="284"/>
      <c r="DEG17" s="285"/>
      <c r="DEH17" s="285"/>
      <c r="DEI17" s="286"/>
      <c r="DEJ17" s="287"/>
      <c r="DEK17" s="67"/>
      <c r="DEL17" s="284"/>
      <c r="DEM17" s="285"/>
      <c r="DEN17" s="285"/>
      <c r="DEO17" s="286"/>
      <c r="DEP17" s="287"/>
      <c r="DEQ17" s="67"/>
      <c r="DER17" s="284"/>
      <c r="DES17" s="285"/>
      <c r="DET17" s="285"/>
      <c r="DEU17" s="286"/>
      <c r="DEV17" s="287"/>
      <c r="DEW17" s="67"/>
      <c r="DEX17" s="284"/>
      <c r="DEY17" s="285"/>
      <c r="DEZ17" s="285"/>
      <c r="DFA17" s="286"/>
      <c r="DFB17" s="287"/>
      <c r="DFC17" s="67"/>
      <c r="DFD17" s="284"/>
      <c r="DFE17" s="285"/>
      <c r="DFF17" s="285"/>
      <c r="DFG17" s="286"/>
      <c r="DFH17" s="287"/>
      <c r="DFI17" s="67"/>
      <c r="DFJ17" s="284"/>
      <c r="DFK17" s="285"/>
      <c r="DFL17" s="285"/>
      <c r="DFM17" s="286"/>
      <c r="DFN17" s="287"/>
      <c r="DFO17" s="67"/>
      <c r="DFP17" s="284"/>
      <c r="DFQ17" s="285"/>
      <c r="DFR17" s="285"/>
      <c r="DFS17" s="286"/>
      <c r="DFT17" s="287"/>
      <c r="DFU17" s="67"/>
      <c r="DFV17" s="284"/>
      <c r="DFW17" s="285"/>
      <c r="DFX17" s="285"/>
      <c r="DFY17" s="286"/>
      <c r="DFZ17" s="287"/>
      <c r="DGA17" s="67"/>
      <c r="DGB17" s="284"/>
      <c r="DGC17" s="285"/>
      <c r="DGD17" s="285"/>
      <c r="DGE17" s="286"/>
      <c r="DGF17" s="287"/>
      <c r="DGG17" s="67"/>
      <c r="DGH17" s="284"/>
      <c r="DGI17" s="285"/>
      <c r="DGJ17" s="285"/>
      <c r="DGK17" s="286"/>
      <c r="DGL17" s="287"/>
      <c r="DGM17" s="67"/>
      <c r="DGN17" s="284"/>
      <c r="DGO17" s="285"/>
      <c r="DGP17" s="285"/>
      <c r="DGQ17" s="286"/>
      <c r="DGR17" s="287"/>
      <c r="DGS17" s="67"/>
      <c r="DGT17" s="284"/>
      <c r="DGU17" s="285"/>
      <c r="DGV17" s="285"/>
      <c r="DGW17" s="286"/>
      <c r="DGX17" s="287"/>
      <c r="DGY17" s="67"/>
      <c r="DGZ17" s="284"/>
      <c r="DHA17" s="285"/>
      <c r="DHB17" s="285"/>
      <c r="DHC17" s="286"/>
      <c r="DHD17" s="287"/>
      <c r="DHE17" s="67"/>
      <c r="DHF17" s="284"/>
      <c r="DHG17" s="285"/>
      <c r="DHH17" s="285"/>
      <c r="DHI17" s="286"/>
      <c r="DHJ17" s="287"/>
      <c r="DHK17" s="67"/>
      <c r="DHL17" s="284"/>
      <c r="DHM17" s="285"/>
      <c r="DHN17" s="285"/>
      <c r="DHO17" s="286"/>
      <c r="DHP17" s="287"/>
      <c r="DHQ17" s="67"/>
      <c r="DHR17" s="284"/>
      <c r="DHS17" s="285"/>
      <c r="DHT17" s="285"/>
      <c r="DHU17" s="286"/>
      <c r="DHV17" s="287"/>
      <c r="DHW17" s="67"/>
      <c r="DHX17" s="284"/>
      <c r="DHY17" s="285"/>
      <c r="DHZ17" s="285"/>
      <c r="DIA17" s="286"/>
      <c r="DIB17" s="287"/>
      <c r="DIC17" s="67"/>
      <c r="DID17" s="284"/>
      <c r="DIE17" s="285"/>
      <c r="DIF17" s="285"/>
      <c r="DIG17" s="286"/>
      <c r="DIH17" s="287"/>
      <c r="DII17" s="67"/>
      <c r="DIJ17" s="284"/>
      <c r="DIK17" s="285"/>
      <c r="DIL17" s="285"/>
      <c r="DIM17" s="286"/>
      <c r="DIN17" s="287"/>
      <c r="DIO17" s="67"/>
      <c r="DIP17" s="284"/>
      <c r="DIQ17" s="285"/>
      <c r="DIR17" s="285"/>
      <c r="DIS17" s="286"/>
      <c r="DIT17" s="287"/>
      <c r="DIU17" s="67"/>
      <c r="DIV17" s="284"/>
      <c r="DIW17" s="285"/>
      <c r="DIX17" s="285"/>
      <c r="DIY17" s="286"/>
      <c r="DIZ17" s="287"/>
      <c r="DJA17" s="67"/>
      <c r="DJB17" s="284"/>
      <c r="DJC17" s="285"/>
      <c r="DJD17" s="285"/>
      <c r="DJE17" s="286"/>
      <c r="DJF17" s="287"/>
      <c r="DJG17" s="67"/>
      <c r="DJH17" s="284"/>
      <c r="DJI17" s="285"/>
      <c r="DJJ17" s="285"/>
      <c r="DJK17" s="286"/>
      <c r="DJL17" s="287"/>
      <c r="DJM17" s="67"/>
      <c r="DJN17" s="284"/>
      <c r="DJO17" s="285"/>
      <c r="DJP17" s="285"/>
      <c r="DJQ17" s="286"/>
      <c r="DJR17" s="287"/>
      <c r="DJS17" s="67"/>
      <c r="DJT17" s="284"/>
      <c r="DJU17" s="285"/>
      <c r="DJV17" s="285"/>
      <c r="DJW17" s="286"/>
      <c r="DJX17" s="287"/>
      <c r="DJY17" s="67"/>
      <c r="DJZ17" s="284"/>
      <c r="DKA17" s="285"/>
      <c r="DKB17" s="285"/>
      <c r="DKC17" s="286"/>
      <c r="DKD17" s="287"/>
      <c r="DKE17" s="67"/>
      <c r="DKF17" s="284"/>
      <c r="DKG17" s="285"/>
      <c r="DKH17" s="285"/>
      <c r="DKI17" s="286"/>
      <c r="DKJ17" s="287"/>
      <c r="DKK17" s="67"/>
      <c r="DKL17" s="284"/>
      <c r="DKM17" s="285"/>
      <c r="DKN17" s="285"/>
      <c r="DKO17" s="286"/>
      <c r="DKP17" s="287"/>
      <c r="DKQ17" s="67"/>
      <c r="DKR17" s="284"/>
      <c r="DKS17" s="285"/>
      <c r="DKT17" s="285"/>
      <c r="DKU17" s="286"/>
      <c r="DKV17" s="287"/>
      <c r="DKW17" s="67"/>
      <c r="DKX17" s="284"/>
      <c r="DKY17" s="285"/>
      <c r="DKZ17" s="285"/>
      <c r="DLA17" s="286"/>
      <c r="DLB17" s="287"/>
      <c r="DLC17" s="67"/>
      <c r="DLD17" s="284"/>
      <c r="DLE17" s="285"/>
      <c r="DLF17" s="285"/>
      <c r="DLG17" s="286"/>
      <c r="DLH17" s="287"/>
      <c r="DLI17" s="67"/>
      <c r="DLJ17" s="284"/>
      <c r="DLK17" s="285"/>
      <c r="DLL17" s="285"/>
      <c r="DLM17" s="286"/>
      <c r="DLN17" s="287"/>
      <c r="DLO17" s="67"/>
      <c r="DLP17" s="284"/>
      <c r="DLQ17" s="285"/>
      <c r="DLR17" s="285"/>
      <c r="DLS17" s="286"/>
      <c r="DLT17" s="287"/>
      <c r="DLU17" s="67"/>
      <c r="DLV17" s="284"/>
      <c r="DLW17" s="285"/>
      <c r="DLX17" s="285"/>
      <c r="DLY17" s="286"/>
      <c r="DLZ17" s="287"/>
      <c r="DMA17" s="67"/>
      <c r="DMB17" s="284"/>
      <c r="DMC17" s="285"/>
      <c r="DMD17" s="285"/>
      <c r="DME17" s="286"/>
      <c r="DMF17" s="287"/>
      <c r="DMG17" s="67"/>
      <c r="DMH17" s="284"/>
      <c r="DMI17" s="285"/>
      <c r="DMJ17" s="285"/>
      <c r="DMK17" s="286"/>
      <c r="DML17" s="287"/>
      <c r="DMM17" s="67"/>
      <c r="DMN17" s="284"/>
      <c r="DMO17" s="285"/>
      <c r="DMP17" s="285"/>
      <c r="DMQ17" s="286"/>
      <c r="DMR17" s="287"/>
      <c r="DMS17" s="67"/>
      <c r="DMT17" s="284"/>
      <c r="DMU17" s="285"/>
      <c r="DMV17" s="285"/>
      <c r="DMW17" s="286"/>
      <c r="DMX17" s="287"/>
      <c r="DMY17" s="67"/>
      <c r="DMZ17" s="284"/>
      <c r="DNA17" s="285"/>
      <c r="DNB17" s="285"/>
      <c r="DNC17" s="286"/>
      <c r="DND17" s="287"/>
      <c r="DNE17" s="67"/>
      <c r="DNF17" s="284"/>
      <c r="DNG17" s="285"/>
      <c r="DNH17" s="285"/>
      <c r="DNI17" s="286"/>
      <c r="DNJ17" s="287"/>
      <c r="DNK17" s="67"/>
      <c r="DNL17" s="284"/>
      <c r="DNM17" s="285"/>
      <c r="DNN17" s="285"/>
      <c r="DNO17" s="286"/>
      <c r="DNP17" s="287"/>
      <c r="DNQ17" s="67"/>
      <c r="DNR17" s="284"/>
      <c r="DNS17" s="285"/>
      <c r="DNT17" s="285"/>
      <c r="DNU17" s="286"/>
      <c r="DNV17" s="287"/>
      <c r="DNW17" s="67"/>
      <c r="DNX17" s="284"/>
      <c r="DNY17" s="285"/>
      <c r="DNZ17" s="285"/>
      <c r="DOA17" s="286"/>
      <c r="DOB17" s="287"/>
      <c r="DOC17" s="67"/>
      <c r="DOD17" s="284"/>
      <c r="DOE17" s="285"/>
      <c r="DOF17" s="285"/>
      <c r="DOG17" s="286"/>
      <c r="DOH17" s="287"/>
      <c r="DOI17" s="67"/>
      <c r="DOJ17" s="284"/>
      <c r="DOK17" s="285"/>
      <c r="DOL17" s="285"/>
      <c r="DOM17" s="286"/>
      <c r="DON17" s="287"/>
      <c r="DOO17" s="67"/>
      <c r="DOP17" s="284"/>
      <c r="DOQ17" s="285"/>
      <c r="DOR17" s="285"/>
      <c r="DOS17" s="286"/>
      <c r="DOT17" s="287"/>
      <c r="DOU17" s="67"/>
      <c r="DOV17" s="284"/>
      <c r="DOW17" s="285"/>
      <c r="DOX17" s="285"/>
      <c r="DOY17" s="286"/>
      <c r="DOZ17" s="287"/>
      <c r="DPA17" s="67"/>
      <c r="DPB17" s="284"/>
      <c r="DPC17" s="285"/>
      <c r="DPD17" s="285"/>
      <c r="DPE17" s="286"/>
      <c r="DPF17" s="287"/>
      <c r="DPG17" s="67"/>
      <c r="DPH17" s="284"/>
      <c r="DPI17" s="285"/>
      <c r="DPJ17" s="285"/>
      <c r="DPK17" s="286"/>
      <c r="DPL17" s="287"/>
      <c r="DPM17" s="67"/>
      <c r="DPN17" s="284"/>
      <c r="DPO17" s="285"/>
      <c r="DPP17" s="285"/>
      <c r="DPQ17" s="286"/>
      <c r="DPR17" s="287"/>
      <c r="DPS17" s="67"/>
      <c r="DPT17" s="284"/>
      <c r="DPU17" s="285"/>
      <c r="DPV17" s="285"/>
      <c r="DPW17" s="286"/>
      <c r="DPX17" s="287"/>
      <c r="DPY17" s="67"/>
      <c r="DPZ17" s="284"/>
      <c r="DQA17" s="285"/>
      <c r="DQB17" s="285"/>
      <c r="DQC17" s="286"/>
      <c r="DQD17" s="287"/>
      <c r="DQE17" s="67"/>
      <c r="DQF17" s="284"/>
      <c r="DQG17" s="285"/>
      <c r="DQH17" s="285"/>
      <c r="DQI17" s="286"/>
      <c r="DQJ17" s="287"/>
      <c r="DQK17" s="67"/>
      <c r="DQL17" s="284"/>
      <c r="DQM17" s="285"/>
      <c r="DQN17" s="285"/>
      <c r="DQO17" s="286"/>
      <c r="DQP17" s="287"/>
      <c r="DQQ17" s="67"/>
      <c r="DQR17" s="284"/>
      <c r="DQS17" s="285"/>
      <c r="DQT17" s="285"/>
      <c r="DQU17" s="286"/>
      <c r="DQV17" s="287"/>
      <c r="DQW17" s="67"/>
      <c r="DQX17" s="284"/>
      <c r="DQY17" s="285"/>
      <c r="DQZ17" s="285"/>
      <c r="DRA17" s="286"/>
      <c r="DRB17" s="287"/>
      <c r="DRC17" s="67"/>
      <c r="DRD17" s="284"/>
      <c r="DRE17" s="285"/>
      <c r="DRF17" s="285"/>
      <c r="DRG17" s="286"/>
      <c r="DRH17" s="287"/>
      <c r="DRI17" s="67"/>
      <c r="DRJ17" s="284"/>
      <c r="DRK17" s="285"/>
      <c r="DRL17" s="285"/>
      <c r="DRM17" s="286"/>
      <c r="DRN17" s="287"/>
      <c r="DRO17" s="67"/>
      <c r="DRP17" s="284"/>
      <c r="DRQ17" s="285"/>
      <c r="DRR17" s="285"/>
      <c r="DRS17" s="286"/>
      <c r="DRT17" s="287"/>
      <c r="DRU17" s="67"/>
      <c r="DRV17" s="284"/>
      <c r="DRW17" s="285"/>
      <c r="DRX17" s="285"/>
      <c r="DRY17" s="286"/>
      <c r="DRZ17" s="287"/>
      <c r="DSA17" s="67"/>
      <c r="DSB17" s="284"/>
      <c r="DSC17" s="285"/>
      <c r="DSD17" s="285"/>
      <c r="DSE17" s="286"/>
      <c r="DSF17" s="287"/>
      <c r="DSG17" s="67"/>
      <c r="DSH17" s="284"/>
      <c r="DSI17" s="285"/>
      <c r="DSJ17" s="285"/>
      <c r="DSK17" s="286"/>
      <c r="DSL17" s="287"/>
      <c r="DSM17" s="67"/>
      <c r="DSN17" s="284"/>
      <c r="DSO17" s="285"/>
      <c r="DSP17" s="285"/>
      <c r="DSQ17" s="286"/>
      <c r="DSR17" s="287"/>
      <c r="DSS17" s="67"/>
      <c r="DST17" s="284"/>
      <c r="DSU17" s="285"/>
      <c r="DSV17" s="285"/>
      <c r="DSW17" s="286"/>
      <c r="DSX17" s="287"/>
      <c r="DSY17" s="67"/>
      <c r="DSZ17" s="284"/>
      <c r="DTA17" s="285"/>
      <c r="DTB17" s="285"/>
      <c r="DTC17" s="286"/>
      <c r="DTD17" s="287"/>
      <c r="DTE17" s="67"/>
      <c r="DTF17" s="284"/>
      <c r="DTG17" s="285"/>
      <c r="DTH17" s="285"/>
      <c r="DTI17" s="286"/>
      <c r="DTJ17" s="287"/>
      <c r="DTK17" s="67"/>
      <c r="DTL17" s="284"/>
      <c r="DTM17" s="285"/>
      <c r="DTN17" s="285"/>
      <c r="DTO17" s="286"/>
      <c r="DTP17" s="287"/>
      <c r="DTQ17" s="67"/>
      <c r="DTR17" s="284"/>
      <c r="DTS17" s="285"/>
      <c r="DTT17" s="285"/>
      <c r="DTU17" s="286"/>
      <c r="DTV17" s="287"/>
      <c r="DTW17" s="67"/>
      <c r="DTX17" s="284"/>
      <c r="DTY17" s="285"/>
      <c r="DTZ17" s="285"/>
      <c r="DUA17" s="286"/>
      <c r="DUB17" s="287"/>
      <c r="DUC17" s="67"/>
      <c r="DUD17" s="284"/>
      <c r="DUE17" s="285"/>
      <c r="DUF17" s="285"/>
      <c r="DUG17" s="286"/>
      <c r="DUH17" s="287"/>
      <c r="DUI17" s="67"/>
      <c r="DUJ17" s="284"/>
      <c r="DUK17" s="285"/>
      <c r="DUL17" s="285"/>
      <c r="DUM17" s="286"/>
      <c r="DUN17" s="287"/>
      <c r="DUO17" s="67"/>
      <c r="DUP17" s="284"/>
      <c r="DUQ17" s="285"/>
      <c r="DUR17" s="285"/>
      <c r="DUS17" s="286"/>
      <c r="DUT17" s="287"/>
      <c r="DUU17" s="67"/>
      <c r="DUV17" s="284"/>
      <c r="DUW17" s="285"/>
      <c r="DUX17" s="285"/>
      <c r="DUY17" s="286"/>
      <c r="DUZ17" s="287"/>
      <c r="DVA17" s="67"/>
      <c r="DVB17" s="284"/>
      <c r="DVC17" s="285"/>
      <c r="DVD17" s="285"/>
      <c r="DVE17" s="286"/>
      <c r="DVF17" s="287"/>
      <c r="DVG17" s="67"/>
      <c r="DVH17" s="284"/>
      <c r="DVI17" s="285"/>
      <c r="DVJ17" s="285"/>
      <c r="DVK17" s="286"/>
      <c r="DVL17" s="287"/>
      <c r="DVM17" s="67"/>
      <c r="DVN17" s="284"/>
      <c r="DVO17" s="285"/>
      <c r="DVP17" s="285"/>
      <c r="DVQ17" s="286"/>
      <c r="DVR17" s="287"/>
      <c r="DVS17" s="67"/>
      <c r="DVT17" s="284"/>
      <c r="DVU17" s="285"/>
      <c r="DVV17" s="285"/>
      <c r="DVW17" s="286"/>
      <c r="DVX17" s="287"/>
      <c r="DVY17" s="67"/>
      <c r="DVZ17" s="284"/>
      <c r="DWA17" s="285"/>
      <c r="DWB17" s="285"/>
      <c r="DWC17" s="286"/>
      <c r="DWD17" s="287"/>
      <c r="DWE17" s="67"/>
      <c r="DWF17" s="284"/>
      <c r="DWG17" s="285"/>
      <c r="DWH17" s="285"/>
      <c r="DWI17" s="286"/>
      <c r="DWJ17" s="287"/>
      <c r="DWK17" s="67"/>
      <c r="DWL17" s="284"/>
      <c r="DWM17" s="285"/>
      <c r="DWN17" s="285"/>
      <c r="DWO17" s="286"/>
      <c r="DWP17" s="287"/>
      <c r="DWQ17" s="67"/>
      <c r="DWR17" s="284"/>
      <c r="DWS17" s="285"/>
      <c r="DWT17" s="285"/>
      <c r="DWU17" s="286"/>
      <c r="DWV17" s="287"/>
      <c r="DWW17" s="67"/>
      <c r="DWX17" s="284"/>
      <c r="DWY17" s="285"/>
      <c r="DWZ17" s="285"/>
      <c r="DXA17" s="286"/>
      <c r="DXB17" s="287"/>
      <c r="DXC17" s="67"/>
      <c r="DXD17" s="284"/>
      <c r="DXE17" s="285"/>
      <c r="DXF17" s="285"/>
      <c r="DXG17" s="286"/>
      <c r="DXH17" s="287"/>
      <c r="DXI17" s="67"/>
      <c r="DXJ17" s="284"/>
      <c r="DXK17" s="285"/>
      <c r="DXL17" s="285"/>
      <c r="DXM17" s="286"/>
      <c r="DXN17" s="287"/>
      <c r="DXO17" s="67"/>
      <c r="DXP17" s="284"/>
      <c r="DXQ17" s="285"/>
      <c r="DXR17" s="285"/>
      <c r="DXS17" s="286"/>
      <c r="DXT17" s="287"/>
      <c r="DXU17" s="67"/>
      <c r="DXV17" s="284"/>
      <c r="DXW17" s="285"/>
      <c r="DXX17" s="285"/>
      <c r="DXY17" s="286"/>
      <c r="DXZ17" s="287"/>
      <c r="DYA17" s="67"/>
      <c r="DYB17" s="284"/>
      <c r="DYC17" s="285"/>
      <c r="DYD17" s="285"/>
      <c r="DYE17" s="286"/>
      <c r="DYF17" s="287"/>
      <c r="DYG17" s="67"/>
      <c r="DYH17" s="284"/>
      <c r="DYI17" s="285"/>
      <c r="DYJ17" s="285"/>
      <c r="DYK17" s="286"/>
      <c r="DYL17" s="287"/>
      <c r="DYM17" s="67"/>
      <c r="DYN17" s="284"/>
      <c r="DYO17" s="285"/>
      <c r="DYP17" s="285"/>
      <c r="DYQ17" s="286"/>
      <c r="DYR17" s="287"/>
      <c r="DYS17" s="67"/>
      <c r="DYT17" s="284"/>
      <c r="DYU17" s="285"/>
      <c r="DYV17" s="285"/>
      <c r="DYW17" s="286"/>
      <c r="DYX17" s="287"/>
      <c r="DYY17" s="67"/>
      <c r="DYZ17" s="284"/>
      <c r="DZA17" s="285"/>
      <c r="DZB17" s="285"/>
      <c r="DZC17" s="286"/>
      <c r="DZD17" s="287"/>
      <c r="DZE17" s="67"/>
      <c r="DZF17" s="284"/>
      <c r="DZG17" s="285"/>
      <c r="DZH17" s="285"/>
      <c r="DZI17" s="286"/>
      <c r="DZJ17" s="287"/>
      <c r="DZK17" s="67"/>
      <c r="DZL17" s="284"/>
      <c r="DZM17" s="285"/>
      <c r="DZN17" s="285"/>
      <c r="DZO17" s="286"/>
      <c r="DZP17" s="287"/>
      <c r="DZQ17" s="67"/>
      <c r="DZR17" s="284"/>
      <c r="DZS17" s="285"/>
      <c r="DZT17" s="285"/>
      <c r="DZU17" s="286"/>
      <c r="DZV17" s="287"/>
      <c r="DZW17" s="67"/>
      <c r="DZX17" s="284"/>
      <c r="DZY17" s="285"/>
      <c r="DZZ17" s="285"/>
      <c r="EAA17" s="286"/>
      <c r="EAB17" s="287"/>
      <c r="EAC17" s="67"/>
      <c r="EAD17" s="284"/>
      <c r="EAE17" s="285"/>
      <c r="EAF17" s="285"/>
      <c r="EAG17" s="286"/>
      <c r="EAH17" s="287"/>
      <c r="EAI17" s="67"/>
      <c r="EAJ17" s="284"/>
      <c r="EAK17" s="285"/>
      <c r="EAL17" s="285"/>
      <c r="EAM17" s="286"/>
      <c r="EAN17" s="287"/>
      <c r="EAO17" s="67"/>
      <c r="EAP17" s="284"/>
      <c r="EAQ17" s="285"/>
      <c r="EAR17" s="285"/>
      <c r="EAS17" s="286"/>
      <c r="EAT17" s="287"/>
      <c r="EAU17" s="67"/>
      <c r="EAV17" s="284"/>
      <c r="EAW17" s="285"/>
      <c r="EAX17" s="285"/>
      <c r="EAY17" s="286"/>
      <c r="EAZ17" s="287"/>
      <c r="EBA17" s="67"/>
      <c r="EBB17" s="284"/>
      <c r="EBC17" s="285"/>
      <c r="EBD17" s="285"/>
      <c r="EBE17" s="286"/>
      <c r="EBF17" s="287"/>
      <c r="EBG17" s="67"/>
      <c r="EBH17" s="284"/>
      <c r="EBI17" s="285"/>
      <c r="EBJ17" s="285"/>
      <c r="EBK17" s="286"/>
      <c r="EBL17" s="287"/>
      <c r="EBM17" s="67"/>
      <c r="EBN17" s="284"/>
      <c r="EBO17" s="285"/>
      <c r="EBP17" s="285"/>
      <c r="EBQ17" s="286"/>
      <c r="EBR17" s="287"/>
      <c r="EBS17" s="67"/>
      <c r="EBT17" s="284"/>
      <c r="EBU17" s="285"/>
      <c r="EBV17" s="285"/>
      <c r="EBW17" s="286"/>
      <c r="EBX17" s="287"/>
      <c r="EBY17" s="67"/>
      <c r="EBZ17" s="284"/>
      <c r="ECA17" s="285"/>
      <c r="ECB17" s="285"/>
      <c r="ECC17" s="286"/>
      <c r="ECD17" s="287"/>
      <c r="ECE17" s="67"/>
      <c r="ECF17" s="284"/>
      <c r="ECG17" s="285"/>
      <c r="ECH17" s="285"/>
      <c r="ECI17" s="286"/>
      <c r="ECJ17" s="287"/>
      <c r="ECK17" s="67"/>
      <c r="ECL17" s="284"/>
      <c r="ECM17" s="285"/>
      <c r="ECN17" s="285"/>
      <c r="ECO17" s="286"/>
      <c r="ECP17" s="287"/>
      <c r="ECQ17" s="67"/>
      <c r="ECR17" s="284"/>
      <c r="ECS17" s="285"/>
      <c r="ECT17" s="285"/>
      <c r="ECU17" s="286"/>
      <c r="ECV17" s="287"/>
      <c r="ECW17" s="67"/>
      <c r="ECX17" s="284"/>
      <c r="ECY17" s="285"/>
      <c r="ECZ17" s="285"/>
      <c r="EDA17" s="286"/>
      <c r="EDB17" s="287"/>
      <c r="EDC17" s="67"/>
      <c r="EDD17" s="284"/>
      <c r="EDE17" s="285"/>
      <c r="EDF17" s="285"/>
      <c r="EDG17" s="286"/>
      <c r="EDH17" s="287"/>
      <c r="EDI17" s="67"/>
      <c r="EDJ17" s="284"/>
      <c r="EDK17" s="285"/>
      <c r="EDL17" s="285"/>
      <c r="EDM17" s="286"/>
      <c r="EDN17" s="287"/>
      <c r="EDO17" s="67"/>
      <c r="EDP17" s="284"/>
      <c r="EDQ17" s="285"/>
      <c r="EDR17" s="285"/>
      <c r="EDS17" s="286"/>
      <c r="EDT17" s="287"/>
      <c r="EDU17" s="67"/>
      <c r="EDV17" s="284"/>
      <c r="EDW17" s="285"/>
      <c r="EDX17" s="285"/>
      <c r="EDY17" s="286"/>
      <c r="EDZ17" s="287"/>
      <c r="EEA17" s="67"/>
      <c r="EEB17" s="284"/>
      <c r="EEC17" s="285"/>
      <c r="EED17" s="285"/>
      <c r="EEE17" s="286"/>
      <c r="EEF17" s="287"/>
      <c r="EEG17" s="67"/>
      <c r="EEH17" s="284"/>
      <c r="EEI17" s="285"/>
      <c r="EEJ17" s="285"/>
      <c r="EEK17" s="286"/>
      <c r="EEL17" s="287"/>
      <c r="EEM17" s="67"/>
      <c r="EEN17" s="284"/>
      <c r="EEO17" s="285"/>
      <c r="EEP17" s="285"/>
      <c r="EEQ17" s="286"/>
      <c r="EER17" s="287"/>
      <c r="EES17" s="67"/>
      <c r="EET17" s="284"/>
      <c r="EEU17" s="285"/>
      <c r="EEV17" s="285"/>
      <c r="EEW17" s="286"/>
      <c r="EEX17" s="287"/>
      <c r="EEY17" s="67"/>
      <c r="EEZ17" s="284"/>
      <c r="EFA17" s="285"/>
      <c r="EFB17" s="285"/>
      <c r="EFC17" s="286"/>
      <c r="EFD17" s="287"/>
      <c r="EFE17" s="67"/>
      <c r="EFF17" s="284"/>
      <c r="EFG17" s="285"/>
      <c r="EFH17" s="285"/>
      <c r="EFI17" s="286"/>
      <c r="EFJ17" s="287"/>
      <c r="EFK17" s="67"/>
      <c r="EFL17" s="284"/>
      <c r="EFM17" s="285"/>
      <c r="EFN17" s="285"/>
      <c r="EFO17" s="286"/>
      <c r="EFP17" s="287"/>
      <c r="EFQ17" s="67"/>
      <c r="EFR17" s="284"/>
      <c r="EFS17" s="285"/>
      <c r="EFT17" s="285"/>
      <c r="EFU17" s="286"/>
      <c r="EFV17" s="287"/>
      <c r="EFW17" s="67"/>
      <c r="EFX17" s="284"/>
      <c r="EFY17" s="285"/>
      <c r="EFZ17" s="285"/>
      <c r="EGA17" s="286"/>
      <c r="EGB17" s="287"/>
      <c r="EGC17" s="67"/>
      <c r="EGD17" s="284"/>
      <c r="EGE17" s="285"/>
      <c r="EGF17" s="285"/>
      <c r="EGG17" s="286"/>
      <c r="EGH17" s="287"/>
      <c r="EGI17" s="67"/>
      <c r="EGJ17" s="284"/>
      <c r="EGK17" s="285"/>
      <c r="EGL17" s="285"/>
      <c r="EGM17" s="286"/>
      <c r="EGN17" s="287"/>
      <c r="EGO17" s="67"/>
      <c r="EGP17" s="284"/>
      <c r="EGQ17" s="285"/>
      <c r="EGR17" s="285"/>
      <c r="EGS17" s="286"/>
      <c r="EGT17" s="287"/>
      <c r="EGU17" s="67"/>
      <c r="EGV17" s="284"/>
      <c r="EGW17" s="285"/>
      <c r="EGX17" s="285"/>
      <c r="EGY17" s="286"/>
      <c r="EGZ17" s="287"/>
      <c r="EHA17" s="67"/>
      <c r="EHB17" s="284"/>
      <c r="EHC17" s="285"/>
      <c r="EHD17" s="285"/>
      <c r="EHE17" s="286"/>
      <c r="EHF17" s="287"/>
      <c r="EHG17" s="67"/>
      <c r="EHH17" s="284"/>
      <c r="EHI17" s="285"/>
      <c r="EHJ17" s="285"/>
      <c r="EHK17" s="286"/>
      <c r="EHL17" s="287"/>
      <c r="EHM17" s="67"/>
      <c r="EHN17" s="284"/>
      <c r="EHO17" s="285"/>
      <c r="EHP17" s="285"/>
      <c r="EHQ17" s="286"/>
      <c r="EHR17" s="287"/>
      <c r="EHS17" s="67"/>
      <c r="EHT17" s="284"/>
      <c r="EHU17" s="285"/>
      <c r="EHV17" s="285"/>
      <c r="EHW17" s="286"/>
      <c r="EHX17" s="287"/>
      <c r="EHY17" s="67"/>
      <c r="EHZ17" s="284"/>
      <c r="EIA17" s="285"/>
      <c r="EIB17" s="285"/>
      <c r="EIC17" s="286"/>
      <c r="EID17" s="287"/>
      <c r="EIE17" s="67"/>
      <c r="EIF17" s="284"/>
      <c r="EIG17" s="285"/>
      <c r="EIH17" s="285"/>
      <c r="EII17" s="286"/>
      <c r="EIJ17" s="287"/>
      <c r="EIK17" s="67"/>
      <c r="EIL17" s="284"/>
      <c r="EIM17" s="285"/>
      <c r="EIN17" s="285"/>
      <c r="EIO17" s="286"/>
      <c r="EIP17" s="287"/>
      <c r="EIQ17" s="67"/>
      <c r="EIR17" s="284"/>
      <c r="EIS17" s="285"/>
      <c r="EIT17" s="285"/>
      <c r="EIU17" s="286"/>
      <c r="EIV17" s="287"/>
      <c r="EIW17" s="67"/>
      <c r="EIX17" s="284"/>
      <c r="EIY17" s="285"/>
      <c r="EIZ17" s="285"/>
      <c r="EJA17" s="286"/>
      <c r="EJB17" s="287"/>
      <c r="EJC17" s="67"/>
      <c r="EJD17" s="284"/>
      <c r="EJE17" s="285"/>
      <c r="EJF17" s="285"/>
      <c r="EJG17" s="286"/>
      <c r="EJH17" s="287"/>
      <c r="EJI17" s="67"/>
      <c r="EJJ17" s="284"/>
      <c r="EJK17" s="285"/>
      <c r="EJL17" s="285"/>
      <c r="EJM17" s="286"/>
      <c r="EJN17" s="287"/>
      <c r="EJO17" s="67"/>
      <c r="EJP17" s="284"/>
      <c r="EJQ17" s="285"/>
      <c r="EJR17" s="285"/>
      <c r="EJS17" s="286"/>
      <c r="EJT17" s="287"/>
      <c r="EJU17" s="67"/>
      <c r="EJV17" s="284"/>
      <c r="EJW17" s="285"/>
      <c r="EJX17" s="285"/>
      <c r="EJY17" s="286"/>
      <c r="EJZ17" s="287"/>
      <c r="EKA17" s="67"/>
      <c r="EKB17" s="284"/>
      <c r="EKC17" s="285"/>
      <c r="EKD17" s="285"/>
      <c r="EKE17" s="286"/>
      <c r="EKF17" s="287"/>
      <c r="EKG17" s="67"/>
      <c r="EKH17" s="284"/>
      <c r="EKI17" s="285"/>
      <c r="EKJ17" s="285"/>
      <c r="EKK17" s="286"/>
      <c r="EKL17" s="287"/>
      <c r="EKM17" s="67"/>
      <c r="EKN17" s="284"/>
      <c r="EKO17" s="285"/>
      <c r="EKP17" s="285"/>
      <c r="EKQ17" s="286"/>
      <c r="EKR17" s="287"/>
      <c r="EKS17" s="67"/>
      <c r="EKT17" s="284"/>
      <c r="EKU17" s="285"/>
      <c r="EKV17" s="285"/>
      <c r="EKW17" s="286"/>
      <c r="EKX17" s="287"/>
      <c r="EKY17" s="67"/>
      <c r="EKZ17" s="284"/>
      <c r="ELA17" s="285"/>
      <c r="ELB17" s="285"/>
      <c r="ELC17" s="286"/>
      <c r="ELD17" s="287"/>
      <c r="ELE17" s="67"/>
      <c r="ELF17" s="284"/>
      <c r="ELG17" s="285"/>
      <c r="ELH17" s="285"/>
      <c r="ELI17" s="286"/>
      <c r="ELJ17" s="287"/>
      <c r="ELK17" s="67"/>
      <c r="ELL17" s="284"/>
      <c r="ELM17" s="285"/>
      <c r="ELN17" s="285"/>
      <c r="ELO17" s="286"/>
      <c r="ELP17" s="287"/>
      <c r="ELQ17" s="67"/>
      <c r="ELR17" s="284"/>
      <c r="ELS17" s="285"/>
      <c r="ELT17" s="285"/>
      <c r="ELU17" s="286"/>
      <c r="ELV17" s="287"/>
      <c r="ELW17" s="67"/>
      <c r="ELX17" s="284"/>
      <c r="ELY17" s="285"/>
      <c r="ELZ17" s="285"/>
      <c r="EMA17" s="286"/>
      <c r="EMB17" s="287"/>
      <c r="EMC17" s="67"/>
      <c r="EMD17" s="284"/>
      <c r="EME17" s="285"/>
      <c r="EMF17" s="285"/>
      <c r="EMG17" s="286"/>
      <c r="EMH17" s="287"/>
      <c r="EMI17" s="67"/>
      <c r="EMJ17" s="284"/>
      <c r="EMK17" s="285"/>
      <c r="EML17" s="285"/>
      <c r="EMM17" s="286"/>
      <c r="EMN17" s="287"/>
      <c r="EMO17" s="67"/>
      <c r="EMP17" s="284"/>
      <c r="EMQ17" s="285"/>
      <c r="EMR17" s="285"/>
      <c r="EMS17" s="286"/>
      <c r="EMT17" s="287"/>
      <c r="EMU17" s="67"/>
      <c r="EMV17" s="284"/>
      <c r="EMW17" s="285"/>
      <c r="EMX17" s="285"/>
      <c r="EMY17" s="286"/>
      <c r="EMZ17" s="287"/>
      <c r="ENA17" s="67"/>
      <c r="ENB17" s="284"/>
      <c r="ENC17" s="285"/>
      <c r="END17" s="285"/>
      <c r="ENE17" s="286"/>
      <c r="ENF17" s="287"/>
      <c r="ENG17" s="67"/>
      <c r="ENH17" s="284"/>
      <c r="ENI17" s="285"/>
      <c r="ENJ17" s="285"/>
      <c r="ENK17" s="286"/>
      <c r="ENL17" s="287"/>
      <c r="ENM17" s="67"/>
      <c r="ENN17" s="284"/>
      <c r="ENO17" s="285"/>
      <c r="ENP17" s="285"/>
      <c r="ENQ17" s="286"/>
      <c r="ENR17" s="287"/>
      <c r="ENS17" s="67"/>
      <c r="ENT17" s="284"/>
      <c r="ENU17" s="285"/>
      <c r="ENV17" s="285"/>
      <c r="ENW17" s="286"/>
      <c r="ENX17" s="287"/>
      <c r="ENY17" s="67"/>
      <c r="ENZ17" s="284"/>
      <c r="EOA17" s="285"/>
      <c r="EOB17" s="285"/>
      <c r="EOC17" s="286"/>
      <c r="EOD17" s="287"/>
      <c r="EOE17" s="67"/>
      <c r="EOF17" s="284"/>
      <c r="EOG17" s="285"/>
      <c r="EOH17" s="285"/>
      <c r="EOI17" s="286"/>
      <c r="EOJ17" s="287"/>
      <c r="EOK17" s="67"/>
      <c r="EOL17" s="284"/>
      <c r="EOM17" s="285"/>
      <c r="EON17" s="285"/>
      <c r="EOO17" s="286"/>
      <c r="EOP17" s="287"/>
      <c r="EOQ17" s="67"/>
      <c r="EOR17" s="284"/>
      <c r="EOS17" s="285"/>
      <c r="EOT17" s="285"/>
      <c r="EOU17" s="286"/>
      <c r="EOV17" s="287"/>
      <c r="EOW17" s="67"/>
      <c r="EOX17" s="284"/>
      <c r="EOY17" s="285"/>
      <c r="EOZ17" s="285"/>
      <c r="EPA17" s="286"/>
      <c r="EPB17" s="287"/>
      <c r="EPC17" s="67"/>
      <c r="EPD17" s="284"/>
      <c r="EPE17" s="285"/>
      <c r="EPF17" s="285"/>
      <c r="EPG17" s="286"/>
      <c r="EPH17" s="287"/>
      <c r="EPI17" s="67"/>
      <c r="EPJ17" s="284"/>
      <c r="EPK17" s="285"/>
      <c r="EPL17" s="285"/>
      <c r="EPM17" s="286"/>
      <c r="EPN17" s="287"/>
      <c r="EPO17" s="67"/>
      <c r="EPP17" s="284"/>
      <c r="EPQ17" s="285"/>
      <c r="EPR17" s="285"/>
      <c r="EPS17" s="286"/>
      <c r="EPT17" s="287"/>
      <c r="EPU17" s="67"/>
      <c r="EPV17" s="284"/>
      <c r="EPW17" s="285"/>
      <c r="EPX17" s="285"/>
      <c r="EPY17" s="286"/>
      <c r="EPZ17" s="287"/>
      <c r="EQA17" s="67"/>
      <c r="EQB17" s="284"/>
      <c r="EQC17" s="285"/>
      <c r="EQD17" s="285"/>
      <c r="EQE17" s="286"/>
      <c r="EQF17" s="287"/>
      <c r="EQG17" s="67"/>
      <c r="EQH17" s="284"/>
      <c r="EQI17" s="285"/>
      <c r="EQJ17" s="285"/>
      <c r="EQK17" s="286"/>
      <c r="EQL17" s="287"/>
      <c r="EQM17" s="67"/>
      <c r="EQN17" s="284"/>
      <c r="EQO17" s="285"/>
      <c r="EQP17" s="285"/>
      <c r="EQQ17" s="286"/>
      <c r="EQR17" s="287"/>
      <c r="EQS17" s="67"/>
      <c r="EQT17" s="284"/>
      <c r="EQU17" s="285"/>
      <c r="EQV17" s="285"/>
      <c r="EQW17" s="286"/>
      <c r="EQX17" s="287"/>
      <c r="EQY17" s="67"/>
      <c r="EQZ17" s="284"/>
      <c r="ERA17" s="285"/>
      <c r="ERB17" s="285"/>
      <c r="ERC17" s="286"/>
      <c r="ERD17" s="287"/>
      <c r="ERE17" s="67"/>
      <c r="ERF17" s="284"/>
      <c r="ERG17" s="285"/>
      <c r="ERH17" s="285"/>
      <c r="ERI17" s="286"/>
      <c r="ERJ17" s="287"/>
      <c r="ERK17" s="67"/>
      <c r="ERL17" s="284"/>
      <c r="ERM17" s="285"/>
      <c r="ERN17" s="285"/>
      <c r="ERO17" s="286"/>
      <c r="ERP17" s="287"/>
      <c r="ERQ17" s="67"/>
      <c r="ERR17" s="284"/>
      <c r="ERS17" s="285"/>
      <c r="ERT17" s="285"/>
      <c r="ERU17" s="286"/>
      <c r="ERV17" s="287"/>
      <c r="ERW17" s="67"/>
      <c r="ERX17" s="284"/>
      <c r="ERY17" s="285"/>
      <c r="ERZ17" s="285"/>
      <c r="ESA17" s="286"/>
      <c r="ESB17" s="287"/>
      <c r="ESC17" s="67"/>
      <c r="ESD17" s="284"/>
      <c r="ESE17" s="285"/>
      <c r="ESF17" s="285"/>
      <c r="ESG17" s="286"/>
      <c r="ESH17" s="287"/>
      <c r="ESI17" s="67"/>
      <c r="ESJ17" s="284"/>
      <c r="ESK17" s="285"/>
      <c r="ESL17" s="285"/>
      <c r="ESM17" s="286"/>
      <c r="ESN17" s="287"/>
      <c r="ESO17" s="67"/>
      <c r="ESP17" s="284"/>
      <c r="ESQ17" s="285"/>
      <c r="ESR17" s="285"/>
      <c r="ESS17" s="286"/>
      <c r="EST17" s="287"/>
      <c r="ESU17" s="67"/>
      <c r="ESV17" s="284"/>
      <c r="ESW17" s="285"/>
      <c r="ESX17" s="285"/>
      <c r="ESY17" s="286"/>
      <c r="ESZ17" s="287"/>
      <c r="ETA17" s="67"/>
      <c r="ETB17" s="284"/>
      <c r="ETC17" s="285"/>
      <c r="ETD17" s="285"/>
      <c r="ETE17" s="286"/>
      <c r="ETF17" s="287"/>
      <c r="ETG17" s="67"/>
      <c r="ETH17" s="284"/>
      <c r="ETI17" s="285"/>
      <c r="ETJ17" s="285"/>
      <c r="ETK17" s="286"/>
      <c r="ETL17" s="287"/>
      <c r="ETM17" s="67"/>
      <c r="ETN17" s="284"/>
      <c r="ETO17" s="285"/>
      <c r="ETP17" s="285"/>
      <c r="ETQ17" s="286"/>
      <c r="ETR17" s="287"/>
      <c r="ETS17" s="67"/>
      <c r="ETT17" s="284"/>
      <c r="ETU17" s="285"/>
      <c r="ETV17" s="285"/>
      <c r="ETW17" s="286"/>
      <c r="ETX17" s="287"/>
      <c r="ETY17" s="67"/>
      <c r="ETZ17" s="284"/>
      <c r="EUA17" s="285"/>
      <c r="EUB17" s="285"/>
      <c r="EUC17" s="286"/>
      <c r="EUD17" s="287"/>
      <c r="EUE17" s="67"/>
      <c r="EUF17" s="284"/>
      <c r="EUG17" s="285"/>
      <c r="EUH17" s="285"/>
      <c r="EUI17" s="286"/>
      <c r="EUJ17" s="287"/>
      <c r="EUK17" s="67"/>
      <c r="EUL17" s="284"/>
      <c r="EUM17" s="285"/>
      <c r="EUN17" s="285"/>
      <c r="EUO17" s="286"/>
      <c r="EUP17" s="287"/>
      <c r="EUQ17" s="67"/>
      <c r="EUR17" s="284"/>
      <c r="EUS17" s="285"/>
      <c r="EUT17" s="285"/>
      <c r="EUU17" s="286"/>
      <c r="EUV17" s="287"/>
      <c r="EUW17" s="67"/>
      <c r="EUX17" s="284"/>
      <c r="EUY17" s="285"/>
      <c r="EUZ17" s="285"/>
      <c r="EVA17" s="286"/>
      <c r="EVB17" s="287"/>
      <c r="EVC17" s="67"/>
      <c r="EVD17" s="284"/>
      <c r="EVE17" s="285"/>
      <c r="EVF17" s="285"/>
      <c r="EVG17" s="286"/>
      <c r="EVH17" s="287"/>
      <c r="EVI17" s="67"/>
      <c r="EVJ17" s="284"/>
      <c r="EVK17" s="285"/>
      <c r="EVL17" s="285"/>
      <c r="EVM17" s="286"/>
      <c r="EVN17" s="287"/>
      <c r="EVO17" s="67"/>
      <c r="EVP17" s="284"/>
      <c r="EVQ17" s="285"/>
      <c r="EVR17" s="285"/>
      <c r="EVS17" s="286"/>
      <c r="EVT17" s="287"/>
      <c r="EVU17" s="67"/>
      <c r="EVV17" s="284"/>
      <c r="EVW17" s="285"/>
      <c r="EVX17" s="285"/>
      <c r="EVY17" s="286"/>
      <c r="EVZ17" s="287"/>
      <c r="EWA17" s="67"/>
      <c r="EWB17" s="284"/>
      <c r="EWC17" s="285"/>
      <c r="EWD17" s="285"/>
      <c r="EWE17" s="286"/>
      <c r="EWF17" s="287"/>
      <c r="EWG17" s="67"/>
      <c r="EWH17" s="284"/>
      <c r="EWI17" s="285"/>
      <c r="EWJ17" s="285"/>
      <c r="EWK17" s="286"/>
      <c r="EWL17" s="287"/>
      <c r="EWM17" s="67"/>
      <c r="EWN17" s="284"/>
      <c r="EWO17" s="285"/>
      <c r="EWP17" s="285"/>
      <c r="EWQ17" s="286"/>
      <c r="EWR17" s="287"/>
      <c r="EWS17" s="67"/>
      <c r="EWT17" s="284"/>
      <c r="EWU17" s="285"/>
      <c r="EWV17" s="285"/>
      <c r="EWW17" s="286"/>
      <c r="EWX17" s="287"/>
      <c r="EWY17" s="67"/>
      <c r="EWZ17" s="284"/>
      <c r="EXA17" s="285"/>
      <c r="EXB17" s="285"/>
      <c r="EXC17" s="286"/>
      <c r="EXD17" s="287"/>
      <c r="EXE17" s="67"/>
      <c r="EXF17" s="284"/>
      <c r="EXG17" s="285"/>
      <c r="EXH17" s="285"/>
      <c r="EXI17" s="286"/>
      <c r="EXJ17" s="287"/>
      <c r="EXK17" s="67"/>
      <c r="EXL17" s="284"/>
      <c r="EXM17" s="285"/>
      <c r="EXN17" s="285"/>
      <c r="EXO17" s="286"/>
      <c r="EXP17" s="287"/>
      <c r="EXQ17" s="67"/>
      <c r="EXR17" s="284"/>
      <c r="EXS17" s="285"/>
      <c r="EXT17" s="285"/>
      <c r="EXU17" s="286"/>
      <c r="EXV17" s="287"/>
      <c r="EXW17" s="67"/>
      <c r="EXX17" s="284"/>
      <c r="EXY17" s="285"/>
      <c r="EXZ17" s="285"/>
      <c r="EYA17" s="286"/>
      <c r="EYB17" s="287"/>
      <c r="EYC17" s="67"/>
      <c r="EYD17" s="284"/>
      <c r="EYE17" s="285"/>
      <c r="EYF17" s="285"/>
      <c r="EYG17" s="286"/>
      <c r="EYH17" s="287"/>
      <c r="EYI17" s="67"/>
      <c r="EYJ17" s="284"/>
      <c r="EYK17" s="285"/>
      <c r="EYL17" s="285"/>
      <c r="EYM17" s="286"/>
      <c r="EYN17" s="287"/>
      <c r="EYO17" s="67"/>
      <c r="EYP17" s="284"/>
      <c r="EYQ17" s="285"/>
      <c r="EYR17" s="285"/>
      <c r="EYS17" s="286"/>
      <c r="EYT17" s="287"/>
      <c r="EYU17" s="67"/>
      <c r="EYV17" s="284"/>
      <c r="EYW17" s="285"/>
      <c r="EYX17" s="285"/>
      <c r="EYY17" s="286"/>
      <c r="EYZ17" s="287"/>
      <c r="EZA17" s="67"/>
      <c r="EZB17" s="284"/>
      <c r="EZC17" s="285"/>
      <c r="EZD17" s="285"/>
      <c r="EZE17" s="286"/>
      <c r="EZF17" s="287"/>
      <c r="EZG17" s="67"/>
      <c r="EZH17" s="284"/>
      <c r="EZI17" s="285"/>
      <c r="EZJ17" s="285"/>
      <c r="EZK17" s="286"/>
      <c r="EZL17" s="287"/>
      <c r="EZM17" s="67"/>
      <c r="EZN17" s="284"/>
      <c r="EZO17" s="285"/>
      <c r="EZP17" s="285"/>
      <c r="EZQ17" s="286"/>
      <c r="EZR17" s="287"/>
      <c r="EZS17" s="67"/>
      <c r="EZT17" s="284"/>
      <c r="EZU17" s="285"/>
      <c r="EZV17" s="285"/>
      <c r="EZW17" s="286"/>
      <c r="EZX17" s="287"/>
      <c r="EZY17" s="67"/>
      <c r="EZZ17" s="284"/>
      <c r="FAA17" s="285"/>
      <c r="FAB17" s="285"/>
      <c r="FAC17" s="286"/>
      <c r="FAD17" s="287"/>
      <c r="FAE17" s="67"/>
      <c r="FAF17" s="284"/>
      <c r="FAG17" s="285"/>
      <c r="FAH17" s="285"/>
      <c r="FAI17" s="286"/>
      <c r="FAJ17" s="287"/>
      <c r="FAK17" s="67"/>
      <c r="FAL17" s="284"/>
      <c r="FAM17" s="285"/>
      <c r="FAN17" s="285"/>
      <c r="FAO17" s="286"/>
      <c r="FAP17" s="287"/>
      <c r="FAQ17" s="67"/>
      <c r="FAR17" s="284"/>
      <c r="FAS17" s="285"/>
      <c r="FAT17" s="285"/>
      <c r="FAU17" s="286"/>
      <c r="FAV17" s="287"/>
      <c r="FAW17" s="67"/>
      <c r="FAX17" s="284"/>
      <c r="FAY17" s="285"/>
      <c r="FAZ17" s="285"/>
      <c r="FBA17" s="286"/>
      <c r="FBB17" s="287"/>
      <c r="FBC17" s="67"/>
      <c r="FBD17" s="284"/>
      <c r="FBE17" s="285"/>
      <c r="FBF17" s="285"/>
      <c r="FBG17" s="286"/>
      <c r="FBH17" s="287"/>
      <c r="FBI17" s="67"/>
      <c r="FBJ17" s="284"/>
      <c r="FBK17" s="285"/>
      <c r="FBL17" s="285"/>
      <c r="FBM17" s="286"/>
      <c r="FBN17" s="287"/>
      <c r="FBO17" s="67"/>
      <c r="FBP17" s="284"/>
      <c r="FBQ17" s="285"/>
      <c r="FBR17" s="285"/>
      <c r="FBS17" s="286"/>
      <c r="FBT17" s="287"/>
      <c r="FBU17" s="67"/>
      <c r="FBV17" s="284"/>
      <c r="FBW17" s="285"/>
      <c r="FBX17" s="285"/>
      <c r="FBY17" s="286"/>
      <c r="FBZ17" s="287"/>
      <c r="FCA17" s="67"/>
      <c r="FCB17" s="284"/>
      <c r="FCC17" s="285"/>
      <c r="FCD17" s="285"/>
      <c r="FCE17" s="286"/>
      <c r="FCF17" s="287"/>
      <c r="FCG17" s="67"/>
      <c r="FCH17" s="284"/>
      <c r="FCI17" s="285"/>
      <c r="FCJ17" s="285"/>
      <c r="FCK17" s="286"/>
      <c r="FCL17" s="287"/>
      <c r="FCM17" s="67"/>
      <c r="FCN17" s="284"/>
      <c r="FCO17" s="285"/>
      <c r="FCP17" s="285"/>
      <c r="FCQ17" s="286"/>
      <c r="FCR17" s="287"/>
      <c r="FCS17" s="67"/>
      <c r="FCT17" s="284"/>
      <c r="FCU17" s="285"/>
      <c r="FCV17" s="285"/>
      <c r="FCW17" s="286"/>
      <c r="FCX17" s="287"/>
      <c r="FCY17" s="67"/>
      <c r="FCZ17" s="284"/>
      <c r="FDA17" s="285"/>
      <c r="FDB17" s="285"/>
      <c r="FDC17" s="286"/>
      <c r="FDD17" s="287"/>
      <c r="FDE17" s="67"/>
      <c r="FDF17" s="284"/>
      <c r="FDG17" s="285"/>
      <c r="FDH17" s="285"/>
      <c r="FDI17" s="286"/>
      <c r="FDJ17" s="287"/>
      <c r="FDK17" s="67"/>
      <c r="FDL17" s="284"/>
      <c r="FDM17" s="285"/>
      <c r="FDN17" s="285"/>
      <c r="FDO17" s="286"/>
      <c r="FDP17" s="287"/>
      <c r="FDQ17" s="67"/>
      <c r="FDR17" s="284"/>
      <c r="FDS17" s="285"/>
      <c r="FDT17" s="285"/>
      <c r="FDU17" s="286"/>
      <c r="FDV17" s="287"/>
      <c r="FDW17" s="67"/>
      <c r="FDX17" s="284"/>
      <c r="FDY17" s="285"/>
      <c r="FDZ17" s="285"/>
      <c r="FEA17" s="286"/>
      <c r="FEB17" s="287"/>
      <c r="FEC17" s="67"/>
      <c r="FED17" s="284"/>
      <c r="FEE17" s="285"/>
      <c r="FEF17" s="285"/>
      <c r="FEG17" s="286"/>
      <c r="FEH17" s="287"/>
      <c r="FEI17" s="67"/>
      <c r="FEJ17" s="284"/>
      <c r="FEK17" s="285"/>
      <c r="FEL17" s="285"/>
      <c r="FEM17" s="286"/>
      <c r="FEN17" s="287"/>
      <c r="FEO17" s="67"/>
      <c r="FEP17" s="284"/>
      <c r="FEQ17" s="285"/>
      <c r="FER17" s="285"/>
      <c r="FES17" s="286"/>
      <c r="FET17" s="287"/>
      <c r="FEU17" s="67"/>
      <c r="FEV17" s="284"/>
      <c r="FEW17" s="285"/>
      <c r="FEX17" s="285"/>
      <c r="FEY17" s="286"/>
      <c r="FEZ17" s="287"/>
      <c r="FFA17" s="67"/>
      <c r="FFB17" s="284"/>
      <c r="FFC17" s="285"/>
      <c r="FFD17" s="285"/>
      <c r="FFE17" s="286"/>
      <c r="FFF17" s="287"/>
      <c r="FFG17" s="67"/>
      <c r="FFH17" s="284"/>
      <c r="FFI17" s="285"/>
      <c r="FFJ17" s="285"/>
      <c r="FFK17" s="286"/>
      <c r="FFL17" s="287"/>
      <c r="FFM17" s="67"/>
      <c r="FFN17" s="284"/>
      <c r="FFO17" s="285"/>
      <c r="FFP17" s="285"/>
      <c r="FFQ17" s="286"/>
      <c r="FFR17" s="287"/>
      <c r="FFS17" s="67"/>
      <c r="FFT17" s="284"/>
      <c r="FFU17" s="285"/>
      <c r="FFV17" s="285"/>
      <c r="FFW17" s="286"/>
      <c r="FFX17" s="287"/>
      <c r="FFY17" s="67"/>
      <c r="FFZ17" s="284"/>
      <c r="FGA17" s="285"/>
      <c r="FGB17" s="285"/>
      <c r="FGC17" s="286"/>
      <c r="FGD17" s="287"/>
      <c r="FGE17" s="67"/>
      <c r="FGF17" s="284"/>
      <c r="FGG17" s="285"/>
      <c r="FGH17" s="285"/>
      <c r="FGI17" s="286"/>
      <c r="FGJ17" s="287"/>
      <c r="FGK17" s="67"/>
      <c r="FGL17" s="284"/>
      <c r="FGM17" s="285"/>
      <c r="FGN17" s="285"/>
      <c r="FGO17" s="286"/>
      <c r="FGP17" s="287"/>
      <c r="FGQ17" s="67"/>
      <c r="FGR17" s="284"/>
      <c r="FGS17" s="285"/>
      <c r="FGT17" s="285"/>
      <c r="FGU17" s="286"/>
      <c r="FGV17" s="287"/>
      <c r="FGW17" s="67"/>
      <c r="FGX17" s="284"/>
      <c r="FGY17" s="285"/>
      <c r="FGZ17" s="285"/>
      <c r="FHA17" s="286"/>
      <c r="FHB17" s="287"/>
      <c r="FHC17" s="67"/>
      <c r="FHD17" s="284"/>
      <c r="FHE17" s="285"/>
      <c r="FHF17" s="285"/>
      <c r="FHG17" s="286"/>
      <c r="FHH17" s="287"/>
      <c r="FHI17" s="67"/>
      <c r="FHJ17" s="284"/>
      <c r="FHK17" s="285"/>
      <c r="FHL17" s="285"/>
      <c r="FHM17" s="286"/>
      <c r="FHN17" s="287"/>
      <c r="FHO17" s="67"/>
      <c r="FHP17" s="284"/>
      <c r="FHQ17" s="285"/>
      <c r="FHR17" s="285"/>
      <c r="FHS17" s="286"/>
      <c r="FHT17" s="287"/>
      <c r="FHU17" s="67"/>
      <c r="FHV17" s="284"/>
      <c r="FHW17" s="285"/>
      <c r="FHX17" s="285"/>
      <c r="FHY17" s="286"/>
      <c r="FHZ17" s="287"/>
      <c r="FIA17" s="67"/>
      <c r="FIB17" s="284"/>
      <c r="FIC17" s="285"/>
      <c r="FID17" s="285"/>
      <c r="FIE17" s="286"/>
      <c r="FIF17" s="287"/>
      <c r="FIG17" s="67"/>
      <c r="FIH17" s="284"/>
      <c r="FII17" s="285"/>
      <c r="FIJ17" s="285"/>
      <c r="FIK17" s="286"/>
      <c r="FIL17" s="287"/>
      <c r="FIM17" s="67"/>
      <c r="FIN17" s="284"/>
      <c r="FIO17" s="285"/>
      <c r="FIP17" s="285"/>
      <c r="FIQ17" s="286"/>
      <c r="FIR17" s="287"/>
      <c r="FIS17" s="67"/>
      <c r="FIT17" s="284"/>
      <c r="FIU17" s="285"/>
      <c r="FIV17" s="285"/>
      <c r="FIW17" s="286"/>
      <c r="FIX17" s="287"/>
      <c r="FIY17" s="67"/>
      <c r="FIZ17" s="284"/>
      <c r="FJA17" s="285"/>
      <c r="FJB17" s="285"/>
      <c r="FJC17" s="286"/>
      <c r="FJD17" s="287"/>
      <c r="FJE17" s="67"/>
      <c r="FJF17" s="284"/>
      <c r="FJG17" s="285"/>
      <c r="FJH17" s="285"/>
      <c r="FJI17" s="286"/>
      <c r="FJJ17" s="287"/>
      <c r="FJK17" s="67"/>
      <c r="FJL17" s="284"/>
      <c r="FJM17" s="285"/>
      <c r="FJN17" s="285"/>
      <c r="FJO17" s="286"/>
      <c r="FJP17" s="287"/>
      <c r="FJQ17" s="67"/>
      <c r="FJR17" s="284"/>
      <c r="FJS17" s="285"/>
      <c r="FJT17" s="285"/>
      <c r="FJU17" s="286"/>
      <c r="FJV17" s="287"/>
      <c r="FJW17" s="67"/>
      <c r="FJX17" s="284"/>
      <c r="FJY17" s="285"/>
      <c r="FJZ17" s="285"/>
      <c r="FKA17" s="286"/>
      <c r="FKB17" s="287"/>
      <c r="FKC17" s="67"/>
      <c r="FKD17" s="284"/>
      <c r="FKE17" s="285"/>
      <c r="FKF17" s="285"/>
      <c r="FKG17" s="286"/>
      <c r="FKH17" s="287"/>
      <c r="FKI17" s="67"/>
      <c r="FKJ17" s="284"/>
      <c r="FKK17" s="285"/>
      <c r="FKL17" s="285"/>
      <c r="FKM17" s="286"/>
      <c r="FKN17" s="287"/>
      <c r="FKO17" s="67"/>
      <c r="FKP17" s="284"/>
      <c r="FKQ17" s="285"/>
      <c r="FKR17" s="285"/>
      <c r="FKS17" s="286"/>
      <c r="FKT17" s="287"/>
      <c r="FKU17" s="67"/>
      <c r="FKV17" s="284"/>
      <c r="FKW17" s="285"/>
      <c r="FKX17" s="285"/>
      <c r="FKY17" s="286"/>
      <c r="FKZ17" s="287"/>
      <c r="FLA17" s="67"/>
      <c r="FLB17" s="284"/>
      <c r="FLC17" s="285"/>
      <c r="FLD17" s="285"/>
      <c r="FLE17" s="286"/>
      <c r="FLF17" s="287"/>
      <c r="FLG17" s="67"/>
      <c r="FLH17" s="284"/>
      <c r="FLI17" s="285"/>
      <c r="FLJ17" s="285"/>
      <c r="FLK17" s="286"/>
      <c r="FLL17" s="287"/>
      <c r="FLM17" s="67"/>
      <c r="FLN17" s="284"/>
      <c r="FLO17" s="285"/>
      <c r="FLP17" s="285"/>
      <c r="FLQ17" s="286"/>
      <c r="FLR17" s="287"/>
      <c r="FLS17" s="67"/>
      <c r="FLT17" s="284"/>
      <c r="FLU17" s="285"/>
      <c r="FLV17" s="285"/>
      <c r="FLW17" s="286"/>
      <c r="FLX17" s="287"/>
      <c r="FLY17" s="67"/>
      <c r="FLZ17" s="284"/>
      <c r="FMA17" s="285"/>
      <c r="FMB17" s="285"/>
      <c r="FMC17" s="286"/>
      <c r="FMD17" s="287"/>
      <c r="FME17" s="67"/>
      <c r="FMF17" s="284"/>
      <c r="FMG17" s="285"/>
      <c r="FMH17" s="285"/>
      <c r="FMI17" s="286"/>
      <c r="FMJ17" s="287"/>
      <c r="FMK17" s="67"/>
      <c r="FML17" s="284"/>
      <c r="FMM17" s="285"/>
      <c r="FMN17" s="285"/>
      <c r="FMO17" s="286"/>
      <c r="FMP17" s="287"/>
      <c r="FMQ17" s="67"/>
      <c r="FMR17" s="284"/>
      <c r="FMS17" s="285"/>
      <c r="FMT17" s="285"/>
      <c r="FMU17" s="286"/>
      <c r="FMV17" s="287"/>
      <c r="FMW17" s="67"/>
      <c r="FMX17" s="284"/>
      <c r="FMY17" s="285"/>
      <c r="FMZ17" s="285"/>
      <c r="FNA17" s="286"/>
      <c r="FNB17" s="287"/>
      <c r="FNC17" s="67"/>
      <c r="FND17" s="284"/>
      <c r="FNE17" s="285"/>
      <c r="FNF17" s="285"/>
      <c r="FNG17" s="286"/>
      <c r="FNH17" s="287"/>
      <c r="FNI17" s="67"/>
      <c r="FNJ17" s="284"/>
      <c r="FNK17" s="285"/>
      <c r="FNL17" s="285"/>
      <c r="FNM17" s="286"/>
      <c r="FNN17" s="287"/>
      <c r="FNO17" s="67"/>
      <c r="FNP17" s="284"/>
      <c r="FNQ17" s="285"/>
      <c r="FNR17" s="285"/>
      <c r="FNS17" s="286"/>
      <c r="FNT17" s="287"/>
      <c r="FNU17" s="67"/>
      <c r="FNV17" s="284"/>
      <c r="FNW17" s="285"/>
      <c r="FNX17" s="285"/>
      <c r="FNY17" s="286"/>
      <c r="FNZ17" s="287"/>
      <c r="FOA17" s="67"/>
      <c r="FOB17" s="284"/>
      <c r="FOC17" s="285"/>
      <c r="FOD17" s="285"/>
      <c r="FOE17" s="286"/>
      <c r="FOF17" s="287"/>
      <c r="FOG17" s="67"/>
      <c r="FOH17" s="284"/>
      <c r="FOI17" s="285"/>
      <c r="FOJ17" s="285"/>
      <c r="FOK17" s="286"/>
      <c r="FOL17" s="287"/>
      <c r="FOM17" s="67"/>
      <c r="FON17" s="284"/>
      <c r="FOO17" s="285"/>
      <c r="FOP17" s="285"/>
      <c r="FOQ17" s="286"/>
      <c r="FOR17" s="287"/>
      <c r="FOS17" s="67"/>
      <c r="FOT17" s="284"/>
      <c r="FOU17" s="285"/>
      <c r="FOV17" s="285"/>
      <c r="FOW17" s="286"/>
      <c r="FOX17" s="287"/>
      <c r="FOY17" s="67"/>
      <c r="FOZ17" s="284"/>
      <c r="FPA17" s="285"/>
      <c r="FPB17" s="285"/>
      <c r="FPC17" s="286"/>
      <c r="FPD17" s="287"/>
      <c r="FPE17" s="67"/>
      <c r="FPF17" s="284"/>
      <c r="FPG17" s="285"/>
      <c r="FPH17" s="285"/>
      <c r="FPI17" s="286"/>
      <c r="FPJ17" s="287"/>
      <c r="FPK17" s="67"/>
      <c r="FPL17" s="284"/>
      <c r="FPM17" s="285"/>
      <c r="FPN17" s="285"/>
      <c r="FPO17" s="286"/>
      <c r="FPP17" s="287"/>
      <c r="FPQ17" s="67"/>
      <c r="FPR17" s="284"/>
      <c r="FPS17" s="285"/>
      <c r="FPT17" s="285"/>
      <c r="FPU17" s="286"/>
      <c r="FPV17" s="287"/>
      <c r="FPW17" s="67"/>
      <c r="FPX17" s="284"/>
      <c r="FPY17" s="285"/>
      <c r="FPZ17" s="285"/>
      <c r="FQA17" s="286"/>
      <c r="FQB17" s="287"/>
      <c r="FQC17" s="67"/>
      <c r="FQD17" s="284"/>
      <c r="FQE17" s="285"/>
      <c r="FQF17" s="285"/>
      <c r="FQG17" s="286"/>
      <c r="FQH17" s="287"/>
      <c r="FQI17" s="67"/>
      <c r="FQJ17" s="284"/>
      <c r="FQK17" s="285"/>
      <c r="FQL17" s="285"/>
      <c r="FQM17" s="286"/>
      <c r="FQN17" s="287"/>
      <c r="FQO17" s="67"/>
      <c r="FQP17" s="284"/>
      <c r="FQQ17" s="285"/>
      <c r="FQR17" s="285"/>
      <c r="FQS17" s="286"/>
      <c r="FQT17" s="287"/>
      <c r="FQU17" s="67"/>
      <c r="FQV17" s="284"/>
      <c r="FQW17" s="285"/>
      <c r="FQX17" s="285"/>
      <c r="FQY17" s="286"/>
      <c r="FQZ17" s="287"/>
      <c r="FRA17" s="67"/>
      <c r="FRB17" s="284"/>
      <c r="FRC17" s="285"/>
      <c r="FRD17" s="285"/>
      <c r="FRE17" s="286"/>
      <c r="FRF17" s="287"/>
      <c r="FRG17" s="67"/>
      <c r="FRH17" s="284"/>
      <c r="FRI17" s="285"/>
      <c r="FRJ17" s="285"/>
      <c r="FRK17" s="286"/>
      <c r="FRL17" s="287"/>
      <c r="FRM17" s="67"/>
      <c r="FRN17" s="284"/>
      <c r="FRO17" s="285"/>
      <c r="FRP17" s="285"/>
      <c r="FRQ17" s="286"/>
      <c r="FRR17" s="287"/>
      <c r="FRS17" s="67"/>
      <c r="FRT17" s="284"/>
      <c r="FRU17" s="285"/>
      <c r="FRV17" s="285"/>
      <c r="FRW17" s="286"/>
      <c r="FRX17" s="287"/>
      <c r="FRY17" s="67"/>
      <c r="FRZ17" s="284"/>
      <c r="FSA17" s="285"/>
      <c r="FSB17" s="285"/>
      <c r="FSC17" s="286"/>
      <c r="FSD17" s="287"/>
      <c r="FSE17" s="67"/>
      <c r="FSF17" s="284"/>
      <c r="FSG17" s="285"/>
      <c r="FSH17" s="285"/>
      <c r="FSI17" s="286"/>
      <c r="FSJ17" s="287"/>
      <c r="FSK17" s="67"/>
      <c r="FSL17" s="284"/>
      <c r="FSM17" s="285"/>
      <c r="FSN17" s="285"/>
      <c r="FSO17" s="286"/>
      <c r="FSP17" s="287"/>
      <c r="FSQ17" s="67"/>
      <c r="FSR17" s="284"/>
      <c r="FSS17" s="285"/>
      <c r="FST17" s="285"/>
      <c r="FSU17" s="286"/>
      <c r="FSV17" s="287"/>
      <c r="FSW17" s="67"/>
      <c r="FSX17" s="284"/>
      <c r="FSY17" s="285"/>
      <c r="FSZ17" s="285"/>
      <c r="FTA17" s="286"/>
      <c r="FTB17" s="287"/>
      <c r="FTC17" s="67"/>
      <c r="FTD17" s="284"/>
      <c r="FTE17" s="285"/>
      <c r="FTF17" s="285"/>
      <c r="FTG17" s="286"/>
      <c r="FTH17" s="287"/>
      <c r="FTI17" s="67"/>
      <c r="FTJ17" s="284"/>
      <c r="FTK17" s="285"/>
      <c r="FTL17" s="285"/>
      <c r="FTM17" s="286"/>
      <c r="FTN17" s="287"/>
      <c r="FTO17" s="67"/>
      <c r="FTP17" s="284"/>
      <c r="FTQ17" s="285"/>
      <c r="FTR17" s="285"/>
      <c r="FTS17" s="286"/>
      <c r="FTT17" s="287"/>
      <c r="FTU17" s="67"/>
      <c r="FTV17" s="284"/>
      <c r="FTW17" s="285"/>
      <c r="FTX17" s="285"/>
      <c r="FTY17" s="286"/>
      <c r="FTZ17" s="287"/>
      <c r="FUA17" s="67"/>
      <c r="FUB17" s="284"/>
      <c r="FUC17" s="285"/>
      <c r="FUD17" s="285"/>
      <c r="FUE17" s="286"/>
      <c r="FUF17" s="287"/>
      <c r="FUG17" s="67"/>
      <c r="FUH17" s="284"/>
      <c r="FUI17" s="285"/>
      <c r="FUJ17" s="285"/>
      <c r="FUK17" s="286"/>
      <c r="FUL17" s="287"/>
      <c r="FUM17" s="67"/>
      <c r="FUN17" s="284"/>
      <c r="FUO17" s="285"/>
      <c r="FUP17" s="285"/>
      <c r="FUQ17" s="286"/>
      <c r="FUR17" s="287"/>
      <c r="FUS17" s="67"/>
      <c r="FUT17" s="284"/>
      <c r="FUU17" s="285"/>
      <c r="FUV17" s="285"/>
      <c r="FUW17" s="286"/>
      <c r="FUX17" s="287"/>
      <c r="FUY17" s="67"/>
      <c r="FUZ17" s="284"/>
      <c r="FVA17" s="285"/>
      <c r="FVB17" s="285"/>
      <c r="FVC17" s="286"/>
      <c r="FVD17" s="287"/>
      <c r="FVE17" s="67"/>
      <c r="FVF17" s="284"/>
      <c r="FVG17" s="285"/>
      <c r="FVH17" s="285"/>
      <c r="FVI17" s="286"/>
      <c r="FVJ17" s="287"/>
      <c r="FVK17" s="67"/>
      <c r="FVL17" s="284"/>
      <c r="FVM17" s="285"/>
      <c r="FVN17" s="285"/>
      <c r="FVO17" s="286"/>
      <c r="FVP17" s="287"/>
      <c r="FVQ17" s="67"/>
      <c r="FVR17" s="284"/>
      <c r="FVS17" s="285"/>
      <c r="FVT17" s="285"/>
      <c r="FVU17" s="286"/>
      <c r="FVV17" s="287"/>
      <c r="FVW17" s="67"/>
      <c r="FVX17" s="284"/>
      <c r="FVY17" s="285"/>
      <c r="FVZ17" s="285"/>
      <c r="FWA17" s="286"/>
      <c r="FWB17" s="287"/>
      <c r="FWC17" s="67"/>
      <c r="FWD17" s="284"/>
      <c r="FWE17" s="285"/>
      <c r="FWF17" s="285"/>
      <c r="FWG17" s="286"/>
      <c r="FWH17" s="287"/>
      <c r="FWI17" s="67"/>
      <c r="FWJ17" s="284"/>
      <c r="FWK17" s="285"/>
      <c r="FWL17" s="285"/>
      <c r="FWM17" s="286"/>
      <c r="FWN17" s="287"/>
      <c r="FWO17" s="67"/>
      <c r="FWP17" s="284"/>
      <c r="FWQ17" s="285"/>
      <c r="FWR17" s="285"/>
      <c r="FWS17" s="286"/>
      <c r="FWT17" s="287"/>
      <c r="FWU17" s="67"/>
      <c r="FWV17" s="284"/>
      <c r="FWW17" s="285"/>
      <c r="FWX17" s="285"/>
      <c r="FWY17" s="286"/>
      <c r="FWZ17" s="287"/>
      <c r="FXA17" s="67"/>
      <c r="FXB17" s="284"/>
      <c r="FXC17" s="285"/>
      <c r="FXD17" s="285"/>
      <c r="FXE17" s="286"/>
      <c r="FXF17" s="287"/>
      <c r="FXG17" s="67"/>
      <c r="FXH17" s="284"/>
      <c r="FXI17" s="285"/>
      <c r="FXJ17" s="285"/>
      <c r="FXK17" s="286"/>
      <c r="FXL17" s="287"/>
      <c r="FXM17" s="67"/>
      <c r="FXN17" s="284"/>
      <c r="FXO17" s="285"/>
      <c r="FXP17" s="285"/>
      <c r="FXQ17" s="286"/>
      <c r="FXR17" s="287"/>
      <c r="FXS17" s="67"/>
      <c r="FXT17" s="284"/>
      <c r="FXU17" s="285"/>
      <c r="FXV17" s="285"/>
      <c r="FXW17" s="286"/>
      <c r="FXX17" s="287"/>
      <c r="FXY17" s="67"/>
      <c r="FXZ17" s="284"/>
      <c r="FYA17" s="285"/>
      <c r="FYB17" s="285"/>
      <c r="FYC17" s="286"/>
      <c r="FYD17" s="287"/>
      <c r="FYE17" s="67"/>
      <c r="FYF17" s="284"/>
      <c r="FYG17" s="285"/>
      <c r="FYH17" s="285"/>
      <c r="FYI17" s="286"/>
      <c r="FYJ17" s="287"/>
      <c r="FYK17" s="67"/>
      <c r="FYL17" s="284"/>
      <c r="FYM17" s="285"/>
      <c r="FYN17" s="285"/>
      <c r="FYO17" s="286"/>
      <c r="FYP17" s="287"/>
      <c r="FYQ17" s="67"/>
      <c r="FYR17" s="284"/>
      <c r="FYS17" s="285"/>
      <c r="FYT17" s="285"/>
      <c r="FYU17" s="286"/>
      <c r="FYV17" s="287"/>
      <c r="FYW17" s="67"/>
      <c r="FYX17" s="284"/>
      <c r="FYY17" s="285"/>
      <c r="FYZ17" s="285"/>
      <c r="FZA17" s="286"/>
      <c r="FZB17" s="287"/>
      <c r="FZC17" s="67"/>
      <c r="FZD17" s="284"/>
      <c r="FZE17" s="285"/>
      <c r="FZF17" s="285"/>
      <c r="FZG17" s="286"/>
      <c r="FZH17" s="287"/>
      <c r="FZI17" s="67"/>
      <c r="FZJ17" s="284"/>
      <c r="FZK17" s="285"/>
      <c r="FZL17" s="285"/>
      <c r="FZM17" s="286"/>
      <c r="FZN17" s="287"/>
      <c r="FZO17" s="67"/>
      <c r="FZP17" s="284"/>
      <c r="FZQ17" s="285"/>
      <c r="FZR17" s="285"/>
      <c r="FZS17" s="286"/>
      <c r="FZT17" s="287"/>
      <c r="FZU17" s="67"/>
      <c r="FZV17" s="284"/>
      <c r="FZW17" s="285"/>
      <c r="FZX17" s="285"/>
      <c r="FZY17" s="286"/>
      <c r="FZZ17" s="287"/>
      <c r="GAA17" s="67"/>
      <c r="GAB17" s="284"/>
      <c r="GAC17" s="285"/>
      <c r="GAD17" s="285"/>
      <c r="GAE17" s="286"/>
      <c r="GAF17" s="287"/>
      <c r="GAG17" s="67"/>
      <c r="GAH17" s="284"/>
      <c r="GAI17" s="285"/>
      <c r="GAJ17" s="285"/>
      <c r="GAK17" s="286"/>
      <c r="GAL17" s="287"/>
      <c r="GAM17" s="67"/>
      <c r="GAN17" s="284"/>
      <c r="GAO17" s="285"/>
      <c r="GAP17" s="285"/>
      <c r="GAQ17" s="286"/>
      <c r="GAR17" s="287"/>
      <c r="GAS17" s="67"/>
      <c r="GAT17" s="284"/>
      <c r="GAU17" s="285"/>
      <c r="GAV17" s="285"/>
      <c r="GAW17" s="286"/>
      <c r="GAX17" s="287"/>
      <c r="GAY17" s="67"/>
      <c r="GAZ17" s="284"/>
      <c r="GBA17" s="285"/>
      <c r="GBB17" s="285"/>
      <c r="GBC17" s="286"/>
      <c r="GBD17" s="287"/>
      <c r="GBE17" s="67"/>
      <c r="GBF17" s="284"/>
      <c r="GBG17" s="285"/>
      <c r="GBH17" s="285"/>
      <c r="GBI17" s="286"/>
      <c r="GBJ17" s="287"/>
      <c r="GBK17" s="67"/>
      <c r="GBL17" s="284"/>
      <c r="GBM17" s="285"/>
      <c r="GBN17" s="285"/>
      <c r="GBO17" s="286"/>
      <c r="GBP17" s="287"/>
      <c r="GBQ17" s="67"/>
      <c r="GBR17" s="284"/>
      <c r="GBS17" s="285"/>
      <c r="GBT17" s="285"/>
      <c r="GBU17" s="286"/>
      <c r="GBV17" s="287"/>
      <c r="GBW17" s="67"/>
      <c r="GBX17" s="284"/>
      <c r="GBY17" s="285"/>
      <c r="GBZ17" s="285"/>
      <c r="GCA17" s="286"/>
      <c r="GCB17" s="287"/>
      <c r="GCC17" s="67"/>
      <c r="GCD17" s="284"/>
      <c r="GCE17" s="285"/>
      <c r="GCF17" s="285"/>
      <c r="GCG17" s="286"/>
      <c r="GCH17" s="287"/>
      <c r="GCI17" s="67"/>
      <c r="GCJ17" s="284"/>
      <c r="GCK17" s="285"/>
      <c r="GCL17" s="285"/>
      <c r="GCM17" s="286"/>
      <c r="GCN17" s="287"/>
      <c r="GCO17" s="67"/>
      <c r="GCP17" s="284"/>
      <c r="GCQ17" s="285"/>
      <c r="GCR17" s="285"/>
      <c r="GCS17" s="286"/>
      <c r="GCT17" s="287"/>
      <c r="GCU17" s="67"/>
      <c r="GCV17" s="284"/>
      <c r="GCW17" s="285"/>
      <c r="GCX17" s="285"/>
      <c r="GCY17" s="286"/>
      <c r="GCZ17" s="287"/>
      <c r="GDA17" s="67"/>
      <c r="GDB17" s="284"/>
      <c r="GDC17" s="285"/>
      <c r="GDD17" s="285"/>
      <c r="GDE17" s="286"/>
      <c r="GDF17" s="287"/>
      <c r="GDG17" s="67"/>
      <c r="GDH17" s="284"/>
      <c r="GDI17" s="285"/>
      <c r="GDJ17" s="285"/>
      <c r="GDK17" s="286"/>
      <c r="GDL17" s="287"/>
      <c r="GDM17" s="67"/>
      <c r="GDN17" s="284"/>
      <c r="GDO17" s="285"/>
      <c r="GDP17" s="285"/>
      <c r="GDQ17" s="286"/>
      <c r="GDR17" s="287"/>
      <c r="GDS17" s="67"/>
      <c r="GDT17" s="284"/>
      <c r="GDU17" s="285"/>
      <c r="GDV17" s="285"/>
      <c r="GDW17" s="286"/>
      <c r="GDX17" s="287"/>
      <c r="GDY17" s="67"/>
      <c r="GDZ17" s="284"/>
      <c r="GEA17" s="285"/>
      <c r="GEB17" s="285"/>
      <c r="GEC17" s="286"/>
      <c r="GED17" s="287"/>
      <c r="GEE17" s="67"/>
      <c r="GEF17" s="284"/>
      <c r="GEG17" s="285"/>
      <c r="GEH17" s="285"/>
      <c r="GEI17" s="286"/>
      <c r="GEJ17" s="287"/>
      <c r="GEK17" s="67"/>
      <c r="GEL17" s="284"/>
      <c r="GEM17" s="285"/>
      <c r="GEN17" s="285"/>
      <c r="GEO17" s="286"/>
      <c r="GEP17" s="287"/>
      <c r="GEQ17" s="67"/>
      <c r="GER17" s="284"/>
      <c r="GES17" s="285"/>
      <c r="GET17" s="285"/>
      <c r="GEU17" s="286"/>
      <c r="GEV17" s="287"/>
      <c r="GEW17" s="67"/>
      <c r="GEX17" s="284"/>
      <c r="GEY17" s="285"/>
      <c r="GEZ17" s="285"/>
      <c r="GFA17" s="286"/>
      <c r="GFB17" s="287"/>
      <c r="GFC17" s="67"/>
      <c r="GFD17" s="284"/>
      <c r="GFE17" s="285"/>
      <c r="GFF17" s="285"/>
      <c r="GFG17" s="286"/>
      <c r="GFH17" s="287"/>
      <c r="GFI17" s="67"/>
      <c r="GFJ17" s="284"/>
      <c r="GFK17" s="285"/>
      <c r="GFL17" s="285"/>
      <c r="GFM17" s="286"/>
      <c r="GFN17" s="287"/>
      <c r="GFO17" s="67"/>
      <c r="GFP17" s="284"/>
      <c r="GFQ17" s="285"/>
      <c r="GFR17" s="285"/>
      <c r="GFS17" s="286"/>
      <c r="GFT17" s="287"/>
      <c r="GFU17" s="67"/>
      <c r="GFV17" s="284"/>
      <c r="GFW17" s="285"/>
      <c r="GFX17" s="285"/>
      <c r="GFY17" s="286"/>
      <c r="GFZ17" s="287"/>
      <c r="GGA17" s="67"/>
      <c r="GGB17" s="284"/>
      <c r="GGC17" s="285"/>
      <c r="GGD17" s="285"/>
      <c r="GGE17" s="286"/>
      <c r="GGF17" s="287"/>
      <c r="GGG17" s="67"/>
      <c r="GGH17" s="284"/>
      <c r="GGI17" s="285"/>
      <c r="GGJ17" s="285"/>
      <c r="GGK17" s="286"/>
      <c r="GGL17" s="287"/>
      <c r="GGM17" s="67"/>
      <c r="GGN17" s="284"/>
      <c r="GGO17" s="285"/>
      <c r="GGP17" s="285"/>
      <c r="GGQ17" s="286"/>
      <c r="GGR17" s="287"/>
      <c r="GGS17" s="67"/>
      <c r="GGT17" s="284"/>
      <c r="GGU17" s="285"/>
      <c r="GGV17" s="285"/>
      <c r="GGW17" s="286"/>
      <c r="GGX17" s="287"/>
      <c r="GGY17" s="67"/>
      <c r="GGZ17" s="284"/>
      <c r="GHA17" s="285"/>
      <c r="GHB17" s="285"/>
      <c r="GHC17" s="286"/>
      <c r="GHD17" s="287"/>
      <c r="GHE17" s="67"/>
      <c r="GHF17" s="284"/>
      <c r="GHG17" s="285"/>
      <c r="GHH17" s="285"/>
      <c r="GHI17" s="286"/>
      <c r="GHJ17" s="287"/>
      <c r="GHK17" s="67"/>
      <c r="GHL17" s="284"/>
      <c r="GHM17" s="285"/>
      <c r="GHN17" s="285"/>
      <c r="GHO17" s="286"/>
      <c r="GHP17" s="287"/>
      <c r="GHQ17" s="67"/>
      <c r="GHR17" s="284"/>
      <c r="GHS17" s="285"/>
      <c r="GHT17" s="285"/>
      <c r="GHU17" s="286"/>
      <c r="GHV17" s="287"/>
      <c r="GHW17" s="67"/>
      <c r="GHX17" s="284"/>
      <c r="GHY17" s="285"/>
      <c r="GHZ17" s="285"/>
      <c r="GIA17" s="286"/>
      <c r="GIB17" s="287"/>
      <c r="GIC17" s="67"/>
      <c r="GID17" s="284"/>
      <c r="GIE17" s="285"/>
      <c r="GIF17" s="285"/>
      <c r="GIG17" s="286"/>
      <c r="GIH17" s="287"/>
      <c r="GII17" s="67"/>
      <c r="GIJ17" s="284"/>
      <c r="GIK17" s="285"/>
      <c r="GIL17" s="285"/>
      <c r="GIM17" s="286"/>
      <c r="GIN17" s="287"/>
      <c r="GIO17" s="67"/>
      <c r="GIP17" s="284"/>
      <c r="GIQ17" s="285"/>
      <c r="GIR17" s="285"/>
      <c r="GIS17" s="286"/>
      <c r="GIT17" s="287"/>
      <c r="GIU17" s="67"/>
      <c r="GIV17" s="284"/>
      <c r="GIW17" s="285"/>
      <c r="GIX17" s="285"/>
      <c r="GIY17" s="286"/>
      <c r="GIZ17" s="287"/>
      <c r="GJA17" s="67"/>
      <c r="GJB17" s="284"/>
      <c r="GJC17" s="285"/>
      <c r="GJD17" s="285"/>
      <c r="GJE17" s="286"/>
      <c r="GJF17" s="287"/>
      <c r="GJG17" s="67"/>
      <c r="GJH17" s="284"/>
      <c r="GJI17" s="285"/>
      <c r="GJJ17" s="285"/>
      <c r="GJK17" s="286"/>
      <c r="GJL17" s="287"/>
      <c r="GJM17" s="67"/>
      <c r="GJN17" s="284"/>
      <c r="GJO17" s="285"/>
      <c r="GJP17" s="285"/>
      <c r="GJQ17" s="286"/>
      <c r="GJR17" s="287"/>
      <c r="GJS17" s="67"/>
      <c r="GJT17" s="284"/>
      <c r="GJU17" s="285"/>
      <c r="GJV17" s="285"/>
      <c r="GJW17" s="286"/>
      <c r="GJX17" s="287"/>
      <c r="GJY17" s="67"/>
      <c r="GJZ17" s="284"/>
      <c r="GKA17" s="285"/>
      <c r="GKB17" s="285"/>
      <c r="GKC17" s="286"/>
      <c r="GKD17" s="287"/>
      <c r="GKE17" s="67"/>
      <c r="GKF17" s="284"/>
      <c r="GKG17" s="285"/>
      <c r="GKH17" s="285"/>
      <c r="GKI17" s="286"/>
      <c r="GKJ17" s="287"/>
      <c r="GKK17" s="67"/>
      <c r="GKL17" s="284"/>
      <c r="GKM17" s="285"/>
      <c r="GKN17" s="285"/>
      <c r="GKO17" s="286"/>
      <c r="GKP17" s="287"/>
      <c r="GKQ17" s="67"/>
      <c r="GKR17" s="284"/>
      <c r="GKS17" s="285"/>
      <c r="GKT17" s="285"/>
      <c r="GKU17" s="286"/>
      <c r="GKV17" s="287"/>
      <c r="GKW17" s="67"/>
      <c r="GKX17" s="284"/>
      <c r="GKY17" s="285"/>
      <c r="GKZ17" s="285"/>
      <c r="GLA17" s="286"/>
      <c r="GLB17" s="287"/>
      <c r="GLC17" s="67"/>
      <c r="GLD17" s="284"/>
      <c r="GLE17" s="285"/>
      <c r="GLF17" s="285"/>
      <c r="GLG17" s="286"/>
      <c r="GLH17" s="287"/>
      <c r="GLI17" s="67"/>
      <c r="GLJ17" s="284"/>
      <c r="GLK17" s="285"/>
      <c r="GLL17" s="285"/>
      <c r="GLM17" s="286"/>
      <c r="GLN17" s="287"/>
      <c r="GLO17" s="67"/>
      <c r="GLP17" s="284"/>
      <c r="GLQ17" s="285"/>
      <c r="GLR17" s="285"/>
      <c r="GLS17" s="286"/>
      <c r="GLT17" s="287"/>
      <c r="GLU17" s="67"/>
      <c r="GLV17" s="284"/>
      <c r="GLW17" s="285"/>
      <c r="GLX17" s="285"/>
      <c r="GLY17" s="286"/>
      <c r="GLZ17" s="287"/>
      <c r="GMA17" s="67"/>
      <c r="GMB17" s="284"/>
      <c r="GMC17" s="285"/>
      <c r="GMD17" s="285"/>
      <c r="GME17" s="286"/>
      <c r="GMF17" s="287"/>
      <c r="GMG17" s="67"/>
      <c r="GMH17" s="284"/>
      <c r="GMI17" s="285"/>
      <c r="GMJ17" s="285"/>
      <c r="GMK17" s="286"/>
      <c r="GML17" s="287"/>
      <c r="GMM17" s="67"/>
      <c r="GMN17" s="284"/>
      <c r="GMO17" s="285"/>
      <c r="GMP17" s="285"/>
      <c r="GMQ17" s="286"/>
      <c r="GMR17" s="287"/>
      <c r="GMS17" s="67"/>
      <c r="GMT17" s="284"/>
      <c r="GMU17" s="285"/>
      <c r="GMV17" s="285"/>
      <c r="GMW17" s="286"/>
      <c r="GMX17" s="287"/>
      <c r="GMY17" s="67"/>
      <c r="GMZ17" s="284"/>
      <c r="GNA17" s="285"/>
      <c r="GNB17" s="285"/>
      <c r="GNC17" s="286"/>
      <c r="GND17" s="287"/>
      <c r="GNE17" s="67"/>
      <c r="GNF17" s="284"/>
      <c r="GNG17" s="285"/>
      <c r="GNH17" s="285"/>
      <c r="GNI17" s="286"/>
      <c r="GNJ17" s="287"/>
      <c r="GNK17" s="67"/>
      <c r="GNL17" s="284"/>
      <c r="GNM17" s="285"/>
      <c r="GNN17" s="285"/>
      <c r="GNO17" s="286"/>
      <c r="GNP17" s="287"/>
      <c r="GNQ17" s="67"/>
      <c r="GNR17" s="284"/>
      <c r="GNS17" s="285"/>
      <c r="GNT17" s="285"/>
      <c r="GNU17" s="286"/>
      <c r="GNV17" s="287"/>
      <c r="GNW17" s="67"/>
      <c r="GNX17" s="284"/>
      <c r="GNY17" s="285"/>
      <c r="GNZ17" s="285"/>
      <c r="GOA17" s="286"/>
      <c r="GOB17" s="287"/>
      <c r="GOC17" s="67"/>
      <c r="GOD17" s="284"/>
      <c r="GOE17" s="285"/>
      <c r="GOF17" s="285"/>
      <c r="GOG17" s="286"/>
      <c r="GOH17" s="287"/>
      <c r="GOI17" s="67"/>
      <c r="GOJ17" s="284"/>
      <c r="GOK17" s="285"/>
      <c r="GOL17" s="285"/>
      <c r="GOM17" s="286"/>
      <c r="GON17" s="287"/>
      <c r="GOO17" s="67"/>
      <c r="GOP17" s="284"/>
      <c r="GOQ17" s="285"/>
      <c r="GOR17" s="285"/>
      <c r="GOS17" s="286"/>
      <c r="GOT17" s="287"/>
      <c r="GOU17" s="67"/>
      <c r="GOV17" s="284"/>
      <c r="GOW17" s="285"/>
      <c r="GOX17" s="285"/>
      <c r="GOY17" s="286"/>
      <c r="GOZ17" s="287"/>
      <c r="GPA17" s="67"/>
      <c r="GPB17" s="284"/>
      <c r="GPC17" s="285"/>
      <c r="GPD17" s="285"/>
      <c r="GPE17" s="286"/>
      <c r="GPF17" s="287"/>
      <c r="GPG17" s="67"/>
      <c r="GPH17" s="284"/>
      <c r="GPI17" s="285"/>
      <c r="GPJ17" s="285"/>
      <c r="GPK17" s="286"/>
      <c r="GPL17" s="287"/>
      <c r="GPM17" s="67"/>
      <c r="GPN17" s="284"/>
      <c r="GPO17" s="285"/>
      <c r="GPP17" s="285"/>
      <c r="GPQ17" s="286"/>
      <c r="GPR17" s="287"/>
      <c r="GPS17" s="67"/>
      <c r="GPT17" s="284"/>
      <c r="GPU17" s="285"/>
      <c r="GPV17" s="285"/>
      <c r="GPW17" s="286"/>
      <c r="GPX17" s="287"/>
      <c r="GPY17" s="67"/>
      <c r="GPZ17" s="284"/>
      <c r="GQA17" s="285"/>
      <c r="GQB17" s="285"/>
      <c r="GQC17" s="286"/>
      <c r="GQD17" s="287"/>
      <c r="GQE17" s="67"/>
      <c r="GQF17" s="284"/>
      <c r="GQG17" s="285"/>
      <c r="GQH17" s="285"/>
      <c r="GQI17" s="286"/>
      <c r="GQJ17" s="287"/>
      <c r="GQK17" s="67"/>
      <c r="GQL17" s="284"/>
      <c r="GQM17" s="285"/>
      <c r="GQN17" s="285"/>
      <c r="GQO17" s="286"/>
      <c r="GQP17" s="287"/>
      <c r="GQQ17" s="67"/>
      <c r="GQR17" s="284"/>
      <c r="GQS17" s="285"/>
      <c r="GQT17" s="285"/>
      <c r="GQU17" s="286"/>
      <c r="GQV17" s="287"/>
      <c r="GQW17" s="67"/>
      <c r="GQX17" s="284"/>
      <c r="GQY17" s="285"/>
      <c r="GQZ17" s="285"/>
      <c r="GRA17" s="286"/>
      <c r="GRB17" s="287"/>
      <c r="GRC17" s="67"/>
      <c r="GRD17" s="284"/>
      <c r="GRE17" s="285"/>
      <c r="GRF17" s="285"/>
      <c r="GRG17" s="286"/>
      <c r="GRH17" s="287"/>
      <c r="GRI17" s="67"/>
      <c r="GRJ17" s="284"/>
      <c r="GRK17" s="285"/>
      <c r="GRL17" s="285"/>
      <c r="GRM17" s="286"/>
      <c r="GRN17" s="287"/>
      <c r="GRO17" s="67"/>
      <c r="GRP17" s="284"/>
      <c r="GRQ17" s="285"/>
      <c r="GRR17" s="285"/>
      <c r="GRS17" s="286"/>
      <c r="GRT17" s="287"/>
      <c r="GRU17" s="67"/>
      <c r="GRV17" s="284"/>
      <c r="GRW17" s="285"/>
      <c r="GRX17" s="285"/>
      <c r="GRY17" s="286"/>
      <c r="GRZ17" s="287"/>
      <c r="GSA17" s="67"/>
      <c r="GSB17" s="284"/>
      <c r="GSC17" s="285"/>
      <c r="GSD17" s="285"/>
      <c r="GSE17" s="286"/>
      <c r="GSF17" s="287"/>
      <c r="GSG17" s="67"/>
      <c r="GSH17" s="284"/>
      <c r="GSI17" s="285"/>
      <c r="GSJ17" s="285"/>
      <c r="GSK17" s="286"/>
      <c r="GSL17" s="287"/>
      <c r="GSM17" s="67"/>
      <c r="GSN17" s="284"/>
      <c r="GSO17" s="285"/>
      <c r="GSP17" s="285"/>
      <c r="GSQ17" s="286"/>
      <c r="GSR17" s="287"/>
      <c r="GSS17" s="67"/>
      <c r="GST17" s="284"/>
      <c r="GSU17" s="285"/>
      <c r="GSV17" s="285"/>
      <c r="GSW17" s="286"/>
      <c r="GSX17" s="287"/>
      <c r="GSY17" s="67"/>
      <c r="GSZ17" s="284"/>
      <c r="GTA17" s="285"/>
      <c r="GTB17" s="285"/>
      <c r="GTC17" s="286"/>
      <c r="GTD17" s="287"/>
      <c r="GTE17" s="67"/>
      <c r="GTF17" s="284"/>
      <c r="GTG17" s="285"/>
      <c r="GTH17" s="285"/>
      <c r="GTI17" s="286"/>
      <c r="GTJ17" s="287"/>
      <c r="GTK17" s="67"/>
      <c r="GTL17" s="284"/>
      <c r="GTM17" s="285"/>
      <c r="GTN17" s="285"/>
      <c r="GTO17" s="286"/>
      <c r="GTP17" s="287"/>
      <c r="GTQ17" s="67"/>
      <c r="GTR17" s="284"/>
      <c r="GTS17" s="285"/>
      <c r="GTT17" s="285"/>
      <c r="GTU17" s="286"/>
      <c r="GTV17" s="287"/>
      <c r="GTW17" s="67"/>
      <c r="GTX17" s="284"/>
      <c r="GTY17" s="285"/>
      <c r="GTZ17" s="285"/>
      <c r="GUA17" s="286"/>
      <c r="GUB17" s="287"/>
      <c r="GUC17" s="67"/>
      <c r="GUD17" s="284"/>
      <c r="GUE17" s="285"/>
      <c r="GUF17" s="285"/>
      <c r="GUG17" s="286"/>
      <c r="GUH17" s="287"/>
      <c r="GUI17" s="67"/>
      <c r="GUJ17" s="284"/>
      <c r="GUK17" s="285"/>
      <c r="GUL17" s="285"/>
      <c r="GUM17" s="286"/>
      <c r="GUN17" s="287"/>
      <c r="GUO17" s="67"/>
      <c r="GUP17" s="284"/>
      <c r="GUQ17" s="285"/>
      <c r="GUR17" s="285"/>
      <c r="GUS17" s="286"/>
      <c r="GUT17" s="287"/>
      <c r="GUU17" s="67"/>
      <c r="GUV17" s="284"/>
      <c r="GUW17" s="285"/>
      <c r="GUX17" s="285"/>
      <c r="GUY17" s="286"/>
      <c r="GUZ17" s="287"/>
      <c r="GVA17" s="67"/>
      <c r="GVB17" s="284"/>
      <c r="GVC17" s="285"/>
      <c r="GVD17" s="285"/>
      <c r="GVE17" s="286"/>
      <c r="GVF17" s="287"/>
      <c r="GVG17" s="67"/>
      <c r="GVH17" s="284"/>
      <c r="GVI17" s="285"/>
      <c r="GVJ17" s="285"/>
      <c r="GVK17" s="286"/>
      <c r="GVL17" s="287"/>
      <c r="GVM17" s="67"/>
      <c r="GVN17" s="284"/>
      <c r="GVO17" s="285"/>
      <c r="GVP17" s="285"/>
      <c r="GVQ17" s="286"/>
      <c r="GVR17" s="287"/>
      <c r="GVS17" s="67"/>
      <c r="GVT17" s="284"/>
      <c r="GVU17" s="285"/>
      <c r="GVV17" s="285"/>
      <c r="GVW17" s="286"/>
      <c r="GVX17" s="287"/>
      <c r="GVY17" s="67"/>
      <c r="GVZ17" s="284"/>
      <c r="GWA17" s="285"/>
      <c r="GWB17" s="285"/>
      <c r="GWC17" s="286"/>
      <c r="GWD17" s="287"/>
      <c r="GWE17" s="67"/>
      <c r="GWF17" s="284"/>
      <c r="GWG17" s="285"/>
      <c r="GWH17" s="285"/>
      <c r="GWI17" s="286"/>
      <c r="GWJ17" s="287"/>
      <c r="GWK17" s="67"/>
      <c r="GWL17" s="284"/>
      <c r="GWM17" s="285"/>
      <c r="GWN17" s="285"/>
      <c r="GWO17" s="286"/>
      <c r="GWP17" s="287"/>
      <c r="GWQ17" s="67"/>
      <c r="GWR17" s="284"/>
      <c r="GWS17" s="285"/>
      <c r="GWT17" s="285"/>
      <c r="GWU17" s="286"/>
      <c r="GWV17" s="287"/>
      <c r="GWW17" s="67"/>
      <c r="GWX17" s="284"/>
      <c r="GWY17" s="285"/>
      <c r="GWZ17" s="285"/>
      <c r="GXA17" s="286"/>
      <c r="GXB17" s="287"/>
      <c r="GXC17" s="67"/>
      <c r="GXD17" s="284"/>
      <c r="GXE17" s="285"/>
      <c r="GXF17" s="285"/>
      <c r="GXG17" s="286"/>
      <c r="GXH17" s="287"/>
      <c r="GXI17" s="67"/>
      <c r="GXJ17" s="284"/>
      <c r="GXK17" s="285"/>
      <c r="GXL17" s="285"/>
      <c r="GXM17" s="286"/>
      <c r="GXN17" s="287"/>
      <c r="GXO17" s="67"/>
      <c r="GXP17" s="284"/>
      <c r="GXQ17" s="285"/>
      <c r="GXR17" s="285"/>
      <c r="GXS17" s="286"/>
      <c r="GXT17" s="287"/>
      <c r="GXU17" s="67"/>
      <c r="GXV17" s="284"/>
      <c r="GXW17" s="285"/>
      <c r="GXX17" s="285"/>
      <c r="GXY17" s="286"/>
      <c r="GXZ17" s="287"/>
      <c r="GYA17" s="67"/>
      <c r="GYB17" s="284"/>
      <c r="GYC17" s="285"/>
      <c r="GYD17" s="285"/>
      <c r="GYE17" s="286"/>
      <c r="GYF17" s="287"/>
      <c r="GYG17" s="67"/>
      <c r="GYH17" s="284"/>
      <c r="GYI17" s="285"/>
      <c r="GYJ17" s="285"/>
      <c r="GYK17" s="286"/>
      <c r="GYL17" s="287"/>
      <c r="GYM17" s="67"/>
      <c r="GYN17" s="284"/>
      <c r="GYO17" s="285"/>
      <c r="GYP17" s="285"/>
      <c r="GYQ17" s="286"/>
      <c r="GYR17" s="287"/>
      <c r="GYS17" s="67"/>
      <c r="GYT17" s="284"/>
      <c r="GYU17" s="285"/>
      <c r="GYV17" s="285"/>
      <c r="GYW17" s="286"/>
      <c r="GYX17" s="287"/>
      <c r="GYY17" s="67"/>
      <c r="GYZ17" s="284"/>
      <c r="GZA17" s="285"/>
      <c r="GZB17" s="285"/>
      <c r="GZC17" s="286"/>
      <c r="GZD17" s="287"/>
      <c r="GZE17" s="67"/>
      <c r="GZF17" s="284"/>
      <c r="GZG17" s="285"/>
      <c r="GZH17" s="285"/>
      <c r="GZI17" s="286"/>
      <c r="GZJ17" s="287"/>
      <c r="GZK17" s="67"/>
      <c r="GZL17" s="284"/>
      <c r="GZM17" s="285"/>
      <c r="GZN17" s="285"/>
      <c r="GZO17" s="286"/>
      <c r="GZP17" s="287"/>
      <c r="GZQ17" s="67"/>
      <c r="GZR17" s="284"/>
      <c r="GZS17" s="285"/>
      <c r="GZT17" s="285"/>
      <c r="GZU17" s="286"/>
      <c r="GZV17" s="287"/>
      <c r="GZW17" s="67"/>
      <c r="GZX17" s="284"/>
      <c r="GZY17" s="285"/>
      <c r="GZZ17" s="285"/>
      <c r="HAA17" s="286"/>
      <c r="HAB17" s="287"/>
      <c r="HAC17" s="67"/>
      <c r="HAD17" s="284"/>
      <c r="HAE17" s="285"/>
      <c r="HAF17" s="285"/>
      <c r="HAG17" s="286"/>
      <c r="HAH17" s="287"/>
      <c r="HAI17" s="67"/>
      <c r="HAJ17" s="284"/>
      <c r="HAK17" s="285"/>
      <c r="HAL17" s="285"/>
      <c r="HAM17" s="286"/>
      <c r="HAN17" s="287"/>
      <c r="HAO17" s="67"/>
      <c r="HAP17" s="284"/>
      <c r="HAQ17" s="285"/>
      <c r="HAR17" s="285"/>
      <c r="HAS17" s="286"/>
      <c r="HAT17" s="287"/>
      <c r="HAU17" s="67"/>
      <c r="HAV17" s="284"/>
      <c r="HAW17" s="285"/>
      <c r="HAX17" s="285"/>
      <c r="HAY17" s="286"/>
      <c r="HAZ17" s="287"/>
      <c r="HBA17" s="67"/>
      <c r="HBB17" s="284"/>
      <c r="HBC17" s="285"/>
      <c r="HBD17" s="285"/>
      <c r="HBE17" s="286"/>
      <c r="HBF17" s="287"/>
      <c r="HBG17" s="67"/>
      <c r="HBH17" s="284"/>
      <c r="HBI17" s="285"/>
      <c r="HBJ17" s="285"/>
      <c r="HBK17" s="286"/>
      <c r="HBL17" s="287"/>
      <c r="HBM17" s="67"/>
      <c r="HBN17" s="284"/>
      <c r="HBO17" s="285"/>
      <c r="HBP17" s="285"/>
      <c r="HBQ17" s="286"/>
      <c r="HBR17" s="287"/>
      <c r="HBS17" s="67"/>
      <c r="HBT17" s="284"/>
      <c r="HBU17" s="285"/>
      <c r="HBV17" s="285"/>
      <c r="HBW17" s="286"/>
      <c r="HBX17" s="287"/>
      <c r="HBY17" s="67"/>
      <c r="HBZ17" s="284"/>
      <c r="HCA17" s="285"/>
      <c r="HCB17" s="285"/>
      <c r="HCC17" s="286"/>
      <c r="HCD17" s="287"/>
      <c r="HCE17" s="67"/>
      <c r="HCF17" s="284"/>
      <c r="HCG17" s="285"/>
      <c r="HCH17" s="285"/>
      <c r="HCI17" s="286"/>
      <c r="HCJ17" s="287"/>
      <c r="HCK17" s="67"/>
      <c r="HCL17" s="284"/>
      <c r="HCM17" s="285"/>
      <c r="HCN17" s="285"/>
      <c r="HCO17" s="286"/>
      <c r="HCP17" s="287"/>
      <c r="HCQ17" s="67"/>
      <c r="HCR17" s="284"/>
      <c r="HCS17" s="285"/>
      <c r="HCT17" s="285"/>
      <c r="HCU17" s="286"/>
      <c r="HCV17" s="287"/>
      <c r="HCW17" s="67"/>
      <c r="HCX17" s="284"/>
      <c r="HCY17" s="285"/>
      <c r="HCZ17" s="285"/>
      <c r="HDA17" s="286"/>
      <c r="HDB17" s="287"/>
      <c r="HDC17" s="67"/>
      <c r="HDD17" s="284"/>
      <c r="HDE17" s="285"/>
      <c r="HDF17" s="285"/>
      <c r="HDG17" s="286"/>
      <c r="HDH17" s="287"/>
      <c r="HDI17" s="67"/>
      <c r="HDJ17" s="284"/>
      <c r="HDK17" s="285"/>
      <c r="HDL17" s="285"/>
      <c r="HDM17" s="286"/>
      <c r="HDN17" s="287"/>
      <c r="HDO17" s="67"/>
      <c r="HDP17" s="284"/>
      <c r="HDQ17" s="285"/>
      <c r="HDR17" s="285"/>
      <c r="HDS17" s="286"/>
      <c r="HDT17" s="287"/>
      <c r="HDU17" s="67"/>
      <c r="HDV17" s="284"/>
      <c r="HDW17" s="285"/>
      <c r="HDX17" s="285"/>
      <c r="HDY17" s="286"/>
      <c r="HDZ17" s="287"/>
      <c r="HEA17" s="67"/>
      <c r="HEB17" s="284"/>
      <c r="HEC17" s="285"/>
      <c r="HED17" s="285"/>
      <c r="HEE17" s="286"/>
      <c r="HEF17" s="287"/>
      <c r="HEG17" s="67"/>
      <c r="HEH17" s="284"/>
      <c r="HEI17" s="285"/>
      <c r="HEJ17" s="285"/>
      <c r="HEK17" s="286"/>
      <c r="HEL17" s="287"/>
      <c r="HEM17" s="67"/>
      <c r="HEN17" s="284"/>
      <c r="HEO17" s="285"/>
      <c r="HEP17" s="285"/>
      <c r="HEQ17" s="286"/>
      <c r="HER17" s="287"/>
      <c r="HES17" s="67"/>
      <c r="HET17" s="284"/>
      <c r="HEU17" s="285"/>
      <c r="HEV17" s="285"/>
      <c r="HEW17" s="286"/>
      <c r="HEX17" s="287"/>
      <c r="HEY17" s="67"/>
      <c r="HEZ17" s="284"/>
      <c r="HFA17" s="285"/>
      <c r="HFB17" s="285"/>
      <c r="HFC17" s="286"/>
      <c r="HFD17" s="287"/>
      <c r="HFE17" s="67"/>
      <c r="HFF17" s="284"/>
      <c r="HFG17" s="285"/>
      <c r="HFH17" s="285"/>
      <c r="HFI17" s="286"/>
      <c r="HFJ17" s="287"/>
      <c r="HFK17" s="67"/>
      <c r="HFL17" s="284"/>
      <c r="HFM17" s="285"/>
      <c r="HFN17" s="285"/>
      <c r="HFO17" s="286"/>
      <c r="HFP17" s="287"/>
      <c r="HFQ17" s="67"/>
      <c r="HFR17" s="284"/>
      <c r="HFS17" s="285"/>
      <c r="HFT17" s="285"/>
      <c r="HFU17" s="286"/>
      <c r="HFV17" s="287"/>
      <c r="HFW17" s="67"/>
      <c r="HFX17" s="284"/>
      <c r="HFY17" s="285"/>
      <c r="HFZ17" s="285"/>
      <c r="HGA17" s="286"/>
      <c r="HGB17" s="287"/>
      <c r="HGC17" s="67"/>
      <c r="HGD17" s="284"/>
      <c r="HGE17" s="285"/>
      <c r="HGF17" s="285"/>
      <c r="HGG17" s="286"/>
      <c r="HGH17" s="287"/>
      <c r="HGI17" s="67"/>
      <c r="HGJ17" s="284"/>
      <c r="HGK17" s="285"/>
      <c r="HGL17" s="285"/>
      <c r="HGM17" s="286"/>
      <c r="HGN17" s="287"/>
      <c r="HGO17" s="67"/>
      <c r="HGP17" s="284"/>
      <c r="HGQ17" s="285"/>
      <c r="HGR17" s="285"/>
      <c r="HGS17" s="286"/>
      <c r="HGT17" s="287"/>
      <c r="HGU17" s="67"/>
      <c r="HGV17" s="284"/>
      <c r="HGW17" s="285"/>
      <c r="HGX17" s="285"/>
      <c r="HGY17" s="286"/>
      <c r="HGZ17" s="287"/>
      <c r="HHA17" s="67"/>
      <c r="HHB17" s="284"/>
      <c r="HHC17" s="285"/>
      <c r="HHD17" s="285"/>
      <c r="HHE17" s="286"/>
      <c r="HHF17" s="287"/>
      <c r="HHG17" s="67"/>
      <c r="HHH17" s="284"/>
      <c r="HHI17" s="285"/>
      <c r="HHJ17" s="285"/>
      <c r="HHK17" s="286"/>
      <c r="HHL17" s="287"/>
      <c r="HHM17" s="67"/>
      <c r="HHN17" s="284"/>
      <c r="HHO17" s="285"/>
      <c r="HHP17" s="285"/>
      <c r="HHQ17" s="286"/>
      <c r="HHR17" s="287"/>
      <c r="HHS17" s="67"/>
      <c r="HHT17" s="284"/>
      <c r="HHU17" s="285"/>
      <c r="HHV17" s="285"/>
      <c r="HHW17" s="286"/>
      <c r="HHX17" s="287"/>
      <c r="HHY17" s="67"/>
      <c r="HHZ17" s="284"/>
      <c r="HIA17" s="285"/>
      <c r="HIB17" s="285"/>
      <c r="HIC17" s="286"/>
      <c r="HID17" s="287"/>
      <c r="HIE17" s="67"/>
      <c r="HIF17" s="284"/>
      <c r="HIG17" s="285"/>
      <c r="HIH17" s="285"/>
      <c r="HII17" s="286"/>
      <c r="HIJ17" s="287"/>
      <c r="HIK17" s="67"/>
      <c r="HIL17" s="284"/>
      <c r="HIM17" s="285"/>
      <c r="HIN17" s="285"/>
      <c r="HIO17" s="286"/>
      <c r="HIP17" s="287"/>
      <c r="HIQ17" s="67"/>
      <c r="HIR17" s="284"/>
      <c r="HIS17" s="285"/>
      <c r="HIT17" s="285"/>
      <c r="HIU17" s="286"/>
      <c r="HIV17" s="287"/>
      <c r="HIW17" s="67"/>
      <c r="HIX17" s="284"/>
      <c r="HIY17" s="285"/>
      <c r="HIZ17" s="285"/>
      <c r="HJA17" s="286"/>
      <c r="HJB17" s="287"/>
      <c r="HJC17" s="67"/>
      <c r="HJD17" s="284"/>
      <c r="HJE17" s="285"/>
      <c r="HJF17" s="285"/>
      <c r="HJG17" s="286"/>
      <c r="HJH17" s="287"/>
      <c r="HJI17" s="67"/>
      <c r="HJJ17" s="284"/>
      <c r="HJK17" s="285"/>
      <c r="HJL17" s="285"/>
      <c r="HJM17" s="286"/>
      <c r="HJN17" s="287"/>
      <c r="HJO17" s="67"/>
      <c r="HJP17" s="284"/>
      <c r="HJQ17" s="285"/>
      <c r="HJR17" s="285"/>
      <c r="HJS17" s="286"/>
      <c r="HJT17" s="287"/>
      <c r="HJU17" s="67"/>
      <c r="HJV17" s="284"/>
      <c r="HJW17" s="285"/>
      <c r="HJX17" s="285"/>
      <c r="HJY17" s="286"/>
      <c r="HJZ17" s="287"/>
      <c r="HKA17" s="67"/>
      <c r="HKB17" s="284"/>
      <c r="HKC17" s="285"/>
      <c r="HKD17" s="285"/>
      <c r="HKE17" s="286"/>
      <c r="HKF17" s="287"/>
      <c r="HKG17" s="67"/>
      <c r="HKH17" s="284"/>
      <c r="HKI17" s="285"/>
      <c r="HKJ17" s="285"/>
      <c r="HKK17" s="286"/>
      <c r="HKL17" s="287"/>
      <c r="HKM17" s="67"/>
      <c r="HKN17" s="284"/>
      <c r="HKO17" s="285"/>
      <c r="HKP17" s="285"/>
      <c r="HKQ17" s="286"/>
      <c r="HKR17" s="287"/>
      <c r="HKS17" s="67"/>
      <c r="HKT17" s="284"/>
      <c r="HKU17" s="285"/>
      <c r="HKV17" s="285"/>
      <c r="HKW17" s="286"/>
      <c r="HKX17" s="287"/>
      <c r="HKY17" s="67"/>
      <c r="HKZ17" s="284"/>
      <c r="HLA17" s="285"/>
      <c r="HLB17" s="285"/>
      <c r="HLC17" s="286"/>
      <c r="HLD17" s="287"/>
      <c r="HLE17" s="67"/>
      <c r="HLF17" s="284"/>
      <c r="HLG17" s="285"/>
      <c r="HLH17" s="285"/>
      <c r="HLI17" s="286"/>
      <c r="HLJ17" s="287"/>
      <c r="HLK17" s="67"/>
      <c r="HLL17" s="284"/>
      <c r="HLM17" s="285"/>
      <c r="HLN17" s="285"/>
      <c r="HLO17" s="286"/>
      <c r="HLP17" s="287"/>
      <c r="HLQ17" s="67"/>
      <c r="HLR17" s="284"/>
      <c r="HLS17" s="285"/>
      <c r="HLT17" s="285"/>
      <c r="HLU17" s="286"/>
      <c r="HLV17" s="287"/>
      <c r="HLW17" s="67"/>
      <c r="HLX17" s="284"/>
      <c r="HLY17" s="285"/>
      <c r="HLZ17" s="285"/>
      <c r="HMA17" s="286"/>
      <c r="HMB17" s="287"/>
      <c r="HMC17" s="67"/>
      <c r="HMD17" s="284"/>
      <c r="HME17" s="285"/>
      <c r="HMF17" s="285"/>
      <c r="HMG17" s="286"/>
      <c r="HMH17" s="287"/>
      <c r="HMI17" s="67"/>
      <c r="HMJ17" s="284"/>
      <c r="HMK17" s="285"/>
      <c r="HML17" s="285"/>
      <c r="HMM17" s="286"/>
      <c r="HMN17" s="287"/>
      <c r="HMO17" s="67"/>
      <c r="HMP17" s="284"/>
      <c r="HMQ17" s="285"/>
      <c r="HMR17" s="285"/>
      <c r="HMS17" s="286"/>
      <c r="HMT17" s="287"/>
      <c r="HMU17" s="67"/>
      <c r="HMV17" s="284"/>
      <c r="HMW17" s="285"/>
      <c r="HMX17" s="285"/>
      <c r="HMY17" s="286"/>
      <c r="HMZ17" s="287"/>
      <c r="HNA17" s="67"/>
      <c r="HNB17" s="284"/>
      <c r="HNC17" s="285"/>
      <c r="HND17" s="285"/>
      <c r="HNE17" s="286"/>
      <c r="HNF17" s="287"/>
      <c r="HNG17" s="67"/>
      <c r="HNH17" s="284"/>
      <c r="HNI17" s="285"/>
      <c r="HNJ17" s="285"/>
      <c r="HNK17" s="286"/>
      <c r="HNL17" s="287"/>
      <c r="HNM17" s="67"/>
      <c r="HNN17" s="284"/>
      <c r="HNO17" s="285"/>
      <c r="HNP17" s="285"/>
      <c r="HNQ17" s="286"/>
      <c r="HNR17" s="287"/>
      <c r="HNS17" s="67"/>
      <c r="HNT17" s="284"/>
      <c r="HNU17" s="285"/>
      <c r="HNV17" s="285"/>
      <c r="HNW17" s="286"/>
      <c r="HNX17" s="287"/>
      <c r="HNY17" s="67"/>
      <c r="HNZ17" s="284"/>
      <c r="HOA17" s="285"/>
      <c r="HOB17" s="285"/>
      <c r="HOC17" s="286"/>
      <c r="HOD17" s="287"/>
      <c r="HOE17" s="67"/>
      <c r="HOF17" s="284"/>
      <c r="HOG17" s="285"/>
      <c r="HOH17" s="285"/>
      <c r="HOI17" s="286"/>
      <c r="HOJ17" s="287"/>
      <c r="HOK17" s="67"/>
      <c r="HOL17" s="284"/>
      <c r="HOM17" s="285"/>
      <c r="HON17" s="285"/>
      <c r="HOO17" s="286"/>
      <c r="HOP17" s="287"/>
      <c r="HOQ17" s="67"/>
      <c r="HOR17" s="284"/>
      <c r="HOS17" s="285"/>
      <c r="HOT17" s="285"/>
      <c r="HOU17" s="286"/>
      <c r="HOV17" s="287"/>
      <c r="HOW17" s="67"/>
      <c r="HOX17" s="284"/>
      <c r="HOY17" s="285"/>
      <c r="HOZ17" s="285"/>
      <c r="HPA17" s="286"/>
      <c r="HPB17" s="287"/>
      <c r="HPC17" s="67"/>
      <c r="HPD17" s="284"/>
      <c r="HPE17" s="285"/>
      <c r="HPF17" s="285"/>
      <c r="HPG17" s="286"/>
      <c r="HPH17" s="287"/>
      <c r="HPI17" s="67"/>
      <c r="HPJ17" s="284"/>
      <c r="HPK17" s="285"/>
      <c r="HPL17" s="285"/>
      <c r="HPM17" s="286"/>
      <c r="HPN17" s="287"/>
      <c r="HPO17" s="67"/>
      <c r="HPP17" s="284"/>
      <c r="HPQ17" s="285"/>
      <c r="HPR17" s="285"/>
      <c r="HPS17" s="286"/>
      <c r="HPT17" s="287"/>
      <c r="HPU17" s="67"/>
      <c r="HPV17" s="284"/>
      <c r="HPW17" s="285"/>
      <c r="HPX17" s="285"/>
      <c r="HPY17" s="286"/>
      <c r="HPZ17" s="287"/>
      <c r="HQA17" s="67"/>
      <c r="HQB17" s="284"/>
      <c r="HQC17" s="285"/>
      <c r="HQD17" s="285"/>
      <c r="HQE17" s="286"/>
      <c r="HQF17" s="287"/>
      <c r="HQG17" s="67"/>
      <c r="HQH17" s="284"/>
      <c r="HQI17" s="285"/>
      <c r="HQJ17" s="285"/>
      <c r="HQK17" s="286"/>
      <c r="HQL17" s="287"/>
      <c r="HQM17" s="67"/>
      <c r="HQN17" s="284"/>
      <c r="HQO17" s="285"/>
      <c r="HQP17" s="285"/>
      <c r="HQQ17" s="286"/>
      <c r="HQR17" s="287"/>
      <c r="HQS17" s="67"/>
      <c r="HQT17" s="284"/>
      <c r="HQU17" s="285"/>
      <c r="HQV17" s="285"/>
      <c r="HQW17" s="286"/>
      <c r="HQX17" s="287"/>
      <c r="HQY17" s="67"/>
      <c r="HQZ17" s="284"/>
      <c r="HRA17" s="285"/>
      <c r="HRB17" s="285"/>
      <c r="HRC17" s="286"/>
      <c r="HRD17" s="287"/>
      <c r="HRE17" s="67"/>
      <c r="HRF17" s="284"/>
      <c r="HRG17" s="285"/>
      <c r="HRH17" s="285"/>
      <c r="HRI17" s="286"/>
      <c r="HRJ17" s="287"/>
      <c r="HRK17" s="67"/>
      <c r="HRL17" s="284"/>
      <c r="HRM17" s="285"/>
      <c r="HRN17" s="285"/>
      <c r="HRO17" s="286"/>
      <c r="HRP17" s="287"/>
      <c r="HRQ17" s="67"/>
      <c r="HRR17" s="284"/>
      <c r="HRS17" s="285"/>
      <c r="HRT17" s="285"/>
      <c r="HRU17" s="286"/>
      <c r="HRV17" s="287"/>
      <c r="HRW17" s="67"/>
      <c r="HRX17" s="284"/>
      <c r="HRY17" s="285"/>
      <c r="HRZ17" s="285"/>
      <c r="HSA17" s="286"/>
      <c r="HSB17" s="287"/>
      <c r="HSC17" s="67"/>
      <c r="HSD17" s="284"/>
      <c r="HSE17" s="285"/>
      <c r="HSF17" s="285"/>
      <c r="HSG17" s="286"/>
      <c r="HSH17" s="287"/>
      <c r="HSI17" s="67"/>
      <c r="HSJ17" s="284"/>
      <c r="HSK17" s="285"/>
      <c r="HSL17" s="285"/>
      <c r="HSM17" s="286"/>
      <c r="HSN17" s="287"/>
      <c r="HSO17" s="67"/>
      <c r="HSP17" s="284"/>
      <c r="HSQ17" s="285"/>
      <c r="HSR17" s="285"/>
      <c r="HSS17" s="286"/>
      <c r="HST17" s="287"/>
      <c r="HSU17" s="67"/>
      <c r="HSV17" s="284"/>
      <c r="HSW17" s="285"/>
      <c r="HSX17" s="285"/>
      <c r="HSY17" s="286"/>
      <c r="HSZ17" s="287"/>
      <c r="HTA17" s="67"/>
      <c r="HTB17" s="284"/>
      <c r="HTC17" s="285"/>
      <c r="HTD17" s="285"/>
      <c r="HTE17" s="286"/>
      <c r="HTF17" s="287"/>
      <c r="HTG17" s="67"/>
      <c r="HTH17" s="284"/>
      <c r="HTI17" s="285"/>
      <c r="HTJ17" s="285"/>
      <c r="HTK17" s="286"/>
      <c r="HTL17" s="287"/>
      <c r="HTM17" s="67"/>
      <c r="HTN17" s="284"/>
      <c r="HTO17" s="285"/>
      <c r="HTP17" s="285"/>
      <c r="HTQ17" s="286"/>
      <c r="HTR17" s="287"/>
      <c r="HTS17" s="67"/>
      <c r="HTT17" s="284"/>
      <c r="HTU17" s="285"/>
      <c r="HTV17" s="285"/>
      <c r="HTW17" s="286"/>
      <c r="HTX17" s="287"/>
      <c r="HTY17" s="67"/>
      <c r="HTZ17" s="284"/>
      <c r="HUA17" s="285"/>
      <c r="HUB17" s="285"/>
      <c r="HUC17" s="286"/>
      <c r="HUD17" s="287"/>
      <c r="HUE17" s="67"/>
      <c r="HUF17" s="284"/>
      <c r="HUG17" s="285"/>
      <c r="HUH17" s="285"/>
      <c r="HUI17" s="286"/>
      <c r="HUJ17" s="287"/>
      <c r="HUK17" s="67"/>
      <c r="HUL17" s="284"/>
      <c r="HUM17" s="285"/>
      <c r="HUN17" s="285"/>
      <c r="HUO17" s="286"/>
      <c r="HUP17" s="287"/>
      <c r="HUQ17" s="67"/>
      <c r="HUR17" s="284"/>
      <c r="HUS17" s="285"/>
      <c r="HUT17" s="285"/>
      <c r="HUU17" s="286"/>
      <c r="HUV17" s="287"/>
      <c r="HUW17" s="67"/>
      <c r="HUX17" s="284"/>
      <c r="HUY17" s="285"/>
      <c r="HUZ17" s="285"/>
      <c r="HVA17" s="286"/>
      <c r="HVB17" s="287"/>
      <c r="HVC17" s="67"/>
      <c r="HVD17" s="284"/>
      <c r="HVE17" s="285"/>
      <c r="HVF17" s="285"/>
      <c r="HVG17" s="286"/>
      <c r="HVH17" s="287"/>
      <c r="HVI17" s="67"/>
      <c r="HVJ17" s="284"/>
      <c r="HVK17" s="285"/>
      <c r="HVL17" s="285"/>
      <c r="HVM17" s="286"/>
      <c r="HVN17" s="287"/>
      <c r="HVO17" s="67"/>
      <c r="HVP17" s="284"/>
      <c r="HVQ17" s="285"/>
      <c r="HVR17" s="285"/>
      <c r="HVS17" s="286"/>
      <c r="HVT17" s="287"/>
      <c r="HVU17" s="67"/>
      <c r="HVV17" s="284"/>
      <c r="HVW17" s="285"/>
      <c r="HVX17" s="285"/>
      <c r="HVY17" s="286"/>
      <c r="HVZ17" s="287"/>
      <c r="HWA17" s="67"/>
      <c r="HWB17" s="284"/>
      <c r="HWC17" s="285"/>
      <c r="HWD17" s="285"/>
      <c r="HWE17" s="286"/>
      <c r="HWF17" s="287"/>
      <c r="HWG17" s="67"/>
      <c r="HWH17" s="284"/>
      <c r="HWI17" s="285"/>
      <c r="HWJ17" s="285"/>
      <c r="HWK17" s="286"/>
      <c r="HWL17" s="287"/>
      <c r="HWM17" s="67"/>
      <c r="HWN17" s="284"/>
      <c r="HWO17" s="285"/>
      <c r="HWP17" s="285"/>
      <c r="HWQ17" s="286"/>
      <c r="HWR17" s="287"/>
      <c r="HWS17" s="67"/>
      <c r="HWT17" s="284"/>
      <c r="HWU17" s="285"/>
      <c r="HWV17" s="285"/>
      <c r="HWW17" s="286"/>
      <c r="HWX17" s="287"/>
      <c r="HWY17" s="67"/>
      <c r="HWZ17" s="284"/>
      <c r="HXA17" s="285"/>
      <c r="HXB17" s="285"/>
      <c r="HXC17" s="286"/>
      <c r="HXD17" s="287"/>
      <c r="HXE17" s="67"/>
      <c r="HXF17" s="284"/>
      <c r="HXG17" s="285"/>
      <c r="HXH17" s="285"/>
      <c r="HXI17" s="286"/>
      <c r="HXJ17" s="287"/>
      <c r="HXK17" s="67"/>
      <c r="HXL17" s="284"/>
      <c r="HXM17" s="285"/>
      <c r="HXN17" s="285"/>
      <c r="HXO17" s="286"/>
      <c r="HXP17" s="287"/>
      <c r="HXQ17" s="67"/>
      <c r="HXR17" s="284"/>
      <c r="HXS17" s="285"/>
      <c r="HXT17" s="285"/>
      <c r="HXU17" s="286"/>
      <c r="HXV17" s="287"/>
      <c r="HXW17" s="67"/>
      <c r="HXX17" s="284"/>
      <c r="HXY17" s="285"/>
      <c r="HXZ17" s="285"/>
      <c r="HYA17" s="286"/>
      <c r="HYB17" s="287"/>
      <c r="HYC17" s="67"/>
      <c r="HYD17" s="284"/>
      <c r="HYE17" s="285"/>
      <c r="HYF17" s="285"/>
      <c r="HYG17" s="286"/>
      <c r="HYH17" s="287"/>
      <c r="HYI17" s="67"/>
      <c r="HYJ17" s="284"/>
      <c r="HYK17" s="285"/>
      <c r="HYL17" s="285"/>
      <c r="HYM17" s="286"/>
      <c r="HYN17" s="287"/>
      <c r="HYO17" s="67"/>
      <c r="HYP17" s="284"/>
      <c r="HYQ17" s="285"/>
      <c r="HYR17" s="285"/>
      <c r="HYS17" s="286"/>
      <c r="HYT17" s="287"/>
      <c r="HYU17" s="67"/>
      <c r="HYV17" s="284"/>
      <c r="HYW17" s="285"/>
      <c r="HYX17" s="285"/>
      <c r="HYY17" s="286"/>
      <c r="HYZ17" s="287"/>
      <c r="HZA17" s="67"/>
      <c r="HZB17" s="284"/>
      <c r="HZC17" s="285"/>
      <c r="HZD17" s="285"/>
      <c r="HZE17" s="286"/>
      <c r="HZF17" s="287"/>
      <c r="HZG17" s="67"/>
      <c r="HZH17" s="284"/>
      <c r="HZI17" s="285"/>
      <c r="HZJ17" s="285"/>
      <c r="HZK17" s="286"/>
      <c r="HZL17" s="287"/>
      <c r="HZM17" s="67"/>
      <c r="HZN17" s="284"/>
      <c r="HZO17" s="285"/>
      <c r="HZP17" s="285"/>
      <c r="HZQ17" s="286"/>
      <c r="HZR17" s="287"/>
      <c r="HZS17" s="67"/>
      <c r="HZT17" s="284"/>
      <c r="HZU17" s="285"/>
      <c r="HZV17" s="285"/>
      <c r="HZW17" s="286"/>
      <c r="HZX17" s="287"/>
      <c r="HZY17" s="67"/>
      <c r="HZZ17" s="284"/>
      <c r="IAA17" s="285"/>
      <c r="IAB17" s="285"/>
      <c r="IAC17" s="286"/>
      <c r="IAD17" s="287"/>
      <c r="IAE17" s="67"/>
      <c r="IAF17" s="284"/>
      <c r="IAG17" s="285"/>
      <c r="IAH17" s="285"/>
      <c r="IAI17" s="286"/>
      <c r="IAJ17" s="287"/>
      <c r="IAK17" s="67"/>
      <c r="IAL17" s="284"/>
      <c r="IAM17" s="285"/>
      <c r="IAN17" s="285"/>
      <c r="IAO17" s="286"/>
      <c r="IAP17" s="287"/>
      <c r="IAQ17" s="67"/>
      <c r="IAR17" s="284"/>
      <c r="IAS17" s="285"/>
      <c r="IAT17" s="285"/>
      <c r="IAU17" s="286"/>
      <c r="IAV17" s="287"/>
      <c r="IAW17" s="67"/>
      <c r="IAX17" s="284"/>
      <c r="IAY17" s="285"/>
      <c r="IAZ17" s="285"/>
      <c r="IBA17" s="286"/>
      <c r="IBB17" s="287"/>
      <c r="IBC17" s="67"/>
      <c r="IBD17" s="284"/>
      <c r="IBE17" s="285"/>
      <c r="IBF17" s="285"/>
      <c r="IBG17" s="286"/>
      <c r="IBH17" s="287"/>
      <c r="IBI17" s="67"/>
      <c r="IBJ17" s="284"/>
      <c r="IBK17" s="285"/>
      <c r="IBL17" s="285"/>
      <c r="IBM17" s="286"/>
      <c r="IBN17" s="287"/>
      <c r="IBO17" s="67"/>
      <c r="IBP17" s="284"/>
      <c r="IBQ17" s="285"/>
      <c r="IBR17" s="285"/>
      <c r="IBS17" s="286"/>
      <c r="IBT17" s="287"/>
      <c r="IBU17" s="67"/>
      <c r="IBV17" s="284"/>
      <c r="IBW17" s="285"/>
      <c r="IBX17" s="285"/>
      <c r="IBY17" s="286"/>
      <c r="IBZ17" s="287"/>
      <c r="ICA17" s="67"/>
      <c r="ICB17" s="284"/>
      <c r="ICC17" s="285"/>
      <c r="ICD17" s="285"/>
      <c r="ICE17" s="286"/>
      <c r="ICF17" s="287"/>
      <c r="ICG17" s="67"/>
      <c r="ICH17" s="284"/>
      <c r="ICI17" s="285"/>
      <c r="ICJ17" s="285"/>
      <c r="ICK17" s="286"/>
      <c r="ICL17" s="287"/>
      <c r="ICM17" s="67"/>
      <c r="ICN17" s="284"/>
      <c r="ICO17" s="285"/>
      <c r="ICP17" s="285"/>
      <c r="ICQ17" s="286"/>
      <c r="ICR17" s="287"/>
      <c r="ICS17" s="67"/>
      <c r="ICT17" s="284"/>
      <c r="ICU17" s="285"/>
      <c r="ICV17" s="285"/>
      <c r="ICW17" s="286"/>
      <c r="ICX17" s="287"/>
      <c r="ICY17" s="67"/>
      <c r="ICZ17" s="284"/>
      <c r="IDA17" s="285"/>
      <c r="IDB17" s="285"/>
      <c r="IDC17" s="286"/>
      <c r="IDD17" s="287"/>
      <c r="IDE17" s="67"/>
      <c r="IDF17" s="284"/>
      <c r="IDG17" s="285"/>
      <c r="IDH17" s="285"/>
      <c r="IDI17" s="286"/>
      <c r="IDJ17" s="287"/>
      <c r="IDK17" s="67"/>
      <c r="IDL17" s="284"/>
      <c r="IDM17" s="285"/>
      <c r="IDN17" s="285"/>
      <c r="IDO17" s="286"/>
      <c r="IDP17" s="287"/>
      <c r="IDQ17" s="67"/>
      <c r="IDR17" s="284"/>
      <c r="IDS17" s="285"/>
      <c r="IDT17" s="285"/>
      <c r="IDU17" s="286"/>
      <c r="IDV17" s="287"/>
      <c r="IDW17" s="67"/>
      <c r="IDX17" s="284"/>
      <c r="IDY17" s="285"/>
      <c r="IDZ17" s="285"/>
      <c r="IEA17" s="286"/>
      <c r="IEB17" s="287"/>
      <c r="IEC17" s="67"/>
      <c r="IED17" s="284"/>
      <c r="IEE17" s="285"/>
      <c r="IEF17" s="285"/>
      <c r="IEG17" s="286"/>
      <c r="IEH17" s="287"/>
      <c r="IEI17" s="67"/>
      <c r="IEJ17" s="284"/>
      <c r="IEK17" s="285"/>
      <c r="IEL17" s="285"/>
      <c r="IEM17" s="286"/>
      <c r="IEN17" s="287"/>
      <c r="IEO17" s="67"/>
      <c r="IEP17" s="284"/>
      <c r="IEQ17" s="285"/>
      <c r="IER17" s="285"/>
      <c r="IES17" s="286"/>
      <c r="IET17" s="287"/>
      <c r="IEU17" s="67"/>
      <c r="IEV17" s="284"/>
      <c r="IEW17" s="285"/>
      <c r="IEX17" s="285"/>
      <c r="IEY17" s="286"/>
      <c r="IEZ17" s="287"/>
      <c r="IFA17" s="67"/>
      <c r="IFB17" s="284"/>
      <c r="IFC17" s="285"/>
      <c r="IFD17" s="285"/>
      <c r="IFE17" s="286"/>
      <c r="IFF17" s="287"/>
      <c r="IFG17" s="67"/>
      <c r="IFH17" s="284"/>
      <c r="IFI17" s="285"/>
      <c r="IFJ17" s="285"/>
      <c r="IFK17" s="286"/>
      <c r="IFL17" s="287"/>
      <c r="IFM17" s="67"/>
      <c r="IFN17" s="284"/>
      <c r="IFO17" s="285"/>
      <c r="IFP17" s="285"/>
      <c r="IFQ17" s="286"/>
      <c r="IFR17" s="287"/>
      <c r="IFS17" s="67"/>
      <c r="IFT17" s="284"/>
      <c r="IFU17" s="285"/>
      <c r="IFV17" s="285"/>
      <c r="IFW17" s="286"/>
      <c r="IFX17" s="287"/>
      <c r="IFY17" s="67"/>
      <c r="IFZ17" s="284"/>
      <c r="IGA17" s="285"/>
      <c r="IGB17" s="285"/>
      <c r="IGC17" s="286"/>
      <c r="IGD17" s="287"/>
      <c r="IGE17" s="67"/>
      <c r="IGF17" s="284"/>
      <c r="IGG17" s="285"/>
      <c r="IGH17" s="285"/>
      <c r="IGI17" s="286"/>
      <c r="IGJ17" s="287"/>
      <c r="IGK17" s="67"/>
      <c r="IGL17" s="284"/>
      <c r="IGM17" s="285"/>
      <c r="IGN17" s="285"/>
      <c r="IGO17" s="286"/>
      <c r="IGP17" s="287"/>
      <c r="IGQ17" s="67"/>
      <c r="IGR17" s="284"/>
      <c r="IGS17" s="285"/>
      <c r="IGT17" s="285"/>
      <c r="IGU17" s="286"/>
      <c r="IGV17" s="287"/>
      <c r="IGW17" s="67"/>
      <c r="IGX17" s="284"/>
      <c r="IGY17" s="285"/>
      <c r="IGZ17" s="285"/>
      <c r="IHA17" s="286"/>
      <c r="IHB17" s="287"/>
      <c r="IHC17" s="67"/>
      <c r="IHD17" s="284"/>
      <c r="IHE17" s="285"/>
      <c r="IHF17" s="285"/>
      <c r="IHG17" s="286"/>
      <c r="IHH17" s="287"/>
      <c r="IHI17" s="67"/>
      <c r="IHJ17" s="284"/>
      <c r="IHK17" s="285"/>
      <c r="IHL17" s="285"/>
      <c r="IHM17" s="286"/>
      <c r="IHN17" s="287"/>
      <c r="IHO17" s="67"/>
      <c r="IHP17" s="284"/>
      <c r="IHQ17" s="285"/>
      <c r="IHR17" s="285"/>
      <c r="IHS17" s="286"/>
      <c r="IHT17" s="287"/>
      <c r="IHU17" s="67"/>
      <c r="IHV17" s="284"/>
      <c r="IHW17" s="285"/>
      <c r="IHX17" s="285"/>
      <c r="IHY17" s="286"/>
      <c r="IHZ17" s="287"/>
      <c r="IIA17" s="67"/>
      <c r="IIB17" s="284"/>
      <c r="IIC17" s="285"/>
      <c r="IID17" s="285"/>
      <c r="IIE17" s="286"/>
      <c r="IIF17" s="287"/>
      <c r="IIG17" s="67"/>
      <c r="IIH17" s="284"/>
      <c r="III17" s="285"/>
      <c r="IIJ17" s="285"/>
      <c r="IIK17" s="286"/>
      <c r="IIL17" s="287"/>
      <c r="IIM17" s="67"/>
      <c r="IIN17" s="284"/>
      <c r="IIO17" s="285"/>
      <c r="IIP17" s="285"/>
      <c r="IIQ17" s="286"/>
      <c r="IIR17" s="287"/>
      <c r="IIS17" s="67"/>
      <c r="IIT17" s="284"/>
      <c r="IIU17" s="285"/>
      <c r="IIV17" s="285"/>
      <c r="IIW17" s="286"/>
      <c r="IIX17" s="287"/>
      <c r="IIY17" s="67"/>
      <c r="IIZ17" s="284"/>
      <c r="IJA17" s="285"/>
      <c r="IJB17" s="285"/>
      <c r="IJC17" s="286"/>
      <c r="IJD17" s="287"/>
      <c r="IJE17" s="67"/>
      <c r="IJF17" s="284"/>
      <c r="IJG17" s="285"/>
      <c r="IJH17" s="285"/>
      <c r="IJI17" s="286"/>
      <c r="IJJ17" s="287"/>
      <c r="IJK17" s="67"/>
      <c r="IJL17" s="284"/>
      <c r="IJM17" s="285"/>
      <c r="IJN17" s="285"/>
      <c r="IJO17" s="286"/>
      <c r="IJP17" s="287"/>
      <c r="IJQ17" s="67"/>
      <c r="IJR17" s="284"/>
      <c r="IJS17" s="285"/>
      <c r="IJT17" s="285"/>
      <c r="IJU17" s="286"/>
      <c r="IJV17" s="287"/>
      <c r="IJW17" s="67"/>
      <c r="IJX17" s="284"/>
      <c r="IJY17" s="285"/>
      <c r="IJZ17" s="285"/>
      <c r="IKA17" s="286"/>
      <c r="IKB17" s="287"/>
      <c r="IKC17" s="67"/>
      <c r="IKD17" s="284"/>
      <c r="IKE17" s="285"/>
      <c r="IKF17" s="285"/>
      <c r="IKG17" s="286"/>
      <c r="IKH17" s="287"/>
      <c r="IKI17" s="67"/>
      <c r="IKJ17" s="284"/>
      <c r="IKK17" s="285"/>
      <c r="IKL17" s="285"/>
      <c r="IKM17" s="286"/>
      <c r="IKN17" s="287"/>
      <c r="IKO17" s="67"/>
      <c r="IKP17" s="284"/>
      <c r="IKQ17" s="285"/>
      <c r="IKR17" s="285"/>
      <c r="IKS17" s="286"/>
      <c r="IKT17" s="287"/>
      <c r="IKU17" s="67"/>
      <c r="IKV17" s="284"/>
      <c r="IKW17" s="285"/>
      <c r="IKX17" s="285"/>
      <c r="IKY17" s="286"/>
      <c r="IKZ17" s="287"/>
      <c r="ILA17" s="67"/>
      <c r="ILB17" s="284"/>
      <c r="ILC17" s="285"/>
      <c r="ILD17" s="285"/>
      <c r="ILE17" s="286"/>
      <c r="ILF17" s="287"/>
      <c r="ILG17" s="67"/>
      <c r="ILH17" s="284"/>
      <c r="ILI17" s="285"/>
      <c r="ILJ17" s="285"/>
      <c r="ILK17" s="286"/>
      <c r="ILL17" s="287"/>
      <c r="ILM17" s="67"/>
      <c r="ILN17" s="284"/>
      <c r="ILO17" s="285"/>
      <c r="ILP17" s="285"/>
      <c r="ILQ17" s="286"/>
      <c r="ILR17" s="287"/>
      <c r="ILS17" s="67"/>
      <c r="ILT17" s="284"/>
      <c r="ILU17" s="285"/>
      <c r="ILV17" s="285"/>
      <c r="ILW17" s="286"/>
      <c r="ILX17" s="287"/>
      <c r="ILY17" s="67"/>
      <c r="ILZ17" s="284"/>
      <c r="IMA17" s="285"/>
      <c r="IMB17" s="285"/>
      <c r="IMC17" s="286"/>
      <c r="IMD17" s="287"/>
      <c r="IME17" s="67"/>
      <c r="IMF17" s="284"/>
      <c r="IMG17" s="285"/>
      <c r="IMH17" s="285"/>
      <c r="IMI17" s="286"/>
      <c r="IMJ17" s="287"/>
      <c r="IMK17" s="67"/>
      <c r="IML17" s="284"/>
      <c r="IMM17" s="285"/>
      <c r="IMN17" s="285"/>
      <c r="IMO17" s="286"/>
      <c r="IMP17" s="287"/>
      <c r="IMQ17" s="67"/>
      <c r="IMR17" s="284"/>
      <c r="IMS17" s="285"/>
      <c r="IMT17" s="285"/>
      <c r="IMU17" s="286"/>
      <c r="IMV17" s="287"/>
      <c r="IMW17" s="67"/>
      <c r="IMX17" s="284"/>
      <c r="IMY17" s="285"/>
      <c r="IMZ17" s="285"/>
      <c r="INA17" s="286"/>
      <c r="INB17" s="287"/>
      <c r="INC17" s="67"/>
      <c r="IND17" s="284"/>
      <c r="INE17" s="285"/>
      <c r="INF17" s="285"/>
      <c r="ING17" s="286"/>
      <c r="INH17" s="287"/>
      <c r="INI17" s="67"/>
      <c r="INJ17" s="284"/>
      <c r="INK17" s="285"/>
      <c r="INL17" s="285"/>
      <c r="INM17" s="286"/>
      <c r="INN17" s="287"/>
      <c r="INO17" s="67"/>
      <c r="INP17" s="284"/>
      <c r="INQ17" s="285"/>
      <c r="INR17" s="285"/>
      <c r="INS17" s="286"/>
      <c r="INT17" s="287"/>
      <c r="INU17" s="67"/>
      <c r="INV17" s="284"/>
      <c r="INW17" s="285"/>
      <c r="INX17" s="285"/>
      <c r="INY17" s="286"/>
      <c r="INZ17" s="287"/>
      <c r="IOA17" s="67"/>
      <c r="IOB17" s="284"/>
      <c r="IOC17" s="285"/>
      <c r="IOD17" s="285"/>
      <c r="IOE17" s="286"/>
      <c r="IOF17" s="287"/>
      <c r="IOG17" s="67"/>
      <c r="IOH17" s="284"/>
      <c r="IOI17" s="285"/>
      <c r="IOJ17" s="285"/>
      <c r="IOK17" s="286"/>
      <c r="IOL17" s="287"/>
      <c r="IOM17" s="67"/>
      <c r="ION17" s="284"/>
      <c r="IOO17" s="285"/>
      <c r="IOP17" s="285"/>
      <c r="IOQ17" s="286"/>
      <c r="IOR17" s="287"/>
      <c r="IOS17" s="67"/>
      <c r="IOT17" s="284"/>
      <c r="IOU17" s="285"/>
      <c r="IOV17" s="285"/>
      <c r="IOW17" s="286"/>
      <c r="IOX17" s="287"/>
      <c r="IOY17" s="67"/>
      <c r="IOZ17" s="284"/>
      <c r="IPA17" s="285"/>
      <c r="IPB17" s="285"/>
      <c r="IPC17" s="286"/>
      <c r="IPD17" s="287"/>
      <c r="IPE17" s="67"/>
      <c r="IPF17" s="284"/>
      <c r="IPG17" s="285"/>
      <c r="IPH17" s="285"/>
      <c r="IPI17" s="286"/>
      <c r="IPJ17" s="287"/>
      <c r="IPK17" s="67"/>
      <c r="IPL17" s="284"/>
      <c r="IPM17" s="285"/>
      <c r="IPN17" s="285"/>
      <c r="IPO17" s="286"/>
      <c r="IPP17" s="287"/>
      <c r="IPQ17" s="67"/>
      <c r="IPR17" s="284"/>
      <c r="IPS17" s="285"/>
      <c r="IPT17" s="285"/>
      <c r="IPU17" s="286"/>
      <c r="IPV17" s="287"/>
      <c r="IPW17" s="67"/>
      <c r="IPX17" s="284"/>
      <c r="IPY17" s="285"/>
      <c r="IPZ17" s="285"/>
      <c r="IQA17" s="286"/>
      <c r="IQB17" s="287"/>
      <c r="IQC17" s="67"/>
      <c r="IQD17" s="284"/>
      <c r="IQE17" s="285"/>
      <c r="IQF17" s="285"/>
      <c r="IQG17" s="286"/>
      <c r="IQH17" s="287"/>
      <c r="IQI17" s="67"/>
      <c r="IQJ17" s="284"/>
      <c r="IQK17" s="285"/>
      <c r="IQL17" s="285"/>
      <c r="IQM17" s="286"/>
      <c r="IQN17" s="287"/>
      <c r="IQO17" s="67"/>
      <c r="IQP17" s="284"/>
      <c r="IQQ17" s="285"/>
      <c r="IQR17" s="285"/>
      <c r="IQS17" s="286"/>
      <c r="IQT17" s="287"/>
      <c r="IQU17" s="67"/>
      <c r="IQV17" s="284"/>
      <c r="IQW17" s="285"/>
      <c r="IQX17" s="285"/>
      <c r="IQY17" s="286"/>
      <c r="IQZ17" s="287"/>
      <c r="IRA17" s="67"/>
      <c r="IRB17" s="284"/>
      <c r="IRC17" s="285"/>
      <c r="IRD17" s="285"/>
      <c r="IRE17" s="286"/>
      <c r="IRF17" s="287"/>
      <c r="IRG17" s="67"/>
      <c r="IRH17" s="284"/>
      <c r="IRI17" s="285"/>
      <c r="IRJ17" s="285"/>
      <c r="IRK17" s="286"/>
      <c r="IRL17" s="287"/>
      <c r="IRM17" s="67"/>
      <c r="IRN17" s="284"/>
      <c r="IRO17" s="285"/>
      <c r="IRP17" s="285"/>
      <c r="IRQ17" s="286"/>
      <c r="IRR17" s="287"/>
      <c r="IRS17" s="67"/>
      <c r="IRT17" s="284"/>
      <c r="IRU17" s="285"/>
      <c r="IRV17" s="285"/>
      <c r="IRW17" s="286"/>
      <c r="IRX17" s="287"/>
      <c r="IRY17" s="67"/>
      <c r="IRZ17" s="284"/>
      <c r="ISA17" s="285"/>
      <c r="ISB17" s="285"/>
      <c r="ISC17" s="286"/>
      <c r="ISD17" s="287"/>
      <c r="ISE17" s="67"/>
      <c r="ISF17" s="284"/>
      <c r="ISG17" s="285"/>
      <c r="ISH17" s="285"/>
      <c r="ISI17" s="286"/>
      <c r="ISJ17" s="287"/>
      <c r="ISK17" s="67"/>
      <c r="ISL17" s="284"/>
      <c r="ISM17" s="285"/>
      <c r="ISN17" s="285"/>
      <c r="ISO17" s="286"/>
      <c r="ISP17" s="287"/>
      <c r="ISQ17" s="67"/>
      <c r="ISR17" s="284"/>
      <c r="ISS17" s="285"/>
      <c r="IST17" s="285"/>
      <c r="ISU17" s="286"/>
      <c r="ISV17" s="287"/>
      <c r="ISW17" s="67"/>
      <c r="ISX17" s="284"/>
      <c r="ISY17" s="285"/>
      <c r="ISZ17" s="285"/>
      <c r="ITA17" s="286"/>
      <c r="ITB17" s="287"/>
      <c r="ITC17" s="67"/>
      <c r="ITD17" s="284"/>
      <c r="ITE17" s="285"/>
      <c r="ITF17" s="285"/>
      <c r="ITG17" s="286"/>
      <c r="ITH17" s="287"/>
      <c r="ITI17" s="67"/>
      <c r="ITJ17" s="284"/>
      <c r="ITK17" s="285"/>
      <c r="ITL17" s="285"/>
      <c r="ITM17" s="286"/>
      <c r="ITN17" s="287"/>
      <c r="ITO17" s="67"/>
      <c r="ITP17" s="284"/>
      <c r="ITQ17" s="285"/>
      <c r="ITR17" s="285"/>
      <c r="ITS17" s="286"/>
      <c r="ITT17" s="287"/>
      <c r="ITU17" s="67"/>
      <c r="ITV17" s="284"/>
      <c r="ITW17" s="285"/>
      <c r="ITX17" s="285"/>
      <c r="ITY17" s="286"/>
      <c r="ITZ17" s="287"/>
      <c r="IUA17" s="67"/>
      <c r="IUB17" s="284"/>
      <c r="IUC17" s="285"/>
      <c r="IUD17" s="285"/>
      <c r="IUE17" s="286"/>
      <c r="IUF17" s="287"/>
      <c r="IUG17" s="67"/>
      <c r="IUH17" s="284"/>
      <c r="IUI17" s="285"/>
      <c r="IUJ17" s="285"/>
      <c r="IUK17" s="286"/>
      <c r="IUL17" s="287"/>
      <c r="IUM17" s="67"/>
      <c r="IUN17" s="284"/>
      <c r="IUO17" s="285"/>
      <c r="IUP17" s="285"/>
      <c r="IUQ17" s="286"/>
      <c r="IUR17" s="287"/>
      <c r="IUS17" s="67"/>
      <c r="IUT17" s="284"/>
      <c r="IUU17" s="285"/>
      <c r="IUV17" s="285"/>
      <c r="IUW17" s="286"/>
      <c r="IUX17" s="287"/>
      <c r="IUY17" s="67"/>
      <c r="IUZ17" s="284"/>
      <c r="IVA17" s="285"/>
      <c r="IVB17" s="285"/>
      <c r="IVC17" s="286"/>
      <c r="IVD17" s="287"/>
      <c r="IVE17" s="67"/>
      <c r="IVF17" s="284"/>
      <c r="IVG17" s="285"/>
      <c r="IVH17" s="285"/>
      <c r="IVI17" s="286"/>
      <c r="IVJ17" s="287"/>
      <c r="IVK17" s="67"/>
      <c r="IVL17" s="284"/>
      <c r="IVM17" s="285"/>
      <c r="IVN17" s="285"/>
      <c r="IVO17" s="286"/>
      <c r="IVP17" s="287"/>
      <c r="IVQ17" s="67"/>
      <c r="IVR17" s="284"/>
      <c r="IVS17" s="285"/>
      <c r="IVT17" s="285"/>
      <c r="IVU17" s="286"/>
      <c r="IVV17" s="287"/>
      <c r="IVW17" s="67"/>
      <c r="IVX17" s="284"/>
      <c r="IVY17" s="285"/>
      <c r="IVZ17" s="285"/>
      <c r="IWA17" s="286"/>
      <c r="IWB17" s="287"/>
      <c r="IWC17" s="67"/>
      <c r="IWD17" s="284"/>
      <c r="IWE17" s="285"/>
      <c r="IWF17" s="285"/>
      <c r="IWG17" s="286"/>
      <c r="IWH17" s="287"/>
      <c r="IWI17" s="67"/>
      <c r="IWJ17" s="284"/>
      <c r="IWK17" s="285"/>
      <c r="IWL17" s="285"/>
      <c r="IWM17" s="286"/>
      <c r="IWN17" s="287"/>
      <c r="IWO17" s="67"/>
      <c r="IWP17" s="284"/>
      <c r="IWQ17" s="285"/>
      <c r="IWR17" s="285"/>
      <c r="IWS17" s="286"/>
      <c r="IWT17" s="287"/>
      <c r="IWU17" s="67"/>
      <c r="IWV17" s="284"/>
      <c r="IWW17" s="285"/>
      <c r="IWX17" s="285"/>
      <c r="IWY17" s="286"/>
      <c r="IWZ17" s="287"/>
      <c r="IXA17" s="67"/>
      <c r="IXB17" s="284"/>
      <c r="IXC17" s="285"/>
      <c r="IXD17" s="285"/>
      <c r="IXE17" s="286"/>
      <c r="IXF17" s="287"/>
      <c r="IXG17" s="67"/>
      <c r="IXH17" s="284"/>
      <c r="IXI17" s="285"/>
      <c r="IXJ17" s="285"/>
      <c r="IXK17" s="286"/>
      <c r="IXL17" s="287"/>
      <c r="IXM17" s="67"/>
      <c r="IXN17" s="284"/>
      <c r="IXO17" s="285"/>
      <c r="IXP17" s="285"/>
      <c r="IXQ17" s="286"/>
      <c r="IXR17" s="287"/>
      <c r="IXS17" s="67"/>
      <c r="IXT17" s="284"/>
      <c r="IXU17" s="285"/>
      <c r="IXV17" s="285"/>
      <c r="IXW17" s="286"/>
      <c r="IXX17" s="287"/>
      <c r="IXY17" s="67"/>
      <c r="IXZ17" s="284"/>
      <c r="IYA17" s="285"/>
      <c r="IYB17" s="285"/>
      <c r="IYC17" s="286"/>
      <c r="IYD17" s="287"/>
      <c r="IYE17" s="67"/>
      <c r="IYF17" s="284"/>
      <c r="IYG17" s="285"/>
      <c r="IYH17" s="285"/>
      <c r="IYI17" s="286"/>
      <c r="IYJ17" s="287"/>
      <c r="IYK17" s="67"/>
      <c r="IYL17" s="284"/>
      <c r="IYM17" s="285"/>
      <c r="IYN17" s="285"/>
      <c r="IYO17" s="286"/>
      <c r="IYP17" s="287"/>
      <c r="IYQ17" s="67"/>
      <c r="IYR17" s="284"/>
      <c r="IYS17" s="285"/>
      <c r="IYT17" s="285"/>
      <c r="IYU17" s="286"/>
      <c r="IYV17" s="287"/>
      <c r="IYW17" s="67"/>
      <c r="IYX17" s="284"/>
      <c r="IYY17" s="285"/>
      <c r="IYZ17" s="285"/>
      <c r="IZA17" s="286"/>
      <c r="IZB17" s="287"/>
      <c r="IZC17" s="67"/>
      <c r="IZD17" s="284"/>
      <c r="IZE17" s="285"/>
      <c r="IZF17" s="285"/>
      <c r="IZG17" s="286"/>
      <c r="IZH17" s="287"/>
      <c r="IZI17" s="67"/>
      <c r="IZJ17" s="284"/>
      <c r="IZK17" s="285"/>
      <c r="IZL17" s="285"/>
      <c r="IZM17" s="286"/>
      <c r="IZN17" s="287"/>
      <c r="IZO17" s="67"/>
      <c r="IZP17" s="284"/>
      <c r="IZQ17" s="285"/>
      <c r="IZR17" s="285"/>
      <c r="IZS17" s="286"/>
      <c r="IZT17" s="287"/>
      <c r="IZU17" s="67"/>
      <c r="IZV17" s="284"/>
      <c r="IZW17" s="285"/>
      <c r="IZX17" s="285"/>
      <c r="IZY17" s="286"/>
      <c r="IZZ17" s="287"/>
      <c r="JAA17" s="67"/>
      <c r="JAB17" s="284"/>
      <c r="JAC17" s="285"/>
      <c r="JAD17" s="285"/>
      <c r="JAE17" s="286"/>
      <c r="JAF17" s="287"/>
      <c r="JAG17" s="67"/>
      <c r="JAH17" s="284"/>
      <c r="JAI17" s="285"/>
      <c r="JAJ17" s="285"/>
      <c r="JAK17" s="286"/>
      <c r="JAL17" s="287"/>
      <c r="JAM17" s="67"/>
      <c r="JAN17" s="284"/>
      <c r="JAO17" s="285"/>
      <c r="JAP17" s="285"/>
      <c r="JAQ17" s="286"/>
      <c r="JAR17" s="287"/>
      <c r="JAS17" s="67"/>
      <c r="JAT17" s="284"/>
      <c r="JAU17" s="285"/>
      <c r="JAV17" s="285"/>
      <c r="JAW17" s="286"/>
      <c r="JAX17" s="287"/>
      <c r="JAY17" s="67"/>
      <c r="JAZ17" s="284"/>
      <c r="JBA17" s="285"/>
      <c r="JBB17" s="285"/>
      <c r="JBC17" s="286"/>
      <c r="JBD17" s="287"/>
      <c r="JBE17" s="67"/>
      <c r="JBF17" s="284"/>
      <c r="JBG17" s="285"/>
      <c r="JBH17" s="285"/>
      <c r="JBI17" s="286"/>
      <c r="JBJ17" s="287"/>
      <c r="JBK17" s="67"/>
      <c r="JBL17" s="284"/>
      <c r="JBM17" s="285"/>
      <c r="JBN17" s="285"/>
      <c r="JBO17" s="286"/>
      <c r="JBP17" s="287"/>
      <c r="JBQ17" s="67"/>
      <c r="JBR17" s="284"/>
      <c r="JBS17" s="285"/>
      <c r="JBT17" s="285"/>
      <c r="JBU17" s="286"/>
      <c r="JBV17" s="287"/>
      <c r="JBW17" s="67"/>
      <c r="JBX17" s="284"/>
      <c r="JBY17" s="285"/>
      <c r="JBZ17" s="285"/>
      <c r="JCA17" s="286"/>
      <c r="JCB17" s="287"/>
      <c r="JCC17" s="67"/>
      <c r="JCD17" s="284"/>
      <c r="JCE17" s="285"/>
      <c r="JCF17" s="285"/>
      <c r="JCG17" s="286"/>
      <c r="JCH17" s="287"/>
      <c r="JCI17" s="67"/>
      <c r="JCJ17" s="284"/>
      <c r="JCK17" s="285"/>
      <c r="JCL17" s="285"/>
      <c r="JCM17" s="286"/>
      <c r="JCN17" s="287"/>
      <c r="JCO17" s="67"/>
      <c r="JCP17" s="284"/>
      <c r="JCQ17" s="285"/>
      <c r="JCR17" s="285"/>
      <c r="JCS17" s="286"/>
      <c r="JCT17" s="287"/>
      <c r="JCU17" s="67"/>
      <c r="JCV17" s="284"/>
      <c r="JCW17" s="285"/>
      <c r="JCX17" s="285"/>
      <c r="JCY17" s="286"/>
      <c r="JCZ17" s="287"/>
      <c r="JDA17" s="67"/>
      <c r="JDB17" s="284"/>
      <c r="JDC17" s="285"/>
      <c r="JDD17" s="285"/>
      <c r="JDE17" s="286"/>
      <c r="JDF17" s="287"/>
      <c r="JDG17" s="67"/>
      <c r="JDH17" s="284"/>
      <c r="JDI17" s="285"/>
      <c r="JDJ17" s="285"/>
      <c r="JDK17" s="286"/>
      <c r="JDL17" s="287"/>
      <c r="JDM17" s="67"/>
      <c r="JDN17" s="284"/>
      <c r="JDO17" s="285"/>
      <c r="JDP17" s="285"/>
      <c r="JDQ17" s="286"/>
      <c r="JDR17" s="287"/>
      <c r="JDS17" s="67"/>
      <c r="JDT17" s="284"/>
      <c r="JDU17" s="285"/>
      <c r="JDV17" s="285"/>
      <c r="JDW17" s="286"/>
      <c r="JDX17" s="287"/>
      <c r="JDY17" s="67"/>
      <c r="JDZ17" s="284"/>
      <c r="JEA17" s="285"/>
      <c r="JEB17" s="285"/>
      <c r="JEC17" s="286"/>
      <c r="JED17" s="287"/>
      <c r="JEE17" s="67"/>
      <c r="JEF17" s="284"/>
      <c r="JEG17" s="285"/>
      <c r="JEH17" s="285"/>
      <c r="JEI17" s="286"/>
      <c r="JEJ17" s="287"/>
      <c r="JEK17" s="67"/>
      <c r="JEL17" s="284"/>
      <c r="JEM17" s="285"/>
      <c r="JEN17" s="285"/>
      <c r="JEO17" s="286"/>
      <c r="JEP17" s="287"/>
      <c r="JEQ17" s="67"/>
      <c r="JER17" s="284"/>
      <c r="JES17" s="285"/>
      <c r="JET17" s="285"/>
      <c r="JEU17" s="286"/>
      <c r="JEV17" s="287"/>
      <c r="JEW17" s="67"/>
      <c r="JEX17" s="284"/>
      <c r="JEY17" s="285"/>
      <c r="JEZ17" s="285"/>
      <c r="JFA17" s="286"/>
      <c r="JFB17" s="287"/>
      <c r="JFC17" s="67"/>
      <c r="JFD17" s="284"/>
      <c r="JFE17" s="285"/>
      <c r="JFF17" s="285"/>
      <c r="JFG17" s="286"/>
      <c r="JFH17" s="287"/>
      <c r="JFI17" s="67"/>
      <c r="JFJ17" s="284"/>
      <c r="JFK17" s="285"/>
      <c r="JFL17" s="285"/>
      <c r="JFM17" s="286"/>
      <c r="JFN17" s="287"/>
      <c r="JFO17" s="67"/>
      <c r="JFP17" s="284"/>
      <c r="JFQ17" s="285"/>
      <c r="JFR17" s="285"/>
      <c r="JFS17" s="286"/>
      <c r="JFT17" s="287"/>
      <c r="JFU17" s="67"/>
      <c r="JFV17" s="284"/>
      <c r="JFW17" s="285"/>
      <c r="JFX17" s="285"/>
      <c r="JFY17" s="286"/>
      <c r="JFZ17" s="287"/>
      <c r="JGA17" s="67"/>
      <c r="JGB17" s="284"/>
      <c r="JGC17" s="285"/>
      <c r="JGD17" s="285"/>
      <c r="JGE17" s="286"/>
      <c r="JGF17" s="287"/>
      <c r="JGG17" s="67"/>
      <c r="JGH17" s="284"/>
      <c r="JGI17" s="285"/>
      <c r="JGJ17" s="285"/>
      <c r="JGK17" s="286"/>
      <c r="JGL17" s="287"/>
      <c r="JGM17" s="67"/>
      <c r="JGN17" s="284"/>
      <c r="JGO17" s="285"/>
      <c r="JGP17" s="285"/>
      <c r="JGQ17" s="286"/>
      <c r="JGR17" s="287"/>
      <c r="JGS17" s="67"/>
      <c r="JGT17" s="284"/>
      <c r="JGU17" s="285"/>
      <c r="JGV17" s="285"/>
      <c r="JGW17" s="286"/>
      <c r="JGX17" s="287"/>
      <c r="JGY17" s="67"/>
      <c r="JGZ17" s="284"/>
      <c r="JHA17" s="285"/>
      <c r="JHB17" s="285"/>
      <c r="JHC17" s="286"/>
      <c r="JHD17" s="287"/>
      <c r="JHE17" s="67"/>
      <c r="JHF17" s="284"/>
      <c r="JHG17" s="285"/>
      <c r="JHH17" s="285"/>
      <c r="JHI17" s="286"/>
      <c r="JHJ17" s="287"/>
      <c r="JHK17" s="67"/>
      <c r="JHL17" s="284"/>
      <c r="JHM17" s="285"/>
      <c r="JHN17" s="285"/>
      <c r="JHO17" s="286"/>
      <c r="JHP17" s="287"/>
      <c r="JHQ17" s="67"/>
      <c r="JHR17" s="284"/>
      <c r="JHS17" s="285"/>
      <c r="JHT17" s="285"/>
      <c r="JHU17" s="286"/>
      <c r="JHV17" s="287"/>
      <c r="JHW17" s="67"/>
      <c r="JHX17" s="284"/>
      <c r="JHY17" s="285"/>
      <c r="JHZ17" s="285"/>
      <c r="JIA17" s="286"/>
      <c r="JIB17" s="287"/>
      <c r="JIC17" s="67"/>
      <c r="JID17" s="284"/>
      <c r="JIE17" s="285"/>
      <c r="JIF17" s="285"/>
      <c r="JIG17" s="286"/>
      <c r="JIH17" s="287"/>
      <c r="JII17" s="67"/>
      <c r="JIJ17" s="284"/>
      <c r="JIK17" s="285"/>
      <c r="JIL17" s="285"/>
      <c r="JIM17" s="286"/>
      <c r="JIN17" s="287"/>
      <c r="JIO17" s="67"/>
      <c r="JIP17" s="284"/>
      <c r="JIQ17" s="285"/>
      <c r="JIR17" s="285"/>
      <c r="JIS17" s="286"/>
      <c r="JIT17" s="287"/>
      <c r="JIU17" s="67"/>
      <c r="JIV17" s="284"/>
      <c r="JIW17" s="285"/>
      <c r="JIX17" s="285"/>
      <c r="JIY17" s="286"/>
      <c r="JIZ17" s="287"/>
      <c r="JJA17" s="67"/>
      <c r="JJB17" s="284"/>
      <c r="JJC17" s="285"/>
      <c r="JJD17" s="285"/>
      <c r="JJE17" s="286"/>
      <c r="JJF17" s="287"/>
      <c r="JJG17" s="67"/>
      <c r="JJH17" s="284"/>
      <c r="JJI17" s="285"/>
      <c r="JJJ17" s="285"/>
      <c r="JJK17" s="286"/>
      <c r="JJL17" s="287"/>
      <c r="JJM17" s="67"/>
      <c r="JJN17" s="284"/>
      <c r="JJO17" s="285"/>
      <c r="JJP17" s="285"/>
      <c r="JJQ17" s="286"/>
      <c r="JJR17" s="287"/>
      <c r="JJS17" s="67"/>
      <c r="JJT17" s="284"/>
      <c r="JJU17" s="285"/>
      <c r="JJV17" s="285"/>
      <c r="JJW17" s="286"/>
      <c r="JJX17" s="287"/>
      <c r="JJY17" s="67"/>
      <c r="JJZ17" s="284"/>
      <c r="JKA17" s="285"/>
      <c r="JKB17" s="285"/>
      <c r="JKC17" s="286"/>
      <c r="JKD17" s="287"/>
      <c r="JKE17" s="67"/>
      <c r="JKF17" s="284"/>
      <c r="JKG17" s="285"/>
      <c r="JKH17" s="285"/>
      <c r="JKI17" s="286"/>
      <c r="JKJ17" s="287"/>
      <c r="JKK17" s="67"/>
      <c r="JKL17" s="284"/>
      <c r="JKM17" s="285"/>
      <c r="JKN17" s="285"/>
      <c r="JKO17" s="286"/>
      <c r="JKP17" s="287"/>
      <c r="JKQ17" s="67"/>
      <c r="JKR17" s="284"/>
      <c r="JKS17" s="285"/>
      <c r="JKT17" s="285"/>
      <c r="JKU17" s="286"/>
      <c r="JKV17" s="287"/>
      <c r="JKW17" s="67"/>
      <c r="JKX17" s="284"/>
      <c r="JKY17" s="285"/>
      <c r="JKZ17" s="285"/>
      <c r="JLA17" s="286"/>
      <c r="JLB17" s="287"/>
      <c r="JLC17" s="67"/>
      <c r="JLD17" s="284"/>
      <c r="JLE17" s="285"/>
      <c r="JLF17" s="285"/>
      <c r="JLG17" s="286"/>
      <c r="JLH17" s="287"/>
      <c r="JLI17" s="67"/>
      <c r="JLJ17" s="284"/>
      <c r="JLK17" s="285"/>
      <c r="JLL17" s="285"/>
      <c r="JLM17" s="286"/>
      <c r="JLN17" s="287"/>
      <c r="JLO17" s="67"/>
      <c r="JLP17" s="284"/>
      <c r="JLQ17" s="285"/>
      <c r="JLR17" s="285"/>
      <c r="JLS17" s="286"/>
      <c r="JLT17" s="287"/>
      <c r="JLU17" s="67"/>
      <c r="JLV17" s="284"/>
      <c r="JLW17" s="285"/>
      <c r="JLX17" s="285"/>
      <c r="JLY17" s="286"/>
      <c r="JLZ17" s="287"/>
      <c r="JMA17" s="67"/>
      <c r="JMB17" s="284"/>
      <c r="JMC17" s="285"/>
      <c r="JMD17" s="285"/>
      <c r="JME17" s="286"/>
      <c r="JMF17" s="287"/>
      <c r="JMG17" s="67"/>
      <c r="JMH17" s="284"/>
      <c r="JMI17" s="285"/>
      <c r="JMJ17" s="285"/>
      <c r="JMK17" s="286"/>
      <c r="JML17" s="287"/>
      <c r="JMM17" s="67"/>
      <c r="JMN17" s="284"/>
      <c r="JMO17" s="285"/>
      <c r="JMP17" s="285"/>
      <c r="JMQ17" s="286"/>
      <c r="JMR17" s="287"/>
      <c r="JMS17" s="67"/>
      <c r="JMT17" s="284"/>
      <c r="JMU17" s="285"/>
      <c r="JMV17" s="285"/>
      <c r="JMW17" s="286"/>
      <c r="JMX17" s="287"/>
      <c r="JMY17" s="67"/>
      <c r="JMZ17" s="284"/>
      <c r="JNA17" s="285"/>
      <c r="JNB17" s="285"/>
      <c r="JNC17" s="286"/>
      <c r="JND17" s="287"/>
      <c r="JNE17" s="67"/>
      <c r="JNF17" s="284"/>
      <c r="JNG17" s="285"/>
      <c r="JNH17" s="285"/>
      <c r="JNI17" s="286"/>
      <c r="JNJ17" s="287"/>
      <c r="JNK17" s="67"/>
      <c r="JNL17" s="284"/>
      <c r="JNM17" s="285"/>
      <c r="JNN17" s="285"/>
      <c r="JNO17" s="286"/>
      <c r="JNP17" s="287"/>
      <c r="JNQ17" s="67"/>
      <c r="JNR17" s="284"/>
      <c r="JNS17" s="285"/>
      <c r="JNT17" s="285"/>
      <c r="JNU17" s="286"/>
      <c r="JNV17" s="287"/>
      <c r="JNW17" s="67"/>
      <c r="JNX17" s="284"/>
      <c r="JNY17" s="285"/>
      <c r="JNZ17" s="285"/>
      <c r="JOA17" s="286"/>
      <c r="JOB17" s="287"/>
      <c r="JOC17" s="67"/>
      <c r="JOD17" s="284"/>
      <c r="JOE17" s="285"/>
      <c r="JOF17" s="285"/>
      <c r="JOG17" s="286"/>
      <c r="JOH17" s="287"/>
      <c r="JOI17" s="67"/>
      <c r="JOJ17" s="284"/>
      <c r="JOK17" s="285"/>
      <c r="JOL17" s="285"/>
      <c r="JOM17" s="286"/>
      <c r="JON17" s="287"/>
      <c r="JOO17" s="67"/>
      <c r="JOP17" s="284"/>
      <c r="JOQ17" s="285"/>
      <c r="JOR17" s="285"/>
      <c r="JOS17" s="286"/>
      <c r="JOT17" s="287"/>
      <c r="JOU17" s="67"/>
      <c r="JOV17" s="284"/>
      <c r="JOW17" s="285"/>
      <c r="JOX17" s="285"/>
      <c r="JOY17" s="286"/>
      <c r="JOZ17" s="287"/>
      <c r="JPA17" s="67"/>
      <c r="JPB17" s="284"/>
      <c r="JPC17" s="285"/>
      <c r="JPD17" s="285"/>
      <c r="JPE17" s="286"/>
      <c r="JPF17" s="287"/>
      <c r="JPG17" s="67"/>
      <c r="JPH17" s="284"/>
      <c r="JPI17" s="285"/>
      <c r="JPJ17" s="285"/>
      <c r="JPK17" s="286"/>
      <c r="JPL17" s="287"/>
      <c r="JPM17" s="67"/>
      <c r="JPN17" s="284"/>
      <c r="JPO17" s="285"/>
      <c r="JPP17" s="285"/>
      <c r="JPQ17" s="286"/>
      <c r="JPR17" s="287"/>
      <c r="JPS17" s="67"/>
      <c r="JPT17" s="284"/>
      <c r="JPU17" s="285"/>
      <c r="JPV17" s="285"/>
      <c r="JPW17" s="286"/>
      <c r="JPX17" s="287"/>
      <c r="JPY17" s="67"/>
      <c r="JPZ17" s="284"/>
      <c r="JQA17" s="285"/>
      <c r="JQB17" s="285"/>
      <c r="JQC17" s="286"/>
      <c r="JQD17" s="287"/>
      <c r="JQE17" s="67"/>
      <c r="JQF17" s="284"/>
      <c r="JQG17" s="285"/>
      <c r="JQH17" s="285"/>
      <c r="JQI17" s="286"/>
      <c r="JQJ17" s="287"/>
      <c r="JQK17" s="67"/>
      <c r="JQL17" s="284"/>
      <c r="JQM17" s="285"/>
      <c r="JQN17" s="285"/>
      <c r="JQO17" s="286"/>
      <c r="JQP17" s="287"/>
      <c r="JQQ17" s="67"/>
      <c r="JQR17" s="284"/>
      <c r="JQS17" s="285"/>
      <c r="JQT17" s="285"/>
      <c r="JQU17" s="286"/>
      <c r="JQV17" s="287"/>
      <c r="JQW17" s="67"/>
      <c r="JQX17" s="284"/>
      <c r="JQY17" s="285"/>
      <c r="JQZ17" s="285"/>
      <c r="JRA17" s="286"/>
      <c r="JRB17" s="287"/>
      <c r="JRC17" s="67"/>
      <c r="JRD17" s="284"/>
      <c r="JRE17" s="285"/>
      <c r="JRF17" s="285"/>
      <c r="JRG17" s="286"/>
      <c r="JRH17" s="287"/>
      <c r="JRI17" s="67"/>
      <c r="JRJ17" s="284"/>
      <c r="JRK17" s="285"/>
      <c r="JRL17" s="285"/>
      <c r="JRM17" s="286"/>
      <c r="JRN17" s="287"/>
      <c r="JRO17" s="67"/>
      <c r="JRP17" s="284"/>
      <c r="JRQ17" s="285"/>
      <c r="JRR17" s="285"/>
      <c r="JRS17" s="286"/>
      <c r="JRT17" s="287"/>
      <c r="JRU17" s="67"/>
      <c r="JRV17" s="284"/>
      <c r="JRW17" s="285"/>
      <c r="JRX17" s="285"/>
      <c r="JRY17" s="286"/>
      <c r="JRZ17" s="287"/>
      <c r="JSA17" s="67"/>
      <c r="JSB17" s="284"/>
      <c r="JSC17" s="285"/>
      <c r="JSD17" s="285"/>
      <c r="JSE17" s="286"/>
      <c r="JSF17" s="287"/>
      <c r="JSG17" s="67"/>
      <c r="JSH17" s="284"/>
      <c r="JSI17" s="285"/>
      <c r="JSJ17" s="285"/>
      <c r="JSK17" s="286"/>
      <c r="JSL17" s="287"/>
      <c r="JSM17" s="67"/>
      <c r="JSN17" s="284"/>
      <c r="JSO17" s="285"/>
      <c r="JSP17" s="285"/>
      <c r="JSQ17" s="286"/>
      <c r="JSR17" s="287"/>
      <c r="JSS17" s="67"/>
      <c r="JST17" s="284"/>
      <c r="JSU17" s="285"/>
      <c r="JSV17" s="285"/>
      <c r="JSW17" s="286"/>
      <c r="JSX17" s="287"/>
      <c r="JSY17" s="67"/>
      <c r="JSZ17" s="284"/>
      <c r="JTA17" s="285"/>
      <c r="JTB17" s="285"/>
      <c r="JTC17" s="286"/>
      <c r="JTD17" s="287"/>
      <c r="JTE17" s="67"/>
      <c r="JTF17" s="284"/>
      <c r="JTG17" s="285"/>
      <c r="JTH17" s="285"/>
      <c r="JTI17" s="286"/>
      <c r="JTJ17" s="287"/>
      <c r="JTK17" s="67"/>
      <c r="JTL17" s="284"/>
      <c r="JTM17" s="285"/>
      <c r="JTN17" s="285"/>
      <c r="JTO17" s="286"/>
      <c r="JTP17" s="287"/>
      <c r="JTQ17" s="67"/>
      <c r="JTR17" s="284"/>
      <c r="JTS17" s="285"/>
      <c r="JTT17" s="285"/>
      <c r="JTU17" s="286"/>
      <c r="JTV17" s="287"/>
      <c r="JTW17" s="67"/>
      <c r="JTX17" s="284"/>
      <c r="JTY17" s="285"/>
      <c r="JTZ17" s="285"/>
      <c r="JUA17" s="286"/>
      <c r="JUB17" s="287"/>
      <c r="JUC17" s="67"/>
      <c r="JUD17" s="284"/>
      <c r="JUE17" s="285"/>
      <c r="JUF17" s="285"/>
      <c r="JUG17" s="286"/>
      <c r="JUH17" s="287"/>
      <c r="JUI17" s="67"/>
      <c r="JUJ17" s="284"/>
      <c r="JUK17" s="285"/>
      <c r="JUL17" s="285"/>
      <c r="JUM17" s="286"/>
      <c r="JUN17" s="287"/>
      <c r="JUO17" s="67"/>
      <c r="JUP17" s="284"/>
      <c r="JUQ17" s="285"/>
      <c r="JUR17" s="285"/>
      <c r="JUS17" s="286"/>
      <c r="JUT17" s="287"/>
      <c r="JUU17" s="67"/>
      <c r="JUV17" s="284"/>
      <c r="JUW17" s="285"/>
      <c r="JUX17" s="285"/>
      <c r="JUY17" s="286"/>
      <c r="JUZ17" s="287"/>
      <c r="JVA17" s="67"/>
      <c r="JVB17" s="284"/>
      <c r="JVC17" s="285"/>
      <c r="JVD17" s="285"/>
      <c r="JVE17" s="286"/>
      <c r="JVF17" s="287"/>
      <c r="JVG17" s="67"/>
      <c r="JVH17" s="284"/>
      <c r="JVI17" s="285"/>
      <c r="JVJ17" s="285"/>
      <c r="JVK17" s="286"/>
      <c r="JVL17" s="287"/>
      <c r="JVM17" s="67"/>
      <c r="JVN17" s="284"/>
      <c r="JVO17" s="285"/>
      <c r="JVP17" s="285"/>
      <c r="JVQ17" s="286"/>
      <c r="JVR17" s="287"/>
      <c r="JVS17" s="67"/>
      <c r="JVT17" s="284"/>
      <c r="JVU17" s="285"/>
      <c r="JVV17" s="285"/>
      <c r="JVW17" s="286"/>
      <c r="JVX17" s="287"/>
      <c r="JVY17" s="67"/>
      <c r="JVZ17" s="284"/>
      <c r="JWA17" s="285"/>
      <c r="JWB17" s="285"/>
      <c r="JWC17" s="286"/>
      <c r="JWD17" s="287"/>
      <c r="JWE17" s="67"/>
      <c r="JWF17" s="284"/>
      <c r="JWG17" s="285"/>
      <c r="JWH17" s="285"/>
      <c r="JWI17" s="286"/>
      <c r="JWJ17" s="287"/>
      <c r="JWK17" s="67"/>
      <c r="JWL17" s="284"/>
      <c r="JWM17" s="285"/>
      <c r="JWN17" s="285"/>
      <c r="JWO17" s="286"/>
      <c r="JWP17" s="287"/>
      <c r="JWQ17" s="67"/>
      <c r="JWR17" s="284"/>
      <c r="JWS17" s="285"/>
      <c r="JWT17" s="285"/>
      <c r="JWU17" s="286"/>
      <c r="JWV17" s="287"/>
      <c r="JWW17" s="67"/>
      <c r="JWX17" s="284"/>
      <c r="JWY17" s="285"/>
      <c r="JWZ17" s="285"/>
      <c r="JXA17" s="286"/>
      <c r="JXB17" s="287"/>
      <c r="JXC17" s="67"/>
      <c r="JXD17" s="284"/>
      <c r="JXE17" s="285"/>
      <c r="JXF17" s="285"/>
      <c r="JXG17" s="286"/>
      <c r="JXH17" s="287"/>
      <c r="JXI17" s="67"/>
      <c r="JXJ17" s="284"/>
      <c r="JXK17" s="285"/>
      <c r="JXL17" s="285"/>
      <c r="JXM17" s="286"/>
      <c r="JXN17" s="287"/>
      <c r="JXO17" s="67"/>
      <c r="JXP17" s="284"/>
      <c r="JXQ17" s="285"/>
      <c r="JXR17" s="285"/>
      <c r="JXS17" s="286"/>
      <c r="JXT17" s="287"/>
      <c r="JXU17" s="67"/>
      <c r="JXV17" s="284"/>
      <c r="JXW17" s="285"/>
      <c r="JXX17" s="285"/>
      <c r="JXY17" s="286"/>
      <c r="JXZ17" s="287"/>
      <c r="JYA17" s="67"/>
      <c r="JYB17" s="284"/>
      <c r="JYC17" s="285"/>
      <c r="JYD17" s="285"/>
      <c r="JYE17" s="286"/>
      <c r="JYF17" s="287"/>
      <c r="JYG17" s="67"/>
      <c r="JYH17" s="284"/>
      <c r="JYI17" s="285"/>
      <c r="JYJ17" s="285"/>
      <c r="JYK17" s="286"/>
      <c r="JYL17" s="287"/>
      <c r="JYM17" s="67"/>
      <c r="JYN17" s="284"/>
      <c r="JYO17" s="285"/>
      <c r="JYP17" s="285"/>
      <c r="JYQ17" s="286"/>
      <c r="JYR17" s="287"/>
      <c r="JYS17" s="67"/>
      <c r="JYT17" s="284"/>
      <c r="JYU17" s="285"/>
      <c r="JYV17" s="285"/>
      <c r="JYW17" s="286"/>
      <c r="JYX17" s="287"/>
      <c r="JYY17" s="67"/>
      <c r="JYZ17" s="284"/>
      <c r="JZA17" s="285"/>
      <c r="JZB17" s="285"/>
      <c r="JZC17" s="286"/>
      <c r="JZD17" s="287"/>
      <c r="JZE17" s="67"/>
      <c r="JZF17" s="284"/>
      <c r="JZG17" s="285"/>
      <c r="JZH17" s="285"/>
      <c r="JZI17" s="286"/>
      <c r="JZJ17" s="287"/>
      <c r="JZK17" s="67"/>
      <c r="JZL17" s="284"/>
      <c r="JZM17" s="285"/>
      <c r="JZN17" s="285"/>
      <c r="JZO17" s="286"/>
      <c r="JZP17" s="287"/>
      <c r="JZQ17" s="67"/>
      <c r="JZR17" s="284"/>
      <c r="JZS17" s="285"/>
      <c r="JZT17" s="285"/>
      <c r="JZU17" s="286"/>
      <c r="JZV17" s="287"/>
      <c r="JZW17" s="67"/>
      <c r="JZX17" s="284"/>
      <c r="JZY17" s="285"/>
      <c r="JZZ17" s="285"/>
      <c r="KAA17" s="286"/>
      <c r="KAB17" s="287"/>
      <c r="KAC17" s="67"/>
      <c r="KAD17" s="284"/>
      <c r="KAE17" s="285"/>
      <c r="KAF17" s="285"/>
      <c r="KAG17" s="286"/>
      <c r="KAH17" s="287"/>
      <c r="KAI17" s="67"/>
      <c r="KAJ17" s="284"/>
      <c r="KAK17" s="285"/>
      <c r="KAL17" s="285"/>
      <c r="KAM17" s="286"/>
      <c r="KAN17" s="287"/>
      <c r="KAO17" s="67"/>
      <c r="KAP17" s="284"/>
      <c r="KAQ17" s="285"/>
      <c r="KAR17" s="285"/>
      <c r="KAS17" s="286"/>
      <c r="KAT17" s="287"/>
      <c r="KAU17" s="67"/>
      <c r="KAV17" s="284"/>
      <c r="KAW17" s="285"/>
      <c r="KAX17" s="285"/>
      <c r="KAY17" s="286"/>
      <c r="KAZ17" s="287"/>
      <c r="KBA17" s="67"/>
      <c r="KBB17" s="284"/>
      <c r="KBC17" s="285"/>
      <c r="KBD17" s="285"/>
      <c r="KBE17" s="286"/>
      <c r="KBF17" s="287"/>
      <c r="KBG17" s="67"/>
      <c r="KBH17" s="284"/>
      <c r="KBI17" s="285"/>
      <c r="KBJ17" s="285"/>
      <c r="KBK17" s="286"/>
      <c r="KBL17" s="287"/>
      <c r="KBM17" s="67"/>
      <c r="KBN17" s="284"/>
      <c r="KBO17" s="285"/>
      <c r="KBP17" s="285"/>
      <c r="KBQ17" s="286"/>
      <c r="KBR17" s="287"/>
      <c r="KBS17" s="67"/>
      <c r="KBT17" s="284"/>
      <c r="KBU17" s="285"/>
      <c r="KBV17" s="285"/>
      <c r="KBW17" s="286"/>
      <c r="KBX17" s="287"/>
      <c r="KBY17" s="67"/>
      <c r="KBZ17" s="284"/>
      <c r="KCA17" s="285"/>
      <c r="KCB17" s="285"/>
      <c r="KCC17" s="286"/>
      <c r="KCD17" s="287"/>
      <c r="KCE17" s="67"/>
      <c r="KCF17" s="284"/>
      <c r="KCG17" s="285"/>
      <c r="KCH17" s="285"/>
      <c r="KCI17" s="286"/>
      <c r="KCJ17" s="287"/>
      <c r="KCK17" s="67"/>
      <c r="KCL17" s="284"/>
      <c r="KCM17" s="285"/>
      <c r="KCN17" s="285"/>
      <c r="KCO17" s="286"/>
      <c r="KCP17" s="287"/>
      <c r="KCQ17" s="67"/>
      <c r="KCR17" s="284"/>
      <c r="KCS17" s="285"/>
      <c r="KCT17" s="285"/>
      <c r="KCU17" s="286"/>
      <c r="KCV17" s="287"/>
      <c r="KCW17" s="67"/>
      <c r="KCX17" s="284"/>
      <c r="KCY17" s="285"/>
      <c r="KCZ17" s="285"/>
      <c r="KDA17" s="286"/>
      <c r="KDB17" s="287"/>
      <c r="KDC17" s="67"/>
      <c r="KDD17" s="284"/>
      <c r="KDE17" s="285"/>
      <c r="KDF17" s="285"/>
      <c r="KDG17" s="286"/>
      <c r="KDH17" s="287"/>
      <c r="KDI17" s="67"/>
      <c r="KDJ17" s="284"/>
      <c r="KDK17" s="285"/>
      <c r="KDL17" s="285"/>
      <c r="KDM17" s="286"/>
      <c r="KDN17" s="287"/>
      <c r="KDO17" s="67"/>
      <c r="KDP17" s="284"/>
      <c r="KDQ17" s="285"/>
      <c r="KDR17" s="285"/>
      <c r="KDS17" s="286"/>
      <c r="KDT17" s="287"/>
      <c r="KDU17" s="67"/>
      <c r="KDV17" s="284"/>
      <c r="KDW17" s="285"/>
      <c r="KDX17" s="285"/>
      <c r="KDY17" s="286"/>
      <c r="KDZ17" s="287"/>
      <c r="KEA17" s="67"/>
      <c r="KEB17" s="284"/>
      <c r="KEC17" s="285"/>
      <c r="KED17" s="285"/>
      <c r="KEE17" s="286"/>
      <c r="KEF17" s="287"/>
      <c r="KEG17" s="67"/>
      <c r="KEH17" s="284"/>
      <c r="KEI17" s="285"/>
      <c r="KEJ17" s="285"/>
      <c r="KEK17" s="286"/>
      <c r="KEL17" s="287"/>
      <c r="KEM17" s="67"/>
      <c r="KEN17" s="284"/>
      <c r="KEO17" s="285"/>
      <c r="KEP17" s="285"/>
      <c r="KEQ17" s="286"/>
      <c r="KER17" s="287"/>
      <c r="KES17" s="67"/>
      <c r="KET17" s="284"/>
      <c r="KEU17" s="285"/>
      <c r="KEV17" s="285"/>
      <c r="KEW17" s="286"/>
      <c r="KEX17" s="287"/>
      <c r="KEY17" s="67"/>
      <c r="KEZ17" s="284"/>
      <c r="KFA17" s="285"/>
      <c r="KFB17" s="285"/>
      <c r="KFC17" s="286"/>
      <c r="KFD17" s="287"/>
      <c r="KFE17" s="67"/>
      <c r="KFF17" s="284"/>
      <c r="KFG17" s="285"/>
      <c r="KFH17" s="285"/>
      <c r="KFI17" s="286"/>
      <c r="KFJ17" s="287"/>
      <c r="KFK17" s="67"/>
      <c r="KFL17" s="284"/>
      <c r="KFM17" s="285"/>
      <c r="KFN17" s="285"/>
      <c r="KFO17" s="286"/>
      <c r="KFP17" s="287"/>
      <c r="KFQ17" s="67"/>
      <c r="KFR17" s="284"/>
      <c r="KFS17" s="285"/>
      <c r="KFT17" s="285"/>
      <c r="KFU17" s="286"/>
      <c r="KFV17" s="287"/>
      <c r="KFW17" s="67"/>
      <c r="KFX17" s="284"/>
      <c r="KFY17" s="285"/>
      <c r="KFZ17" s="285"/>
      <c r="KGA17" s="286"/>
      <c r="KGB17" s="287"/>
      <c r="KGC17" s="67"/>
      <c r="KGD17" s="284"/>
      <c r="KGE17" s="285"/>
      <c r="KGF17" s="285"/>
      <c r="KGG17" s="286"/>
      <c r="KGH17" s="287"/>
      <c r="KGI17" s="67"/>
      <c r="KGJ17" s="284"/>
      <c r="KGK17" s="285"/>
      <c r="KGL17" s="285"/>
      <c r="KGM17" s="286"/>
      <c r="KGN17" s="287"/>
      <c r="KGO17" s="67"/>
      <c r="KGP17" s="284"/>
      <c r="KGQ17" s="285"/>
      <c r="KGR17" s="285"/>
      <c r="KGS17" s="286"/>
      <c r="KGT17" s="287"/>
      <c r="KGU17" s="67"/>
      <c r="KGV17" s="284"/>
      <c r="KGW17" s="285"/>
      <c r="KGX17" s="285"/>
      <c r="KGY17" s="286"/>
      <c r="KGZ17" s="287"/>
      <c r="KHA17" s="67"/>
      <c r="KHB17" s="284"/>
      <c r="KHC17" s="285"/>
      <c r="KHD17" s="285"/>
      <c r="KHE17" s="286"/>
      <c r="KHF17" s="287"/>
      <c r="KHG17" s="67"/>
      <c r="KHH17" s="284"/>
      <c r="KHI17" s="285"/>
      <c r="KHJ17" s="285"/>
      <c r="KHK17" s="286"/>
      <c r="KHL17" s="287"/>
      <c r="KHM17" s="67"/>
      <c r="KHN17" s="284"/>
      <c r="KHO17" s="285"/>
      <c r="KHP17" s="285"/>
      <c r="KHQ17" s="286"/>
      <c r="KHR17" s="287"/>
      <c r="KHS17" s="67"/>
      <c r="KHT17" s="284"/>
      <c r="KHU17" s="285"/>
      <c r="KHV17" s="285"/>
      <c r="KHW17" s="286"/>
      <c r="KHX17" s="287"/>
      <c r="KHY17" s="67"/>
      <c r="KHZ17" s="284"/>
      <c r="KIA17" s="285"/>
      <c r="KIB17" s="285"/>
      <c r="KIC17" s="286"/>
      <c r="KID17" s="287"/>
      <c r="KIE17" s="67"/>
      <c r="KIF17" s="284"/>
      <c r="KIG17" s="285"/>
      <c r="KIH17" s="285"/>
      <c r="KII17" s="286"/>
      <c r="KIJ17" s="287"/>
      <c r="KIK17" s="67"/>
      <c r="KIL17" s="284"/>
      <c r="KIM17" s="285"/>
      <c r="KIN17" s="285"/>
      <c r="KIO17" s="286"/>
      <c r="KIP17" s="287"/>
      <c r="KIQ17" s="67"/>
      <c r="KIR17" s="284"/>
      <c r="KIS17" s="285"/>
      <c r="KIT17" s="285"/>
      <c r="KIU17" s="286"/>
      <c r="KIV17" s="287"/>
      <c r="KIW17" s="67"/>
      <c r="KIX17" s="284"/>
      <c r="KIY17" s="285"/>
      <c r="KIZ17" s="285"/>
      <c r="KJA17" s="286"/>
      <c r="KJB17" s="287"/>
      <c r="KJC17" s="67"/>
      <c r="KJD17" s="284"/>
      <c r="KJE17" s="285"/>
      <c r="KJF17" s="285"/>
      <c r="KJG17" s="286"/>
      <c r="KJH17" s="287"/>
      <c r="KJI17" s="67"/>
      <c r="KJJ17" s="284"/>
      <c r="KJK17" s="285"/>
      <c r="KJL17" s="285"/>
      <c r="KJM17" s="286"/>
      <c r="KJN17" s="287"/>
      <c r="KJO17" s="67"/>
      <c r="KJP17" s="284"/>
      <c r="KJQ17" s="285"/>
      <c r="KJR17" s="285"/>
      <c r="KJS17" s="286"/>
      <c r="KJT17" s="287"/>
      <c r="KJU17" s="67"/>
      <c r="KJV17" s="284"/>
      <c r="KJW17" s="285"/>
      <c r="KJX17" s="285"/>
      <c r="KJY17" s="286"/>
      <c r="KJZ17" s="287"/>
      <c r="KKA17" s="67"/>
      <c r="KKB17" s="284"/>
      <c r="KKC17" s="285"/>
      <c r="KKD17" s="285"/>
      <c r="KKE17" s="286"/>
      <c r="KKF17" s="287"/>
      <c r="KKG17" s="67"/>
      <c r="KKH17" s="284"/>
      <c r="KKI17" s="285"/>
      <c r="KKJ17" s="285"/>
      <c r="KKK17" s="286"/>
      <c r="KKL17" s="287"/>
      <c r="KKM17" s="67"/>
      <c r="KKN17" s="284"/>
      <c r="KKO17" s="285"/>
      <c r="KKP17" s="285"/>
      <c r="KKQ17" s="286"/>
      <c r="KKR17" s="287"/>
      <c r="KKS17" s="67"/>
      <c r="KKT17" s="284"/>
      <c r="KKU17" s="285"/>
      <c r="KKV17" s="285"/>
      <c r="KKW17" s="286"/>
      <c r="KKX17" s="287"/>
      <c r="KKY17" s="67"/>
      <c r="KKZ17" s="284"/>
      <c r="KLA17" s="285"/>
      <c r="KLB17" s="285"/>
      <c r="KLC17" s="286"/>
      <c r="KLD17" s="287"/>
      <c r="KLE17" s="67"/>
      <c r="KLF17" s="284"/>
      <c r="KLG17" s="285"/>
      <c r="KLH17" s="285"/>
      <c r="KLI17" s="286"/>
      <c r="KLJ17" s="287"/>
      <c r="KLK17" s="67"/>
      <c r="KLL17" s="284"/>
      <c r="KLM17" s="285"/>
      <c r="KLN17" s="285"/>
      <c r="KLO17" s="286"/>
      <c r="KLP17" s="287"/>
      <c r="KLQ17" s="67"/>
      <c r="KLR17" s="284"/>
      <c r="KLS17" s="285"/>
      <c r="KLT17" s="285"/>
      <c r="KLU17" s="286"/>
      <c r="KLV17" s="287"/>
      <c r="KLW17" s="67"/>
      <c r="KLX17" s="284"/>
      <c r="KLY17" s="285"/>
      <c r="KLZ17" s="285"/>
      <c r="KMA17" s="286"/>
      <c r="KMB17" s="287"/>
      <c r="KMC17" s="67"/>
      <c r="KMD17" s="284"/>
      <c r="KME17" s="285"/>
      <c r="KMF17" s="285"/>
      <c r="KMG17" s="286"/>
      <c r="KMH17" s="287"/>
      <c r="KMI17" s="67"/>
      <c r="KMJ17" s="284"/>
      <c r="KMK17" s="285"/>
      <c r="KML17" s="285"/>
      <c r="KMM17" s="286"/>
      <c r="KMN17" s="287"/>
      <c r="KMO17" s="67"/>
      <c r="KMP17" s="284"/>
      <c r="KMQ17" s="285"/>
      <c r="KMR17" s="285"/>
      <c r="KMS17" s="286"/>
      <c r="KMT17" s="287"/>
      <c r="KMU17" s="67"/>
      <c r="KMV17" s="284"/>
      <c r="KMW17" s="285"/>
      <c r="KMX17" s="285"/>
      <c r="KMY17" s="286"/>
      <c r="KMZ17" s="287"/>
      <c r="KNA17" s="67"/>
      <c r="KNB17" s="284"/>
      <c r="KNC17" s="285"/>
      <c r="KND17" s="285"/>
      <c r="KNE17" s="286"/>
      <c r="KNF17" s="287"/>
      <c r="KNG17" s="67"/>
      <c r="KNH17" s="284"/>
      <c r="KNI17" s="285"/>
      <c r="KNJ17" s="285"/>
      <c r="KNK17" s="286"/>
      <c r="KNL17" s="287"/>
      <c r="KNM17" s="67"/>
      <c r="KNN17" s="284"/>
      <c r="KNO17" s="285"/>
      <c r="KNP17" s="285"/>
      <c r="KNQ17" s="286"/>
      <c r="KNR17" s="287"/>
      <c r="KNS17" s="67"/>
      <c r="KNT17" s="284"/>
      <c r="KNU17" s="285"/>
      <c r="KNV17" s="285"/>
      <c r="KNW17" s="286"/>
      <c r="KNX17" s="287"/>
      <c r="KNY17" s="67"/>
      <c r="KNZ17" s="284"/>
      <c r="KOA17" s="285"/>
      <c r="KOB17" s="285"/>
      <c r="KOC17" s="286"/>
      <c r="KOD17" s="287"/>
      <c r="KOE17" s="67"/>
      <c r="KOF17" s="284"/>
      <c r="KOG17" s="285"/>
      <c r="KOH17" s="285"/>
      <c r="KOI17" s="286"/>
      <c r="KOJ17" s="287"/>
      <c r="KOK17" s="67"/>
      <c r="KOL17" s="284"/>
      <c r="KOM17" s="285"/>
      <c r="KON17" s="285"/>
      <c r="KOO17" s="286"/>
      <c r="KOP17" s="287"/>
      <c r="KOQ17" s="67"/>
      <c r="KOR17" s="284"/>
      <c r="KOS17" s="285"/>
      <c r="KOT17" s="285"/>
      <c r="KOU17" s="286"/>
      <c r="KOV17" s="287"/>
      <c r="KOW17" s="67"/>
      <c r="KOX17" s="284"/>
      <c r="KOY17" s="285"/>
      <c r="KOZ17" s="285"/>
      <c r="KPA17" s="286"/>
      <c r="KPB17" s="287"/>
      <c r="KPC17" s="67"/>
      <c r="KPD17" s="284"/>
      <c r="KPE17" s="285"/>
      <c r="KPF17" s="285"/>
      <c r="KPG17" s="286"/>
      <c r="KPH17" s="287"/>
      <c r="KPI17" s="67"/>
      <c r="KPJ17" s="284"/>
      <c r="KPK17" s="285"/>
      <c r="KPL17" s="285"/>
      <c r="KPM17" s="286"/>
      <c r="KPN17" s="287"/>
      <c r="KPO17" s="67"/>
      <c r="KPP17" s="284"/>
      <c r="KPQ17" s="285"/>
      <c r="KPR17" s="285"/>
      <c r="KPS17" s="286"/>
      <c r="KPT17" s="287"/>
      <c r="KPU17" s="67"/>
      <c r="KPV17" s="284"/>
      <c r="KPW17" s="285"/>
      <c r="KPX17" s="285"/>
      <c r="KPY17" s="286"/>
      <c r="KPZ17" s="287"/>
      <c r="KQA17" s="67"/>
      <c r="KQB17" s="284"/>
      <c r="KQC17" s="285"/>
      <c r="KQD17" s="285"/>
      <c r="KQE17" s="286"/>
      <c r="KQF17" s="287"/>
      <c r="KQG17" s="67"/>
      <c r="KQH17" s="284"/>
      <c r="KQI17" s="285"/>
      <c r="KQJ17" s="285"/>
      <c r="KQK17" s="286"/>
      <c r="KQL17" s="287"/>
      <c r="KQM17" s="67"/>
      <c r="KQN17" s="284"/>
      <c r="KQO17" s="285"/>
      <c r="KQP17" s="285"/>
      <c r="KQQ17" s="286"/>
      <c r="KQR17" s="287"/>
      <c r="KQS17" s="67"/>
      <c r="KQT17" s="284"/>
      <c r="KQU17" s="285"/>
      <c r="KQV17" s="285"/>
      <c r="KQW17" s="286"/>
      <c r="KQX17" s="287"/>
      <c r="KQY17" s="67"/>
      <c r="KQZ17" s="284"/>
      <c r="KRA17" s="285"/>
      <c r="KRB17" s="285"/>
      <c r="KRC17" s="286"/>
      <c r="KRD17" s="287"/>
      <c r="KRE17" s="67"/>
      <c r="KRF17" s="284"/>
      <c r="KRG17" s="285"/>
      <c r="KRH17" s="285"/>
      <c r="KRI17" s="286"/>
      <c r="KRJ17" s="287"/>
      <c r="KRK17" s="67"/>
      <c r="KRL17" s="284"/>
      <c r="KRM17" s="285"/>
      <c r="KRN17" s="285"/>
      <c r="KRO17" s="286"/>
      <c r="KRP17" s="287"/>
      <c r="KRQ17" s="67"/>
      <c r="KRR17" s="284"/>
      <c r="KRS17" s="285"/>
      <c r="KRT17" s="285"/>
      <c r="KRU17" s="286"/>
      <c r="KRV17" s="287"/>
      <c r="KRW17" s="67"/>
      <c r="KRX17" s="284"/>
      <c r="KRY17" s="285"/>
      <c r="KRZ17" s="285"/>
      <c r="KSA17" s="286"/>
      <c r="KSB17" s="287"/>
      <c r="KSC17" s="67"/>
      <c r="KSD17" s="284"/>
      <c r="KSE17" s="285"/>
      <c r="KSF17" s="285"/>
      <c r="KSG17" s="286"/>
      <c r="KSH17" s="287"/>
      <c r="KSI17" s="67"/>
      <c r="KSJ17" s="284"/>
      <c r="KSK17" s="285"/>
      <c r="KSL17" s="285"/>
      <c r="KSM17" s="286"/>
      <c r="KSN17" s="287"/>
      <c r="KSO17" s="67"/>
      <c r="KSP17" s="284"/>
      <c r="KSQ17" s="285"/>
      <c r="KSR17" s="285"/>
      <c r="KSS17" s="286"/>
      <c r="KST17" s="287"/>
      <c r="KSU17" s="67"/>
      <c r="KSV17" s="284"/>
      <c r="KSW17" s="285"/>
      <c r="KSX17" s="285"/>
      <c r="KSY17" s="286"/>
      <c r="KSZ17" s="287"/>
      <c r="KTA17" s="67"/>
      <c r="KTB17" s="284"/>
      <c r="KTC17" s="285"/>
      <c r="KTD17" s="285"/>
      <c r="KTE17" s="286"/>
      <c r="KTF17" s="287"/>
      <c r="KTG17" s="67"/>
      <c r="KTH17" s="284"/>
      <c r="KTI17" s="285"/>
      <c r="KTJ17" s="285"/>
      <c r="KTK17" s="286"/>
      <c r="KTL17" s="287"/>
      <c r="KTM17" s="67"/>
      <c r="KTN17" s="284"/>
      <c r="KTO17" s="285"/>
      <c r="KTP17" s="285"/>
      <c r="KTQ17" s="286"/>
      <c r="KTR17" s="287"/>
      <c r="KTS17" s="67"/>
      <c r="KTT17" s="284"/>
      <c r="KTU17" s="285"/>
      <c r="KTV17" s="285"/>
      <c r="KTW17" s="286"/>
      <c r="KTX17" s="287"/>
      <c r="KTY17" s="67"/>
      <c r="KTZ17" s="284"/>
      <c r="KUA17" s="285"/>
      <c r="KUB17" s="285"/>
      <c r="KUC17" s="286"/>
      <c r="KUD17" s="287"/>
      <c r="KUE17" s="67"/>
      <c r="KUF17" s="284"/>
      <c r="KUG17" s="285"/>
      <c r="KUH17" s="285"/>
      <c r="KUI17" s="286"/>
      <c r="KUJ17" s="287"/>
      <c r="KUK17" s="67"/>
      <c r="KUL17" s="284"/>
      <c r="KUM17" s="285"/>
      <c r="KUN17" s="285"/>
      <c r="KUO17" s="286"/>
      <c r="KUP17" s="287"/>
      <c r="KUQ17" s="67"/>
      <c r="KUR17" s="284"/>
      <c r="KUS17" s="285"/>
      <c r="KUT17" s="285"/>
      <c r="KUU17" s="286"/>
      <c r="KUV17" s="287"/>
      <c r="KUW17" s="67"/>
      <c r="KUX17" s="284"/>
      <c r="KUY17" s="285"/>
      <c r="KUZ17" s="285"/>
      <c r="KVA17" s="286"/>
      <c r="KVB17" s="287"/>
      <c r="KVC17" s="67"/>
      <c r="KVD17" s="284"/>
      <c r="KVE17" s="285"/>
      <c r="KVF17" s="285"/>
      <c r="KVG17" s="286"/>
      <c r="KVH17" s="287"/>
      <c r="KVI17" s="67"/>
      <c r="KVJ17" s="284"/>
      <c r="KVK17" s="285"/>
      <c r="KVL17" s="285"/>
      <c r="KVM17" s="286"/>
      <c r="KVN17" s="287"/>
      <c r="KVO17" s="67"/>
      <c r="KVP17" s="284"/>
      <c r="KVQ17" s="285"/>
      <c r="KVR17" s="285"/>
      <c r="KVS17" s="286"/>
      <c r="KVT17" s="287"/>
      <c r="KVU17" s="67"/>
      <c r="KVV17" s="284"/>
      <c r="KVW17" s="285"/>
      <c r="KVX17" s="285"/>
      <c r="KVY17" s="286"/>
      <c r="KVZ17" s="287"/>
      <c r="KWA17" s="67"/>
      <c r="KWB17" s="284"/>
      <c r="KWC17" s="285"/>
      <c r="KWD17" s="285"/>
      <c r="KWE17" s="286"/>
      <c r="KWF17" s="287"/>
      <c r="KWG17" s="67"/>
      <c r="KWH17" s="284"/>
      <c r="KWI17" s="285"/>
      <c r="KWJ17" s="285"/>
      <c r="KWK17" s="286"/>
      <c r="KWL17" s="287"/>
      <c r="KWM17" s="67"/>
      <c r="KWN17" s="284"/>
      <c r="KWO17" s="285"/>
      <c r="KWP17" s="285"/>
      <c r="KWQ17" s="286"/>
      <c r="KWR17" s="287"/>
      <c r="KWS17" s="67"/>
      <c r="KWT17" s="284"/>
      <c r="KWU17" s="285"/>
      <c r="KWV17" s="285"/>
      <c r="KWW17" s="286"/>
      <c r="KWX17" s="287"/>
      <c r="KWY17" s="67"/>
      <c r="KWZ17" s="284"/>
      <c r="KXA17" s="285"/>
      <c r="KXB17" s="285"/>
      <c r="KXC17" s="286"/>
      <c r="KXD17" s="287"/>
      <c r="KXE17" s="67"/>
      <c r="KXF17" s="284"/>
      <c r="KXG17" s="285"/>
      <c r="KXH17" s="285"/>
      <c r="KXI17" s="286"/>
      <c r="KXJ17" s="287"/>
      <c r="KXK17" s="67"/>
      <c r="KXL17" s="284"/>
      <c r="KXM17" s="285"/>
      <c r="KXN17" s="285"/>
      <c r="KXO17" s="286"/>
      <c r="KXP17" s="287"/>
      <c r="KXQ17" s="67"/>
      <c r="KXR17" s="284"/>
      <c r="KXS17" s="285"/>
      <c r="KXT17" s="285"/>
      <c r="KXU17" s="286"/>
      <c r="KXV17" s="287"/>
      <c r="KXW17" s="67"/>
      <c r="KXX17" s="284"/>
      <c r="KXY17" s="285"/>
      <c r="KXZ17" s="285"/>
      <c r="KYA17" s="286"/>
      <c r="KYB17" s="287"/>
      <c r="KYC17" s="67"/>
      <c r="KYD17" s="284"/>
      <c r="KYE17" s="285"/>
      <c r="KYF17" s="285"/>
      <c r="KYG17" s="286"/>
      <c r="KYH17" s="287"/>
      <c r="KYI17" s="67"/>
      <c r="KYJ17" s="284"/>
      <c r="KYK17" s="285"/>
      <c r="KYL17" s="285"/>
      <c r="KYM17" s="286"/>
      <c r="KYN17" s="287"/>
      <c r="KYO17" s="67"/>
      <c r="KYP17" s="284"/>
      <c r="KYQ17" s="285"/>
      <c r="KYR17" s="285"/>
      <c r="KYS17" s="286"/>
      <c r="KYT17" s="287"/>
      <c r="KYU17" s="67"/>
      <c r="KYV17" s="284"/>
      <c r="KYW17" s="285"/>
      <c r="KYX17" s="285"/>
      <c r="KYY17" s="286"/>
      <c r="KYZ17" s="287"/>
      <c r="KZA17" s="67"/>
      <c r="KZB17" s="284"/>
      <c r="KZC17" s="285"/>
      <c r="KZD17" s="285"/>
      <c r="KZE17" s="286"/>
      <c r="KZF17" s="287"/>
      <c r="KZG17" s="67"/>
      <c r="KZH17" s="284"/>
      <c r="KZI17" s="285"/>
      <c r="KZJ17" s="285"/>
      <c r="KZK17" s="286"/>
      <c r="KZL17" s="287"/>
      <c r="KZM17" s="67"/>
      <c r="KZN17" s="284"/>
      <c r="KZO17" s="285"/>
      <c r="KZP17" s="285"/>
      <c r="KZQ17" s="286"/>
      <c r="KZR17" s="287"/>
      <c r="KZS17" s="67"/>
      <c r="KZT17" s="284"/>
      <c r="KZU17" s="285"/>
      <c r="KZV17" s="285"/>
      <c r="KZW17" s="286"/>
      <c r="KZX17" s="287"/>
      <c r="KZY17" s="67"/>
      <c r="KZZ17" s="284"/>
      <c r="LAA17" s="285"/>
      <c r="LAB17" s="285"/>
      <c r="LAC17" s="286"/>
      <c r="LAD17" s="287"/>
      <c r="LAE17" s="67"/>
      <c r="LAF17" s="284"/>
      <c r="LAG17" s="285"/>
      <c r="LAH17" s="285"/>
      <c r="LAI17" s="286"/>
      <c r="LAJ17" s="287"/>
      <c r="LAK17" s="67"/>
      <c r="LAL17" s="284"/>
      <c r="LAM17" s="285"/>
      <c r="LAN17" s="285"/>
      <c r="LAO17" s="286"/>
      <c r="LAP17" s="287"/>
      <c r="LAQ17" s="67"/>
      <c r="LAR17" s="284"/>
      <c r="LAS17" s="285"/>
      <c r="LAT17" s="285"/>
      <c r="LAU17" s="286"/>
      <c r="LAV17" s="287"/>
      <c r="LAW17" s="67"/>
      <c r="LAX17" s="284"/>
      <c r="LAY17" s="285"/>
      <c r="LAZ17" s="285"/>
      <c r="LBA17" s="286"/>
      <c r="LBB17" s="287"/>
      <c r="LBC17" s="67"/>
      <c r="LBD17" s="284"/>
      <c r="LBE17" s="285"/>
      <c r="LBF17" s="285"/>
      <c r="LBG17" s="286"/>
      <c r="LBH17" s="287"/>
      <c r="LBI17" s="67"/>
      <c r="LBJ17" s="284"/>
      <c r="LBK17" s="285"/>
      <c r="LBL17" s="285"/>
      <c r="LBM17" s="286"/>
      <c r="LBN17" s="287"/>
      <c r="LBO17" s="67"/>
      <c r="LBP17" s="284"/>
      <c r="LBQ17" s="285"/>
      <c r="LBR17" s="285"/>
      <c r="LBS17" s="286"/>
      <c r="LBT17" s="287"/>
      <c r="LBU17" s="67"/>
      <c r="LBV17" s="284"/>
      <c r="LBW17" s="285"/>
      <c r="LBX17" s="285"/>
      <c r="LBY17" s="286"/>
      <c r="LBZ17" s="287"/>
      <c r="LCA17" s="67"/>
      <c r="LCB17" s="284"/>
      <c r="LCC17" s="285"/>
      <c r="LCD17" s="285"/>
      <c r="LCE17" s="286"/>
      <c r="LCF17" s="287"/>
      <c r="LCG17" s="67"/>
      <c r="LCH17" s="284"/>
      <c r="LCI17" s="285"/>
      <c r="LCJ17" s="285"/>
      <c r="LCK17" s="286"/>
      <c r="LCL17" s="287"/>
      <c r="LCM17" s="67"/>
      <c r="LCN17" s="284"/>
      <c r="LCO17" s="285"/>
      <c r="LCP17" s="285"/>
      <c r="LCQ17" s="286"/>
      <c r="LCR17" s="287"/>
      <c r="LCS17" s="67"/>
      <c r="LCT17" s="284"/>
      <c r="LCU17" s="285"/>
      <c r="LCV17" s="285"/>
      <c r="LCW17" s="286"/>
      <c r="LCX17" s="287"/>
      <c r="LCY17" s="67"/>
      <c r="LCZ17" s="284"/>
      <c r="LDA17" s="285"/>
      <c r="LDB17" s="285"/>
      <c r="LDC17" s="286"/>
      <c r="LDD17" s="287"/>
      <c r="LDE17" s="67"/>
      <c r="LDF17" s="284"/>
      <c r="LDG17" s="285"/>
      <c r="LDH17" s="285"/>
      <c r="LDI17" s="286"/>
      <c r="LDJ17" s="287"/>
      <c r="LDK17" s="67"/>
      <c r="LDL17" s="284"/>
      <c r="LDM17" s="285"/>
      <c r="LDN17" s="285"/>
      <c r="LDO17" s="286"/>
      <c r="LDP17" s="287"/>
      <c r="LDQ17" s="67"/>
      <c r="LDR17" s="284"/>
      <c r="LDS17" s="285"/>
      <c r="LDT17" s="285"/>
      <c r="LDU17" s="286"/>
      <c r="LDV17" s="287"/>
      <c r="LDW17" s="67"/>
      <c r="LDX17" s="284"/>
      <c r="LDY17" s="285"/>
      <c r="LDZ17" s="285"/>
      <c r="LEA17" s="286"/>
      <c r="LEB17" s="287"/>
      <c r="LEC17" s="67"/>
      <c r="LED17" s="284"/>
      <c r="LEE17" s="285"/>
      <c r="LEF17" s="285"/>
      <c r="LEG17" s="286"/>
      <c r="LEH17" s="287"/>
      <c r="LEI17" s="67"/>
      <c r="LEJ17" s="284"/>
      <c r="LEK17" s="285"/>
      <c r="LEL17" s="285"/>
      <c r="LEM17" s="286"/>
      <c r="LEN17" s="287"/>
      <c r="LEO17" s="67"/>
      <c r="LEP17" s="284"/>
      <c r="LEQ17" s="285"/>
      <c r="LER17" s="285"/>
      <c r="LES17" s="286"/>
      <c r="LET17" s="287"/>
      <c r="LEU17" s="67"/>
      <c r="LEV17" s="284"/>
      <c r="LEW17" s="285"/>
      <c r="LEX17" s="285"/>
      <c r="LEY17" s="286"/>
      <c r="LEZ17" s="287"/>
      <c r="LFA17" s="67"/>
      <c r="LFB17" s="284"/>
      <c r="LFC17" s="285"/>
      <c r="LFD17" s="285"/>
      <c r="LFE17" s="286"/>
      <c r="LFF17" s="287"/>
      <c r="LFG17" s="67"/>
      <c r="LFH17" s="284"/>
      <c r="LFI17" s="285"/>
      <c r="LFJ17" s="285"/>
      <c r="LFK17" s="286"/>
      <c r="LFL17" s="287"/>
      <c r="LFM17" s="67"/>
      <c r="LFN17" s="284"/>
      <c r="LFO17" s="285"/>
      <c r="LFP17" s="285"/>
      <c r="LFQ17" s="286"/>
      <c r="LFR17" s="287"/>
      <c r="LFS17" s="67"/>
      <c r="LFT17" s="284"/>
      <c r="LFU17" s="285"/>
      <c r="LFV17" s="285"/>
      <c r="LFW17" s="286"/>
      <c r="LFX17" s="287"/>
      <c r="LFY17" s="67"/>
      <c r="LFZ17" s="284"/>
      <c r="LGA17" s="285"/>
      <c r="LGB17" s="285"/>
      <c r="LGC17" s="286"/>
      <c r="LGD17" s="287"/>
      <c r="LGE17" s="67"/>
      <c r="LGF17" s="284"/>
      <c r="LGG17" s="285"/>
      <c r="LGH17" s="285"/>
      <c r="LGI17" s="286"/>
      <c r="LGJ17" s="287"/>
      <c r="LGK17" s="67"/>
      <c r="LGL17" s="284"/>
      <c r="LGM17" s="285"/>
      <c r="LGN17" s="285"/>
      <c r="LGO17" s="286"/>
      <c r="LGP17" s="287"/>
      <c r="LGQ17" s="67"/>
      <c r="LGR17" s="284"/>
      <c r="LGS17" s="285"/>
      <c r="LGT17" s="285"/>
      <c r="LGU17" s="286"/>
      <c r="LGV17" s="287"/>
      <c r="LGW17" s="67"/>
      <c r="LGX17" s="284"/>
      <c r="LGY17" s="285"/>
      <c r="LGZ17" s="285"/>
      <c r="LHA17" s="286"/>
      <c r="LHB17" s="287"/>
      <c r="LHC17" s="67"/>
      <c r="LHD17" s="284"/>
      <c r="LHE17" s="285"/>
      <c r="LHF17" s="285"/>
      <c r="LHG17" s="286"/>
      <c r="LHH17" s="287"/>
      <c r="LHI17" s="67"/>
      <c r="LHJ17" s="284"/>
      <c r="LHK17" s="285"/>
      <c r="LHL17" s="285"/>
      <c r="LHM17" s="286"/>
      <c r="LHN17" s="287"/>
      <c r="LHO17" s="67"/>
      <c r="LHP17" s="284"/>
      <c r="LHQ17" s="285"/>
      <c r="LHR17" s="285"/>
      <c r="LHS17" s="286"/>
      <c r="LHT17" s="287"/>
      <c r="LHU17" s="67"/>
      <c r="LHV17" s="284"/>
      <c r="LHW17" s="285"/>
      <c r="LHX17" s="285"/>
      <c r="LHY17" s="286"/>
      <c r="LHZ17" s="287"/>
      <c r="LIA17" s="67"/>
      <c r="LIB17" s="284"/>
      <c r="LIC17" s="285"/>
      <c r="LID17" s="285"/>
      <c r="LIE17" s="286"/>
      <c r="LIF17" s="287"/>
      <c r="LIG17" s="67"/>
      <c r="LIH17" s="284"/>
      <c r="LII17" s="285"/>
      <c r="LIJ17" s="285"/>
      <c r="LIK17" s="286"/>
      <c r="LIL17" s="287"/>
      <c r="LIM17" s="67"/>
      <c r="LIN17" s="284"/>
      <c r="LIO17" s="285"/>
      <c r="LIP17" s="285"/>
      <c r="LIQ17" s="286"/>
      <c r="LIR17" s="287"/>
      <c r="LIS17" s="67"/>
      <c r="LIT17" s="284"/>
      <c r="LIU17" s="285"/>
      <c r="LIV17" s="285"/>
      <c r="LIW17" s="286"/>
      <c r="LIX17" s="287"/>
      <c r="LIY17" s="67"/>
      <c r="LIZ17" s="284"/>
      <c r="LJA17" s="285"/>
      <c r="LJB17" s="285"/>
      <c r="LJC17" s="286"/>
      <c r="LJD17" s="287"/>
      <c r="LJE17" s="67"/>
      <c r="LJF17" s="284"/>
      <c r="LJG17" s="285"/>
      <c r="LJH17" s="285"/>
      <c r="LJI17" s="286"/>
      <c r="LJJ17" s="287"/>
      <c r="LJK17" s="67"/>
      <c r="LJL17" s="284"/>
      <c r="LJM17" s="285"/>
      <c r="LJN17" s="285"/>
      <c r="LJO17" s="286"/>
      <c r="LJP17" s="287"/>
      <c r="LJQ17" s="67"/>
      <c r="LJR17" s="284"/>
      <c r="LJS17" s="285"/>
      <c r="LJT17" s="285"/>
      <c r="LJU17" s="286"/>
      <c r="LJV17" s="287"/>
      <c r="LJW17" s="67"/>
      <c r="LJX17" s="284"/>
      <c r="LJY17" s="285"/>
      <c r="LJZ17" s="285"/>
      <c r="LKA17" s="286"/>
      <c r="LKB17" s="287"/>
      <c r="LKC17" s="67"/>
      <c r="LKD17" s="284"/>
      <c r="LKE17" s="285"/>
      <c r="LKF17" s="285"/>
      <c r="LKG17" s="286"/>
      <c r="LKH17" s="287"/>
      <c r="LKI17" s="67"/>
      <c r="LKJ17" s="284"/>
      <c r="LKK17" s="285"/>
      <c r="LKL17" s="285"/>
      <c r="LKM17" s="286"/>
      <c r="LKN17" s="287"/>
      <c r="LKO17" s="67"/>
      <c r="LKP17" s="284"/>
      <c r="LKQ17" s="285"/>
      <c r="LKR17" s="285"/>
      <c r="LKS17" s="286"/>
      <c r="LKT17" s="287"/>
      <c r="LKU17" s="67"/>
      <c r="LKV17" s="284"/>
      <c r="LKW17" s="285"/>
      <c r="LKX17" s="285"/>
      <c r="LKY17" s="286"/>
      <c r="LKZ17" s="287"/>
      <c r="LLA17" s="67"/>
      <c r="LLB17" s="284"/>
      <c r="LLC17" s="285"/>
      <c r="LLD17" s="285"/>
      <c r="LLE17" s="286"/>
      <c r="LLF17" s="287"/>
      <c r="LLG17" s="67"/>
      <c r="LLH17" s="284"/>
      <c r="LLI17" s="285"/>
      <c r="LLJ17" s="285"/>
      <c r="LLK17" s="286"/>
      <c r="LLL17" s="287"/>
      <c r="LLM17" s="67"/>
      <c r="LLN17" s="284"/>
      <c r="LLO17" s="285"/>
      <c r="LLP17" s="285"/>
      <c r="LLQ17" s="286"/>
      <c r="LLR17" s="287"/>
      <c r="LLS17" s="67"/>
      <c r="LLT17" s="284"/>
      <c r="LLU17" s="285"/>
      <c r="LLV17" s="285"/>
      <c r="LLW17" s="286"/>
      <c r="LLX17" s="287"/>
      <c r="LLY17" s="67"/>
      <c r="LLZ17" s="284"/>
      <c r="LMA17" s="285"/>
      <c r="LMB17" s="285"/>
      <c r="LMC17" s="286"/>
      <c r="LMD17" s="287"/>
      <c r="LME17" s="67"/>
      <c r="LMF17" s="284"/>
      <c r="LMG17" s="285"/>
      <c r="LMH17" s="285"/>
      <c r="LMI17" s="286"/>
      <c r="LMJ17" s="287"/>
      <c r="LMK17" s="67"/>
      <c r="LML17" s="284"/>
      <c r="LMM17" s="285"/>
      <c r="LMN17" s="285"/>
      <c r="LMO17" s="286"/>
      <c r="LMP17" s="287"/>
      <c r="LMQ17" s="67"/>
      <c r="LMR17" s="284"/>
      <c r="LMS17" s="285"/>
      <c r="LMT17" s="285"/>
      <c r="LMU17" s="286"/>
      <c r="LMV17" s="287"/>
      <c r="LMW17" s="67"/>
      <c r="LMX17" s="284"/>
      <c r="LMY17" s="285"/>
      <c r="LMZ17" s="285"/>
      <c r="LNA17" s="286"/>
      <c r="LNB17" s="287"/>
      <c r="LNC17" s="67"/>
      <c r="LND17" s="284"/>
      <c r="LNE17" s="285"/>
      <c r="LNF17" s="285"/>
      <c r="LNG17" s="286"/>
      <c r="LNH17" s="287"/>
      <c r="LNI17" s="67"/>
      <c r="LNJ17" s="284"/>
      <c r="LNK17" s="285"/>
      <c r="LNL17" s="285"/>
      <c r="LNM17" s="286"/>
      <c r="LNN17" s="287"/>
      <c r="LNO17" s="67"/>
      <c r="LNP17" s="284"/>
      <c r="LNQ17" s="285"/>
      <c r="LNR17" s="285"/>
      <c r="LNS17" s="286"/>
      <c r="LNT17" s="287"/>
      <c r="LNU17" s="67"/>
      <c r="LNV17" s="284"/>
      <c r="LNW17" s="285"/>
      <c r="LNX17" s="285"/>
      <c r="LNY17" s="286"/>
      <c r="LNZ17" s="287"/>
      <c r="LOA17" s="67"/>
      <c r="LOB17" s="284"/>
      <c r="LOC17" s="285"/>
      <c r="LOD17" s="285"/>
      <c r="LOE17" s="286"/>
      <c r="LOF17" s="287"/>
      <c r="LOG17" s="67"/>
      <c r="LOH17" s="284"/>
      <c r="LOI17" s="285"/>
      <c r="LOJ17" s="285"/>
      <c r="LOK17" s="286"/>
      <c r="LOL17" s="287"/>
      <c r="LOM17" s="67"/>
      <c r="LON17" s="284"/>
      <c r="LOO17" s="285"/>
      <c r="LOP17" s="285"/>
      <c r="LOQ17" s="286"/>
      <c r="LOR17" s="287"/>
      <c r="LOS17" s="67"/>
      <c r="LOT17" s="284"/>
      <c r="LOU17" s="285"/>
      <c r="LOV17" s="285"/>
      <c r="LOW17" s="286"/>
      <c r="LOX17" s="287"/>
      <c r="LOY17" s="67"/>
      <c r="LOZ17" s="284"/>
      <c r="LPA17" s="285"/>
      <c r="LPB17" s="285"/>
      <c r="LPC17" s="286"/>
      <c r="LPD17" s="287"/>
      <c r="LPE17" s="67"/>
      <c r="LPF17" s="284"/>
      <c r="LPG17" s="285"/>
      <c r="LPH17" s="285"/>
      <c r="LPI17" s="286"/>
      <c r="LPJ17" s="287"/>
      <c r="LPK17" s="67"/>
      <c r="LPL17" s="284"/>
      <c r="LPM17" s="285"/>
      <c r="LPN17" s="285"/>
      <c r="LPO17" s="286"/>
      <c r="LPP17" s="287"/>
      <c r="LPQ17" s="67"/>
      <c r="LPR17" s="284"/>
      <c r="LPS17" s="285"/>
      <c r="LPT17" s="285"/>
      <c r="LPU17" s="286"/>
      <c r="LPV17" s="287"/>
      <c r="LPW17" s="67"/>
      <c r="LPX17" s="284"/>
      <c r="LPY17" s="285"/>
      <c r="LPZ17" s="285"/>
      <c r="LQA17" s="286"/>
      <c r="LQB17" s="287"/>
      <c r="LQC17" s="67"/>
      <c r="LQD17" s="284"/>
      <c r="LQE17" s="285"/>
      <c r="LQF17" s="285"/>
      <c r="LQG17" s="286"/>
      <c r="LQH17" s="287"/>
      <c r="LQI17" s="67"/>
      <c r="LQJ17" s="284"/>
      <c r="LQK17" s="285"/>
      <c r="LQL17" s="285"/>
      <c r="LQM17" s="286"/>
      <c r="LQN17" s="287"/>
      <c r="LQO17" s="67"/>
      <c r="LQP17" s="284"/>
      <c r="LQQ17" s="285"/>
      <c r="LQR17" s="285"/>
      <c r="LQS17" s="286"/>
      <c r="LQT17" s="287"/>
      <c r="LQU17" s="67"/>
      <c r="LQV17" s="284"/>
      <c r="LQW17" s="285"/>
      <c r="LQX17" s="285"/>
      <c r="LQY17" s="286"/>
      <c r="LQZ17" s="287"/>
      <c r="LRA17" s="67"/>
      <c r="LRB17" s="284"/>
      <c r="LRC17" s="285"/>
      <c r="LRD17" s="285"/>
      <c r="LRE17" s="286"/>
      <c r="LRF17" s="287"/>
      <c r="LRG17" s="67"/>
      <c r="LRH17" s="284"/>
      <c r="LRI17" s="285"/>
      <c r="LRJ17" s="285"/>
      <c r="LRK17" s="286"/>
      <c r="LRL17" s="287"/>
      <c r="LRM17" s="67"/>
      <c r="LRN17" s="284"/>
      <c r="LRO17" s="285"/>
      <c r="LRP17" s="285"/>
      <c r="LRQ17" s="286"/>
      <c r="LRR17" s="287"/>
      <c r="LRS17" s="67"/>
      <c r="LRT17" s="284"/>
      <c r="LRU17" s="285"/>
      <c r="LRV17" s="285"/>
      <c r="LRW17" s="286"/>
      <c r="LRX17" s="287"/>
      <c r="LRY17" s="67"/>
      <c r="LRZ17" s="284"/>
      <c r="LSA17" s="285"/>
      <c r="LSB17" s="285"/>
      <c r="LSC17" s="286"/>
      <c r="LSD17" s="287"/>
      <c r="LSE17" s="67"/>
      <c r="LSF17" s="284"/>
      <c r="LSG17" s="285"/>
      <c r="LSH17" s="285"/>
      <c r="LSI17" s="286"/>
      <c r="LSJ17" s="287"/>
      <c r="LSK17" s="67"/>
      <c r="LSL17" s="284"/>
      <c r="LSM17" s="285"/>
      <c r="LSN17" s="285"/>
      <c r="LSO17" s="286"/>
      <c r="LSP17" s="287"/>
      <c r="LSQ17" s="67"/>
      <c r="LSR17" s="284"/>
      <c r="LSS17" s="285"/>
      <c r="LST17" s="285"/>
      <c r="LSU17" s="286"/>
      <c r="LSV17" s="287"/>
      <c r="LSW17" s="67"/>
      <c r="LSX17" s="284"/>
      <c r="LSY17" s="285"/>
      <c r="LSZ17" s="285"/>
      <c r="LTA17" s="286"/>
      <c r="LTB17" s="287"/>
      <c r="LTC17" s="67"/>
      <c r="LTD17" s="284"/>
      <c r="LTE17" s="285"/>
      <c r="LTF17" s="285"/>
      <c r="LTG17" s="286"/>
      <c r="LTH17" s="287"/>
      <c r="LTI17" s="67"/>
      <c r="LTJ17" s="284"/>
      <c r="LTK17" s="285"/>
      <c r="LTL17" s="285"/>
      <c r="LTM17" s="286"/>
      <c r="LTN17" s="287"/>
      <c r="LTO17" s="67"/>
      <c r="LTP17" s="284"/>
      <c r="LTQ17" s="285"/>
      <c r="LTR17" s="285"/>
      <c r="LTS17" s="286"/>
      <c r="LTT17" s="287"/>
      <c r="LTU17" s="67"/>
      <c r="LTV17" s="284"/>
      <c r="LTW17" s="285"/>
      <c r="LTX17" s="285"/>
      <c r="LTY17" s="286"/>
      <c r="LTZ17" s="287"/>
      <c r="LUA17" s="67"/>
      <c r="LUB17" s="284"/>
      <c r="LUC17" s="285"/>
      <c r="LUD17" s="285"/>
      <c r="LUE17" s="286"/>
      <c r="LUF17" s="287"/>
      <c r="LUG17" s="67"/>
      <c r="LUH17" s="284"/>
      <c r="LUI17" s="285"/>
      <c r="LUJ17" s="285"/>
      <c r="LUK17" s="286"/>
      <c r="LUL17" s="287"/>
      <c r="LUM17" s="67"/>
      <c r="LUN17" s="284"/>
      <c r="LUO17" s="285"/>
      <c r="LUP17" s="285"/>
      <c r="LUQ17" s="286"/>
      <c r="LUR17" s="287"/>
      <c r="LUS17" s="67"/>
      <c r="LUT17" s="284"/>
      <c r="LUU17" s="285"/>
      <c r="LUV17" s="285"/>
      <c r="LUW17" s="286"/>
      <c r="LUX17" s="287"/>
      <c r="LUY17" s="67"/>
      <c r="LUZ17" s="284"/>
      <c r="LVA17" s="285"/>
      <c r="LVB17" s="285"/>
      <c r="LVC17" s="286"/>
      <c r="LVD17" s="287"/>
      <c r="LVE17" s="67"/>
      <c r="LVF17" s="284"/>
      <c r="LVG17" s="285"/>
      <c r="LVH17" s="285"/>
      <c r="LVI17" s="286"/>
      <c r="LVJ17" s="287"/>
      <c r="LVK17" s="67"/>
      <c r="LVL17" s="284"/>
      <c r="LVM17" s="285"/>
      <c r="LVN17" s="285"/>
      <c r="LVO17" s="286"/>
      <c r="LVP17" s="287"/>
      <c r="LVQ17" s="67"/>
      <c r="LVR17" s="284"/>
      <c r="LVS17" s="285"/>
      <c r="LVT17" s="285"/>
      <c r="LVU17" s="286"/>
      <c r="LVV17" s="287"/>
      <c r="LVW17" s="67"/>
      <c r="LVX17" s="284"/>
      <c r="LVY17" s="285"/>
      <c r="LVZ17" s="285"/>
      <c r="LWA17" s="286"/>
      <c r="LWB17" s="287"/>
      <c r="LWC17" s="67"/>
      <c r="LWD17" s="284"/>
      <c r="LWE17" s="285"/>
      <c r="LWF17" s="285"/>
      <c r="LWG17" s="286"/>
      <c r="LWH17" s="287"/>
      <c r="LWI17" s="67"/>
      <c r="LWJ17" s="284"/>
      <c r="LWK17" s="285"/>
      <c r="LWL17" s="285"/>
      <c r="LWM17" s="286"/>
      <c r="LWN17" s="287"/>
      <c r="LWO17" s="67"/>
      <c r="LWP17" s="284"/>
      <c r="LWQ17" s="285"/>
      <c r="LWR17" s="285"/>
      <c r="LWS17" s="286"/>
      <c r="LWT17" s="287"/>
      <c r="LWU17" s="67"/>
      <c r="LWV17" s="284"/>
      <c r="LWW17" s="285"/>
      <c r="LWX17" s="285"/>
      <c r="LWY17" s="286"/>
      <c r="LWZ17" s="287"/>
      <c r="LXA17" s="67"/>
      <c r="LXB17" s="284"/>
      <c r="LXC17" s="285"/>
      <c r="LXD17" s="285"/>
      <c r="LXE17" s="286"/>
      <c r="LXF17" s="287"/>
      <c r="LXG17" s="67"/>
      <c r="LXH17" s="284"/>
      <c r="LXI17" s="285"/>
      <c r="LXJ17" s="285"/>
      <c r="LXK17" s="286"/>
      <c r="LXL17" s="287"/>
      <c r="LXM17" s="67"/>
      <c r="LXN17" s="284"/>
      <c r="LXO17" s="285"/>
      <c r="LXP17" s="285"/>
      <c r="LXQ17" s="286"/>
      <c r="LXR17" s="287"/>
      <c r="LXS17" s="67"/>
      <c r="LXT17" s="284"/>
      <c r="LXU17" s="285"/>
      <c r="LXV17" s="285"/>
      <c r="LXW17" s="286"/>
      <c r="LXX17" s="287"/>
      <c r="LXY17" s="67"/>
      <c r="LXZ17" s="284"/>
      <c r="LYA17" s="285"/>
      <c r="LYB17" s="285"/>
      <c r="LYC17" s="286"/>
      <c r="LYD17" s="287"/>
      <c r="LYE17" s="67"/>
      <c r="LYF17" s="284"/>
      <c r="LYG17" s="285"/>
      <c r="LYH17" s="285"/>
      <c r="LYI17" s="286"/>
      <c r="LYJ17" s="287"/>
      <c r="LYK17" s="67"/>
      <c r="LYL17" s="284"/>
      <c r="LYM17" s="285"/>
      <c r="LYN17" s="285"/>
      <c r="LYO17" s="286"/>
      <c r="LYP17" s="287"/>
      <c r="LYQ17" s="67"/>
      <c r="LYR17" s="284"/>
      <c r="LYS17" s="285"/>
      <c r="LYT17" s="285"/>
      <c r="LYU17" s="286"/>
      <c r="LYV17" s="287"/>
      <c r="LYW17" s="67"/>
      <c r="LYX17" s="284"/>
      <c r="LYY17" s="285"/>
      <c r="LYZ17" s="285"/>
      <c r="LZA17" s="286"/>
      <c r="LZB17" s="287"/>
      <c r="LZC17" s="67"/>
      <c r="LZD17" s="284"/>
      <c r="LZE17" s="285"/>
      <c r="LZF17" s="285"/>
      <c r="LZG17" s="286"/>
      <c r="LZH17" s="287"/>
      <c r="LZI17" s="67"/>
      <c r="LZJ17" s="284"/>
      <c r="LZK17" s="285"/>
      <c r="LZL17" s="285"/>
      <c r="LZM17" s="286"/>
      <c r="LZN17" s="287"/>
      <c r="LZO17" s="67"/>
      <c r="LZP17" s="284"/>
      <c r="LZQ17" s="285"/>
      <c r="LZR17" s="285"/>
      <c r="LZS17" s="286"/>
      <c r="LZT17" s="287"/>
      <c r="LZU17" s="67"/>
      <c r="LZV17" s="284"/>
      <c r="LZW17" s="285"/>
      <c r="LZX17" s="285"/>
      <c r="LZY17" s="286"/>
      <c r="LZZ17" s="287"/>
      <c r="MAA17" s="67"/>
      <c r="MAB17" s="284"/>
      <c r="MAC17" s="285"/>
      <c r="MAD17" s="285"/>
      <c r="MAE17" s="286"/>
      <c r="MAF17" s="287"/>
      <c r="MAG17" s="67"/>
      <c r="MAH17" s="284"/>
      <c r="MAI17" s="285"/>
      <c r="MAJ17" s="285"/>
      <c r="MAK17" s="286"/>
      <c r="MAL17" s="287"/>
      <c r="MAM17" s="67"/>
      <c r="MAN17" s="284"/>
      <c r="MAO17" s="285"/>
      <c r="MAP17" s="285"/>
      <c r="MAQ17" s="286"/>
      <c r="MAR17" s="287"/>
      <c r="MAS17" s="67"/>
      <c r="MAT17" s="284"/>
      <c r="MAU17" s="285"/>
      <c r="MAV17" s="285"/>
      <c r="MAW17" s="286"/>
      <c r="MAX17" s="287"/>
      <c r="MAY17" s="67"/>
      <c r="MAZ17" s="284"/>
      <c r="MBA17" s="285"/>
      <c r="MBB17" s="285"/>
      <c r="MBC17" s="286"/>
      <c r="MBD17" s="287"/>
      <c r="MBE17" s="67"/>
      <c r="MBF17" s="284"/>
      <c r="MBG17" s="285"/>
      <c r="MBH17" s="285"/>
      <c r="MBI17" s="286"/>
      <c r="MBJ17" s="287"/>
      <c r="MBK17" s="67"/>
      <c r="MBL17" s="284"/>
      <c r="MBM17" s="285"/>
      <c r="MBN17" s="285"/>
      <c r="MBO17" s="286"/>
      <c r="MBP17" s="287"/>
      <c r="MBQ17" s="67"/>
      <c r="MBR17" s="284"/>
      <c r="MBS17" s="285"/>
      <c r="MBT17" s="285"/>
      <c r="MBU17" s="286"/>
      <c r="MBV17" s="287"/>
      <c r="MBW17" s="67"/>
      <c r="MBX17" s="284"/>
      <c r="MBY17" s="285"/>
      <c r="MBZ17" s="285"/>
      <c r="MCA17" s="286"/>
      <c r="MCB17" s="287"/>
      <c r="MCC17" s="67"/>
      <c r="MCD17" s="284"/>
      <c r="MCE17" s="285"/>
      <c r="MCF17" s="285"/>
      <c r="MCG17" s="286"/>
      <c r="MCH17" s="287"/>
      <c r="MCI17" s="67"/>
      <c r="MCJ17" s="284"/>
      <c r="MCK17" s="285"/>
      <c r="MCL17" s="285"/>
      <c r="MCM17" s="286"/>
      <c r="MCN17" s="287"/>
      <c r="MCO17" s="67"/>
      <c r="MCP17" s="284"/>
      <c r="MCQ17" s="285"/>
      <c r="MCR17" s="285"/>
      <c r="MCS17" s="286"/>
      <c r="MCT17" s="287"/>
      <c r="MCU17" s="67"/>
      <c r="MCV17" s="284"/>
      <c r="MCW17" s="285"/>
      <c r="MCX17" s="285"/>
      <c r="MCY17" s="286"/>
      <c r="MCZ17" s="287"/>
      <c r="MDA17" s="67"/>
      <c r="MDB17" s="284"/>
      <c r="MDC17" s="285"/>
      <c r="MDD17" s="285"/>
      <c r="MDE17" s="286"/>
      <c r="MDF17" s="287"/>
      <c r="MDG17" s="67"/>
      <c r="MDH17" s="284"/>
      <c r="MDI17" s="285"/>
      <c r="MDJ17" s="285"/>
      <c r="MDK17" s="286"/>
      <c r="MDL17" s="287"/>
      <c r="MDM17" s="67"/>
      <c r="MDN17" s="284"/>
      <c r="MDO17" s="285"/>
      <c r="MDP17" s="285"/>
      <c r="MDQ17" s="286"/>
      <c r="MDR17" s="287"/>
      <c r="MDS17" s="67"/>
      <c r="MDT17" s="284"/>
      <c r="MDU17" s="285"/>
      <c r="MDV17" s="285"/>
      <c r="MDW17" s="286"/>
      <c r="MDX17" s="287"/>
      <c r="MDY17" s="67"/>
      <c r="MDZ17" s="284"/>
      <c r="MEA17" s="285"/>
      <c r="MEB17" s="285"/>
      <c r="MEC17" s="286"/>
      <c r="MED17" s="287"/>
      <c r="MEE17" s="67"/>
      <c r="MEF17" s="284"/>
      <c r="MEG17" s="285"/>
      <c r="MEH17" s="285"/>
      <c r="MEI17" s="286"/>
      <c r="MEJ17" s="287"/>
      <c r="MEK17" s="67"/>
      <c r="MEL17" s="284"/>
      <c r="MEM17" s="285"/>
      <c r="MEN17" s="285"/>
      <c r="MEO17" s="286"/>
      <c r="MEP17" s="287"/>
      <c r="MEQ17" s="67"/>
      <c r="MER17" s="284"/>
      <c r="MES17" s="285"/>
      <c r="MET17" s="285"/>
      <c r="MEU17" s="286"/>
      <c r="MEV17" s="287"/>
      <c r="MEW17" s="67"/>
      <c r="MEX17" s="284"/>
      <c r="MEY17" s="285"/>
      <c r="MEZ17" s="285"/>
      <c r="MFA17" s="286"/>
      <c r="MFB17" s="287"/>
      <c r="MFC17" s="67"/>
      <c r="MFD17" s="284"/>
      <c r="MFE17" s="285"/>
      <c r="MFF17" s="285"/>
      <c r="MFG17" s="286"/>
      <c r="MFH17" s="287"/>
      <c r="MFI17" s="67"/>
      <c r="MFJ17" s="284"/>
      <c r="MFK17" s="285"/>
      <c r="MFL17" s="285"/>
      <c r="MFM17" s="286"/>
      <c r="MFN17" s="287"/>
      <c r="MFO17" s="67"/>
      <c r="MFP17" s="284"/>
      <c r="MFQ17" s="285"/>
      <c r="MFR17" s="285"/>
      <c r="MFS17" s="286"/>
      <c r="MFT17" s="287"/>
      <c r="MFU17" s="67"/>
      <c r="MFV17" s="284"/>
      <c r="MFW17" s="285"/>
      <c r="MFX17" s="285"/>
      <c r="MFY17" s="286"/>
      <c r="MFZ17" s="287"/>
      <c r="MGA17" s="67"/>
      <c r="MGB17" s="284"/>
      <c r="MGC17" s="285"/>
      <c r="MGD17" s="285"/>
      <c r="MGE17" s="286"/>
      <c r="MGF17" s="287"/>
      <c r="MGG17" s="67"/>
      <c r="MGH17" s="284"/>
      <c r="MGI17" s="285"/>
      <c r="MGJ17" s="285"/>
      <c r="MGK17" s="286"/>
      <c r="MGL17" s="287"/>
      <c r="MGM17" s="67"/>
      <c r="MGN17" s="284"/>
      <c r="MGO17" s="285"/>
      <c r="MGP17" s="285"/>
      <c r="MGQ17" s="286"/>
      <c r="MGR17" s="287"/>
      <c r="MGS17" s="67"/>
      <c r="MGT17" s="284"/>
      <c r="MGU17" s="285"/>
      <c r="MGV17" s="285"/>
      <c r="MGW17" s="286"/>
      <c r="MGX17" s="287"/>
      <c r="MGY17" s="67"/>
      <c r="MGZ17" s="284"/>
      <c r="MHA17" s="285"/>
      <c r="MHB17" s="285"/>
      <c r="MHC17" s="286"/>
      <c r="MHD17" s="287"/>
      <c r="MHE17" s="67"/>
      <c r="MHF17" s="284"/>
      <c r="MHG17" s="285"/>
      <c r="MHH17" s="285"/>
      <c r="MHI17" s="286"/>
      <c r="MHJ17" s="287"/>
      <c r="MHK17" s="67"/>
      <c r="MHL17" s="284"/>
      <c r="MHM17" s="285"/>
      <c r="MHN17" s="285"/>
      <c r="MHO17" s="286"/>
      <c r="MHP17" s="287"/>
      <c r="MHQ17" s="67"/>
      <c r="MHR17" s="284"/>
      <c r="MHS17" s="285"/>
      <c r="MHT17" s="285"/>
      <c r="MHU17" s="286"/>
      <c r="MHV17" s="287"/>
      <c r="MHW17" s="67"/>
      <c r="MHX17" s="284"/>
      <c r="MHY17" s="285"/>
      <c r="MHZ17" s="285"/>
      <c r="MIA17" s="286"/>
      <c r="MIB17" s="287"/>
      <c r="MIC17" s="67"/>
      <c r="MID17" s="284"/>
      <c r="MIE17" s="285"/>
      <c r="MIF17" s="285"/>
      <c r="MIG17" s="286"/>
      <c r="MIH17" s="287"/>
      <c r="MII17" s="67"/>
      <c r="MIJ17" s="284"/>
      <c r="MIK17" s="285"/>
      <c r="MIL17" s="285"/>
      <c r="MIM17" s="286"/>
      <c r="MIN17" s="287"/>
      <c r="MIO17" s="67"/>
      <c r="MIP17" s="284"/>
      <c r="MIQ17" s="285"/>
      <c r="MIR17" s="285"/>
      <c r="MIS17" s="286"/>
      <c r="MIT17" s="287"/>
      <c r="MIU17" s="67"/>
      <c r="MIV17" s="284"/>
      <c r="MIW17" s="285"/>
      <c r="MIX17" s="285"/>
      <c r="MIY17" s="286"/>
      <c r="MIZ17" s="287"/>
      <c r="MJA17" s="67"/>
      <c r="MJB17" s="284"/>
      <c r="MJC17" s="285"/>
      <c r="MJD17" s="285"/>
      <c r="MJE17" s="286"/>
      <c r="MJF17" s="287"/>
      <c r="MJG17" s="67"/>
      <c r="MJH17" s="284"/>
      <c r="MJI17" s="285"/>
      <c r="MJJ17" s="285"/>
      <c r="MJK17" s="286"/>
      <c r="MJL17" s="287"/>
      <c r="MJM17" s="67"/>
      <c r="MJN17" s="284"/>
      <c r="MJO17" s="285"/>
      <c r="MJP17" s="285"/>
      <c r="MJQ17" s="286"/>
      <c r="MJR17" s="287"/>
      <c r="MJS17" s="67"/>
      <c r="MJT17" s="284"/>
      <c r="MJU17" s="285"/>
      <c r="MJV17" s="285"/>
      <c r="MJW17" s="286"/>
      <c r="MJX17" s="287"/>
      <c r="MJY17" s="67"/>
      <c r="MJZ17" s="284"/>
      <c r="MKA17" s="285"/>
      <c r="MKB17" s="285"/>
      <c r="MKC17" s="286"/>
      <c r="MKD17" s="287"/>
      <c r="MKE17" s="67"/>
      <c r="MKF17" s="284"/>
      <c r="MKG17" s="285"/>
      <c r="MKH17" s="285"/>
      <c r="MKI17" s="286"/>
      <c r="MKJ17" s="287"/>
      <c r="MKK17" s="67"/>
      <c r="MKL17" s="284"/>
      <c r="MKM17" s="285"/>
      <c r="MKN17" s="285"/>
      <c r="MKO17" s="286"/>
      <c r="MKP17" s="287"/>
      <c r="MKQ17" s="67"/>
      <c r="MKR17" s="284"/>
      <c r="MKS17" s="285"/>
      <c r="MKT17" s="285"/>
      <c r="MKU17" s="286"/>
      <c r="MKV17" s="287"/>
      <c r="MKW17" s="67"/>
      <c r="MKX17" s="284"/>
      <c r="MKY17" s="285"/>
      <c r="MKZ17" s="285"/>
      <c r="MLA17" s="286"/>
      <c r="MLB17" s="287"/>
      <c r="MLC17" s="67"/>
      <c r="MLD17" s="284"/>
      <c r="MLE17" s="285"/>
      <c r="MLF17" s="285"/>
      <c r="MLG17" s="286"/>
      <c r="MLH17" s="287"/>
      <c r="MLI17" s="67"/>
      <c r="MLJ17" s="284"/>
      <c r="MLK17" s="285"/>
      <c r="MLL17" s="285"/>
      <c r="MLM17" s="286"/>
      <c r="MLN17" s="287"/>
      <c r="MLO17" s="67"/>
      <c r="MLP17" s="284"/>
      <c r="MLQ17" s="285"/>
      <c r="MLR17" s="285"/>
      <c r="MLS17" s="286"/>
      <c r="MLT17" s="287"/>
      <c r="MLU17" s="67"/>
      <c r="MLV17" s="284"/>
      <c r="MLW17" s="285"/>
      <c r="MLX17" s="285"/>
      <c r="MLY17" s="286"/>
      <c r="MLZ17" s="287"/>
      <c r="MMA17" s="67"/>
      <c r="MMB17" s="284"/>
      <c r="MMC17" s="285"/>
      <c r="MMD17" s="285"/>
      <c r="MME17" s="286"/>
      <c r="MMF17" s="287"/>
      <c r="MMG17" s="67"/>
      <c r="MMH17" s="284"/>
      <c r="MMI17" s="285"/>
      <c r="MMJ17" s="285"/>
      <c r="MMK17" s="286"/>
      <c r="MML17" s="287"/>
      <c r="MMM17" s="67"/>
      <c r="MMN17" s="284"/>
      <c r="MMO17" s="285"/>
      <c r="MMP17" s="285"/>
      <c r="MMQ17" s="286"/>
      <c r="MMR17" s="287"/>
      <c r="MMS17" s="67"/>
      <c r="MMT17" s="284"/>
      <c r="MMU17" s="285"/>
      <c r="MMV17" s="285"/>
      <c r="MMW17" s="286"/>
      <c r="MMX17" s="287"/>
      <c r="MMY17" s="67"/>
      <c r="MMZ17" s="284"/>
      <c r="MNA17" s="285"/>
      <c r="MNB17" s="285"/>
      <c r="MNC17" s="286"/>
      <c r="MND17" s="287"/>
      <c r="MNE17" s="67"/>
      <c r="MNF17" s="284"/>
      <c r="MNG17" s="285"/>
      <c r="MNH17" s="285"/>
      <c r="MNI17" s="286"/>
      <c r="MNJ17" s="287"/>
      <c r="MNK17" s="67"/>
      <c r="MNL17" s="284"/>
      <c r="MNM17" s="285"/>
      <c r="MNN17" s="285"/>
      <c r="MNO17" s="286"/>
      <c r="MNP17" s="287"/>
      <c r="MNQ17" s="67"/>
      <c r="MNR17" s="284"/>
      <c r="MNS17" s="285"/>
      <c r="MNT17" s="285"/>
      <c r="MNU17" s="286"/>
      <c r="MNV17" s="287"/>
      <c r="MNW17" s="67"/>
      <c r="MNX17" s="284"/>
      <c r="MNY17" s="285"/>
      <c r="MNZ17" s="285"/>
      <c r="MOA17" s="286"/>
      <c r="MOB17" s="287"/>
      <c r="MOC17" s="67"/>
      <c r="MOD17" s="284"/>
      <c r="MOE17" s="285"/>
      <c r="MOF17" s="285"/>
      <c r="MOG17" s="286"/>
      <c r="MOH17" s="287"/>
      <c r="MOI17" s="67"/>
      <c r="MOJ17" s="284"/>
      <c r="MOK17" s="285"/>
      <c r="MOL17" s="285"/>
      <c r="MOM17" s="286"/>
      <c r="MON17" s="287"/>
      <c r="MOO17" s="67"/>
      <c r="MOP17" s="284"/>
      <c r="MOQ17" s="285"/>
      <c r="MOR17" s="285"/>
      <c r="MOS17" s="286"/>
      <c r="MOT17" s="287"/>
      <c r="MOU17" s="67"/>
      <c r="MOV17" s="284"/>
      <c r="MOW17" s="285"/>
      <c r="MOX17" s="285"/>
      <c r="MOY17" s="286"/>
      <c r="MOZ17" s="287"/>
      <c r="MPA17" s="67"/>
      <c r="MPB17" s="284"/>
      <c r="MPC17" s="285"/>
      <c r="MPD17" s="285"/>
      <c r="MPE17" s="286"/>
      <c r="MPF17" s="287"/>
      <c r="MPG17" s="67"/>
      <c r="MPH17" s="284"/>
      <c r="MPI17" s="285"/>
      <c r="MPJ17" s="285"/>
      <c r="MPK17" s="286"/>
      <c r="MPL17" s="287"/>
      <c r="MPM17" s="67"/>
      <c r="MPN17" s="284"/>
      <c r="MPO17" s="285"/>
      <c r="MPP17" s="285"/>
      <c r="MPQ17" s="286"/>
      <c r="MPR17" s="287"/>
      <c r="MPS17" s="67"/>
      <c r="MPT17" s="284"/>
      <c r="MPU17" s="285"/>
      <c r="MPV17" s="285"/>
      <c r="MPW17" s="286"/>
      <c r="MPX17" s="287"/>
      <c r="MPY17" s="67"/>
      <c r="MPZ17" s="284"/>
      <c r="MQA17" s="285"/>
      <c r="MQB17" s="285"/>
      <c r="MQC17" s="286"/>
      <c r="MQD17" s="287"/>
      <c r="MQE17" s="67"/>
      <c r="MQF17" s="284"/>
      <c r="MQG17" s="285"/>
      <c r="MQH17" s="285"/>
      <c r="MQI17" s="286"/>
      <c r="MQJ17" s="287"/>
      <c r="MQK17" s="67"/>
      <c r="MQL17" s="284"/>
      <c r="MQM17" s="285"/>
      <c r="MQN17" s="285"/>
      <c r="MQO17" s="286"/>
      <c r="MQP17" s="287"/>
      <c r="MQQ17" s="67"/>
      <c r="MQR17" s="284"/>
      <c r="MQS17" s="285"/>
      <c r="MQT17" s="285"/>
      <c r="MQU17" s="286"/>
      <c r="MQV17" s="287"/>
      <c r="MQW17" s="67"/>
      <c r="MQX17" s="284"/>
      <c r="MQY17" s="285"/>
      <c r="MQZ17" s="285"/>
      <c r="MRA17" s="286"/>
      <c r="MRB17" s="287"/>
      <c r="MRC17" s="67"/>
      <c r="MRD17" s="284"/>
      <c r="MRE17" s="285"/>
      <c r="MRF17" s="285"/>
      <c r="MRG17" s="286"/>
      <c r="MRH17" s="287"/>
      <c r="MRI17" s="67"/>
      <c r="MRJ17" s="284"/>
      <c r="MRK17" s="285"/>
      <c r="MRL17" s="285"/>
      <c r="MRM17" s="286"/>
      <c r="MRN17" s="287"/>
      <c r="MRO17" s="67"/>
      <c r="MRP17" s="284"/>
      <c r="MRQ17" s="285"/>
      <c r="MRR17" s="285"/>
      <c r="MRS17" s="286"/>
      <c r="MRT17" s="287"/>
      <c r="MRU17" s="67"/>
      <c r="MRV17" s="284"/>
      <c r="MRW17" s="285"/>
      <c r="MRX17" s="285"/>
      <c r="MRY17" s="286"/>
      <c r="MRZ17" s="287"/>
      <c r="MSA17" s="67"/>
      <c r="MSB17" s="284"/>
      <c r="MSC17" s="285"/>
      <c r="MSD17" s="285"/>
      <c r="MSE17" s="286"/>
      <c r="MSF17" s="287"/>
      <c r="MSG17" s="67"/>
      <c r="MSH17" s="284"/>
      <c r="MSI17" s="285"/>
      <c r="MSJ17" s="285"/>
      <c r="MSK17" s="286"/>
      <c r="MSL17" s="287"/>
      <c r="MSM17" s="67"/>
      <c r="MSN17" s="284"/>
      <c r="MSO17" s="285"/>
      <c r="MSP17" s="285"/>
      <c r="MSQ17" s="286"/>
      <c r="MSR17" s="287"/>
      <c r="MSS17" s="67"/>
      <c r="MST17" s="284"/>
      <c r="MSU17" s="285"/>
      <c r="MSV17" s="285"/>
      <c r="MSW17" s="286"/>
      <c r="MSX17" s="287"/>
      <c r="MSY17" s="67"/>
      <c r="MSZ17" s="284"/>
      <c r="MTA17" s="285"/>
      <c r="MTB17" s="285"/>
      <c r="MTC17" s="286"/>
      <c r="MTD17" s="287"/>
      <c r="MTE17" s="67"/>
      <c r="MTF17" s="284"/>
      <c r="MTG17" s="285"/>
      <c r="MTH17" s="285"/>
      <c r="MTI17" s="286"/>
      <c r="MTJ17" s="287"/>
      <c r="MTK17" s="67"/>
      <c r="MTL17" s="284"/>
      <c r="MTM17" s="285"/>
      <c r="MTN17" s="285"/>
      <c r="MTO17" s="286"/>
      <c r="MTP17" s="287"/>
      <c r="MTQ17" s="67"/>
      <c r="MTR17" s="284"/>
      <c r="MTS17" s="285"/>
      <c r="MTT17" s="285"/>
      <c r="MTU17" s="286"/>
      <c r="MTV17" s="287"/>
      <c r="MTW17" s="67"/>
      <c r="MTX17" s="284"/>
      <c r="MTY17" s="285"/>
      <c r="MTZ17" s="285"/>
      <c r="MUA17" s="286"/>
      <c r="MUB17" s="287"/>
      <c r="MUC17" s="67"/>
      <c r="MUD17" s="284"/>
      <c r="MUE17" s="285"/>
      <c r="MUF17" s="285"/>
      <c r="MUG17" s="286"/>
      <c r="MUH17" s="287"/>
      <c r="MUI17" s="67"/>
      <c r="MUJ17" s="284"/>
      <c r="MUK17" s="285"/>
      <c r="MUL17" s="285"/>
      <c r="MUM17" s="286"/>
      <c r="MUN17" s="287"/>
      <c r="MUO17" s="67"/>
      <c r="MUP17" s="284"/>
      <c r="MUQ17" s="285"/>
      <c r="MUR17" s="285"/>
      <c r="MUS17" s="286"/>
      <c r="MUT17" s="287"/>
      <c r="MUU17" s="67"/>
      <c r="MUV17" s="284"/>
      <c r="MUW17" s="285"/>
      <c r="MUX17" s="285"/>
      <c r="MUY17" s="286"/>
      <c r="MUZ17" s="287"/>
      <c r="MVA17" s="67"/>
      <c r="MVB17" s="284"/>
      <c r="MVC17" s="285"/>
      <c r="MVD17" s="285"/>
      <c r="MVE17" s="286"/>
      <c r="MVF17" s="287"/>
      <c r="MVG17" s="67"/>
      <c r="MVH17" s="284"/>
      <c r="MVI17" s="285"/>
      <c r="MVJ17" s="285"/>
      <c r="MVK17" s="286"/>
      <c r="MVL17" s="287"/>
      <c r="MVM17" s="67"/>
      <c r="MVN17" s="284"/>
      <c r="MVO17" s="285"/>
      <c r="MVP17" s="285"/>
      <c r="MVQ17" s="286"/>
      <c r="MVR17" s="287"/>
      <c r="MVS17" s="67"/>
      <c r="MVT17" s="284"/>
      <c r="MVU17" s="285"/>
      <c r="MVV17" s="285"/>
      <c r="MVW17" s="286"/>
      <c r="MVX17" s="287"/>
      <c r="MVY17" s="67"/>
      <c r="MVZ17" s="284"/>
      <c r="MWA17" s="285"/>
      <c r="MWB17" s="285"/>
      <c r="MWC17" s="286"/>
      <c r="MWD17" s="287"/>
      <c r="MWE17" s="67"/>
      <c r="MWF17" s="284"/>
      <c r="MWG17" s="285"/>
      <c r="MWH17" s="285"/>
      <c r="MWI17" s="286"/>
      <c r="MWJ17" s="287"/>
      <c r="MWK17" s="67"/>
      <c r="MWL17" s="284"/>
      <c r="MWM17" s="285"/>
      <c r="MWN17" s="285"/>
      <c r="MWO17" s="286"/>
      <c r="MWP17" s="287"/>
      <c r="MWQ17" s="67"/>
      <c r="MWR17" s="284"/>
      <c r="MWS17" s="285"/>
      <c r="MWT17" s="285"/>
      <c r="MWU17" s="286"/>
      <c r="MWV17" s="287"/>
      <c r="MWW17" s="67"/>
      <c r="MWX17" s="284"/>
      <c r="MWY17" s="285"/>
      <c r="MWZ17" s="285"/>
      <c r="MXA17" s="286"/>
      <c r="MXB17" s="287"/>
      <c r="MXC17" s="67"/>
      <c r="MXD17" s="284"/>
      <c r="MXE17" s="285"/>
      <c r="MXF17" s="285"/>
      <c r="MXG17" s="286"/>
      <c r="MXH17" s="287"/>
      <c r="MXI17" s="67"/>
      <c r="MXJ17" s="284"/>
      <c r="MXK17" s="285"/>
      <c r="MXL17" s="285"/>
      <c r="MXM17" s="286"/>
      <c r="MXN17" s="287"/>
      <c r="MXO17" s="67"/>
      <c r="MXP17" s="284"/>
      <c r="MXQ17" s="285"/>
      <c r="MXR17" s="285"/>
      <c r="MXS17" s="286"/>
      <c r="MXT17" s="287"/>
      <c r="MXU17" s="67"/>
      <c r="MXV17" s="284"/>
      <c r="MXW17" s="285"/>
      <c r="MXX17" s="285"/>
      <c r="MXY17" s="286"/>
      <c r="MXZ17" s="287"/>
      <c r="MYA17" s="67"/>
      <c r="MYB17" s="284"/>
      <c r="MYC17" s="285"/>
      <c r="MYD17" s="285"/>
      <c r="MYE17" s="286"/>
      <c r="MYF17" s="287"/>
      <c r="MYG17" s="67"/>
      <c r="MYH17" s="284"/>
      <c r="MYI17" s="285"/>
      <c r="MYJ17" s="285"/>
      <c r="MYK17" s="286"/>
      <c r="MYL17" s="287"/>
      <c r="MYM17" s="67"/>
      <c r="MYN17" s="284"/>
      <c r="MYO17" s="285"/>
      <c r="MYP17" s="285"/>
      <c r="MYQ17" s="286"/>
      <c r="MYR17" s="287"/>
      <c r="MYS17" s="67"/>
      <c r="MYT17" s="284"/>
      <c r="MYU17" s="285"/>
      <c r="MYV17" s="285"/>
      <c r="MYW17" s="286"/>
      <c r="MYX17" s="287"/>
      <c r="MYY17" s="67"/>
      <c r="MYZ17" s="284"/>
      <c r="MZA17" s="285"/>
      <c r="MZB17" s="285"/>
      <c r="MZC17" s="286"/>
      <c r="MZD17" s="287"/>
      <c r="MZE17" s="67"/>
      <c r="MZF17" s="284"/>
      <c r="MZG17" s="285"/>
      <c r="MZH17" s="285"/>
      <c r="MZI17" s="286"/>
      <c r="MZJ17" s="287"/>
      <c r="MZK17" s="67"/>
      <c r="MZL17" s="284"/>
      <c r="MZM17" s="285"/>
      <c r="MZN17" s="285"/>
      <c r="MZO17" s="286"/>
      <c r="MZP17" s="287"/>
      <c r="MZQ17" s="67"/>
      <c r="MZR17" s="284"/>
      <c r="MZS17" s="285"/>
      <c r="MZT17" s="285"/>
      <c r="MZU17" s="286"/>
      <c r="MZV17" s="287"/>
      <c r="MZW17" s="67"/>
      <c r="MZX17" s="284"/>
      <c r="MZY17" s="285"/>
      <c r="MZZ17" s="285"/>
      <c r="NAA17" s="286"/>
      <c r="NAB17" s="287"/>
      <c r="NAC17" s="67"/>
      <c r="NAD17" s="284"/>
      <c r="NAE17" s="285"/>
      <c r="NAF17" s="285"/>
      <c r="NAG17" s="286"/>
      <c r="NAH17" s="287"/>
      <c r="NAI17" s="67"/>
      <c r="NAJ17" s="284"/>
      <c r="NAK17" s="285"/>
      <c r="NAL17" s="285"/>
      <c r="NAM17" s="286"/>
      <c r="NAN17" s="287"/>
      <c r="NAO17" s="67"/>
      <c r="NAP17" s="284"/>
      <c r="NAQ17" s="285"/>
      <c r="NAR17" s="285"/>
      <c r="NAS17" s="286"/>
      <c r="NAT17" s="287"/>
      <c r="NAU17" s="67"/>
      <c r="NAV17" s="284"/>
      <c r="NAW17" s="285"/>
      <c r="NAX17" s="285"/>
      <c r="NAY17" s="286"/>
      <c r="NAZ17" s="287"/>
      <c r="NBA17" s="67"/>
      <c r="NBB17" s="284"/>
      <c r="NBC17" s="285"/>
      <c r="NBD17" s="285"/>
      <c r="NBE17" s="286"/>
      <c r="NBF17" s="287"/>
      <c r="NBG17" s="67"/>
      <c r="NBH17" s="284"/>
      <c r="NBI17" s="285"/>
      <c r="NBJ17" s="285"/>
      <c r="NBK17" s="286"/>
      <c r="NBL17" s="287"/>
      <c r="NBM17" s="67"/>
      <c r="NBN17" s="284"/>
      <c r="NBO17" s="285"/>
      <c r="NBP17" s="285"/>
      <c r="NBQ17" s="286"/>
      <c r="NBR17" s="287"/>
      <c r="NBS17" s="67"/>
      <c r="NBT17" s="284"/>
      <c r="NBU17" s="285"/>
      <c r="NBV17" s="285"/>
      <c r="NBW17" s="286"/>
      <c r="NBX17" s="287"/>
      <c r="NBY17" s="67"/>
      <c r="NBZ17" s="284"/>
      <c r="NCA17" s="285"/>
      <c r="NCB17" s="285"/>
      <c r="NCC17" s="286"/>
      <c r="NCD17" s="287"/>
      <c r="NCE17" s="67"/>
      <c r="NCF17" s="284"/>
      <c r="NCG17" s="285"/>
      <c r="NCH17" s="285"/>
      <c r="NCI17" s="286"/>
      <c r="NCJ17" s="287"/>
      <c r="NCK17" s="67"/>
      <c r="NCL17" s="284"/>
      <c r="NCM17" s="285"/>
      <c r="NCN17" s="285"/>
      <c r="NCO17" s="286"/>
      <c r="NCP17" s="287"/>
      <c r="NCQ17" s="67"/>
      <c r="NCR17" s="284"/>
      <c r="NCS17" s="285"/>
      <c r="NCT17" s="285"/>
      <c r="NCU17" s="286"/>
      <c r="NCV17" s="287"/>
      <c r="NCW17" s="67"/>
      <c r="NCX17" s="284"/>
      <c r="NCY17" s="285"/>
      <c r="NCZ17" s="285"/>
      <c r="NDA17" s="286"/>
      <c r="NDB17" s="287"/>
      <c r="NDC17" s="67"/>
      <c r="NDD17" s="284"/>
      <c r="NDE17" s="285"/>
      <c r="NDF17" s="285"/>
      <c r="NDG17" s="286"/>
      <c r="NDH17" s="287"/>
      <c r="NDI17" s="67"/>
      <c r="NDJ17" s="284"/>
      <c r="NDK17" s="285"/>
      <c r="NDL17" s="285"/>
      <c r="NDM17" s="286"/>
      <c r="NDN17" s="287"/>
      <c r="NDO17" s="67"/>
      <c r="NDP17" s="284"/>
      <c r="NDQ17" s="285"/>
      <c r="NDR17" s="285"/>
      <c r="NDS17" s="286"/>
      <c r="NDT17" s="287"/>
      <c r="NDU17" s="67"/>
      <c r="NDV17" s="284"/>
      <c r="NDW17" s="285"/>
      <c r="NDX17" s="285"/>
      <c r="NDY17" s="286"/>
      <c r="NDZ17" s="287"/>
      <c r="NEA17" s="67"/>
      <c r="NEB17" s="284"/>
      <c r="NEC17" s="285"/>
      <c r="NED17" s="285"/>
      <c r="NEE17" s="286"/>
      <c r="NEF17" s="287"/>
      <c r="NEG17" s="67"/>
      <c r="NEH17" s="284"/>
      <c r="NEI17" s="285"/>
      <c r="NEJ17" s="285"/>
      <c r="NEK17" s="286"/>
      <c r="NEL17" s="287"/>
      <c r="NEM17" s="67"/>
      <c r="NEN17" s="284"/>
      <c r="NEO17" s="285"/>
      <c r="NEP17" s="285"/>
      <c r="NEQ17" s="286"/>
      <c r="NER17" s="287"/>
      <c r="NES17" s="67"/>
      <c r="NET17" s="284"/>
      <c r="NEU17" s="285"/>
      <c r="NEV17" s="285"/>
      <c r="NEW17" s="286"/>
      <c r="NEX17" s="287"/>
      <c r="NEY17" s="67"/>
      <c r="NEZ17" s="284"/>
      <c r="NFA17" s="285"/>
      <c r="NFB17" s="285"/>
      <c r="NFC17" s="286"/>
      <c r="NFD17" s="287"/>
      <c r="NFE17" s="67"/>
      <c r="NFF17" s="284"/>
      <c r="NFG17" s="285"/>
      <c r="NFH17" s="285"/>
      <c r="NFI17" s="286"/>
      <c r="NFJ17" s="287"/>
      <c r="NFK17" s="67"/>
      <c r="NFL17" s="284"/>
      <c r="NFM17" s="285"/>
      <c r="NFN17" s="285"/>
      <c r="NFO17" s="286"/>
      <c r="NFP17" s="287"/>
      <c r="NFQ17" s="67"/>
      <c r="NFR17" s="284"/>
      <c r="NFS17" s="285"/>
      <c r="NFT17" s="285"/>
      <c r="NFU17" s="286"/>
      <c r="NFV17" s="287"/>
      <c r="NFW17" s="67"/>
      <c r="NFX17" s="284"/>
      <c r="NFY17" s="285"/>
      <c r="NFZ17" s="285"/>
      <c r="NGA17" s="286"/>
      <c r="NGB17" s="287"/>
      <c r="NGC17" s="67"/>
      <c r="NGD17" s="284"/>
      <c r="NGE17" s="285"/>
      <c r="NGF17" s="285"/>
      <c r="NGG17" s="286"/>
      <c r="NGH17" s="287"/>
      <c r="NGI17" s="67"/>
      <c r="NGJ17" s="284"/>
      <c r="NGK17" s="285"/>
      <c r="NGL17" s="285"/>
      <c r="NGM17" s="286"/>
      <c r="NGN17" s="287"/>
      <c r="NGO17" s="67"/>
      <c r="NGP17" s="284"/>
      <c r="NGQ17" s="285"/>
      <c r="NGR17" s="285"/>
      <c r="NGS17" s="286"/>
      <c r="NGT17" s="287"/>
      <c r="NGU17" s="67"/>
      <c r="NGV17" s="284"/>
      <c r="NGW17" s="285"/>
      <c r="NGX17" s="285"/>
      <c r="NGY17" s="286"/>
      <c r="NGZ17" s="287"/>
      <c r="NHA17" s="67"/>
      <c r="NHB17" s="284"/>
      <c r="NHC17" s="285"/>
      <c r="NHD17" s="285"/>
      <c r="NHE17" s="286"/>
      <c r="NHF17" s="287"/>
      <c r="NHG17" s="67"/>
      <c r="NHH17" s="284"/>
      <c r="NHI17" s="285"/>
      <c r="NHJ17" s="285"/>
      <c r="NHK17" s="286"/>
      <c r="NHL17" s="287"/>
      <c r="NHM17" s="67"/>
      <c r="NHN17" s="284"/>
      <c r="NHO17" s="285"/>
      <c r="NHP17" s="285"/>
      <c r="NHQ17" s="286"/>
      <c r="NHR17" s="287"/>
      <c r="NHS17" s="67"/>
      <c r="NHT17" s="284"/>
      <c r="NHU17" s="285"/>
      <c r="NHV17" s="285"/>
      <c r="NHW17" s="286"/>
      <c r="NHX17" s="287"/>
      <c r="NHY17" s="67"/>
      <c r="NHZ17" s="284"/>
      <c r="NIA17" s="285"/>
      <c r="NIB17" s="285"/>
      <c r="NIC17" s="286"/>
      <c r="NID17" s="287"/>
      <c r="NIE17" s="67"/>
      <c r="NIF17" s="284"/>
      <c r="NIG17" s="285"/>
      <c r="NIH17" s="285"/>
      <c r="NII17" s="286"/>
      <c r="NIJ17" s="287"/>
      <c r="NIK17" s="67"/>
      <c r="NIL17" s="284"/>
      <c r="NIM17" s="285"/>
      <c r="NIN17" s="285"/>
      <c r="NIO17" s="286"/>
      <c r="NIP17" s="287"/>
      <c r="NIQ17" s="67"/>
      <c r="NIR17" s="284"/>
      <c r="NIS17" s="285"/>
      <c r="NIT17" s="285"/>
      <c r="NIU17" s="286"/>
      <c r="NIV17" s="287"/>
      <c r="NIW17" s="67"/>
      <c r="NIX17" s="284"/>
      <c r="NIY17" s="285"/>
      <c r="NIZ17" s="285"/>
      <c r="NJA17" s="286"/>
      <c r="NJB17" s="287"/>
      <c r="NJC17" s="67"/>
      <c r="NJD17" s="284"/>
      <c r="NJE17" s="285"/>
      <c r="NJF17" s="285"/>
      <c r="NJG17" s="286"/>
      <c r="NJH17" s="287"/>
      <c r="NJI17" s="67"/>
      <c r="NJJ17" s="284"/>
      <c r="NJK17" s="285"/>
      <c r="NJL17" s="285"/>
      <c r="NJM17" s="286"/>
      <c r="NJN17" s="287"/>
      <c r="NJO17" s="67"/>
      <c r="NJP17" s="284"/>
      <c r="NJQ17" s="285"/>
      <c r="NJR17" s="285"/>
      <c r="NJS17" s="286"/>
      <c r="NJT17" s="287"/>
      <c r="NJU17" s="67"/>
      <c r="NJV17" s="284"/>
      <c r="NJW17" s="285"/>
      <c r="NJX17" s="285"/>
      <c r="NJY17" s="286"/>
      <c r="NJZ17" s="287"/>
      <c r="NKA17" s="67"/>
      <c r="NKB17" s="284"/>
      <c r="NKC17" s="285"/>
      <c r="NKD17" s="285"/>
      <c r="NKE17" s="286"/>
      <c r="NKF17" s="287"/>
      <c r="NKG17" s="67"/>
      <c r="NKH17" s="284"/>
      <c r="NKI17" s="285"/>
      <c r="NKJ17" s="285"/>
      <c r="NKK17" s="286"/>
      <c r="NKL17" s="287"/>
      <c r="NKM17" s="67"/>
      <c r="NKN17" s="284"/>
      <c r="NKO17" s="285"/>
      <c r="NKP17" s="285"/>
      <c r="NKQ17" s="286"/>
      <c r="NKR17" s="287"/>
      <c r="NKS17" s="67"/>
      <c r="NKT17" s="284"/>
      <c r="NKU17" s="285"/>
      <c r="NKV17" s="285"/>
      <c r="NKW17" s="286"/>
      <c r="NKX17" s="287"/>
      <c r="NKY17" s="67"/>
      <c r="NKZ17" s="284"/>
      <c r="NLA17" s="285"/>
      <c r="NLB17" s="285"/>
      <c r="NLC17" s="286"/>
      <c r="NLD17" s="287"/>
      <c r="NLE17" s="67"/>
      <c r="NLF17" s="284"/>
      <c r="NLG17" s="285"/>
      <c r="NLH17" s="285"/>
      <c r="NLI17" s="286"/>
      <c r="NLJ17" s="287"/>
      <c r="NLK17" s="67"/>
      <c r="NLL17" s="284"/>
      <c r="NLM17" s="285"/>
      <c r="NLN17" s="285"/>
      <c r="NLO17" s="286"/>
      <c r="NLP17" s="287"/>
      <c r="NLQ17" s="67"/>
      <c r="NLR17" s="284"/>
      <c r="NLS17" s="285"/>
      <c r="NLT17" s="285"/>
      <c r="NLU17" s="286"/>
      <c r="NLV17" s="287"/>
      <c r="NLW17" s="67"/>
      <c r="NLX17" s="284"/>
      <c r="NLY17" s="285"/>
      <c r="NLZ17" s="285"/>
      <c r="NMA17" s="286"/>
      <c r="NMB17" s="287"/>
      <c r="NMC17" s="67"/>
      <c r="NMD17" s="284"/>
      <c r="NME17" s="285"/>
      <c r="NMF17" s="285"/>
      <c r="NMG17" s="286"/>
      <c r="NMH17" s="287"/>
      <c r="NMI17" s="67"/>
      <c r="NMJ17" s="284"/>
      <c r="NMK17" s="285"/>
      <c r="NML17" s="285"/>
      <c r="NMM17" s="286"/>
      <c r="NMN17" s="287"/>
      <c r="NMO17" s="67"/>
      <c r="NMP17" s="284"/>
      <c r="NMQ17" s="285"/>
      <c r="NMR17" s="285"/>
      <c r="NMS17" s="286"/>
      <c r="NMT17" s="287"/>
      <c r="NMU17" s="67"/>
      <c r="NMV17" s="284"/>
      <c r="NMW17" s="285"/>
      <c r="NMX17" s="285"/>
      <c r="NMY17" s="286"/>
      <c r="NMZ17" s="287"/>
      <c r="NNA17" s="67"/>
      <c r="NNB17" s="284"/>
      <c r="NNC17" s="285"/>
      <c r="NND17" s="285"/>
      <c r="NNE17" s="286"/>
      <c r="NNF17" s="287"/>
      <c r="NNG17" s="67"/>
      <c r="NNH17" s="284"/>
      <c r="NNI17" s="285"/>
      <c r="NNJ17" s="285"/>
      <c r="NNK17" s="286"/>
      <c r="NNL17" s="287"/>
      <c r="NNM17" s="67"/>
      <c r="NNN17" s="284"/>
      <c r="NNO17" s="285"/>
      <c r="NNP17" s="285"/>
      <c r="NNQ17" s="286"/>
      <c r="NNR17" s="287"/>
      <c r="NNS17" s="67"/>
      <c r="NNT17" s="284"/>
      <c r="NNU17" s="285"/>
      <c r="NNV17" s="285"/>
      <c r="NNW17" s="286"/>
      <c r="NNX17" s="287"/>
      <c r="NNY17" s="67"/>
      <c r="NNZ17" s="284"/>
      <c r="NOA17" s="285"/>
      <c r="NOB17" s="285"/>
      <c r="NOC17" s="286"/>
      <c r="NOD17" s="287"/>
      <c r="NOE17" s="67"/>
      <c r="NOF17" s="284"/>
      <c r="NOG17" s="285"/>
      <c r="NOH17" s="285"/>
      <c r="NOI17" s="286"/>
      <c r="NOJ17" s="287"/>
      <c r="NOK17" s="67"/>
      <c r="NOL17" s="284"/>
      <c r="NOM17" s="285"/>
      <c r="NON17" s="285"/>
      <c r="NOO17" s="286"/>
      <c r="NOP17" s="287"/>
      <c r="NOQ17" s="67"/>
      <c r="NOR17" s="284"/>
      <c r="NOS17" s="285"/>
      <c r="NOT17" s="285"/>
      <c r="NOU17" s="286"/>
      <c r="NOV17" s="287"/>
      <c r="NOW17" s="67"/>
      <c r="NOX17" s="284"/>
      <c r="NOY17" s="285"/>
      <c r="NOZ17" s="285"/>
      <c r="NPA17" s="286"/>
      <c r="NPB17" s="287"/>
      <c r="NPC17" s="67"/>
      <c r="NPD17" s="284"/>
      <c r="NPE17" s="285"/>
      <c r="NPF17" s="285"/>
      <c r="NPG17" s="286"/>
      <c r="NPH17" s="287"/>
      <c r="NPI17" s="67"/>
      <c r="NPJ17" s="284"/>
      <c r="NPK17" s="285"/>
      <c r="NPL17" s="285"/>
      <c r="NPM17" s="286"/>
      <c r="NPN17" s="287"/>
      <c r="NPO17" s="67"/>
      <c r="NPP17" s="284"/>
      <c r="NPQ17" s="285"/>
      <c r="NPR17" s="285"/>
      <c r="NPS17" s="286"/>
      <c r="NPT17" s="287"/>
      <c r="NPU17" s="67"/>
      <c r="NPV17" s="284"/>
      <c r="NPW17" s="285"/>
      <c r="NPX17" s="285"/>
      <c r="NPY17" s="286"/>
      <c r="NPZ17" s="287"/>
      <c r="NQA17" s="67"/>
      <c r="NQB17" s="284"/>
      <c r="NQC17" s="285"/>
      <c r="NQD17" s="285"/>
      <c r="NQE17" s="286"/>
      <c r="NQF17" s="287"/>
      <c r="NQG17" s="67"/>
      <c r="NQH17" s="284"/>
      <c r="NQI17" s="285"/>
      <c r="NQJ17" s="285"/>
      <c r="NQK17" s="286"/>
      <c r="NQL17" s="287"/>
      <c r="NQM17" s="67"/>
      <c r="NQN17" s="284"/>
      <c r="NQO17" s="285"/>
      <c r="NQP17" s="285"/>
      <c r="NQQ17" s="286"/>
      <c r="NQR17" s="287"/>
      <c r="NQS17" s="67"/>
      <c r="NQT17" s="284"/>
      <c r="NQU17" s="285"/>
      <c r="NQV17" s="285"/>
      <c r="NQW17" s="286"/>
      <c r="NQX17" s="287"/>
      <c r="NQY17" s="67"/>
      <c r="NQZ17" s="284"/>
      <c r="NRA17" s="285"/>
      <c r="NRB17" s="285"/>
      <c r="NRC17" s="286"/>
      <c r="NRD17" s="287"/>
      <c r="NRE17" s="67"/>
      <c r="NRF17" s="284"/>
      <c r="NRG17" s="285"/>
      <c r="NRH17" s="285"/>
      <c r="NRI17" s="286"/>
      <c r="NRJ17" s="287"/>
      <c r="NRK17" s="67"/>
      <c r="NRL17" s="284"/>
      <c r="NRM17" s="285"/>
      <c r="NRN17" s="285"/>
      <c r="NRO17" s="286"/>
      <c r="NRP17" s="287"/>
      <c r="NRQ17" s="67"/>
      <c r="NRR17" s="284"/>
      <c r="NRS17" s="285"/>
      <c r="NRT17" s="285"/>
      <c r="NRU17" s="286"/>
      <c r="NRV17" s="287"/>
      <c r="NRW17" s="67"/>
      <c r="NRX17" s="284"/>
      <c r="NRY17" s="285"/>
      <c r="NRZ17" s="285"/>
      <c r="NSA17" s="286"/>
      <c r="NSB17" s="287"/>
      <c r="NSC17" s="67"/>
      <c r="NSD17" s="284"/>
      <c r="NSE17" s="285"/>
      <c r="NSF17" s="285"/>
      <c r="NSG17" s="286"/>
      <c r="NSH17" s="287"/>
      <c r="NSI17" s="67"/>
      <c r="NSJ17" s="284"/>
      <c r="NSK17" s="285"/>
      <c r="NSL17" s="285"/>
      <c r="NSM17" s="286"/>
      <c r="NSN17" s="287"/>
      <c r="NSO17" s="67"/>
      <c r="NSP17" s="284"/>
      <c r="NSQ17" s="285"/>
      <c r="NSR17" s="285"/>
      <c r="NSS17" s="286"/>
      <c r="NST17" s="287"/>
      <c r="NSU17" s="67"/>
      <c r="NSV17" s="284"/>
      <c r="NSW17" s="285"/>
      <c r="NSX17" s="285"/>
      <c r="NSY17" s="286"/>
      <c r="NSZ17" s="287"/>
      <c r="NTA17" s="67"/>
      <c r="NTB17" s="284"/>
      <c r="NTC17" s="285"/>
      <c r="NTD17" s="285"/>
      <c r="NTE17" s="286"/>
      <c r="NTF17" s="287"/>
      <c r="NTG17" s="67"/>
      <c r="NTH17" s="284"/>
      <c r="NTI17" s="285"/>
      <c r="NTJ17" s="285"/>
      <c r="NTK17" s="286"/>
      <c r="NTL17" s="287"/>
      <c r="NTM17" s="67"/>
      <c r="NTN17" s="284"/>
      <c r="NTO17" s="285"/>
      <c r="NTP17" s="285"/>
      <c r="NTQ17" s="286"/>
      <c r="NTR17" s="287"/>
      <c r="NTS17" s="67"/>
      <c r="NTT17" s="284"/>
      <c r="NTU17" s="285"/>
      <c r="NTV17" s="285"/>
      <c r="NTW17" s="286"/>
      <c r="NTX17" s="287"/>
      <c r="NTY17" s="67"/>
      <c r="NTZ17" s="284"/>
      <c r="NUA17" s="285"/>
      <c r="NUB17" s="285"/>
      <c r="NUC17" s="286"/>
      <c r="NUD17" s="287"/>
      <c r="NUE17" s="67"/>
      <c r="NUF17" s="284"/>
      <c r="NUG17" s="285"/>
      <c r="NUH17" s="285"/>
      <c r="NUI17" s="286"/>
      <c r="NUJ17" s="287"/>
      <c r="NUK17" s="67"/>
      <c r="NUL17" s="284"/>
      <c r="NUM17" s="285"/>
      <c r="NUN17" s="285"/>
      <c r="NUO17" s="286"/>
      <c r="NUP17" s="287"/>
      <c r="NUQ17" s="67"/>
      <c r="NUR17" s="284"/>
      <c r="NUS17" s="285"/>
      <c r="NUT17" s="285"/>
      <c r="NUU17" s="286"/>
      <c r="NUV17" s="287"/>
      <c r="NUW17" s="67"/>
      <c r="NUX17" s="284"/>
      <c r="NUY17" s="285"/>
      <c r="NUZ17" s="285"/>
      <c r="NVA17" s="286"/>
      <c r="NVB17" s="287"/>
      <c r="NVC17" s="67"/>
      <c r="NVD17" s="284"/>
      <c r="NVE17" s="285"/>
      <c r="NVF17" s="285"/>
      <c r="NVG17" s="286"/>
      <c r="NVH17" s="287"/>
      <c r="NVI17" s="67"/>
      <c r="NVJ17" s="284"/>
      <c r="NVK17" s="285"/>
      <c r="NVL17" s="285"/>
      <c r="NVM17" s="286"/>
      <c r="NVN17" s="287"/>
      <c r="NVO17" s="67"/>
      <c r="NVP17" s="284"/>
      <c r="NVQ17" s="285"/>
      <c r="NVR17" s="285"/>
      <c r="NVS17" s="286"/>
      <c r="NVT17" s="287"/>
      <c r="NVU17" s="67"/>
      <c r="NVV17" s="284"/>
      <c r="NVW17" s="285"/>
      <c r="NVX17" s="285"/>
      <c r="NVY17" s="286"/>
      <c r="NVZ17" s="287"/>
      <c r="NWA17" s="67"/>
      <c r="NWB17" s="284"/>
      <c r="NWC17" s="285"/>
      <c r="NWD17" s="285"/>
      <c r="NWE17" s="286"/>
      <c r="NWF17" s="287"/>
      <c r="NWG17" s="67"/>
      <c r="NWH17" s="284"/>
      <c r="NWI17" s="285"/>
      <c r="NWJ17" s="285"/>
      <c r="NWK17" s="286"/>
      <c r="NWL17" s="287"/>
      <c r="NWM17" s="67"/>
      <c r="NWN17" s="284"/>
      <c r="NWO17" s="285"/>
      <c r="NWP17" s="285"/>
      <c r="NWQ17" s="286"/>
      <c r="NWR17" s="287"/>
      <c r="NWS17" s="67"/>
      <c r="NWT17" s="284"/>
      <c r="NWU17" s="285"/>
      <c r="NWV17" s="285"/>
      <c r="NWW17" s="286"/>
      <c r="NWX17" s="287"/>
      <c r="NWY17" s="67"/>
      <c r="NWZ17" s="284"/>
      <c r="NXA17" s="285"/>
      <c r="NXB17" s="285"/>
      <c r="NXC17" s="286"/>
      <c r="NXD17" s="287"/>
      <c r="NXE17" s="67"/>
      <c r="NXF17" s="284"/>
      <c r="NXG17" s="285"/>
      <c r="NXH17" s="285"/>
      <c r="NXI17" s="286"/>
      <c r="NXJ17" s="287"/>
      <c r="NXK17" s="67"/>
      <c r="NXL17" s="284"/>
      <c r="NXM17" s="285"/>
      <c r="NXN17" s="285"/>
      <c r="NXO17" s="286"/>
      <c r="NXP17" s="287"/>
      <c r="NXQ17" s="67"/>
      <c r="NXR17" s="284"/>
      <c r="NXS17" s="285"/>
      <c r="NXT17" s="285"/>
      <c r="NXU17" s="286"/>
      <c r="NXV17" s="287"/>
      <c r="NXW17" s="67"/>
      <c r="NXX17" s="284"/>
      <c r="NXY17" s="285"/>
      <c r="NXZ17" s="285"/>
      <c r="NYA17" s="286"/>
      <c r="NYB17" s="287"/>
      <c r="NYC17" s="67"/>
      <c r="NYD17" s="284"/>
      <c r="NYE17" s="285"/>
      <c r="NYF17" s="285"/>
      <c r="NYG17" s="286"/>
      <c r="NYH17" s="287"/>
      <c r="NYI17" s="67"/>
      <c r="NYJ17" s="284"/>
      <c r="NYK17" s="285"/>
      <c r="NYL17" s="285"/>
      <c r="NYM17" s="286"/>
      <c r="NYN17" s="287"/>
      <c r="NYO17" s="67"/>
      <c r="NYP17" s="284"/>
      <c r="NYQ17" s="285"/>
      <c r="NYR17" s="285"/>
      <c r="NYS17" s="286"/>
      <c r="NYT17" s="287"/>
      <c r="NYU17" s="67"/>
      <c r="NYV17" s="284"/>
      <c r="NYW17" s="285"/>
      <c r="NYX17" s="285"/>
      <c r="NYY17" s="286"/>
      <c r="NYZ17" s="287"/>
      <c r="NZA17" s="67"/>
      <c r="NZB17" s="284"/>
      <c r="NZC17" s="285"/>
      <c r="NZD17" s="285"/>
      <c r="NZE17" s="286"/>
      <c r="NZF17" s="287"/>
      <c r="NZG17" s="67"/>
      <c r="NZH17" s="284"/>
      <c r="NZI17" s="285"/>
      <c r="NZJ17" s="285"/>
      <c r="NZK17" s="286"/>
      <c r="NZL17" s="287"/>
      <c r="NZM17" s="67"/>
      <c r="NZN17" s="284"/>
      <c r="NZO17" s="285"/>
      <c r="NZP17" s="285"/>
      <c r="NZQ17" s="286"/>
      <c r="NZR17" s="287"/>
      <c r="NZS17" s="67"/>
      <c r="NZT17" s="284"/>
      <c r="NZU17" s="285"/>
      <c r="NZV17" s="285"/>
      <c r="NZW17" s="286"/>
      <c r="NZX17" s="287"/>
      <c r="NZY17" s="67"/>
      <c r="NZZ17" s="284"/>
      <c r="OAA17" s="285"/>
      <c r="OAB17" s="285"/>
      <c r="OAC17" s="286"/>
      <c r="OAD17" s="287"/>
      <c r="OAE17" s="67"/>
      <c r="OAF17" s="284"/>
      <c r="OAG17" s="285"/>
      <c r="OAH17" s="285"/>
      <c r="OAI17" s="286"/>
      <c r="OAJ17" s="287"/>
      <c r="OAK17" s="67"/>
      <c r="OAL17" s="284"/>
      <c r="OAM17" s="285"/>
      <c r="OAN17" s="285"/>
      <c r="OAO17" s="286"/>
      <c r="OAP17" s="287"/>
      <c r="OAQ17" s="67"/>
      <c r="OAR17" s="284"/>
      <c r="OAS17" s="285"/>
      <c r="OAT17" s="285"/>
      <c r="OAU17" s="286"/>
      <c r="OAV17" s="287"/>
      <c r="OAW17" s="67"/>
      <c r="OAX17" s="284"/>
      <c r="OAY17" s="285"/>
      <c r="OAZ17" s="285"/>
      <c r="OBA17" s="286"/>
      <c r="OBB17" s="287"/>
      <c r="OBC17" s="67"/>
      <c r="OBD17" s="284"/>
      <c r="OBE17" s="285"/>
      <c r="OBF17" s="285"/>
      <c r="OBG17" s="286"/>
      <c r="OBH17" s="287"/>
      <c r="OBI17" s="67"/>
      <c r="OBJ17" s="284"/>
      <c r="OBK17" s="285"/>
      <c r="OBL17" s="285"/>
      <c r="OBM17" s="286"/>
      <c r="OBN17" s="287"/>
      <c r="OBO17" s="67"/>
      <c r="OBP17" s="284"/>
      <c r="OBQ17" s="285"/>
      <c r="OBR17" s="285"/>
      <c r="OBS17" s="286"/>
      <c r="OBT17" s="287"/>
      <c r="OBU17" s="67"/>
      <c r="OBV17" s="284"/>
      <c r="OBW17" s="285"/>
      <c r="OBX17" s="285"/>
      <c r="OBY17" s="286"/>
      <c r="OBZ17" s="287"/>
      <c r="OCA17" s="67"/>
      <c r="OCB17" s="284"/>
      <c r="OCC17" s="285"/>
      <c r="OCD17" s="285"/>
      <c r="OCE17" s="286"/>
      <c r="OCF17" s="287"/>
      <c r="OCG17" s="67"/>
      <c r="OCH17" s="284"/>
      <c r="OCI17" s="285"/>
      <c r="OCJ17" s="285"/>
      <c r="OCK17" s="286"/>
      <c r="OCL17" s="287"/>
      <c r="OCM17" s="67"/>
      <c r="OCN17" s="284"/>
      <c r="OCO17" s="285"/>
      <c r="OCP17" s="285"/>
      <c r="OCQ17" s="286"/>
      <c r="OCR17" s="287"/>
      <c r="OCS17" s="67"/>
      <c r="OCT17" s="284"/>
      <c r="OCU17" s="285"/>
      <c r="OCV17" s="285"/>
      <c r="OCW17" s="286"/>
      <c r="OCX17" s="287"/>
      <c r="OCY17" s="67"/>
      <c r="OCZ17" s="284"/>
      <c r="ODA17" s="285"/>
      <c r="ODB17" s="285"/>
      <c r="ODC17" s="286"/>
      <c r="ODD17" s="287"/>
      <c r="ODE17" s="67"/>
      <c r="ODF17" s="284"/>
      <c r="ODG17" s="285"/>
      <c r="ODH17" s="285"/>
      <c r="ODI17" s="286"/>
      <c r="ODJ17" s="287"/>
      <c r="ODK17" s="67"/>
      <c r="ODL17" s="284"/>
      <c r="ODM17" s="285"/>
      <c r="ODN17" s="285"/>
      <c r="ODO17" s="286"/>
      <c r="ODP17" s="287"/>
      <c r="ODQ17" s="67"/>
      <c r="ODR17" s="284"/>
      <c r="ODS17" s="285"/>
      <c r="ODT17" s="285"/>
      <c r="ODU17" s="286"/>
      <c r="ODV17" s="287"/>
      <c r="ODW17" s="67"/>
      <c r="ODX17" s="284"/>
      <c r="ODY17" s="285"/>
      <c r="ODZ17" s="285"/>
      <c r="OEA17" s="286"/>
      <c r="OEB17" s="287"/>
      <c r="OEC17" s="67"/>
      <c r="OED17" s="284"/>
      <c r="OEE17" s="285"/>
      <c r="OEF17" s="285"/>
      <c r="OEG17" s="286"/>
      <c r="OEH17" s="287"/>
      <c r="OEI17" s="67"/>
      <c r="OEJ17" s="284"/>
      <c r="OEK17" s="285"/>
      <c r="OEL17" s="285"/>
      <c r="OEM17" s="286"/>
      <c r="OEN17" s="287"/>
      <c r="OEO17" s="67"/>
      <c r="OEP17" s="284"/>
      <c r="OEQ17" s="285"/>
      <c r="OER17" s="285"/>
      <c r="OES17" s="286"/>
      <c r="OET17" s="287"/>
      <c r="OEU17" s="67"/>
      <c r="OEV17" s="284"/>
      <c r="OEW17" s="285"/>
      <c r="OEX17" s="285"/>
      <c r="OEY17" s="286"/>
      <c r="OEZ17" s="287"/>
      <c r="OFA17" s="67"/>
      <c r="OFB17" s="284"/>
      <c r="OFC17" s="285"/>
      <c r="OFD17" s="285"/>
      <c r="OFE17" s="286"/>
      <c r="OFF17" s="287"/>
      <c r="OFG17" s="67"/>
      <c r="OFH17" s="284"/>
      <c r="OFI17" s="285"/>
      <c r="OFJ17" s="285"/>
      <c r="OFK17" s="286"/>
      <c r="OFL17" s="287"/>
      <c r="OFM17" s="67"/>
      <c r="OFN17" s="284"/>
      <c r="OFO17" s="285"/>
      <c r="OFP17" s="285"/>
      <c r="OFQ17" s="286"/>
      <c r="OFR17" s="287"/>
      <c r="OFS17" s="67"/>
      <c r="OFT17" s="284"/>
      <c r="OFU17" s="285"/>
      <c r="OFV17" s="285"/>
      <c r="OFW17" s="286"/>
      <c r="OFX17" s="287"/>
      <c r="OFY17" s="67"/>
      <c r="OFZ17" s="284"/>
      <c r="OGA17" s="285"/>
      <c r="OGB17" s="285"/>
      <c r="OGC17" s="286"/>
      <c r="OGD17" s="287"/>
      <c r="OGE17" s="67"/>
      <c r="OGF17" s="284"/>
      <c r="OGG17" s="285"/>
      <c r="OGH17" s="285"/>
      <c r="OGI17" s="286"/>
      <c r="OGJ17" s="287"/>
      <c r="OGK17" s="67"/>
      <c r="OGL17" s="284"/>
      <c r="OGM17" s="285"/>
      <c r="OGN17" s="285"/>
      <c r="OGO17" s="286"/>
      <c r="OGP17" s="287"/>
      <c r="OGQ17" s="67"/>
      <c r="OGR17" s="284"/>
      <c r="OGS17" s="285"/>
      <c r="OGT17" s="285"/>
      <c r="OGU17" s="286"/>
      <c r="OGV17" s="287"/>
      <c r="OGW17" s="67"/>
      <c r="OGX17" s="284"/>
      <c r="OGY17" s="285"/>
      <c r="OGZ17" s="285"/>
      <c r="OHA17" s="286"/>
      <c r="OHB17" s="287"/>
      <c r="OHC17" s="67"/>
      <c r="OHD17" s="284"/>
      <c r="OHE17" s="285"/>
      <c r="OHF17" s="285"/>
      <c r="OHG17" s="286"/>
      <c r="OHH17" s="287"/>
      <c r="OHI17" s="67"/>
      <c r="OHJ17" s="284"/>
      <c r="OHK17" s="285"/>
      <c r="OHL17" s="285"/>
      <c r="OHM17" s="286"/>
      <c r="OHN17" s="287"/>
      <c r="OHO17" s="67"/>
      <c r="OHP17" s="284"/>
      <c r="OHQ17" s="285"/>
      <c r="OHR17" s="285"/>
      <c r="OHS17" s="286"/>
      <c r="OHT17" s="287"/>
      <c r="OHU17" s="67"/>
      <c r="OHV17" s="284"/>
      <c r="OHW17" s="285"/>
      <c r="OHX17" s="285"/>
      <c r="OHY17" s="286"/>
      <c r="OHZ17" s="287"/>
      <c r="OIA17" s="67"/>
      <c r="OIB17" s="284"/>
      <c r="OIC17" s="285"/>
      <c r="OID17" s="285"/>
      <c r="OIE17" s="286"/>
      <c r="OIF17" s="287"/>
      <c r="OIG17" s="67"/>
      <c r="OIH17" s="284"/>
      <c r="OII17" s="285"/>
      <c r="OIJ17" s="285"/>
      <c r="OIK17" s="286"/>
      <c r="OIL17" s="287"/>
      <c r="OIM17" s="67"/>
      <c r="OIN17" s="284"/>
      <c r="OIO17" s="285"/>
      <c r="OIP17" s="285"/>
      <c r="OIQ17" s="286"/>
      <c r="OIR17" s="287"/>
      <c r="OIS17" s="67"/>
      <c r="OIT17" s="284"/>
      <c r="OIU17" s="285"/>
      <c r="OIV17" s="285"/>
      <c r="OIW17" s="286"/>
      <c r="OIX17" s="287"/>
      <c r="OIY17" s="67"/>
      <c r="OIZ17" s="284"/>
      <c r="OJA17" s="285"/>
      <c r="OJB17" s="285"/>
      <c r="OJC17" s="286"/>
      <c r="OJD17" s="287"/>
      <c r="OJE17" s="67"/>
      <c r="OJF17" s="284"/>
      <c r="OJG17" s="285"/>
      <c r="OJH17" s="285"/>
      <c r="OJI17" s="286"/>
      <c r="OJJ17" s="287"/>
      <c r="OJK17" s="67"/>
      <c r="OJL17" s="284"/>
      <c r="OJM17" s="285"/>
      <c r="OJN17" s="285"/>
      <c r="OJO17" s="286"/>
      <c r="OJP17" s="287"/>
      <c r="OJQ17" s="67"/>
      <c r="OJR17" s="284"/>
      <c r="OJS17" s="285"/>
      <c r="OJT17" s="285"/>
      <c r="OJU17" s="286"/>
      <c r="OJV17" s="287"/>
      <c r="OJW17" s="67"/>
      <c r="OJX17" s="284"/>
      <c r="OJY17" s="285"/>
      <c r="OJZ17" s="285"/>
      <c r="OKA17" s="286"/>
      <c r="OKB17" s="287"/>
      <c r="OKC17" s="67"/>
      <c r="OKD17" s="284"/>
      <c r="OKE17" s="285"/>
      <c r="OKF17" s="285"/>
      <c r="OKG17" s="286"/>
      <c r="OKH17" s="287"/>
      <c r="OKI17" s="67"/>
      <c r="OKJ17" s="284"/>
      <c r="OKK17" s="285"/>
      <c r="OKL17" s="285"/>
      <c r="OKM17" s="286"/>
      <c r="OKN17" s="287"/>
      <c r="OKO17" s="67"/>
      <c r="OKP17" s="284"/>
      <c r="OKQ17" s="285"/>
      <c r="OKR17" s="285"/>
      <c r="OKS17" s="286"/>
      <c r="OKT17" s="287"/>
      <c r="OKU17" s="67"/>
      <c r="OKV17" s="284"/>
      <c r="OKW17" s="285"/>
      <c r="OKX17" s="285"/>
      <c r="OKY17" s="286"/>
      <c r="OKZ17" s="287"/>
      <c r="OLA17" s="67"/>
      <c r="OLB17" s="284"/>
      <c r="OLC17" s="285"/>
      <c r="OLD17" s="285"/>
      <c r="OLE17" s="286"/>
      <c r="OLF17" s="287"/>
      <c r="OLG17" s="67"/>
      <c r="OLH17" s="284"/>
      <c r="OLI17" s="285"/>
      <c r="OLJ17" s="285"/>
      <c r="OLK17" s="286"/>
      <c r="OLL17" s="287"/>
      <c r="OLM17" s="67"/>
      <c r="OLN17" s="284"/>
      <c r="OLO17" s="285"/>
      <c r="OLP17" s="285"/>
      <c r="OLQ17" s="286"/>
      <c r="OLR17" s="287"/>
      <c r="OLS17" s="67"/>
      <c r="OLT17" s="284"/>
      <c r="OLU17" s="285"/>
      <c r="OLV17" s="285"/>
      <c r="OLW17" s="286"/>
      <c r="OLX17" s="287"/>
      <c r="OLY17" s="67"/>
      <c r="OLZ17" s="284"/>
      <c r="OMA17" s="285"/>
      <c r="OMB17" s="285"/>
      <c r="OMC17" s="286"/>
      <c r="OMD17" s="287"/>
      <c r="OME17" s="67"/>
      <c r="OMF17" s="284"/>
      <c r="OMG17" s="285"/>
      <c r="OMH17" s="285"/>
      <c r="OMI17" s="286"/>
      <c r="OMJ17" s="287"/>
      <c r="OMK17" s="67"/>
      <c r="OML17" s="284"/>
      <c r="OMM17" s="285"/>
      <c r="OMN17" s="285"/>
      <c r="OMO17" s="286"/>
      <c r="OMP17" s="287"/>
      <c r="OMQ17" s="67"/>
      <c r="OMR17" s="284"/>
      <c r="OMS17" s="285"/>
      <c r="OMT17" s="285"/>
      <c r="OMU17" s="286"/>
      <c r="OMV17" s="287"/>
      <c r="OMW17" s="67"/>
      <c r="OMX17" s="284"/>
      <c r="OMY17" s="285"/>
      <c r="OMZ17" s="285"/>
      <c r="ONA17" s="286"/>
      <c r="ONB17" s="287"/>
      <c r="ONC17" s="67"/>
      <c r="OND17" s="284"/>
      <c r="ONE17" s="285"/>
      <c r="ONF17" s="285"/>
      <c r="ONG17" s="286"/>
      <c r="ONH17" s="287"/>
      <c r="ONI17" s="67"/>
      <c r="ONJ17" s="284"/>
      <c r="ONK17" s="285"/>
      <c r="ONL17" s="285"/>
      <c r="ONM17" s="286"/>
      <c r="ONN17" s="287"/>
      <c r="ONO17" s="67"/>
      <c r="ONP17" s="284"/>
      <c r="ONQ17" s="285"/>
      <c r="ONR17" s="285"/>
      <c r="ONS17" s="286"/>
      <c r="ONT17" s="287"/>
      <c r="ONU17" s="67"/>
      <c r="ONV17" s="284"/>
      <c r="ONW17" s="285"/>
      <c r="ONX17" s="285"/>
      <c r="ONY17" s="286"/>
      <c r="ONZ17" s="287"/>
      <c r="OOA17" s="67"/>
      <c r="OOB17" s="284"/>
      <c r="OOC17" s="285"/>
      <c r="OOD17" s="285"/>
      <c r="OOE17" s="286"/>
      <c r="OOF17" s="287"/>
      <c r="OOG17" s="67"/>
      <c r="OOH17" s="284"/>
      <c r="OOI17" s="285"/>
      <c r="OOJ17" s="285"/>
      <c r="OOK17" s="286"/>
      <c r="OOL17" s="287"/>
      <c r="OOM17" s="67"/>
      <c r="OON17" s="284"/>
      <c r="OOO17" s="285"/>
      <c r="OOP17" s="285"/>
      <c r="OOQ17" s="286"/>
      <c r="OOR17" s="287"/>
      <c r="OOS17" s="67"/>
      <c r="OOT17" s="284"/>
      <c r="OOU17" s="285"/>
      <c r="OOV17" s="285"/>
      <c r="OOW17" s="286"/>
      <c r="OOX17" s="287"/>
      <c r="OOY17" s="67"/>
      <c r="OOZ17" s="284"/>
      <c r="OPA17" s="285"/>
      <c r="OPB17" s="285"/>
      <c r="OPC17" s="286"/>
      <c r="OPD17" s="287"/>
      <c r="OPE17" s="67"/>
      <c r="OPF17" s="284"/>
      <c r="OPG17" s="285"/>
      <c r="OPH17" s="285"/>
      <c r="OPI17" s="286"/>
      <c r="OPJ17" s="287"/>
      <c r="OPK17" s="67"/>
      <c r="OPL17" s="284"/>
      <c r="OPM17" s="285"/>
      <c r="OPN17" s="285"/>
      <c r="OPO17" s="286"/>
      <c r="OPP17" s="287"/>
      <c r="OPQ17" s="67"/>
      <c r="OPR17" s="284"/>
      <c r="OPS17" s="285"/>
      <c r="OPT17" s="285"/>
      <c r="OPU17" s="286"/>
      <c r="OPV17" s="287"/>
      <c r="OPW17" s="67"/>
      <c r="OPX17" s="284"/>
      <c r="OPY17" s="285"/>
      <c r="OPZ17" s="285"/>
      <c r="OQA17" s="286"/>
      <c r="OQB17" s="287"/>
      <c r="OQC17" s="67"/>
      <c r="OQD17" s="284"/>
      <c r="OQE17" s="285"/>
      <c r="OQF17" s="285"/>
      <c r="OQG17" s="286"/>
      <c r="OQH17" s="287"/>
      <c r="OQI17" s="67"/>
      <c r="OQJ17" s="284"/>
      <c r="OQK17" s="285"/>
      <c r="OQL17" s="285"/>
      <c r="OQM17" s="286"/>
      <c r="OQN17" s="287"/>
      <c r="OQO17" s="67"/>
      <c r="OQP17" s="284"/>
      <c r="OQQ17" s="285"/>
      <c r="OQR17" s="285"/>
      <c r="OQS17" s="286"/>
      <c r="OQT17" s="287"/>
      <c r="OQU17" s="67"/>
      <c r="OQV17" s="284"/>
      <c r="OQW17" s="285"/>
      <c r="OQX17" s="285"/>
      <c r="OQY17" s="286"/>
      <c r="OQZ17" s="287"/>
      <c r="ORA17" s="67"/>
      <c r="ORB17" s="284"/>
      <c r="ORC17" s="285"/>
      <c r="ORD17" s="285"/>
      <c r="ORE17" s="286"/>
      <c r="ORF17" s="287"/>
      <c r="ORG17" s="67"/>
      <c r="ORH17" s="284"/>
      <c r="ORI17" s="285"/>
      <c r="ORJ17" s="285"/>
      <c r="ORK17" s="286"/>
      <c r="ORL17" s="287"/>
      <c r="ORM17" s="67"/>
      <c r="ORN17" s="284"/>
      <c r="ORO17" s="285"/>
      <c r="ORP17" s="285"/>
      <c r="ORQ17" s="286"/>
      <c r="ORR17" s="287"/>
      <c r="ORS17" s="67"/>
      <c r="ORT17" s="284"/>
      <c r="ORU17" s="285"/>
      <c r="ORV17" s="285"/>
      <c r="ORW17" s="286"/>
      <c r="ORX17" s="287"/>
      <c r="ORY17" s="67"/>
      <c r="ORZ17" s="284"/>
      <c r="OSA17" s="285"/>
      <c r="OSB17" s="285"/>
      <c r="OSC17" s="286"/>
      <c r="OSD17" s="287"/>
      <c r="OSE17" s="67"/>
      <c r="OSF17" s="284"/>
      <c r="OSG17" s="285"/>
      <c r="OSH17" s="285"/>
      <c r="OSI17" s="286"/>
      <c r="OSJ17" s="287"/>
      <c r="OSK17" s="67"/>
      <c r="OSL17" s="284"/>
      <c r="OSM17" s="285"/>
      <c r="OSN17" s="285"/>
      <c r="OSO17" s="286"/>
      <c r="OSP17" s="287"/>
      <c r="OSQ17" s="67"/>
      <c r="OSR17" s="284"/>
      <c r="OSS17" s="285"/>
      <c r="OST17" s="285"/>
      <c r="OSU17" s="286"/>
      <c r="OSV17" s="287"/>
      <c r="OSW17" s="67"/>
      <c r="OSX17" s="284"/>
      <c r="OSY17" s="285"/>
      <c r="OSZ17" s="285"/>
      <c r="OTA17" s="286"/>
      <c r="OTB17" s="287"/>
      <c r="OTC17" s="67"/>
      <c r="OTD17" s="284"/>
      <c r="OTE17" s="285"/>
      <c r="OTF17" s="285"/>
      <c r="OTG17" s="286"/>
      <c r="OTH17" s="287"/>
      <c r="OTI17" s="67"/>
      <c r="OTJ17" s="284"/>
      <c r="OTK17" s="285"/>
      <c r="OTL17" s="285"/>
      <c r="OTM17" s="286"/>
      <c r="OTN17" s="287"/>
      <c r="OTO17" s="67"/>
      <c r="OTP17" s="284"/>
      <c r="OTQ17" s="285"/>
      <c r="OTR17" s="285"/>
      <c r="OTS17" s="286"/>
      <c r="OTT17" s="287"/>
      <c r="OTU17" s="67"/>
      <c r="OTV17" s="284"/>
      <c r="OTW17" s="285"/>
      <c r="OTX17" s="285"/>
      <c r="OTY17" s="286"/>
      <c r="OTZ17" s="287"/>
      <c r="OUA17" s="67"/>
      <c r="OUB17" s="284"/>
      <c r="OUC17" s="285"/>
      <c r="OUD17" s="285"/>
      <c r="OUE17" s="286"/>
      <c r="OUF17" s="287"/>
      <c r="OUG17" s="67"/>
      <c r="OUH17" s="284"/>
      <c r="OUI17" s="285"/>
      <c r="OUJ17" s="285"/>
      <c r="OUK17" s="286"/>
      <c r="OUL17" s="287"/>
      <c r="OUM17" s="67"/>
      <c r="OUN17" s="284"/>
      <c r="OUO17" s="285"/>
      <c r="OUP17" s="285"/>
      <c r="OUQ17" s="286"/>
      <c r="OUR17" s="287"/>
      <c r="OUS17" s="67"/>
      <c r="OUT17" s="284"/>
      <c r="OUU17" s="285"/>
      <c r="OUV17" s="285"/>
      <c r="OUW17" s="286"/>
      <c r="OUX17" s="287"/>
      <c r="OUY17" s="67"/>
      <c r="OUZ17" s="284"/>
      <c r="OVA17" s="285"/>
      <c r="OVB17" s="285"/>
      <c r="OVC17" s="286"/>
      <c r="OVD17" s="287"/>
      <c r="OVE17" s="67"/>
      <c r="OVF17" s="284"/>
      <c r="OVG17" s="285"/>
      <c r="OVH17" s="285"/>
      <c r="OVI17" s="286"/>
      <c r="OVJ17" s="287"/>
      <c r="OVK17" s="67"/>
      <c r="OVL17" s="284"/>
      <c r="OVM17" s="285"/>
      <c r="OVN17" s="285"/>
      <c r="OVO17" s="286"/>
      <c r="OVP17" s="287"/>
      <c r="OVQ17" s="67"/>
      <c r="OVR17" s="284"/>
      <c r="OVS17" s="285"/>
      <c r="OVT17" s="285"/>
      <c r="OVU17" s="286"/>
      <c r="OVV17" s="287"/>
      <c r="OVW17" s="67"/>
      <c r="OVX17" s="284"/>
      <c r="OVY17" s="285"/>
      <c r="OVZ17" s="285"/>
      <c r="OWA17" s="286"/>
      <c r="OWB17" s="287"/>
      <c r="OWC17" s="67"/>
      <c r="OWD17" s="284"/>
      <c r="OWE17" s="285"/>
      <c r="OWF17" s="285"/>
      <c r="OWG17" s="286"/>
      <c r="OWH17" s="287"/>
      <c r="OWI17" s="67"/>
      <c r="OWJ17" s="284"/>
      <c r="OWK17" s="285"/>
      <c r="OWL17" s="285"/>
      <c r="OWM17" s="286"/>
      <c r="OWN17" s="287"/>
      <c r="OWO17" s="67"/>
      <c r="OWP17" s="284"/>
      <c r="OWQ17" s="285"/>
      <c r="OWR17" s="285"/>
      <c r="OWS17" s="286"/>
      <c r="OWT17" s="287"/>
      <c r="OWU17" s="67"/>
      <c r="OWV17" s="284"/>
      <c r="OWW17" s="285"/>
      <c r="OWX17" s="285"/>
      <c r="OWY17" s="286"/>
      <c r="OWZ17" s="287"/>
      <c r="OXA17" s="67"/>
      <c r="OXB17" s="284"/>
      <c r="OXC17" s="285"/>
      <c r="OXD17" s="285"/>
      <c r="OXE17" s="286"/>
      <c r="OXF17" s="287"/>
      <c r="OXG17" s="67"/>
      <c r="OXH17" s="284"/>
      <c r="OXI17" s="285"/>
      <c r="OXJ17" s="285"/>
      <c r="OXK17" s="286"/>
      <c r="OXL17" s="287"/>
      <c r="OXM17" s="67"/>
      <c r="OXN17" s="284"/>
      <c r="OXO17" s="285"/>
      <c r="OXP17" s="285"/>
      <c r="OXQ17" s="286"/>
      <c r="OXR17" s="287"/>
      <c r="OXS17" s="67"/>
      <c r="OXT17" s="284"/>
      <c r="OXU17" s="285"/>
      <c r="OXV17" s="285"/>
      <c r="OXW17" s="286"/>
      <c r="OXX17" s="287"/>
      <c r="OXY17" s="67"/>
      <c r="OXZ17" s="284"/>
      <c r="OYA17" s="285"/>
      <c r="OYB17" s="285"/>
      <c r="OYC17" s="286"/>
      <c r="OYD17" s="287"/>
      <c r="OYE17" s="67"/>
      <c r="OYF17" s="284"/>
      <c r="OYG17" s="285"/>
      <c r="OYH17" s="285"/>
      <c r="OYI17" s="286"/>
      <c r="OYJ17" s="287"/>
      <c r="OYK17" s="67"/>
      <c r="OYL17" s="284"/>
      <c r="OYM17" s="285"/>
      <c r="OYN17" s="285"/>
      <c r="OYO17" s="286"/>
      <c r="OYP17" s="287"/>
      <c r="OYQ17" s="67"/>
      <c r="OYR17" s="284"/>
      <c r="OYS17" s="285"/>
      <c r="OYT17" s="285"/>
      <c r="OYU17" s="286"/>
      <c r="OYV17" s="287"/>
      <c r="OYW17" s="67"/>
      <c r="OYX17" s="284"/>
      <c r="OYY17" s="285"/>
      <c r="OYZ17" s="285"/>
      <c r="OZA17" s="286"/>
      <c r="OZB17" s="287"/>
      <c r="OZC17" s="67"/>
      <c r="OZD17" s="284"/>
      <c r="OZE17" s="285"/>
      <c r="OZF17" s="285"/>
      <c r="OZG17" s="286"/>
      <c r="OZH17" s="287"/>
      <c r="OZI17" s="67"/>
      <c r="OZJ17" s="284"/>
      <c r="OZK17" s="285"/>
      <c r="OZL17" s="285"/>
      <c r="OZM17" s="286"/>
      <c r="OZN17" s="287"/>
      <c r="OZO17" s="67"/>
      <c r="OZP17" s="284"/>
      <c r="OZQ17" s="285"/>
      <c r="OZR17" s="285"/>
      <c r="OZS17" s="286"/>
      <c r="OZT17" s="287"/>
      <c r="OZU17" s="67"/>
      <c r="OZV17" s="284"/>
      <c r="OZW17" s="285"/>
      <c r="OZX17" s="285"/>
      <c r="OZY17" s="286"/>
      <c r="OZZ17" s="287"/>
      <c r="PAA17" s="67"/>
      <c r="PAB17" s="284"/>
      <c r="PAC17" s="285"/>
      <c r="PAD17" s="285"/>
      <c r="PAE17" s="286"/>
      <c r="PAF17" s="287"/>
      <c r="PAG17" s="67"/>
      <c r="PAH17" s="284"/>
      <c r="PAI17" s="285"/>
      <c r="PAJ17" s="285"/>
      <c r="PAK17" s="286"/>
      <c r="PAL17" s="287"/>
      <c r="PAM17" s="67"/>
      <c r="PAN17" s="284"/>
      <c r="PAO17" s="285"/>
      <c r="PAP17" s="285"/>
      <c r="PAQ17" s="286"/>
      <c r="PAR17" s="287"/>
      <c r="PAS17" s="67"/>
      <c r="PAT17" s="284"/>
      <c r="PAU17" s="285"/>
      <c r="PAV17" s="285"/>
      <c r="PAW17" s="286"/>
      <c r="PAX17" s="287"/>
      <c r="PAY17" s="67"/>
      <c r="PAZ17" s="284"/>
      <c r="PBA17" s="285"/>
      <c r="PBB17" s="285"/>
      <c r="PBC17" s="286"/>
      <c r="PBD17" s="287"/>
      <c r="PBE17" s="67"/>
      <c r="PBF17" s="284"/>
      <c r="PBG17" s="285"/>
      <c r="PBH17" s="285"/>
      <c r="PBI17" s="286"/>
      <c r="PBJ17" s="287"/>
      <c r="PBK17" s="67"/>
      <c r="PBL17" s="284"/>
      <c r="PBM17" s="285"/>
      <c r="PBN17" s="285"/>
      <c r="PBO17" s="286"/>
      <c r="PBP17" s="287"/>
      <c r="PBQ17" s="67"/>
      <c r="PBR17" s="284"/>
      <c r="PBS17" s="285"/>
      <c r="PBT17" s="285"/>
      <c r="PBU17" s="286"/>
      <c r="PBV17" s="287"/>
      <c r="PBW17" s="67"/>
      <c r="PBX17" s="284"/>
      <c r="PBY17" s="285"/>
      <c r="PBZ17" s="285"/>
      <c r="PCA17" s="286"/>
      <c r="PCB17" s="287"/>
      <c r="PCC17" s="67"/>
      <c r="PCD17" s="284"/>
      <c r="PCE17" s="285"/>
      <c r="PCF17" s="285"/>
      <c r="PCG17" s="286"/>
      <c r="PCH17" s="287"/>
      <c r="PCI17" s="67"/>
      <c r="PCJ17" s="284"/>
      <c r="PCK17" s="285"/>
      <c r="PCL17" s="285"/>
      <c r="PCM17" s="286"/>
      <c r="PCN17" s="287"/>
      <c r="PCO17" s="67"/>
      <c r="PCP17" s="284"/>
      <c r="PCQ17" s="285"/>
      <c r="PCR17" s="285"/>
      <c r="PCS17" s="286"/>
      <c r="PCT17" s="287"/>
      <c r="PCU17" s="67"/>
      <c r="PCV17" s="284"/>
      <c r="PCW17" s="285"/>
      <c r="PCX17" s="285"/>
      <c r="PCY17" s="286"/>
      <c r="PCZ17" s="287"/>
      <c r="PDA17" s="67"/>
      <c r="PDB17" s="284"/>
      <c r="PDC17" s="285"/>
      <c r="PDD17" s="285"/>
      <c r="PDE17" s="286"/>
      <c r="PDF17" s="287"/>
      <c r="PDG17" s="67"/>
      <c r="PDH17" s="284"/>
      <c r="PDI17" s="285"/>
      <c r="PDJ17" s="285"/>
      <c r="PDK17" s="286"/>
      <c r="PDL17" s="287"/>
      <c r="PDM17" s="67"/>
      <c r="PDN17" s="284"/>
      <c r="PDO17" s="285"/>
      <c r="PDP17" s="285"/>
      <c r="PDQ17" s="286"/>
      <c r="PDR17" s="287"/>
      <c r="PDS17" s="67"/>
      <c r="PDT17" s="284"/>
      <c r="PDU17" s="285"/>
      <c r="PDV17" s="285"/>
      <c r="PDW17" s="286"/>
      <c r="PDX17" s="287"/>
      <c r="PDY17" s="67"/>
      <c r="PDZ17" s="284"/>
      <c r="PEA17" s="285"/>
      <c r="PEB17" s="285"/>
      <c r="PEC17" s="286"/>
      <c r="PED17" s="287"/>
      <c r="PEE17" s="67"/>
      <c r="PEF17" s="284"/>
      <c r="PEG17" s="285"/>
      <c r="PEH17" s="285"/>
      <c r="PEI17" s="286"/>
      <c r="PEJ17" s="287"/>
      <c r="PEK17" s="67"/>
      <c r="PEL17" s="284"/>
      <c r="PEM17" s="285"/>
      <c r="PEN17" s="285"/>
      <c r="PEO17" s="286"/>
      <c r="PEP17" s="287"/>
      <c r="PEQ17" s="67"/>
      <c r="PER17" s="284"/>
      <c r="PES17" s="285"/>
      <c r="PET17" s="285"/>
      <c r="PEU17" s="286"/>
      <c r="PEV17" s="287"/>
      <c r="PEW17" s="67"/>
      <c r="PEX17" s="284"/>
      <c r="PEY17" s="285"/>
      <c r="PEZ17" s="285"/>
      <c r="PFA17" s="286"/>
      <c r="PFB17" s="287"/>
      <c r="PFC17" s="67"/>
      <c r="PFD17" s="284"/>
      <c r="PFE17" s="285"/>
      <c r="PFF17" s="285"/>
      <c r="PFG17" s="286"/>
      <c r="PFH17" s="287"/>
      <c r="PFI17" s="67"/>
      <c r="PFJ17" s="284"/>
      <c r="PFK17" s="285"/>
      <c r="PFL17" s="285"/>
      <c r="PFM17" s="286"/>
      <c r="PFN17" s="287"/>
      <c r="PFO17" s="67"/>
      <c r="PFP17" s="284"/>
      <c r="PFQ17" s="285"/>
      <c r="PFR17" s="285"/>
      <c r="PFS17" s="286"/>
      <c r="PFT17" s="287"/>
      <c r="PFU17" s="67"/>
      <c r="PFV17" s="284"/>
      <c r="PFW17" s="285"/>
      <c r="PFX17" s="285"/>
      <c r="PFY17" s="286"/>
      <c r="PFZ17" s="287"/>
      <c r="PGA17" s="67"/>
      <c r="PGB17" s="284"/>
      <c r="PGC17" s="285"/>
      <c r="PGD17" s="285"/>
      <c r="PGE17" s="286"/>
      <c r="PGF17" s="287"/>
      <c r="PGG17" s="67"/>
      <c r="PGH17" s="284"/>
      <c r="PGI17" s="285"/>
      <c r="PGJ17" s="285"/>
      <c r="PGK17" s="286"/>
      <c r="PGL17" s="287"/>
      <c r="PGM17" s="67"/>
      <c r="PGN17" s="284"/>
      <c r="PGO17" s="285"/>
      <c r="PGP17" s="285"/>
      <c r="PGQ17" s="286"/>
      <c r="PGR17" s="287"/>
      <c r="PGS17" s="67"/>
      <c r="PGT17" s="284"/>
      <c r="PGU17" s="285"/>
      <c r="PGV17" s="285"/>
      <c r="PGW17" s="286"/>
      <c r="PGX17" s="287"/>
      <c r="PGY17" s="67"/>
      <c r="PGZ17" s="284"/>
      <c r="PHA17" s="285"/>
      <c r="PHB17" s="285"/>
      <c r="PHC17" s="286"/>
      <c r="PHD17" s="287"/>
      <c r="PHE17" s="67"/>
      <c r="PHF17" s="284"/>
      <c r="PHG17" s="285"/>
      <c r="PHH17" s="285"/>
      <c r="PHI17" s="286"/>
      <c r="PHJ17" s="287"/>
      <c r="PHK17" s="67"/>
      <c r="PHL17" s="284"/>
      <c r="PHM17" s="285"/>
      <c r="PHN17" s="285"/>
      <c r="PHO17" s="286"/>
      <c r="PHP17" s="287"/>
      <c r="PHQ17" s="67"/>
      <c r="PHR17" s="284"/>
      <c r="PHS17" s="285"/>
      <c r="PHT17" s="285"/>
      <c r="PHU17" s="286"/>
      <c r="PHV17" s="287"/>
      <c r="PHW17" s="67"/>
      <c r="PHX17" s="284"/>
      <c r="PHY17" s="285"/>
      <c r="PHZ17" s="285"/>
      <c r="PIA17" s="286"/>
      <c r="PIB17" s="287"/>
      <c r="PIC17" s="67"/>
      <c r="PID17" s="284"/>
      <c r="PIE17" s="285"/>
      <c r="PIF17" s="285"/>
      <c r="PIG17" s="286"/>
      <c r="PIH17" s="287"/>
      <c r="PII17" s="67"/>
      <c r="PIJ17" s="284"/>
      <c r="PIK17" s="285"/>
      <c r="PIL17" s="285"/>
      <c r="PIM17" s="286"/>
      <c r="PIN17" s="287"/>
      <c r="PIO17" s="67"/>
      <c r="PIP17" s="284"/>
      <c r="PIQ17" s="285"/>
      <c r="PIR17" s="285"/>
      <c r="PIS17" s="286"/>
      <c r="PIT17" s="287"/>
      <c r="PIU17" s="67"/>
      <c r="PIV17" s="284"/>
      <c r="PIW17" s="285"/>
      <c r="PIX17" s="285"/>
      <c r="PIY17" s="286"/>
      <c r="PIZ17" s="287"/>
      <c r="PJA17" s="67"/>
      <c r="PJB17" s="284"/>
      <c r="PJC17" s="285"/>
      <c r="PJD17" s="285"/>
      <c r="PJE17" s="286"/>
      <c r="PJF17" s="287"/>
      <c r="PJG17" s="67"/>
      <c r="PJH17" s="284"/>
      <c r="PJI17" s="285"/>
      <c r="PJJ17" s="285"/>
      <c r="PJK17" s="286"/>
      <c r="PJL17" s="287"/>
      <c r="PJM17" s="67"/>
      <c r="PJN17" s="284"/>
      <c r="PJO17" s="285"/>
      <c r="PJP17" s="285"/>
      <c r="PJQ17" s="286"/>
      <c r="PJR17" s="287"/>
      <c r="PJS17" s="67"/>
      <c r="PJT17" s="284"/>
      <c r="PJU17" s="285"/>
      <c r="PJV17" s="285"/>
      <c r="PJW17" s="286"/>
      <c r="PJX17" s="287"/>
      <c r="PJY17" s="67"/>
      <c r="PJZ17" s="284"/>
      <c r="PKA17" s="285"/>
      <c r="PKB17" s="285"/>
      <c r="PKC17" s="286"/>
      <c r="PKD17" s="287"/>
      <c r="PKE17" s="67"/>
      <c r="PKF17" s="284"/>
      <c r="PKG17" s="285"/>
      <c r="PKH17" s="285"/>
      <c r="PKI17" s="286"/>
      <c r="PKJ17" s="287"/>
      <c r="PKK17" s="67"/>
      <c r="PKL17" s="284"/>
      <c r="PKM17" s="285"/>
      <c r="PKN17" s="285"/>
      <c r="PKO17" s="286"/>
      <c r="PKP17" s="287"/>
      <c r="PKQ17" s="67"/>
      <c r="PKR17" s="284"/>
      <c r="PKS17" s="285"/>
      <c r="PKT17" s="285"/>
      <c r="PKU17" s="286"/>
      <c r="PKV17" s="287"/>
      <c r="PKW17" s="67"/>
      <c r="PKX17" s="284"/>
      <c r="PKY17" s="285"/>
      <c r="PKZ17" s="285"/>
      <c r="PLA17" s="286"/>
      <c r="PLB17" s="287"/>
      <c r="PLC17" s="67"/>
      <c r="PLD17" s="284"/>
      <c r="PLE17" s="285"/>
      <c r="PLF17" s="285"/>
      <c r="PLG17" s="286"/>
      <c r="PLH17" s="287"/>
      <c r="PLI17" s="67"/>
      <c r="PLJ17" s="284"/>
      <c r="PLK17" s="285"/>
      <c r="PLL17" s="285"/>
      <c r="PLM17" s="286"/>
      <c r="PLN17" s="287"/>
      <c r="PLO17" s="67"/>
      <c r="PLP17" s="284"/>
      <c r="PLQ17" s="285"/>
      <c r="PLR17" s="285"/>
      <c r="PLS17" s="286"/>
      <c r="PLT17" s="287"/>
      <c r="PLU17" s="67"/>
      <c r="PLV17" s="284"/>
      <c r="PLW17" s="285"/>
      <c r="PLX17" s="285"/>
      <c r="PLY17" s="286"/>
      <c r="PLZ17" s="287"/>
      <c r="PMA17" s="67"/>
      <c r="PMB17" s="284"/>
      <c r="PMC17" s="285"/>
      <c r="PMD17" s="285"/>
      <c r="PME17" s="286"/>
      <c r="PMF17" s="287"/>
      <c r="PMG17" s="67"/>
      <c r="PMH17" s="284"/>
      <c r="PMI17" s="285"/>
      <c r="PMJ17" s="285"/>
      <c r="PMK17" s="286"/>
      <c r="PML17" s="287"/>
      <c r="PMM17" s="67"/>
      <c r="PMN17" s="284"/>
      <c r="PMO17" s="285"/>
      <c r="PMP17" s="285"/>
      <c r="PMQ17" s="286"/>
      <c r="PMR17" s="287"/>
      <c r="PMS17" s="67"/>
      <c r="PMT17" s="284"/>
      <c r="PMU17" s="285"/>
      <c r="PMV17" s="285"/>
      <c r="PMW17" s="286"/>
      <c r="PMX17" s="287"/>
      <c r="PMY17" s="67"/>
      <c r="PMZ17" s="284"/>
      <c r="PNA17" s="285"/>
      <c r="PNB17" s="285"/>
      <c r="PNC17" s="286"/>
      <c r="PND17" s="287"/>
      <c r="PNE17" s="67"/>
      <c r="PNF17" s="284"/>
      <c r="PNG17" s="285"/>
      <c r="PNH17" s="285"/>
      <c r="PNI17" s="286"/>
      <c r="PNJ17" s="287"/>
      <c r="PNK17" s="67"/>
      <c r="PNL17" s="284"/>
      <c r="PNM17" s="285"/>
      <c r="PNN17" s="285"/>
      <c r="PNO17" s="286"/>
      <c r="PNP17" s="287"/>
      <c r="PNQ17" s="67"/>
      <c r="PNR17" s="284"/>
      <c r="PNS17" s="285"/>
      <c r="PNT17" s="285"/>
      <c r="PNU17" s="286"/>
      <c r="PNV17" s="287"/>
      <c r="PNW17" s="67"/>
      <c r="PNX17" s="284"/>
      <c r="PNY17" s="285"/>
      <c r="PNZ17" s="285"/>
      <c r="POA17" s="286"/>
      <c r="POB17" s="287"/>
      <c r="POC17" s="67"/>
      <c r="POD17" s="284"/>
      <c r="POE17" s="285"/>
      <c r="POF17" s="285"/>
      <c r="POG17" s="286"/>
      <c r="POH17" s="287"/>
      <c r="POI17" s="67"/>
      <c r="POJ17" s="284"/>
      <c r="POK17" s="285"/>
      <c r="POL17" s="285"/>
      <c r="POM17" s="286"/>
      <c r="PON17" s="287"/>
      <c r="POO17" s="67"/>
      <c r="POP17" s="284"/>
      <c r="POQ17" s="285"/>
      <c r="POR17" s="285"/>
      <c r="POS17" s="286"/>
      <c r="POT17" s="287"/>
      <c r="POU17" s="67"/>
      <c r="POV17" s="284"/>
      <c r="POW17" s="285"/>
      <c r="POX17" s="285"/>
      <c r="POY17" s="286"/>
      <c r="POZ17" s="287"/>
      <c r="PPA17" s="67"/>
      <c r="PPB17" s="284"/>
      <c r="PPC17" s="285"/>
      <c r="PPD17" s="285"/>
      <c r="PPE17" s="286"/>
      <c r="PPF17" s="287"/>
      <c r="PPG17" s="67"/>
      <c r="PPH17" s="284"/>
      <c r="PPI17" s="285"/>
      <c r="PPJ17" s="285"/>
      <c r="PPK17" s="286"/>
      <c r="PPL17" s="287"/>
      <c r="PPM17" s="67"/>
      <c r="PPN17" s="284"/>
      <c r="PPO17" s="285"/>
      <c r="PPP17" s="285"/>
      <c r="PPQ17" s="286"/>
      <c r="PPR17" s="287"/>
      <c r="PPS17" s="67"/>
      <c r="PPT17" s="284"/>
      <c r="PPU17" s="285"/>
      <c r="PPV17" s="285"/>
      <c r="PPW17" s="286"/>
      <c r="PPX17" s="287"/>
      <c r="PPY17" s="67"/>
      <c r="PPZ17" s="284"/>
      <c r="PQA17" s="285"/>
      <c r="PQB17" s="285"/>
      <c r="PQC17" s="286"/>
      <c r="PQD17" s="287"/>
      <c r="PQE17" s="67"/>
      <c r="PQF17" s="284"/>
      <c r="PQG17" s="285"/>
      <c r="PQH17" s="285"/>
      <c r="PQI17" s="286"/>
      <c r="PQJ17" s="287"/>
      <c r="PQK17" s="67"/>
      <c r="PQL17" s="284"/>
      <c r="PQM17" s="285"/>
      <c r="PQN17" s="285"/>
      <c r="PQO17" s="286"/>
      <c r="PQP17" s="287"/>
      <c r="PQQ17" s="67"/>
      <c r="PQR17" s="284"/>
      <c r="PQS17" s="285"/>
      <c r="PQT17" s="285"/>
      <c r="PQU17" s="286"/>
      <c r="PQV17" s="287"/>
      <c r="PQW17" s="67"/>
      <c r="PQX17" s="284"/>
      <c r="PQY17" s="285"/>
      <c r="PQZ17" s="285"/>
      <c r="PRA17" s="286"/>
      <c r="PRB17" s="287"/>
      <c r="PRC17" s="67"/>
      <c r="PRD17" s="284"/>
      <c r="PRE17" s="285"/>
      <c r="PRF17" s="285"/>
      <c r="PRG17" s="286"/>
      <c r="PRH17" s="287"/>
      <c r="PRI17" s="67"/>
      <c r="PRJ17" s="284"/>
      <c r="PRK17" s="285"/>
      <c r="PRL17" s="285"/>
      <c r="PRM17" s="286"/>
      <c r="PRN17" s="287"/>
      <c r="PRO17" s="67"/>
      <c r="PRP17" s="284"/>
      <c r="PRQ17" s="285"/>
      <c r="PRR17" s="285"/>
      <c r="PRS17" s="286"/>
      <c r="PRT17" s="287"/>
      <c r="PRU17" s="67"/>
      <c r="PRV17" s="284"/>
      <c r="PRW17" s="285"/>
      <c r="PRX17" s="285"/>
      <c r="PRY17" s="286"/>
      <c r="PRZ17" s="287"/>
      <c r="PSA17" s="67"/>
      <c r="PSB17" s="284"/>
      <c r="PSC17" s="285"/>
      <c r="PSD17" s="285"/>
      <c r="PSE17" s="286"/>
      <c r="PSF17" s="287"/>
      <c r="PSG17" s="67"/>
      <c r="PSH17" s="284"/>
      <c r="PSI17" s="285"/>
      <c r="PSJ17" s="285"/>
      <c r="PSK17" s="286"/>
      <c r="PSL17" s="287"/>
      <c r="PSM17" s="67"/>
      <c r="PSN17" s="284"/>
      <c r="PSO17" s="285"/>
      <c r="PSP17" s="285"/>
      <c r="PSQ17" s="286"/>
      <c r="PSR17" s="287"/>
      <c r="PSS17" s="67"/>
      <c r="PST17" s="284"/>
      <c r="PSU17" s="285"/>
      <c r="PSV17" s="285"/>
      <c r="PSW17" s="286"/>
      <c r="PSX17" s="287"/>
      <c r="PSY17" s="67"/>
      <c r="PSZ17" s="284"/>
      <c r="PTA17" s="285"/>
      <c r="PTB17" s="285"/>
      <c r="PTC17" s="286"/>
      <c r="PTD17" s="287"/>
      <c r="PTE17" s="67"/>
      <c r="PTF17" s="284"/>
      <c r="PTG17" s="285"/>
      <c r="PTH17" s="285"/>
      <c r="PTI17" s="286"/>
      <c r="PTJ17" s="287"/>
      <c r="PTK17" s="67"/>
      <c r="PTL17" s="284"/>
      <c r="PTM17" s="285"/>
      <c r="PTN17" s="285"/>
      <c r="PTO17" s="286"/>
      <c r="PTP17" s="287"/>
      <c r="PTQ17" s="67"/>
      <c r="PTR17" s="284"/>
      <c r="PTS17" s="285"/>
      <c r="PTT17" s="285"/>
      <c r="PTU17" s="286"/>
      <c r="PTV17" s="287"/>
      <c r="PTW17" s="67"/>
      <c r="PTX17" s="284"/>
      <c r="PTY17" s="285"/>
      <c r="PTZ17" s="285"/>
      <c r="PUA17" s="286"/>
      <c r="PUB17" s="287"/>
      <c r="PUC17" s="67"/>
      <c r="PUD17" s="284"/>
      <c r="PUE17" s="285"/>
      <c r="PUF17" s="285"/>
      <c r="PUG17" s="286"/>
      <c r="PUH17" s="287"/>
      <c r="PUI17" s="67"/>
      <c r="PUJ17" s="284"/>
      <c r="PUK17" s="285"/>
      <c r="PUL17" s="285"/>
      <c r="PUM17" s="286"/>
      <c r="PUN17" s="287"/>
      <c r="PUO17" s="67"/>
      <c r="PUP17" s="284"/>
      <c r="PUQ17" s="285"/>
      <c r="PUR17" s="285"/>
      <c r="PUS17" s="286"/>
      <c r="PUT17" s="287"/>
      <c r="PUU17" s="67"/>
      <c r="PUV17" s="284"/>
      <c r="PUW17" s="285"/>
      <c r="PUX17" s="285"/>
      <c r="PUY17" s="286"/>
      <c r="PUZ17" s="287"/>
      <c r="PVA17" s="67"/>
      <c r="PVB17" s="284"/>
      <c r="PVC17" s="285"/>
      <c r="PVD17" s="285"/>
      <c r="PVE17" s="286"/>
      <c r="PVF17" s="287"/>
      <c r="PVG17" s="67"/>
      <c r="PVH17" s="284"/>
      <c r="PVI17" s="285"/>
      <c r="PVJ17" s="285"/>
      <c r="PVK17" s="286"/>
      <c r="PVL17" s="287"/>
      <c r="PVM17" s="67"/>
      <c r="PVN17" s="284"/>
      <c r="PVO17" s="285"/>
      <c r="PVP17" s="285"/>
      <c r="PVQ17" s="286"/>
      <c r="PVR17" s="287"/>
      <c r="PVS17" s="67"/>
      <c r="PVT17" s="284"/>
      <c r="PVU17" s="285"/>
      <c r="PVV17" s="285"/>
      <c r="PVW17" s="286"/>
      <c r="PVX17" s="287"/>
      <c r="PVY17" s="67"/>
      <c r="PVZ17" s="284"/>
      <c r="PWA17" s="285"/>
      <c r="PWB17" s="285"/>
      <c r="PWC17" s="286"/>
      <c r="PWD17" s="287"/>
      <c r="PWE17" s="67"/>
      <c r="PWF17" s="284"/>
      <c r="PWG17" s="285"/>
      <c r="PWH17" s="285"/>
      <c r="PWI17" s="286"/>
      <c r="PWJ17" s="287"/>
      <c r="PWK17" s="67"/>
      <c r="PWL17" s="284"/>
      <c r="PWM17" s="285"/>
      <c r="PWN17" s="285"/>
      <c r="PWO17" s="286"/>
      <c r="PWP17" s="287"/>
      <c r="PWQ17" s="67"/>
      <c r="PWR17" s="284"/>
      <c r="PWS17" s="285"/>
      <c r="PWT17" s="285"/>
      <c r="PWU17" s="286"/>
      <c r="PWV17" s="287"/>
      <c r="PWW17" s="67"/>
      <c r="PWX17" s="284"/>
      <c r="PWY17" s="285"/>
      <c r="PWZ17" s="285"/>
      <c r="PXA17" s="286"/>
      <c r="PXB17" s="287"/>
      <c r="PXC17" s="67"/>
      <c r="PXD17" s="284"/>
      <c r="PXE17" s="285"/>
      <c r="PXF17" s="285"/>
      <c r="PXG17" s="286"/>
      <c r="PXH17" s="287"/>
      <c r="PXI17" s="67"/>
      <c r="PXJ17" s="284"/>
      <c r="PXK17" s="285"/>
      <c r="PXL17" s="285"/>
      <c r="PXM17" s="286"/>
      <c r="PXN17" s="287"/>
      <c r="PXO17" s="67"/>
      <c r="PXP17" s="284"/>
      <c r="PXQ17" s="285"/>
      <c r="PXR17" s="285"/>
      <c r="PXS17" s="286"/>
      <c r="PXT17" s="287"/>
      <c r="PXU17" s="67"/>
      <c r="PXV17" s="284"/>
      <c r="PXW17" s="285"/>
      <c r="PXX17" s="285"/>
      <c r="PXY17" s="286"/>
      <c r="PXZ17" s="287"/>
      <c r="PYA17" s="67"/>
      <c r="PYB17" s="284"/>
      <c r="PYC17" s="285"/>
      <c r="PYD17" s="285"/>
      <c r="PYE17" s="286"/>
      <c r="PYF17" s="287"/>
      <c r="PYG17" s="67"/>
      <c r="PYH17" s="284"/>
      <c r="PYI17" s="285"/>
      <c r="PYJ17" s="285"/>
      <c r="PYK17" s="286"/>
      <c r="PYL17" s="287"/>
      <c r="PYM17" s="67"/>
      <c r="PYN17" s="284"/>
      <c r="PYO17" s="285"/>
      <c r="PYP17" s="285"/>
      <c r="PYQ17" s="286"/>
      <c r="PYR17" s="287"/>
      <c r="PYS17" s="67"/>
      <c r="PYT17" s="284"/>
      <c r="PYU17" s="285"/>
      <c r="PYV17" s="285"/>
      <c r="PYW17" s="286"/>
      <c r="PYX17" s="287"/>
      <c r="PYY17" s="67"/>
      <c r="PYZ17" s="284"/>
      <c r="PZA17" s="285"/>
      <c r="PZB17" s="285"/>
      <c r="PZC17" s="286"/>
      <c r="PZD17" s="287"/>
      <c r="PZE17" s="67"/>
      <c r="PZF17" s="284"/>
      <c r="PZG17" s="285"/>
      <c r="PZH17" s="285"/>
      <c r="PZI17" s="286"/>
      <c r="PZJ17" s="287"/>
      <c r="PZK17" s="67"/>
      <c r="PZL17" s="284"/>
      <c r="PZM17" s="285"/>
      <c r="PZN17" s="285"/>
      <c r="PZO17" s="286"/>
      <c r="PZP17" s="287"/>
      <c r="PZQ17" s="67"/>
      <c r="PZR17" s="284"/>
      <c r="PZS17" s="285"/>
      <c r="PZT17" s="285"/>
      <c r="PZU17" s="286"/>
      <c r="PZV17" s="287"/>
      <c r="PZW17" s="67"/>
      <c r="PZX17" s="284"/>
      <c r="PZY17" s="285"/>
      <c r="PZZ17" s="285"/>
      <c r="QAA17" s="286"/>
      <c r="QAB17" s="287"/>
      <c r="QAC17" s="67"/>
      <c r="QAD17" s="284"/>
      <c r="QAE17" s="285"/>
      <c r="QAF17" s="285"/>
      <c r="QAG17" s="286"/>
      <c r="QAH17" s="287"/>
      <c r="QAI17" s="67"/>
      <c r="QAJ17" s="284"/>
      <c r="QAK17" s="285"/>
      <c r="QAL17" s="285"/>
      <c r="QAM17" s="286"/>
      <c r="QAN17" s="287"/>
      <c r="QAO17" s="67"/>
      <c r="QAP17" s="284"/>
      <c r="QAQ17" s="285"/>
      <c r="QAR17" s="285"/>
      <c r="QAS17" s="286"/>
      <c r="QAT17" s="287"/>
      <c r="QAU17" s="67"/>
      <c r="QAV17" s="284"/>
      <c r="QAW17" s="285"/>
      <c r="QAX17" s="285"/>
      <c r="QAY17" s="286"/>
      <c r="QAZ17" s="287"/>
      <c r="QBA17" s="67"/>
      <c r="QBB17" s="284"/>
      <c r="QBC17" s="285"/>
      <c r="QBD17" s="285"/>
      <c r="QBE17" s="286"/>
      <c r="QBF17" s="287"/>
      <c r="QBG17" s="67"/>
      <c r="QBH17" s="284"/>
      <c r="QBI17" s="285"/>
      <c r="QBJ17" s="285"/>
      <c r="QBK17" s="286"/>
      <c r="QBL17" s="287"/>
      <c r="QBM17" s="67"/>
      <c r="QBN17" s="284"/>
      <c r="QBO17" s="285"/>
      <c r="QBP17" s="285"/>
      <c r="QBQ17" s="286"/>
      <c r="QBR17" s="287"/>
      <c r="QBS17" s="67"/>
      <c r="QBT17" s="284"/>
      <c r="QBU17" s="285"/>
      <c r="QBV17" s="285"/>
      <c r="QBW17" s="286"/>
      <c r="QBX17" s="287"/>
      <c r="QBY17" s="67"/>
      <c r="QBZ17" s="284"/>
      <c r="QCA17" s="285"/>
      <c r="QCB17" s="285"/>
      <c r="QCC17" s="286"/>
      <c r="QCD17" s="287"/>
      <c r="QCE17" s="67"/>
      <c r="QCF17" s="284"/>
      <c r="QCG17" s="285"/>
      <c r="QCH17" s="285"/>
      <c r="QCI17" s="286"/>
      <c r="QCJ17" s="287"/>
      <c r="QCK17" s="67"/>
      <c r="QCL17" s="284"/>
      <c r="QCM17" s="285"/>
      <c r="QCN17" s="285"/>
      <c r="QCO17" s="286"/>
      <c r="QCP17" s="287"/>
      <c r="QCQ17" s="67"/>
      <c r="QCR17" s="284"/>
      <c r="QCS17" s="285"/>
      <c r="QCT17" s="285"/>
      <c r="QCU17" s="286"/>
      <c r="QCV17" s="287"/>
      <c r="QCW17" s="67"/>
      <c r="QCX17" s="284"/>
      <c r="QCY17" s="285"/>
      <c r="QCZ17" s="285"/>
      <c r="QDA17" s="286"/>
      <c r="QDB17" s="287"/>
      <c r="QDC17" s="67"/>
      <c r="QDD17" s="284"/>
      <c r="QDE17" s="285"/>
      <c r="QDF17" s="285"/>
      <c r="QDG17" s="286"/>
      <c r="QDH17" s="287"/>
      <c r="QDI17" s="67"/>
      <c r="QDJ17" s="284"/>
      <c r="QDK17" s="285"/>
      <c r="QDL17" s="285"/>
      <c r="QDM17" s="286"/>
      <c r="QDN17" s="287"/>
      <c r="QDO17" s="67"/>
      <c r="QDP17" s="284"/>
      <c r="QDQ17" s="285"/>
      <c r="QDR17" s="285"/>
      <c r="QDS17" s="286"/>
      <c r="QDT17" s="287"/>
      <c r="QDU17" s="67"/>
      <c r="QDV17" s="284"/>
      <c r="QDW17" s="285"/>
      <c r="QDX17" s="285"/>
      <c r="QDY17" s="286"/>
      <c r="QDZ17" s="287"/>
      <c r="QEA17" s="67"/>
      <c r="QEB17" s="284"/>
      <c r="QEC17" s="285"/>
      <c r="QED17" s="285"/>
      <c r="QEE17" s="286"/>
      <c r="QEF17" s="287"/>
      <c r="QEG17" s="67"/>
      <c r="QEH17" s="284"/>
      <c r="QEI17" s="285"/>
      <c r="QEJ17" s="285"/>
      <c r="QEK17" s="286"/>
      <c r="QEL17" s="287"/>
      <c r="QEM17" s="67"/>
      <c r="QEN17" s="284"/>
      <c r="QEO17" s="285"/>
      <c r="QEP17" s="285"/>
      <c r="QEQ17" s="286"/>
      <c r="QER17" s="287"/>
      <c r="QES17" s="67"/>
      <c r="QET17" s="284"/>
      <c r="QEU17" s="285"/>
      <c r="QEV17" s="285"/>
      <c r="QEW17" s="286"/>
      <c r="QEX17" s="287"/>
      <c r="QEY17" s="67"/>
      <c r="QEZ17" s="284"/>
      <c r="QFA17" s="285"/>
      <c r="QFB17" s="285"/>
      <c r="QFC17" s="286"/>
      <c r="QFD17" s="287"/>
      <c r="QFE17" s="67"/>
      <c r="QFF17" s="284"/>
      <c r="QFG17" s="285"/>
      <c r="QFH17" s="285"/>
      <c r="QFI17" s="286"/>
      <c r="QFJ17" s="287"/>
      <c r="QFK17" s="67"/>
      <c r="QFL17" s="284"/>
      <c r="QFM17" s="285"/>
      <c r="QFN17" s="285"/>
      <c r="QFO17" s="286"/>
      <c r="QFP17" s="287"/>
      <c r="QFQ17" s="67"/>
      <c r="QFR17" s="284"/>
      <c r="QFS17" s="285"/>
      <c r="QFT17" s="285"/>
      <c r="QFU17" s="286"/>
      <c r="QFV17" s="287"/>
      <c r="QFW17" s="67"/>
      <c r="QFX17" s="284"/>
      <c r="QFY17" s="285"/>
      <c r="QFZ17" s="285"/>
      <c r="QGA17" s="286"/>
      <c r="QGB17" s="287"/>
      <c r="QGC17" s="67"/>
      <c r="QGD17" s="284"/>
      <c r="QGE17" s="285"/>
      <c r="QGF17" s="285"/>
      <c r="QGG17" s="286"/>
      <c r="QGH17" s="287"/>
      <c r="QGI17" s="67"/>
      <c r="QGJ17" s="284"/>
      <c r="QGK17" s="285"/>
      <c r="QGL17" s="285"/>
      <c r="QGM17" s="286"/>
      <c r="QGN17" s="287"/>
      <c r="QGO17" s="67"/>
      <c r="QGP17" s="284"/>
      <c r="QGQ17" s="285"/>
      <c r="QGR17" s="285"/>
      <c r="QGS17" s="286"/>
      <c r="QGT17" s="287"/>
      <c r="QGU17" s="67"/>
      <c r="QGV17" s="284"/>
      <c r="QGW17" s="285"/>
      <c r="QGX17" s="285"/>
      <c r="QGY17" s="286"/>
      <c r="QGZ17" s="287"/>
      <c r="QHA17" s="67"/>
      <c r="QHB17" s="284"/>
      <c r="QHC17" s="285"/>
      <c r="QHD17" s="285"/>
      <c r="QHE17" s="286"/>
      <c r="QHF17" s="287"/>
      <c r="QHG17" s="67"/>
      <c r="QHH17" s="284"/>
      <c r="QHI17" s="285"/>
      <c r="QHJ17" s="285"/>
      <c r="QHK17" s="286"/>
      <c r="QHL17" s="287"/>
      <c r="QHM17" s="67"/>
      <c r="QHN17" s="284"/>
      <c r="QHO17" s="285"/>
      <c r="QHP17" s="285"/>
      <c r="QHQ17" s="286"/>
      <c r="QHR17" s="287"/>
      <c r="QHS17" s="67"/>
      <c r="QHT17" s="284"/>
      <c r="QHU17" s="285"/>
      <c r="QHV17" s="285"/>
      <c r="QHW17" s="286"/>
      <c r="QHX17" s="287"/>
      <c r="QHY17" s="67"/>
      <c r="QHZ17" s="284"/>
      <c r="QIA17" s="285"/>
      <c r="QIB17" s="285"/>
      <c r="QIC17" s="286"/>
      <c r="QID17" s="287"/>
      <c r="QIE17" s="67"/>
      <c r="QIF17" s="284"/>
      <c r="QIG17" s="285"/>
      <c r="QIH17" s="285"/>
      <c r="QII17" s="286"/>
      <c r="QIJ17" s="287"/>
      <c r="QIK17" s="67"/>
      <c r="QIL17" s="284"/>
      <c r="QIM17" s="285"/>
      <c r="QIN17" s="285"/>
      <c r="QIO17" s="286"/>
      <c r="QIP17" s="287"/>
      <c r="QIQ17" s="67"/>
      <c r="QIR17" s="284"/>
      <c r="QIS17" s="285"/>
      <c r="QIT17" s="285"/>
      <c r="QIU17" s="286"/>
      <c r="QIV17" s="287"/>
      <c r="QIW17" s="67"/>
      <c r="QIX17" s="284"/>
      <c r="QIY17" s="285"/>
      <c r="QIZ17" s="285"/>
      <c r="QJA17" s="286"/>
      <c r="QJB17" s="287"/>
      <c r="QJC17" s="67"/>
      <c r="QJD17" s="284"/>
      <c r="QJE17" s="285"/>
      <c r="QJF17" s="285"/>
      <c r="QJG17" s="286"/>
      <c r="QJH17" s="287"/>
      <c r="QJI17" s="67"/>
      <c r="QJJ17" s="284"/>
      <c r="QJK17" s="285"/>
      <c r="QJL17" s="285"/>
      <c r="QJM17" s="286"/>
      <c r="QJN17" s="287"/>
      <c r="QJO17" s="67"/>
      <c r="QJP17" s="284"/>
      <c r="QJQ17" s="285"/>
      <c r="QJR17" s="285"/>
      <c r="QJS17" s="286"/>
      <c r="QJT17" s="287"/>
      <c r="QJU17" s="67"/>
      <c r="QJV17" s="284"/>
      <c r="QJW17" s="285"/>
      <c r="QJX17" s="285"/>
      <c r="QJY17" s="286"/>
      <c r="QJZ17" s="287"/>
      <c r="QKA17" s="67"/>
      <c r="QKB17" s="284"/>
      <c r="QKC17" s="285"/>
      <c r="QKD17" s="285"/>
      <c r="QKE17" s="286"/>
      <c r="QKF17" s="287"/>
      <c r="QKG17" s="67"/>
      <c r="QKH17" s="284"/>
      <c r="QKI17" s="285"/>
      <c r="QKJ17" s="285"/>
      <c r="QKK17" s="286"/>
      <c r="QKL17" s="287"/>
      <c r="QKM17" s="67"/>
      <c r="QKN17" s="284"/>
      <c r="QKO17" s="285"/>
      <c r="QKP17" s="285"/>
      <c r="QKQ17" s="286"/>
      <c r="QKR17" s="287"/>
      <c r="QKS17" s="67"/>
      <c r="QKT17" s="284"/>
      <c r="QKU17" s="285"/>
      <c r="QKV17" s="285"/>
      <c r="QKW17" s="286"/>
      <c r="QKX17" s="287"/>
      <c r="QKY17" s="67"/>
      <c r="QKZ17" s="284"/>
      <c r="QLA17" s="285"/>
      <c r="QLB17" s="285"/>
      <c r="QLC17" s="286"/>
      <c r="QLD17" s="287"/>
      <c r="QLE17" s="67"/>
      <c r="QLF17" s="284"/>
      <c r="QLG17" s="285"/>
      <c r="QLH17" s="285"/>
      <c r="QLI17" s="286"/>
      <c r="QLJ17" s="287"/>
      <c r="QLK17" s="67"/>
      <c r="QLL17" s="284"/>
      <c r="QLM17" s="285"/>
      <c r="QLN17" s="285"/>
      <c r="QLO17" s="286"/>
      <c r="QLP17" s="287"/>
      <c r="QLQ17" s="67"/>
      <c r="QLR17" s="284"/>
      <c r="QLS17" s="285"/>
      <c r="QLT17" s="285"/>
      <c r="QLU17" s="286"/>
      <c r="QLV17" s="287"/>
      <c r="QLW17" s="67"/>
      <c r="QLX17" s="284"/>
      <c r="QLY17" s="285"/>
      <c r="QLZ17" s="285"/>
      <c r="QMA17" s="286"/>
      <c r="QMB17" s="287"/>
      <c r="QMC17" s="67"/>
      <c r="QMD17" s="284"/>
      <c r="QME17" s="285"/>
      <c r="QMF17" s="285"/>
      <c r="QMG17" s="286"/>
      <c r="QMH17" s="287"/>
      <c r="QMI17" s="67"/>
      <c r="QMJ17" s="284"/>
      <c r="QMK17" s="285"/>
      <c r="QML17" s="285"/>
      <c r="QMM17" s="286"/>
      <c r="QMN17" s="287"/>
      <c r="QMO17" s="67"/>
      <c r="QMP17" s="284"/>
      <c r="QMQ17" s="285"/>
      <c r="QMR17" s="285"/>
      <c r="QMS17" s="286"/>
      <c r="QMT17" s="287"/>
      <c r="QMU17" s="67"/>
      <c r="QMV17" s="284"/>
      <c r="QMW17" s="285"/>
      <c r="QMX17" s="285"/>
      <c r="QMY17" s="286"/>
      <c r="QMZ17" s="287"/>
      <c r="QNA17" s="67"/>
      <c r="QNB17" s="284"/>
      <c r="QNC17" s="285"/>
      <c r="QND17" s="285"/>
      <c r="QNE17" s="286"/>
      <c r="QNF17" s="287"/>
      <c r="QNG17" s="67"/>
      <c r="QNH17" s="284"/>
      <c r="QNI17" s="285"/>
      <c r="QNJ17" s="285"/>
      <c r="QNK17" s="286"/>
      <c r="QNL17" s="287"/>
      <c r="QNM17" s="67"/>
      <c r="QNN17" s="284"/>
      <c r="QNO17" s="285"/>
      <c r="QNP17" s="285"/>
      <c r="QNQ17" s="286"/>
      <c r="QNR17" s="287"/>
      <c r="QNS17" s="67"/>
      <c r="QNT17" s="284"/>
      <c r="QNU17" s="285"/>
      <c r="QNV17" s="285"/>
      <c r="QNW17" s="286"/>
      <c r="QNX17" s="287"/>
      <c r="QNY17" s="67"/>
      <c r="QNZ17" s="284"/>
      <c r="QOA17" s="285"/>
      <c r="QOB17" s="285"/>
      <c r="QOC17" s="286"/>
      <c r="QOD17" s="287"/>
      <c r="QOE17" s="67"/>
      <c r="QOF17" s="284"/>
      <c r="QOG17" s="285"/>
      <c r="QOH17" s="285"/>
      <c r="QOI17" s="286"/>
      <c r="QOJ17" s="287"/>
      <c r="QOK17" s="67"/>
      <c r="QOL17" s="284"/>
      <c r="QOM17" s="285"/>
      <c r="QON17" s="285"/>
      <c r="QOO17" s="286"/>
      <c r="QOP17" s="287"/>
      <c r="QOQ17" s="67"/>
      <c r="QOR17" s="284"/>
      <c r="QOS17" s="285"/>
      <c r="QOT17" s="285"/>
      <c r="QOU17" s="286"/>
      <c r="QOV17" s="287"/>
      <c r="QOW17" s="67"/>
      <c r="QOX17" s="284"/>
      <c r="QOY17" s="285"/>
      <c r="QOZ17" s="285"/>
      <c r="QPA17" s="286"/>
      <c r="QPB17" s="287"/>
      <c r="QPC17" s="67"/>
      <c r="QPD17" s="284"/>
      <c r="QPE17" s="285"/>
      <c r="QPF17" s="285"/>
      <c r="QPG17" s="286"/>
      <c r="QPH17" s="287"/>
      <c r="QPI17" s="67"/>
      <c r="QPJ17" s="284"/>
      <c r="QPK17" s="285"/>
      <c r="QPL17" s="285"/>
      <c r="QPM17" s="286"/>
      <c r="QPN17" s="287"/>
      <c r="QPO17" s="67"/>
      <c r="QPP17" s="284"/>
      <c r="QPQ17" s="285"/>
      <c r="QPR17" s="285"/>
      <c r="QPS17" s="286"/>
      <c r="QPT17" s="287"/>
      <c r="QPU17" s="67"/>
      <c r="QPV17" s="284"/>
      <c r="QPW17" s="285"/>
      <c r="QPX17" s="285"/>
      <c r="QPY17" s="286"/>
      <c r="QPZ17" s="287"/>
      <c r="QQA17" s="67"/>
      <c r="QQB17" s="284"/>
      <c r="QQC17" s="285"/>
      <c r="QQD17" s="285"/>
      <c r="QQE17" s="286"/>
      <c r="QQF17" s="287"/>
      <c r="QQG17" s="67"/>
      <c r="QQH17" s="284"/>
      <c r="QQI17" s="285"/>
      <c r="QQJ17" s="285"/>
      <c r="QQK17" s="286"/>
      <c r="QQL17" s="287"/>
      <c r="QQM17" s="67"/>
      <c r="QQN17" s="284"/>
      <c r="QQO17" s="285"/>
      <c r="QQP17" s="285"/>
      <c r="QQQ17" s="286"/>
      <c r="QQR17" s="287"/>
      <c r="QQS17" s="67"/>
      <c r="QQT17" s="284"/>
      <c r="QQU17" s="285"/>
      <c r="QQV17" s="285"/>
      <c r="QQW17" s="286"/>
      <c r="QQX17" s="287"/>
      <c r="QQY17" s="67"/>
      <c r="QQZ17" s="284"/>
      <c r="QRA17" s="285"/>
      <c r="QRB17" s="285"/>
      <c r="QRC17" s="286"/>
      <c r="QRD17" s="287"/>
      <c r="QRE17" s="67"/>
      <c r="QRF17" s="284"/>
      <c r="QRG17" s="285"/>
      <c r="QRH17" s="285"/>
      <c r="QRI17" s="286"/>
      <c r="QRJ17" s="287"/>
      <c r="QRK17" s="67"/>
      <c r="QRL17" s="284"/>
      <c r="QRM17" s="285"/>
      <c r="QRN17" s="285"/>
      <c r="QRO17" s="286"/>
      <c r="QRP17" s="287"/>
      <c r="QRQ17" s="67"/>
      <c r="QRR17" s="284"/>
      <c r="QRS17" s="285"/>
      <c r="QRT17" s="285"/>
      <c r="QRU17" s="286"/>
      <c r="QRV17" s="287"/>
      <c r="QRW17" s="67"/>
      <c r="QRX17" s="284"/>
      <c r="QRY17" s="285"/>
      <c r="QRZ17" s="285"/>
      <c r="QSA17" s="286"/>
      <c r="QSB17" s="287"/>
      <c r="QSC17" s="67"/>
      <c r="QSD17" s="284"/>
      <c r="QSE17" s="285"/>
      <c r="QSF17" s="285"/>
      <c r="QSG17" s="286"/>
      <c r="QSH17" s="287"/>
      <c r="QSI17" s="67"/>
      <c r="QSJ17" s="284"/>
      <c r="QSK17" s="285"/>
      <c r="QSL17" s="285"/>
      <c r="QSM17" s="286"/>
      <c r="QSN17" s="287"/>
      <c r="QSO17" s="67"/>
      <c r="QSP17" s="284"/>
      <c r="QSQ17" s="285"/>
      <c r="QSR17" s="285"/>
      <c r="QSS17" s="286"/>
      <c r="QST17" s="287"/>
      <c r="QSU17" s="67"/>
      <c r="QSV17" s="284"/>
      <c r="QSW17" s="285"/>
      <c r="QSX17" s="285"/>
      <c r="QSY17" s="286"/>
      <c r="QSZ17" s="287"/>
      <c r="QTA17" s="67"/>
      <c r="QTB17" s="284"/>
      <c r="QTC17" s="285"/>
      <c r="QTD17" s="285"/>
      <c r="QTE17" s="286"/>
      <c r="QTF17" s="287"/>
      <c r="QTG17" s="67"/>
      <c r="QTH17" s="284"/>
      <c r="QTI17" s="285"/>
      <c r="QTJ17" s="285"/>
      <c r="QTK17" s="286"/>
      <c r="QTL17" s="287"/>
      <c r="QTM17" s="67"/>
      <c r="QTN17" s="284"/>
      <c r="QTO17" s="285"/>
      <c r="QTP17" s="285"/>
      <c r="QTQ17" s="286"/>
      <c r="QTR17" s="287"/>
      <c r="QTS17" s="67"/>
      <c r="QTT17" s="284"/>
      <c r="QTU17" s="285"/>
      <c r="QTV17" s="285"/>
      <c r="QTW17" s="286"/>
      <c r="QTX17" s="287"/>
      <c r="QTY17" s="67"/>
      <c r="QTZ17" s="284"/>
      <c r="QUA17" s="285"/>
      <c r="QUB17" s="285"/>
      <c r="QUC17" s="286"/>
      <c r="QUD17" s="287"/>
      <c r="QUE17" s="67"/>
      <c r="QUF17" s="284"/>
      <c r="QUG17" s="285"/>
      <c r="QUH17" s="285"/>
      <c r="QUI17" s="286"/>
      <c r="QUJ17" s="287"/>
      <c r="QUK17" s="67"/>
      <c r="QUL17" s="284"/>
      <c r="QUM17" s="285"/>
      <c r="QUN17" s="285"/>
      <c r="QUO17" s="286"/>
      <c r="QUP17" s="287"/>
      <c r="QUQ17" s="67"/>
      <c r="QUR17" s="284"/>
      <c r="QUS17" s="285"/>
      <c r="QUT17" s="285"/>
      <c r="QUU17" s="286"/>
      <c r="QUV17" s="287"/>
      <c r="QUW17" s="67"/>
      <c r="QUX17" s="284"/>
      <c r="QUY17" s="285"/>
      <c r="QUZ17" s="285"/>
      <c r="QVA17" s="286"/>
      <c r="QVB17" s="287"/>
      <c r="QVC17" s="67"/>
      <c r="QVD17" s="284"/>
      <c r="QVE17" s="285"/>
      <c r="QVF17" s="285"/>
      <c r="QVG17" s="286"/>
      <c r="QVH17" s="287"/>
      <c r="QVI17" s="67"/>
      <c r="QVJ17" s="284"/>
      <c r="QVK17" s="285"/>
      <c r="QVL17" s="285"/>
      <c r="QVM17" s="286"/>
      <c r="QVN17" s="287"/>
      <c r="QVO17" s="67"/>
      <c r="QVP17" s="284"/>
      <c r="QVQ17" s="285"/>
      <c r="QVR17" s="285"/>
      <c r="QVS17" s="286"/>
      <c r="QVT17" s="287"/>
      <c r="QVU17" s="67"/>
      <c r="QVV17" s="284"/>
      <c r="QVW17" s="285"/>
      <c r="QVX17" s="285"/>
      <c r="QVY17" s="286"/>
      <c r="QVZ17" s="287"/>
      <c r="QWA17" s="67"/>
      <c r="QWB17" s="284"/>
      <c r="QWC17" s="285"/>
      <c r="QWD17" s="285"/>
      <c r="QWE17" s="286"/>
      <c r="QWF17" s="287"/>
      <c r="QWG17" s="67"/>
      <c r="QWH17" s="284"/>
      <c r="QWI17" s="285"/>
      <c r="QWJ17" s="285"/>
      <c r="QWK17" s="286"/>
      <c r="QWL17" s="287"/>
      <c r="QWM17" s="67"/>
      <c r="QWN17" s="284"/>
      <c r="QWO17" s="285"/>
      <c r="QWP17" s="285"/>
      <c r="QWQ17" s="286"/>
      <c r="QWR17" s="287"/>
      <c r="QWS17" s="67"/>
      <c r="QWT17" s="284"/>
      <c r="QWU17" s="285"/>
      <c r="QWV17" s="285"/>
      <c r="QWW17" s="286"/>
      <c r="QWX17" s="287"/>
      <c r="QWY17" s="67"/>
      <c r="QWZ17" s="284"/>
      <c r="QXA17" s="285"/>
      <c r="QXB17" s="285"/>
      <c r="QXC17" s="286"/>
      <c r="QXD17" s="287"/>
      <c r="QXE17" s="67"/>
      <c r="QXF17" s="284"/>
      <c r="QXG17" s="285"/>
      <c r="QXH17" s="285"/>
      <c r="QXI17" s="286"/>
      <c r="QXJ17" s="287"/>
      <c r="QXK17" s="67"/>
      <c r="QXL17" s="284"/>
      <c r="QXM17" s="285"/>
      <c r="QXN17" s="285"/>
      <c r="QXO17" s="286"/>
      <c r="QXP17" s="287"/>
      <c r="QXQ17" s="67"/>
      <c r="QXR17" s="284"/>
      <c r="QXS17" s="285"/>
      <c r="QXT17" s="285"/>
      <c r="QXU17" s="286"/>
      <c r="QXV17" s="287"/>
      <c r="QXW17" s="67"/>
      <c r="QXX17" s="284"/>
      <c r="QXY17" s="285"/>
      <c r="QXZ17" s="285"/>
      <c r="QYA17" s="286"/>
      <c r="QYB17" s="287"/>
      <c r="QYC17" s="67"/>
      <c r="QYD17" s="284"/>
      <c r="QYE17" s="285"/>
      <c r="QYF17" s="285"/>
      <c r="QYG17" s="286"/>
      <c r="QYH17" s="287"/>
      <c r="QYI17" s="67"/>
      <c r="QYJ17" s="284"/>
      <c r="QYK17" s="285"/>
      <c r="QYL17" s="285"/>
      <c r="QYM17" s="286"/>
      <c r="QYN17" s="287"/>
      <c r="QYO17" s="67"/>
      <c r="QYP17" s="284"/>
      <c r="QYQ17" s="285"/>
      <c r="QYR17" s="285"/>
      <c r="QYS17" s="286"/>
      <c r="QYT17" s="287"/>
      <c r="QYU17" s="67"/>
      <c r="QYV17" s="284"/>
      <c r="QYW17" s="285"/>
      <c r="QYX17" s="285"/>
      <c r="QYY17" s="286"/>
      <c r="QYZ17" s="287"/>
      <c r="QZA17" s="67"/>
      <c r="QZB17" s="284"/>
      <c r="QZC17" s="285"/>
      <c r="QZD17" s="285"/>
      <c r="QZE17" s="286"/>
      <c r="QZF17" s="287"/>
      <c r="QZG17" s="67"/>
      <c r="QZH17" s="284"/>
      <c r="QZI17" s="285"/>
      <c r="QZJ17" s="285"/>
      <c r="QZK17" s="286"/>
      <c r="QZL17" s="287"/>
      <c r="QZM17" s="67"/>
      <c r="QZN17" s="284"/>
      <c r="QZO17" s="285"/>
      <c r="QZP17" s="285"/>
      <c r="QZQ17" s="286"/>
      <c r="QZR17" s="287"/>
      <c r="QZS17" s="67"/>
      <c r="QZT17" s="284"/>
      <c r="QZU17" s="285"/>
      <c r="QZV17" s="285"/>
      <c r="QZW17" s="286"/>
      <c r="QZX17" s="287"/>
      <c r="QZY17" s="67"/>
      <c r="QZZ17" s="284"/>
      <c r="RAA17" s="285"/>
      <c r="RAB17" s="285"/>
      <c r="RAC17" s="286"/>
      <c r="RAD17" s="287"/>
      <c r="RAE17" s="67"/>
      <c r="RAF17" s="284"/>
      <c r="RAG17" s="285"/>
      <c r="RAH17" s="285"/>
      <c r="RAI17" s="286"/>
      <c r="RAJ17" s="287"/>
      <c r="RAK17" s="67"/>
      <c r="RAL17" s="284"/>
      <c r="RAM17" s="285"/>
      <c r="RAN17" s="285"/>
      <c r="RAO17" s="286"/>
      <c r="RAP17" s="287"/>
      <c r="RAQ17" s="67"/>
      <c r="RAR17" s="284"/>
      <c r="RAS17" s="285"/>
      <c r="RAT17" s="285"/>
      <c r="RAU17" s="286"/>
      <c r="RAV17" s="287"/>
      <c r="RAW17" s="67"/>
      <c r="RAX17" s="284"/>
      <c r="RAY17" s="285"/>
      <c r="RAZ17" s="285"/>
      <c r="RBA17" s="286"/>
      <c r="RBB17" s="287"/>
      <c r="RBC17" s="67"/>
      <c r="RBD17" s="284"/>
      <c r="RBE17" s="285"/>
      <c r="RBF17" s="285"/>
      <c r="RBG17" s="286"/>
      <c r="RBH17" s="287"/>
      <c r="RBI17" s="67"/>
      <c r="RBJ17" s="284"/>
      <c r="RBK17" s="285"/>
      <c r="RBL17" s="285"/>
      <c r="RBM17" s="286"/>
      <c r="RBN17" s="287"/>
      <c r="RBO17" s="67"/>
      <c r="RBP17" s="284"/>
      <c r="RBQ17" s="285"/>
      <c r="RBR17" s="285"/>
      <c r="RBS17" s="286"/>
      <c r="RBT17" s="287"/>
      <c r="RBU17" s="67"/>
      <c r="RBV17" s="284"/>
      <c r="RBW17" s="285"/>
      <c r="RBX17" s="285"/>
      <c r="RBY17" s="286"/>
      <c r="RBZ17" s="287"/>
      <c r="RCA17" s="67"/>
      <c r="RCB17" s="284"/>
      <c r="RCC17" s="285"/>
      <c r="RCD17" s="285"/>
      <c r="RCE17" s="286"/>
      <c r="RCF17" s="287"/>
      <c r="RCG17" s="67"/>
      <c r="RCH17" s="284"/>
      <c r="RCI17" s="285"/>
      <c r="RCJ17" s="285"/>
      <c r="RCK17" s="286"/>
      <c r="RCL17" s="287"/>
      <c r="RCM17" s="67"/>
      <c r="RCN17" s="284"/>
      <c r="RCO17" s="285"/>
      <c r="RCP17" s="285"/>
      <c r="RCQ17" s="286"/>
      <c r="RCR17" s="287"/>
      <c r="RCS17" s="67"/>
      <c r="RCT17" s="284"/>
      <c r="RCU17" s="285"/>
      <c r="RCV17" s="285"/>
      <c r="RCW17" s="286"/>
      <c r="RCX17" s="287"/>
      <c r="RCY17" s="67"/>
      <c r="RCZ17" s="284"/>
      <c r="RDA17" s="285"/>
      <c r="RDB17" s="285"/>
      <c r="RDC17" s="286"/>
      <c r="RDD17" s="287"/>
      <c r="RDE17" s="67"/>
      <c r="RDF17" s="284"/>
      <c r="RDG17" s="285"/>
      <c r="RDH17" s="285"/>
      <c r="RDI17" s="286"/>
      <c r="RDJ17" s="287"/>
      <c r="RDK17" s="67"/>
      <c r="RDL17" s="284"/>
      <c r="RDM17" s="285"/>
      <c r="RDN17" s="285"/>
      <c r="RDO17" s="286"/>
      <c r="RDP17" s="287"/>
      <c r="RDQ17" s="67"/>
      <c r="RDR17" s="284"/>
      <c r="RDS17" s="285"/>
      <c r="RDT17" s="285"/>
      <c r="RDU17" s="286"/>
      <c r="RDV17" s="287"/>
      <c r="RDW17" s="67"/>
      <c r="RDX17" s="284"/>
      <c r="RDY17" s="285"/>
      <c r="RDZ17" s="285"/>
      <c r="REA17" s="286"/>
      <c r="REB17" s="287"/>
      <c r="REC17" s="67"/>
      <c r="RED17" s="284"/>
      <c r="REE17" s="285"/>
      <c r="REF17" s="285"/>
      <c r="REG17" s="286"/>
      <c r="REH17" s="287"/>
      <c r="REI17" s="67"/>
      <c r="REJ17" s="284"/>
      <c r="REK17" s="285"/>
      <c r="REL17" s="285"/>
      <c r="REM17" s="286"/>
      <c r="REN17" s="287"/>
      <c r="REO17" s="67"/>
      <c r="REP17" s="284"/>
      <c r="REQ17" s="285"/>
      <c r="RER17" s="285"/>
      <c r="RES17" s="286"/>
      <c r="RET17" s="287"/>
      <c r="REU17" s="67"/>
      <c r="REV17" s="284"/>
      <c r="REW17" s="285"/>
      <c r="REX17" s="285"/>
      <c r="REY17" s="286"/>
      <c r="REZ17" s="287"/>
      <c r="RFA17" s="67"/>
      <c r="RFB17" s="284"/>
      <c r="RFC17" s="285"/>
      <c r="RFD17" s="285"/>
      <c r="RFE17" s="286"/>
      <c r="RFF17" s="287"/>
      <c r="RFG17" s="67"/>
      <c r="RFH17" s="284"/>
      <c r="RFI17" s="285"/>
      <c r="RFJ17" s="285"/>
      <c r="RFK17" s="286"/>
      <c r="RFL17" s="287"/>
      <c r="RFM17" s="67"/>
      <c r="RFN17" s="284"/>
      <c r="RFO17" s="285"/>
      <c r="RFP17" s="285"/>
      <c r="RFQ17" s="286"/>
      <c r="RFR17" s="287"/>
      <c r="RFS17" s="67"/>
      <c r="RFT17" s="284"/>
      <c r="RFU17" s="285"/>
      <c r="RFV17" s="285"/>
      <c r="RFW17" s="286"/>
      <c r="RFX17" s="287"/>
      <c r="RFY17" s="67"/>
      <c r="RFZ17" s="284"/>
      <c r="RGA17" s="285"/>
      <c r="RGB17" s="285"/>
      <c r="RGC17" s="286"/>
      <c r="RGD17" s="287"/>
      <c r="RGE17" s="67"/>
      <c r="RGF17" s="284"/>
      <c r="RGG17" s="285"/>
      <c r="RGH17" s="285"/>
      <c r="RGI17" s="286"/>
      <c r="RGJ17" s="287"/>
      <c r="RGK17" s="67"/>
      <c r="RGL17" s="284"/>
      <c r="RGM17" s="285"/>
      <c r="RGN17" s="285"/>
      <c r="RGO17" s="286"/>
      <c r="RGP17" s="287"/>
      <c r="RGQ17" s="67"/>
      <c r="RGR17" s="284"/>
      <c r="RGS17" s="285"/>
      <c r="RGT17" s="285"/>
      <c r="RGU17" s="286"/>
      <c r="RGV17" s="287"/>
      <c r="RGW17" s="67"/>
      <c r="RGX17" s="284"/>
      <c r="RGY17" s="285"/>
      <c r="RGZ17" s="285"/>
      <c r="RHA17" s="286"/>
      <c r="RHB17" s="287"/>
      <c r="RHC17" s="67"/>
      <c r="RHD17" s="284"/>
      <c r="RHE17" s="285"/>
      <c r="RHF17" s="285"/>
      <c r="RHG17" s="286"/>
      <c r="RHH17" s="287"/>
      <c r="RHI17" s="67"/>
      <c r="RHJ17" s="284"/>
      <c r="RHK17" s="285"/>
      <c r="RHL17" s="285"/>
      <c r="RHM17" s="286"/>
      <c r="RHN17" s="287"/>
      <c r="RHO17" s="67"/>
      <c r="RHP17" s="284"/>
      <c r="RHQ17" s="285"/>
      <c r="RHR17" s="285"/>
      <c r="RHS17" s="286"/>
      <c r="RHT17" s="287"/>
      <c r="RHU17" s="67"/>
      <c r="RHV17" s="284"/>
      <c r="RHW17" s="285"/>
      <c r="RHX17" s="285"/>
      <c r="RHY17" s="286"/>
      <c r="RHZ17" s="287"/>
      <c r="RIA17" s="67"/>
      <c r="RIB17" s="284"/>
      <c r="RIC17" s="285"/>
      <c r="RID17" s="285"/>
      <c r="RIE17" s="286"/>
      <c r="RIF17" s="287"/>
      <c r="RIG17" s="67"/>
      <c r="RIH17" s="284"/>
      <c r="RII17" s="285"/>
      <c r="RIJ17" s="285"/>
      <c r="RIK17" s="286"/>
      <c r="RIL17" s="287"/>
      <c r="RIM17" s="67"/>
      <c r="RIN17" s="284"/>
      <c r="RIO17" s="285"/>
      <c r="RIP17" s="285"/>
      <c r="RIQ17" s="286"/>
      <c r="RIR17" s="287"/>
      <c r="RIS17" s="67"/>
      <c r="RIT17" s="284"/>
      <c r="RIU17" s="285"/>
      <c r="RIV17" s="285"/>
      <c r="RIW17" s="286"/>
      <c r="RIX17" s="287"/>
      <c r="RIY17" s="67"/>
      <c r="RIZ17" s="284"/>
      <c r="RJA17" s="285"/>
      <c r="RJB17" s="285"/>
      <c r="RJC17" s="286"/>
      <c r="RJD17" s="287"/>
      <c r="RJE17" s="67"/>
      <c r="RJF17" s="284"/>
      <c r="RJG17" s="285"/>
      <c r="RJH17" s="285"/>
      <c r="RJI17" s="286"/>
      <c r="RJJ17" s="287"/>
      <c r="RJK17" s="67"/>
      <c r="RJL17" s="284"/>
      <c r="RJM17" s="285"/>
      <c r="RJN17" s="285"/>
      <c r="RJO17" s="286"/>
      <c r="RJP17" s="287"/>
      <c r="RJQ17" s="67"/>
      <c r="RJR17" s="284"/>
      <c r="RJS17" s="285"/>
      <c r="RJT17" s="285"/>
      <c r="RJU17" s="286"/>
      <c r="RJV17" s="287"/>
      <c r="RJW17" s="67"/>
      <c r="RJX17" s="284"/>
      <c r="RJY17" s="285"/>
      <c r="RJZ17" s="285"/>
      <c r="RKA17" s="286"/>
      <c r="RKB17" s="287"/>
      <c r="RKC17" s="67"/>
      <c r="RKD17" s="284"/>
      <c r="RKE17" s="285"/>
      <c r="RKF17" s="285"/>
      <c r="RKG17" s="286"/>
      <c r="RKH17" s="287"/>
      <c r="RKI17" s="67"/>
      <c r="RKJ17" s="284"/>
      <c r="RKK17" s="285"/>
      <c r="RKL17" s="285"/>
      <c r="RKM17" s="286"/>
      <c r="RKN17" s="287"/>
      <c r="RKO17" s="67"/>
      <c r="RKP17" s="284"/>
      <c r="RKQ17" s="285"/>
      <c r="RKR17" s="285"/>
      <c r="RKS17" s="286"/>
      <c r="RKT17" s="287"/>
      <c r="RKU17" s="67"/>
      <c r="RKV17" s="284"/>
      <c r="RKW17" s="285"/>
      <c r="RKX17" s="285"/>
      <c r="RKY17" s="286"/>
      <c r="RKZ17" s="287"/>
      <c r="RLA17" s="67"/>
      <c r="RLB17" s="284"/>
      <c r="RLC17" s="285"/>
      <c r="RLD17" s="285"/>
      <c r="RLE17" s="286"/>
      <c r="RLF17" s="287"/>
      <c r="RLG17" s="67"/>
      <c r="RLH17" s="284"/>
      <c r="RLI17" s="285"/>
      <c r="RLJ17" s="285"/>
      <c r="RLK17" s="286"/>
      <c r="RLL17" s="287"/>
      <c r="RLM17" s="67"/>
      <c r="RLN17" s="284"/>
      <c r="RLO17" s="285"/>
      <c r="RLP17" s="285"/>
      <c r="RLQ17" s="286"/>
      <c r="RLR17" s="287"/>
      <c r="RLS17" s="67"/>
      <c r="RLT17" s="284"/>
      <c r="RLU17" s="285"/>
      <c r="RLV17" s="285"/>
      <c r="RLW17" s="286"/>
      <c r="RLX17" s="287"/>
      <c r="RLY17" s="67"/>
      <c r="RLZ17" s="284"/>
      <c r="RMA17" s="285"/>
      <c r="RMB17" s="285"/>
      <c r="RMC17" s="286"/>
      <c r="RMD17" s="287"/>
      <c r="RME17" s="67"/>
      <c r="RMF17" s="284"/>
      <c r="RMG17" s="285"/>
      <c r="RMH17" s="285"/>
      <c r="RMI17" s="286"/>
      <c r="RMJ17" s="287"/>
      <c r="RMK17" s="67"/>
      <c r="RML17" s="284"/>
      <c r="RMM17" s="285"/>
      <c r="RMN17" s="285"/>
      <c r="RMO17" s="286"/>
      <c r="RMP17" s="287"/>
      <c r="RMQ17" s="67"/>
      <c r="RMR17" s="284"/>
      <c r="RMS17" s="285"/>
      <c r="RMT17" s="285"/>
      <c r="RMU17" s="286"/>
      <c r="RMV17" s="287"/>
      <c r="RMW17" s="67"/>
      <c r="RMX17" s="284"/>
      <c r="RMY17" s="285"/>
      <c r="RMZ17" s="285"/>
      <c r="RNA17" s="286"/>
      <c r="RNB17" s="287"/>
      <c r="RNC17" s="67"/>
      <c r="RND17" s="284"/>
      <c r="RNE17" s="285"/>
      <c r="RNF17" s="285"/>
      <c r="RNG17" s="286"/>
      <c r="RNH17" s="287"/>
      <c r="RNI17" s="67"/>
      <c r="RNJ17" s="284"/>
      <c r="RNK17" s="285"/>
      <c r="RNL17" s="285"/>
      <c r="RNM17" s="286"/>
      <c r="RNN17" s="287"/>
      <c r="RNO17" s="67"/>
      <c r="RNP17" s="284"/>
      <c r="RNQ17" s="285"/>
      <c r="RNR17" s="285"/>
      <c r="RNS17" s="286"/>
      <c r="RNT17" s="287"/>
      <c r="RNU17" s="67"/>
      <c r="RNV17" s="284"/>
      <c r="RNW17" s="285"/>
      <c r="RNX17" s="285"/>
      <c r="RNY17" s="286"/>
      <c r="RNZ17" s="287"/>
      <c r="ROA17" s="67"/>
      <c r="ROB17" s="284"/>
      <c r="ROC17" s="285"/>
      <c r="ROD17" s="285"/>
      <c r="ROE17" s="286"/>
      <c r="ROF17" s="287"/>
      <c r="ROG17" s="67"/>
      <c r="ROH17" s="284"/>
      <c r="ROI17" s="285"/>
      <c r="ROJ17" s="285"/>
      <c r="ROK17" s="286"/>
      <c r="ROL17" s="287"/>
      <c r="ROM17" s="67"/>
      <c r="RON17" s="284"/>
      <c r="ROO17" s="285"/>
      <c r="ROP17" s="285"/>
      <c r="ROQ17" s="286"/>
      <c r="ROR17" s="287"/>
      <c r="ROS17" s="67"/>
      <c r="ROT17" s="284"/>
      <c r="ROU17" s="285"/>
      <c r="ROV17" s="285"/>
      <c r="ROW17" s="286"/>
      <c r="ROX17" s="287"/>
      <c r="ROY17" s="67"/>
      <c r="ROZ17" s="284"/>
      <c r="RPA17" s="285"/>
      <c r="RPB17" s="285"/>
      <c r="RPC17" s="286"/>
      <c r="RPD17" s="287"/>
      <c r="RPE17" s="67"/>
      <c r="RPF17" s="284"/>
      <c r="RPG17" s="285"/>
      <c r="RPH17" s="285"/>
      <c r="RPI17" s="286"/>
      <c r="RPJ17" s="287"/>
      <c r="RPK17" s="67"/>
      <c r="RPL17" s="284"/>
      <c r="RPM17" s="285"/>
      <c r="RPN17" s="285"/>
      <c r="RPO17" s="286"/>
      <c r="RPP17" s="287"/>
      <c r="RPQ17" s="67"/>
      <c r="RPR17" s="284"/>
      <c r="RPS17" s="285"/>
      <c r="RPT17" s="285"/>
      <c r="RPU17" s="286"/>
      <c r="RPV17" s="287"/>
      <c r="RPW17" s="67"/>
      <c r="RPX17" s="284"/>
      <c r="RPY17" s="285"/>
      <c r="RPZ17" s="285"/>
      <c r="RQA17" s="286"/>
      <c r="RQB17" s="287"/>
      <c r="RQC17" s="67"/>
      <c r="RQD17" s="284"/>
      <c r="RQE17" s="285"/>
      <c r="RQF17" s="285"/>
      <c r="RQG17" s="286"/>
      <c r="RQH17" s="287"/>
      <c r="RQI17" s="67"/>
      <c r="RQJ17" s="284"/>
      <c r="RQK17" s="285"/>
      <c r="RQL17" s="285"/>
      <c r="RQM17" s="286"/>
      <c r="RQN17" s="287"/>
      <c r="RQO17" s="67"/>
      <c r="RQP17" s="284"/>
      <c r="RQQ17" s="285"/>
      <c r="RQR17" s="285"/>
      <c r="RQS17" s="286"/>
      <c r="RQT17" s="287"/>
      <c r="RQU17" s="67"/>
      <c r="RQV17" s="284"/>
      <c r="RQW17" s="285"/>
      <c r="RQX17" s="285"/>
      <c r="RQY17" s="286"/>
      <c r="RQZ17" s="287"/>
      <c r="RRA17" s="67"/>
      <c r="RRB17" s="284"/>
      <c r="RRC17" s="285"/>
      <c r="RRD17" s="285"/>
      <c r="RRE17" s="286"/>
      <c r="RRF17" s="287"/>
      <c r="RRG17" s="67"/>
      <c r="RRH17" s="284"/>
      <c r="RRI17" s="285"/>
      <c r="RRJ17" s="285"/>
      <c r="RRK17" s="286"/>
      <c r="RRL17" s="287"/>
      <c r="RRM17" s="67"/>
      <c r="RRN17" s="284"/>
      <c r="RRO17" s="285"/>
      <c r="RRP17" s="285"/>
      <c r="RRQ17" s="286"/>
      <c r="RRR17" s="287"/>
      <c r="RRS17" s="67"/>
      <c r="RRT17" s="284"/>
      <c r="RRU17" s="285"/>
      <c r="RRV17" s="285"/>
      <c r="RRW17" s="286"/>
      <c r="RRX17" s="287"/>
      <c r="RRY17" s="67"/>
      <c r="RRZ17" s="284"/>
      <c r="RSA17" s="285"/>
      <c r="RSB17" s="285"/>
      <c r="RSC17" s="286"/>
      <c r="RSD17" s="287"/>
      <c r="RSE17" s="67"/>
      <c r="RSF17" s="284"/>
      <c r="RSG17" s="285"/>
      <c r="RSH17" s="285"/>
      <c r="RSI17" s="286"/>
      <c r="RSJ17" s="287"/>
      <c r="RSK17" s="67"/>
      <c r="RSL17" s="284"/>
      <c r="RSM17" s="285"/>
      <c r="RSN17" s="285"/>
      <c r="RSO17" s="286"/>
      <c r="RSP17" s="287"/>
      <c r="RSQ17" s="67"/>
      <c r="RSR17" s="284"/>
      <c r="RSS17" s="285"/>
      <c r="RST17" s="285"/>
      <c r="RSU17" s="286"/>
      <c r="RSV17" s="287"/>
      <c r="RSW17" s="67"/>
      <c r="RSX17" s="284"/>
      <c r="RSY17" s="285"/>
      <c r="RSZ17" s="285"/>
      <c r="RTA17" s="286"/>
      <c r="RTB17" s="287"/>
      <c r="RTC17" s="67"/>
      <c r="RTD17" s="284"/>
      <c r="RTE17" s="285"/>
      <c r="RTF17" s="285"/>
      <c r="RTG17" s="286"/>
      <c r="RTH17" s="287"/>
      <c r="RTI17" s="67"/>
      <c r="RTJ17" s="284"/>
      <c r="RTK17" s="285"/>
      <c r="RTL17" s="285"/>
      <c r="RTM17" s="286"/>
      <c r="RTN17" s="287"/>
      <c r="RTO17" s="67"/>
      <c r="RTP17" s="284"/>
      <c r="RTQ17" s="285"/>
      <c r="RTR17" s="285"/>
      <c r="RTS17" s="286"/>
      <c r="RTT17" s="287"/>
      <c r="RTU17" s="67"/>
      <c r="RTV17" s="284"/>
      <c r="RTW17" s="285"/>
      <c r="RTX17" s="285"/>
      <c r="RTY17" s="286"/>
      <c r="RTZ17" s="287"/>
      <c r="RUA17" s="67"/>
      <c r="RUB17" s="284"/>
      <c r="RUC17" s="285"/>
      <c r="RUD17" s="285"/>
      <c r="RUE17" s="286"/>
      <c r="RUF17" s="287"/>
      <c r="RUG17" s="67"/>
      <c r="RUH17" s="284"/>
      <c r="RUI17" s="285"/>
      <c r="RUJ17" s="285"/>
      <c r="RUK17" s="286"/>
      <c r="RUL17" s="287"/>
      <c r="RUM17" s="67"/>
      <c r="RUN17" s="284"/>
      <c r="RUO17" s="285"/>
      <c r="RUP17" s="285"/>
      <c r="RUQ17" s="286"/>
      <c r="RUR17" s="287"/>
      <c r="RUS17" s="67"/>
      <c r="RUT17" s="284"/>
      <c r="RUU17" s="285"/>
      <c r="RUV17" s="285"/>
      <c r="RUW17" s="286"/>
      <c r="RUX17" s="287"/>
      <c r="RUY17" s="67"/>
      <c r="RUZ17" s="284"/>
      <c r="RVA17" s="285"/>
      <c r="RVB17" s="285"/>
      <c r="RVC17" s="286"/>
      <c r="RVD17" s="287"/>
      <c r="RVE17" s="67"/>
      <c r="RVF17" s="284"/>
      <c r="RVG17" s="285"/>
      <c r="RVH17" s="285"/>
      <c r="RVI17" s="286"/>
      <c r="RVJ17" s="287"/>
      <c r="RVK17" s="67"/>
      <c r="RVL17" s="284"/>
      <c r="RVM17" s="285"/>
      <c r="RVN17" s="285"/>
      <c r="RVO17" s="286"/>
      <c r="RVP17" s="287"/>
      <c r="RVQ17" s="67"/>
      <c r="RVR17" s="284"/>
      <c r="RVS17" s="285"/>
      <c r="RVT17" s="285"/>
      <c r="RVU17" s="286"/>
      <c r="RVV17" s="287"/>
      <c r="RVW17" s="67"/>
      <c r="RVX17" s="284"/>
      <c r="RVY17" s="285"/>
      <c r="RVZ17" s="285"/>
      <c r="RWA17" s="286"/>
      <c r="RWB17" s="287"/>
      <c r="RWC17" s="67"/>
      <c r="RWD17" s="284"/>
      <c r="RWE17" s="285"/>
      <c r="RWF17" s="285"/>
      <c r="RWG17" s="286"/>
      <c r="RWH17" s="287"/>
      <c r="RWI17" s="67"/>
      <c r="RWJ17" s="284"/>
      <c r="RWK17" s="285"/>
      <c r="RWL17" s="285"/>
      <c r="RWM17" s="286"/>
      <c r="RWN17" s="287"/>
      <c r="RWO17" s="67"/>
      <c r="RWP17" s="284"/>
      <c r="RWQ17" s="285"/>
      <c r="RWR17" s="285"/>
      <c r="RWS17" s="286"/>
      <c r="RWT17" s="287"/>
      <c r="RWU17" s="67"/>
      <c r="RWV17" s="284"/>
      <c r="RWW17" s="285"/>
      <c r="RWX17" s="285"/>
      <c r="RWY17" s="286"/>
      <c r="RWZ17" s="287"/>
      <c r="RXA17" s="67"/>
      <c r="RXB17" s="284"/>
      <c r="RXC17" s="285"/>
      <c r="RXD17" s="285"/>
      <c r="RXE17" s="286"/>
      <c r="RXF17" s="287"/>
      <c r="RXG17" s="67"/>
      <c r="RXH17" s="284"/>
      <c r="RXI17" s="285"/>
      <c r="RXJ17" s="285"/>
      <c r="RXK17" s="286"/>
      <c r="RXL17" s="287"/>
      <c r="RXM17" s="67"/>
      <c r="RXN17" s="284"/>
      <c r="RXO17" s="285"/>
      <c r="RXP17" s="285"/>
      <c r="RXQ17" s="286"/>
      <c r="RXR17" s="287"/>
      <c r="RXS17" s="67"/>
      <c r="RXT17" s="284"/>
      <c r="RXU17" s="285"/>
      <c r="RXV17" s="285"/>
      <c r="RXW17" s="286"/>
      <c r="RXX17" s="287"/>
      <c r="RXY17" s="67"/>
      <c r="RXZ17" s="284"/>
      <c r="RYA17" s="285"/>
      <c r="RYB17" s="285"/>
      <c r="RYC17" s="286"/>
      <c r="RYD17" s="287"/>
      <c r="RYE17" s="67"/>
      <c r="RYF17" s="284"/>
      <c r="RYG17" s="285"/>
      <c r="RYH17" s="285"/>
      <c r="RYI17" s="286"/>
      <c r="RYJ17" s="287"/>
      <c r="RYK17" s="67"/>
      <c r="RYL17" s="284"/>
      <c r="RYM17" s="285"/>
      <c r="RYN17" s="285"/>
      <c r="RYO17" s="286"/>
      <c r="RYP17" s="287"/>
      <c r="RYQ17" s="67"/>
      <c r="RYR17" s="284"/>
      <c r="RYS17" s="285"/>
      <c r="RYT17" s="285"/>
      <c r="RYU17" s="286"/>
      <c r="RYV17" s="287"/>
      <c r="RYW17" s="67"/>
      <c r="RYX17" s="284"/>
      <c r="RYY17" s="285"/>
      <c r="RYZ17" s="285"/>
      <c r="RZA17" s="286"/>
      <c r="RZB17" s="287"/>
      <c r="RZC17" s="67"/>
      <c r="RZD17" s="284"/>
      <c r="RZE17" s="285"/>
      <c r="RZF17" s="285"/>
      <c r="RZG17" s="286"/>
      <c r="RZH17" s="287"/>
      <c r="RZI17" s="67"/>
      <c r="RZJ17" s="284"/>
      <c r="RZK17" s="285"/>
      <c r="RZL17" s="285"/>
      <c r="RZM17" s="286"/>
      <c r="RZN17" s="287"/>
      <c r="RZO17" s="67"/>
      <c r="RZP17" s="284"/>
      <c r="RZQ17" s="285"/>
      <c r="RZR17" s="285"/>
      <c r="RZS17" s="286"/>
      <c r="RZT17" s="287"/>
      <c r="RZU17" s="67"/>
      <c r="RZV17" s="284"/>
      <c r="RZW17" s="285"/>
      <c r="RZX17" s="285"/>
      <c r="RZY17" s="286"/>
      <c r="RZZ17" s="287"/>
      <c r="SAA17" s="67"/>
      <c r="SAB17" s="284"/>
      <c r="SAC17" s="285"/>
      <c r="SAD17" s="285"/>
      <c r="SAE17" s="286"/>
      <c r="SAF17" s="287"/>
      <c r="SAG17" s="67"/>
      <c r="SAH17" s="284"/>
      <c r="SAI17" s="285"/>
      <c r="SAJ17" s="285"/>
      <c r="SAK17" s="286"/>
      <c r="SAL17" s="287"/>
      <c r="SAM17" s="67"/>
      <c r="SAN17" s="284"/>
      <c r="SAO17" s="285"/>
      <c r="SAP17" s="285"/>
      <c r="SAQ17" s="286"/>
      <c r="SAR17" s="287"/>
      <c r="SAS17" s="67"/>
      <c r="SAT17" s="284"/>
      <c r="SAU17" s="285"/>
      <c r="SAV17" s="285"/>
      <c r="SAW17" s="286"/>
      <c r="SAX17" s="287"/>
      <c r="SAY17" s="67"/>
      <c r="SAZ17" s="284"/>
      <c r="SBA17" s="285"/>
      <c r="SBB17" s="285"/>
      <c r="SBC17" s="286"/>
      <c r="SBD17" s="287"/>
      <c r="SBE17" s="67"/>
      <c r="SBF17" s="284"/>
      <c r="SBG17" s="285"/>
      <c r="SBH17" s="285"/>
      <c r="SBI17" s="286"/>
      <c r="SBJ17" s="287"/>
      <c r="SBK17" s="67"/>
      <c r="SBL17" s="284"/>
      <c r="SBM17" s="285"/>
      <c r="SBN17" s="285"/>
      <c r="SBO17" s="286"/>
      <c r="SBP17" s="287"/>
      <c r="SBQ17" s="67"/>
      <c r="SBR17" s="284"/>
      <c r="SBS17" s="285"/>
      <c r="SBT17" s="285"/>
      <c r="SBU17" s="286"/>
      <c r="SBV17" s="287"/>
      <c r="SBW17" s="67"/>
      <c r="SBX17" s="284"/>
      <c r="SBY17" s="285"/>
      <c r="SBZ17" s="285"/>
      <c r="SCA17" s="286"/>
      <c r="SCB17" s="287"/>
      <c r="SCC17" s="67"/>
      <c r="SCD17" s="284"/>
      <c r="SCE17" s="285"/>
      <c r="SCF17" s="285"/>
      <c r="SCG17" s="286"/>
      <c r="SCH17" s="287"/>
      <c r="SCI17" s="67"/>
      <c r="SCJ17" s="284"/>
      <c r="SCK17" s="285"/>
      <c r="SCL17" s="285"/>
      <c r="SCM17" s="286"/>
      <c r="SCN17" s="287"/>
      <c r="SCO17" s="67"/>
      <c r="SCP17" s="284"/>
      <c r="SCQ17" s="285"/>
      <c r="SCR17" s="285"/>
      <c r="SCS17" s="286"/>
      <c r="SCT17" s="287"/>
      <c r="SCU17" s="67"/>
      <c r="SCV17" s="284"/>
      <c r="SCW17" s="285"/>
      <c r="SCX17" s="285"/>
      <c r="SCY17" s="286"/>
      <c r="SCZ17" s="287"/>
      <c r="SDA17" s="67"/>
      <c r="SDB17" s="284"/>
      <c r="SDC17" s="285"/>
      <c r="SDD17" s="285"/>
      <c r="SDE17" s="286"/>
      <c r="SDF17" s="287"/>
      <c r="SDG17" s="67"/>
      <c r="SDH17" s="284"/>
      <c r="SDI17" s="285"/>
      <c r="SDJ17" s="285"/>
      <c r="SDK17" s="286"/>
      <c r="SDL17" s="287"/>
      <c r="SDM17" s="67"/>
      <c r="SDN17" s="284"/>
      <c r="SDO17" s="285"/>
      <c r="SDP17" s="285"/>
      <c r="SDQ17" s="286"/>
      <c r="SDR17" s="287"/>
      <c r="SDS17" s="67"/>
      <c r="SDT17" s="284"/>
      <c r="SDU17" s="285"/>
      <c r="SDV17" s="285"/>
      <c r="SDW17" s="286"/>
      <c r="SDX17" s="287"/>
      <c r="SDY17" s="67"/>
      <c r="SDZ17" s="284"/>
      <c r="SEA17" s="285"/>
      <c r="SEB17" s="285"/>
      <c r="SEC17" s="286"/>
      <c r="SED17" s="287"/>
      <c r="SEE17" s="67"/>
      <c r="SEF17" s="284"/>
      <c r="SEG17" s="285"/>
      <c r="SEH17" s="285"/>
      <c r="SEI17" s="286"/>
      <c r="SEJ17" s="287"/>
      <c r="SEK17" s="67"/>
      <c r="SEL17" s="284"/>
      <c r="SEM17" s="285"/>
      <c r="SEN17" s="285"/>
      <c r="SEO17" s="286"/>
      <c r="SEP17" s="287"/>
      <c r="SEQ17" s="67"/>
      <c r="SER17" s="284"/>
      <c r="SES17" s="285"/>
      <c r="SET17" s="285"/>
      <c r="SEU17" s="286"/>
      <c r="SEV17" s="287"/>
      <c r="SEW17" s="67"/>
      <c r="SEX17" s="284"/>
      <c r="SEY17" s="285"/>
      <c r="SEZ17" s="285"/>
      <c r="SFA17" s="286"/>
      <c r="SFB17" s="287"/>
      <c r="SFC17" s="67"/>
      <c r="SFD17" s="284"/>
      <c r="SFE17" s="285"/>
      <c r="SFF17" s="285"/>
      <c r="SFG17" s="286"/>
      <c r="SFH17" s="287"/>
      <c r="SFI17" s="67"/>
      <c r="SFJ17" s="284"/>
      <c r="SFK17" s="285"/>
      <c r="SFL17" s="285"/>
      <c r="SFM17" s="286"/>
      <c r="SFN17" s="287"/>
      <c r="SFO17" s="67"/>
      <c r="SFP17" s="284"/>
      <c r="SFQ17" s="285"/>
      <c r="SFR17" s="285"/>
      <c r="SFS17" s="286"/>
      <c r="SFT17" s="287"/>
      <c r="SFU17" s="67"/>
      <c r="SFV17" s="284"/>
      <c r="SFW17" s="285"/>
      <c r="SFX17" s="285"/>
      <c r="SFY17" s="286"/>
      <c r="SFZ17" s="287"/>
      <c r="SGA17" s="67"/>
      <c r="SGB17" s="284"/>
      <c r="SGC17" s="285"/>
      <c r="SGD17" s="285"/>
      <c r="SGE17" s="286"/>
      <c r="SGF17" s="287"/>
      <c r="SGG17" s="67"/>
      <c r="SGH17" s="284"/>
      <c r="SGI17" s="285"/>
      <c r="SGJ17" s="285"/>
      <c r="SGK17" s="286"/>
      <c r="SGL17" s="287"/>
      <c r="SGM17" s="67"/>
      <c r="SGN17" s="284"/>
      <c r="SGO17" s="285"/>
      <c r="SGP17" s="285"/>
      <c r="SGQ17" s="286"/>
      <c r="SGR17" s="287"/>
      <c r="SGS17" s="67"/>
      <c r="SGT17" s="284"/>
      <c r="SGU17" s="285"/>
      <c r="SGV17" s="285"/>
      <c r="SGW17" s="286"/>
      <c r="SGX17" s="287"/>
      <c r="SGY17" s="67"/>
      <c r="SGZ17" s="284"/>
      <c r="SHA17" s="285"/>
      <c r="SHB17" s="285"/>
      <c r="SHC17" s="286"/>
      <c r="SHD17" s="287"/>
      <c r="SHE17" s="67"/>
      <c r="SHF17" s="284"/>
      <c r="SHG17" s="285"/>
      <c r="SHH17" s="285"/>
      <c r="SHI17" s="286"/>
      <c r="SHJ17" s="287"/>
      <c r="SHK17" s="67"/>
      <c r="SHL17" s="284"/>
      <c r="SHM17" s="285"/>
      <c r="SHN17" s="285"/>
      <c r="SHO17" s="286"/>
      <c r="SHP17" s="287"/>
      <c r="SHQ17" s="67"/>
      <c r="SHR17" s="284"/>
      <c r="SHS17" s="285"/>
      <c r="SHT17" s="285"/>
      <c r="SHU17" s="286"/>
      <c r="SHV17" s="287"/>
      <c r="SHW17" s="67"/>
      <c r="SHX17" s="284"/>
      <c r="SHY17" s="285"/>
      <c r="SHZ17" s="285"/>
      <c r="SIA17" s="286"/>
      <c r="SIB17" s="287"/>
      <c r="SIC17" s="67"/>
      <c r="SID17" s="284"/>
      <c r="SIE17" s="285"/>
      <c r="SIF17" s="285"/>
      <c r="SIG17" s="286"/>
      <c r="SIH17" s="287"/>
      <c r="SII17" s="67"/>
      <c r="SIJ17" s="284"/>
      <c r="SIK17" s="285"/>
      <c r="SIL17" s="285"/>
      <c r="SIM17" s="286"/>
      <c r="SIN17" s="287"/>
      <c r="SIO17" s="67"/>
      <c r="SIP17" s="284"/>
      <c r="SIQ17" s="285"/>
      <c r="SIR17" s="285"/>
      <c r="SIS17" s="286"/>
      <c r="SIT17" s="287"/>
      <c r="SIU17" s="67"/>
      <c r="SIV17" s="284"/>
      <c r="SIW17" s="285"/>
      <c r="SIX17" s="285"/>
      <c r="SIY17" s="286"/>
      <c r="SIZ17" s="287"/>
      <c r="SJA17" s="67"/>
      <c r="SJB17" s="284"/>
      <c r="SJC17" s="285"/>
      <c r="SJD17" s="285"/>
      <c r="SJE17" s="286"/>
      <c r="SJF17" s="287"/>
      <c r="SJG17" s="67"/>
      <c r="SJH17" s="284"/>
      <c r="SJI17" s="285"/>
      <c r="SJJ17" s="285"/>
      <c r="SJK17" s="286"/>
      <c r="SJL17" s="287"/>
      <c r="SJM17" s="67"/>
      <c r="SJN17" s="284"/>
      <c r="SJO17" s="285"/>
      <c r="SJP17" s="285"/>
      <c r="SJQ17" s="286"/>
      <c r="SJR17" s="287"/>
      <c r="SJS17" s="67"/>
      <c r="SJT17" s="284"/>
      <c r="SJU17" s="285"/>
      <c r="SJV17" s="285"/>
      <c r="SJW17" s="286"/>
      <c r="SJX17" s="287"/>
      <c r="SJY17" s="67"/>
      <c r="SJZ17" s="284"/>
      <c r="SKA17" s="285"/>
      <c r="SKB17" s="285"/>
      <c r="SKC17" s="286"/>
      <c r="SKD17" s="287"/>
      <c r="SKE17" s="67"/>
      <c r="SKF17" s="284"/>
      <c r="SKG17" s="285"/>
      <c r="SKH17" s="285"/>
      <c r="SKI17" s="286"/>
      <c r="SKJ17" s="287"/>
      <c r="SKK17" s="67"/>
      <c r="SKL17" s="284"/>
      <c r="SKM17" s="285"/>
      <c r="SKN17" s="285"/>
      <c r="SKO17" s="286"/>
      <c r="SKP17" s="287"/>
      <c r="SKQ17" s="67"/>
      <c r="SKR17" s="284"/>
      <c r="SKS17" s="285"/>
      <c r="SKT17" s="285"/>
      <c r="SKU17" s="286"/>
      <c r="SKV17" s="287"/>
      <c r="SKW17" s="67"/>
      <c r="SKX17" s="284"/>
      <c r="SKY17" s="285"/>
      <c r="SKZ17" s="285"/>
      <c r="SLA17" s="286"/>
      <c r="SLB17" s="287"/>
      <c r="SLC17" s="67"/>
      <c r="SLD17" s="284"/>
      <c r="SLE17" s="285"/>
      <c r="SLF17" s="285"/>
      <c r="SLG17" s="286"/>
      <c r="SLH17" s="287"/>
      <c r="SLI17" s="67"/>
      <c r="SLJ17" s="284"/>
      <c r="SLK17" s="285"/>
      <c r="SLL17" s="285"/>
      <c r="SLM17" s="286"/>
      <c r="SLN17" s="287"/>
      <c r="SLO17" s="67"/>
      <c r="SLP17" s="284"/>
      <c r="SLQ17" s="285"/>
      <c r="SLR17" s="285"/>
      <c r="SLS17" s="286"/>
      <c r="SLT17" s="287"/>
      <c r="SLU17" s="67"/>
      <c r="SLV17" s="284"/>
      <c r="SLW17" s="285"/>
      <c r="SLX17" s="285"/>
      <c r="SLY17" s="286"/>
      <c r="SLZ17" s="287"/>
      <c r="SMA17" s="67"/>
      <c r="SMB17" s="284"/>
      <c r="SMC17" s="285"/>
      <c r="SMD17" s="285"/>
      <c r="SME17" s="286"/>
      <c r="SMF17" s="287"/>
      <c r="SMG17" s="67"/>
      <c r="SMH17" s="284"/>
      <c r="SMI17" s="285"/>
      <c r="SMJ17" s="285"/>
      <c r="SMK17" s="286"/>
      <c r="SML17" s="287"/>
      <c r="SMM17" s="67"/>
      <c r="SMN17" s="284"/>
      <c r="SMO17" s="285"/>
      <c r="SMP17" s="285"/>
      <c r="SMQ17" s="286"/>
      <c r="SMR17" s="287"/>
      <c r="SMS17" s="67"/>
      <c r="SMT17" s="284"/>
      <c r="SMU17" s="285"/>
      <c r="SMV17" s="285"/>
      <c r="SMW17" s="286"/>
      <c r="SMX17" s="287"/>
      <c r="SMY17" s="67"/>
      <c r="SMZ17" s="284"/>
      <c r="SNA17" s="285"/>
      <c r="SNB17" s="285"/>
      <c r="SNC17" s="286"/>
      <c r="SND17" s="287"/>
      <c r="SNE17" s="67"/>
      <c r="SNF17" s="284"/>
      <c r="SNG17" s="285"/>
      <c r="SNH17" s="285"/>
      <c r="SNI17" s="286"/>
      <c r="SNJ17" s="287"/>
      <c r="SNK17" s="67"/>
      <c r="SNL17" s="284"/>
      <c r="SNM17" s="285"/>
      <c r="SNN17" s="285"/>
      <c r="SNO17" s="286"/>
      <c r="SNP17" s="287"/>
      <c r="SNQ17" s="67"/>
      <c r="SNR17" s="284"/>
      <c r="SNS17" s="285"/>
      <c r="SNT17" s="285"/>
      <c r="SNU17" s="286"/>
      <c r="SNV17" s="287"/>
      <c r="SNW17" s="67"/>
      <c r="SNX17" s="284"/>
      <c r="SNY17" s="285"/>
      <c r="SNZ17" s="285"/>
      <c r="SOA17" s="286"/>
      <c r="SOB17" s="287"/>
      <c r="SOC17" s="67"/>
      <c r="SOD17" s="284"/>
      <c r="SOE17" s="285"/>
      <c r="SOF17" s="285"/>
      <c r="SOG17" s="286"/>
      <c r="SOH17" s="287"/>
      <c r="SOI17" s="67"/>
      <c r="SOJ17" s="284"/>
      <c r="SOK17" s="285"/>
      <c r="SOL17" s="285"/>
      <c r="SOM17" s="286"/>
      <c r="SON17" s="287"/>
      <c r="SOO17" s="67"/>
      <c r="SOP17" s="284"/>
      <c r="SOQ17" s="285"/>
      <c r="SOR17" s="285"/>
      <c r="SOS17" s="286"/>
      <c r="SOT17" s="287"/>
      <c r="SOU17" s="67"/>
      <c r="SOV17" s="284"/>
      <c r="SOW17" s="285"/>
      <c r="SOX17" s="285"/>
      <c r="SOY17" s="286"/>
      <c r="SOZ17" s="287"/>
      <c r="SPA17" s="67"/>
      <c r="SPB17" s="284"/>
      <c r="SPC17" s="285"/>
      <c r="SPD17" s="285"/>
      <c r="SPE17" s="286"/>
      <c r="SPF17" s="287"/>
      <c r="SPG17" s="67"/>
      <c r="SPH17" s="284"/>
      <c r="SPI17" s="285"/>
      <c r="SPJ17" s="285"/>
      <c r="SPK17" s="286"/>
      <c r="SPL17" s="287"/>
      <c r="SPM17" s="67"/>
      <c r="SPN17" s="284"/>
      <c r="SPO17" s="285"/>
      <c r="SPP17" s="285"/>
      <c r="SPQ17" s="286"/>
      <c r="SPR17" s="287"/>
      <c r="SPS17" s="67"/>
      <c r="SPT17" s="284"/>
      <c r="SPU17" s="285"/>
      <c r="SPV17" s="285"/>
      <c r="SPW17" s="286"/>
      <c r="SPX17" s="287"/>
      <c r="SPY17" s="67"/>
      <c r="SPZ17" s="284"/>
      <c r="SQA17" s="285"/>
      <c r="SQB17" s="285"/>
      <c r="SQC17" s="286"/>
      <c r="SQD17" s="287"/>
      <c r="SQE17" s="67"/>
      <c r="SQF17" s="284"/>
      <c r="SQG17" s="285"/>
      <c r="SQH17" s="285"/>
      <c r="SQI17" s="286"/>
      <c r="SQJ17" s="287"/>
      <c r="SQK17" s="67"/>
      <c r="SQL17" s="284"/>
      <c r="SQM17" s="285"/>
      <c r="SQN17" s="285"/>
      <c r="SQO17" s="286"/>
      <c r="SQP17" s="287"/>
      <c r="SQQ17" s="67"/>
      <c r="SQR17" s="284"/>
      <c r="SQS17" s="285"/>
      <c r="SQT17" s="285"/>
      <c r="SQU17" s="286"/>
      <c r="SQV17" s="287"/>
      <c r="SQW17" s="67"/>
      <c r="SQX17" s="284"/>
      <c r="SQY17" s="285"/>
      <c r="SQZ17" s="285"/>
      <c r="SRA17" s="286"/>
      <c r="SRB17" s="287"/>
      <c r="SRC17" s="67"/>
      <c r="SRD17" s="284"/>
      <c r="SRE17" s="285"/>
      <c r="SRF17" s="285"/>
      <c r="SRG17" s="286"/>
      <c r="SRH17" s="287"/>
      <c r="SRI17" s="67"/>
      <c r="SRJ17" s="284"/>
      <c r="SRK17" s="285"/>
      <c r="SRL17" s="285"/>
      <c r="SRM17" s="286"/>
      <c r="SRN17" s="287"/>
      <c r="SRO17" s="67"/>
      <c r="SRP17" s="284"/>
      <c r="SRQ17" s="285"/>
      <c r="SRR17" s="285"/>
      <c r="SRS17" s="286"/>
      <c r="SRT17" s="287"/>
      <c r="SRU17" s="67"/>
      <c r="SRV17" s="284"/>
      <c r="SRW17" s="285"/>
      <c r="SRX17" s="285"/>
      <c r="SRY17" s="286"/>
      <c r="SRZ17" s="287"/>
      <c r="SSA17" s="67"/>
      <c r="SSB17" s="284"/>
      <c r="SSC17" s="285"/>
      <c r="SSD17" s="285"/>
      <c r="SSE17" s="286"/>
      <c r="SSF17" s="287"/>
      <c r="SSG17" s="67"/>
      <c r="SSH17" s="284"/>
      <c r="SSI17" s="285"/>
      <c r="SSJ17" s="285"/>
      <c r="SSK17" s="286"/>
      <c r="SSL17" s="287"/>
      <c r="SSM17" s="67"/>
      <c r="SSN17" s="284"/>
      <c r="SSO17" s="285"/>
      <c r="SSP17" s="285"/>
      <c r="SSQ17" s="286"/>
      <c r="SSR17" s="287"/>
      <c r="SSS17" s="67"/>
      <c r="SST17" s="284"/>
      <c r="SSU17" s="285"/>
      <c r="SSV17" s="285"/>
      <c r="SSW17" s="286"/>
      <c r="SSX17" s="287"/>
      <c r="SSY17" s="67"/>
      <c r="SSZ17" s="284"/>
      <c r="STA17" s="285"/>
      <c r="STB17" s="285"/>
      <c r="STC17" s="286"/>
      <c r="STD17" s="287"/>
      <c r="STE17" s="67"/>
      <c r="STF17" s="284"/>
      <c r="STG17" s="285"/>
      <c r="STH17" s="285"/>
      <c r="STI17" s="286"/>
      <c r="STJ17" s="287"/>
      <c r="STK17" s="67"/>
      <c r="STL17" s="284"/>
      <c r="STM17" s="285"/>
      <c r="STN17" s="285"/>
      <c r="STO17" s="286"/>
      <c r="STP17" s="287"/>
      <c r="STQ17" s="67"/>
      <c r="STR17" s="284"/>
      <c r="STS17" s="285"/>
      <c r="STT17" s="285"/>
      <c r="STU17" s="286"/>
      <c r="STV17" s="287"/>
      <c r="STW17" s="67"/>
      <c r="STX17" s="284"/>
      <c r="STY17" s="285"/>
      <c r="STZ17" s="285"/>
      <c r="SUA17" s="286"/>
      <c r="SUB17" s="287"/>
      <c r="SUC17" s="67"/>
      <c r="SUD17" s="284"/>
      <c r="SUE17" s="285"/>
      <c r="SUF17" s="285"/>
      <c r="SUG17" s="286"/>
      <c r="SUH17" s="287"/>
      <c r="SUI17" s="67"/>
      <c r="SUJ17" s="284"/>
      <c r="SUK17" s="285"/>
      <c r="SUL17" s="285"/>
      <c r="SUM17" s="286"/>
      <c r="SUN17" s="287"/>
      <c r="SUO17" s="67"/>
      <c r="SUP17" s="284"/>
      <c r="SUQ17" s="285"/>
      <c r="SUR17" s="285"/>
      <c r="SUS17" s="286"/>
      <c r="SUT17" s="287"/>
      <c r="SUU17" s="67"/>
      <c r="SUV17" s="284"/>
      <c r="SUW17" s="285"/>
      <c r="SUX17" s="285"/>
      <c r="SUY17" s="286"/>
      <c r="SUZ17" s="287"/>
      <c r="SVA17" s="67"/>
      <c r="SVB17" s="284"/>
      <c r="SVC17" s="285"/>
      <c r="SVD17" s="285"/>
      <c r="SVE17" s="286"/>
      <c r="SVF17" s="287"/>
      <c r="SVG17" s="67"/>
      <c r="SVH17" s="284"/>
      <c r="SVI17" s="285"/>
      <c r="SVJ17" s="285"/>
      <c r="SVK17" s="286"/>
      <c r="SVL17" s="287"/>
      <c r="SVM17" s="67"/>
      <c r="SVN17" s="284"/>
      <c r="SVO17" s="285"/>
      <c r="SVP17" s="285"/>
      <c r="SVQ17" s="286"/>
      <c r="SVR17" s="287"/>
      <c r="SVS17" s="67"/>
      <c r="SVT17" s="284"/>
      <c r="SVU17" s="285"/>
      <c r="SVV17" s="285"/>
      <c r="SVW17" s="286"/>
      <c r="SVX17" s="287"/>
      <c r="SVY17" s="67"/>
      <c r="SVZ17" s="284"/>
      <c r="SWA17" s="285"/>
      <c r="SWB17" s="285"/>
      <c r="SWC17" s="286"/>
      <c r="SWD17" s="287"/>
      <c r="SWE17" s="67"/>
      <c r="SWF17" s="284"/>
      <c r="SWG17" s="285"/>
      <c r="SWH17" s="285"/>
      <c r="SWI17" s="286"/>
      <c r="SWJ17" s="287"/>
      <c r="SWK17" s="67"/>
      <c r="SWL17" s="284"/>
      <c r="SWM17" s="285"/>
      <c r="SWN17" s="285"/>
      <c r="SWO17" s="286"/>
      <c r="SWP17" s="287"/>
      <c r="SWQ17" s="67"/>
      <c r="SWR17" s="284"/>
      <c r="SWS17" s="285"/>
      <c r="SWT17" s="285"/>
      <c r="SWU17" s="286"/>
      <c r="SWV17" s="287"/>
      <c r="SWW17" s="67"/>
      <c r="SWX17" s="284"/>
      <c r="SWY17" s="285"/>
      <c r="SWZ17" s="285"/>
      <c r="SXA17" s="286"/>
      <c r="SXB17" s="287"/>
      <c r="SXC17" s="67"/>
      <c r="SXD17" s="284"/>
      <c r="SXE17" s="285"/>
      <c r="SXF17" s="285"/>
      <c r="SXG17" s="286"/>
      <c r="SXH17" s="287"/>
      <c r="SXI17" s="67"/>
      <c r="SXJ17" s="284"/>
      <c r="SXK17" s="285"/>
      <c r="SXL17" s="285"/>
      <c r="SXM17" s="286"/>
      <c r="SXN17" s="287"/>
      <c r="SXO17" s="67"/>
      <c r="SXP17" s="284"/>
      <c r="SXQ17" s="285"/>
      <c r="SXR17" s="285"/>
      <c r="SXS17" s="286"/>
      <c r="SXT17" s="287"/>
      <c r="SXU17" s="67"/>
      <c r="SXV17" s="284"/>
      <c r="SXW17" s="285"/>
      <c r="SXX17" s="285"/>
      <c r="SXY17" s="286"/>
      <c r="SXZ17" s="287"/>
      <c r="SYA17" s="67"/>
      <c r="SYB17" s="284"/>
      <c r="SYC17" s="285"/>
      <c r="SYD17" s="285"/>
      <c r="SYE17" s="286"/>
      <c r="SYF17" s="287"/>
      <c r="SYG17" s="67"/>
      <c r="SYH17" s="284"/>
      <c r="SYI17" s="285"/>
      <c r="SYJ17" s="285"/>
      <c r="SYK17" s="286"/>
      <c r="SYL17" s="287"/>
      <c r="SYM17" s="67"/>
      <c r="SYN17" s="284"/>
      <c r="SYO17" s="285"/>
      <c r="SYP17" s="285"/>
      <c r="SYQ17" s="286"/>
      <c r="SYR17" s="287"/>
      <c r="SYS17" s="67"/>
      <c r="SYT17" s="284"/>
      <c r="SYU17" s="285"/>
      <c r="SYV17" s="285"/>
      <c r="SYW17" s="286"/>
      <c r="SYX17" s="287"/>
      <c r="SYY17" s="67"/>
      <c r="SYZ17" s="284"/>
      <c r="SZA17" s="285"/>
      <c r="SZB17" s="285"/>
      <c r="SZC17" s="286"/>
      <c r="SZD17" s="287"/>
      <c r="SZE17" s="67"/>
      <c r="SZF17" s="284"/>
      <c r="SZG17" s="285"/>
      <c r="SZH17" s="285"/>
      <c r="SZI17" s="286"/>
      <c r="SZJ17" s="287"/>
      <c r="SZK17" s="67"/>
      <c r="SZL17" s="284"/>
      <c r="SZM17" s="285"/>
      <c r="SZN17" s="285"/>
      <c r="SZO17" s="286"/>
      <c r="SZP17" s="287"/>
      <c r="SZQ17" s="67"/>
      <c r="SZR17" s="284"/>
      <c r="SZS17" s="285"/>
      <c r="SZT17" s="285"/>
      <c r="SZU17" s="286"/>
      <c r="SZV17" s="287"/>
      <c r="SZW17" s="67"/>
      <c r="SZX17" s="284"/>
      <c r="SZY17" s="285"/>
      <c r="SZZ17" s="285"/>
      <c r="TAA17" s="286"/>
      <c r="TAB17" s="287"/>
      <c r="TAC17" s="67"/>
      <c r="TAD17" s="284"/>
      <c r="TAE17" s="285"/>
      <c r="TAF17" s="285"/>
      <c r="TAG17" s="286"/>
      <c r="TAH17" s="287"/>
      <c r="TAI17" s="67"/>
      <c r="TAJ17" s="284"/>
      <c r="TAK17" s="285"/>
      <c r="TAL17" s="285"/>
      <c r="TAM17" s="286"/>
      <c r="TAN17" s="287"/>
      <c r="TAO17" s="67"/>
      <c r="TAP17" s="284"/>
      <c r="TAQ17" s="285"/>
      <c r="TAR17" s="285"/>
      <c r="TAS17" s="286"/>
      <c r="TAT17" s="287"/>
      <c r="TAU17" s="67"/>
      <c r="TAV17" s="284"/>
      <c r="TAW17" s="285"/>
      <c r="TAX17" s="285"/>
      <c r="TAY17" s="286"/>
      <c r="TAZ17" s="287"/>
      <c r="TBA17" s="67"/>
      <c r="TBB17" s="284"/>
      <c r="TBC17" s="285"/>
      <c r="TBD17" s="285"/>
      <c r="TBE17" s="286"/>
      <c r="TBF17" s="287"/>
      <c r="TBG17" s="67"/>
      <c r="TBH17" s="284"/>
      <c r="TBI17" s="285"/>
      <c r="TBJ17" s="285"/>
      <c r="TBK17" s="286"/>
      <c r="TBL17" s="287"/>
      <c r="TBM17" s="67"/>
      <c r="TBN17" s="284"/>
      <c r="TBO17" s="285"/>
      <c r="TBP17" s="285"/>
      <c r="TBQ17" s="286"/>
      <c r="TBR17" s="287"/>
      <c r="TBS17" s="67"/>
      <c r="TBT17" s="284"/>
      <c r="TBU17" s="285"/>
      <c r="TBV17" s="285"/>
      <c r="TBW17" s="286"/>
      <c r="TBX17" s="287"/>
      <c r="TBY17" s="67"/>
      <c r="TBZ17" s="284"/>
      <c r="TCA17" s="285"/>
      <c r="TCB17" s="285"/>
      <c r="TCC17" s="286"/>
      <c r="TCD17" s="287"/>
      <c r="TCE17" s="67"/>
      <c r="TCF17" s="284"/>
      <c r="TCG17" s="285"/>
      <c r="TCH17" s="285"/>
      <c r="TCI17" s="286"/>
      <c r="TCJ17" s="287"/>
      <c r="TCK17" s="67"/>
      <c r="TCL17" s="284"/>
      <c r="TCM17" s="285"/>
      <c r="TCN17" s="285"/>
      <c r="TCO17" s="286"/>
      <c r="TCP17" s="287"/>
      <c r="TCQ17" s="67"/>
      <c r="TCR17" s="284"/>
      <c r="TCS17" s="285"/>
      <c r="TCT17" s="285"/>
      <c r="TCU17" s="286"/>
      <c r="TCV17" s="287"/>
      <c r="TCW17" s="67"/>
      <c r="TCX17" s="284"/>
      <c r="TCY17" s="285"/>
      <c r="TCZ17" s="285"/>
      <c r="TDA17" s="286"/>
      <c r="TDB17" s="287"/>
      <c r="TDC17" s="67"/>
      <c r="TDD17" s="284"/>
      <c r="TDE17" s="285"/>
      <c r="TDF17" s="285"/>
      <c r="TDG17" s="286"/>
      <c r="TDH17" s="287"/>
      <c r="TDI17" s="67"/>
      <c r="TDJ17" s="284"/>
      <c r="TDK17" s="285"/>
      <c r="TDL17" s="285"/>
      <c r="TDM17" s="286"/>
      <c r="TDN17" s="287"/>
      <c r="TDO17" s="67"/>
      <c r="TDP17" s="284"/>
      <c r="TDQ17" s="285"/>
      <c r="TDR17" s="285"/>
      <c r="TDS17" s="286"/>
      <c r="TDT17" s="287"/>
      <c r="TDU17" s="67"/>
      <c r="TDV17" s="284"/>
      <c r="TDW17" s="285"/>
      <c r="TDX17" s="285"/>
      <c r="TDY17" s="286"/>
      <c r="TDZ17" s="287"/>
      <c r="TEA17" s="67"/>
      <c r="TEB17" s="284"/>
      <c r="TEC17" s="285"/>
      <c r="TED17" s="285"/>
      <c r="TEE17" s="286"/>
      <c r="TEF17" s="287"/>
      <c r="TEG17" s="67"/>
      <c r="TEH17" s="284"/>
      <c r="TEI17" s="285"/>
      <c r="TEJ17" s="285"/>
      <c r="TEK17" s="286"/>
      <c r="TEL17" s="287"/>
      <c r="TEM17" s="67"/>
      <c r="TEN17" s="284"/>
      <c r="TEO17" s="285"/>
      <c r="TEP17" s="285"/>
      <c r="TEQ17" s="286"/>
      <c r="TER17" s="287"/>
      <c r="TES17" s="67"/>
      <c r="TET17" s="284"/>
      <c r="TEU17" s="285"/>
      <c r="TEV17" s="285"/>
      <c r="TEW17" s="286"/>
      <c r="TEX17" s="287"/>
      <c r="TEY17" s="67"/>
      <c r="TEZ17" s="284"/>
      <c r="TFA17" s="285"/>
      <c r="TFB17" s="285"/>
      <c r="TFC17" s="286"/>
      <c r="TFD17" s="287"/>
      <c r="TFE17" s="67"/>
      <c r="TFF17" s="284"/>
      <c r="TFG17" s="285"/>
      <c r="TFH17" s="285"/>
      <c r="TFI17" s="286"/>
      <c r="TFJ17" s="287"/>
      <c r="TFK17" s="67"/>
      <c r="TFL17" s="284"/>
      <c r="TFM17" s="285"/>
      <c r="TFN17" s="285"/>
      <c r="TFO17" s="286"/>
      <c r="TFP17" s="287"/>
      <c r="TFQ17" s="67"/>
      <c r="TFR17" s="284"/>
      <c r="TFS17" s="285"/>
      <c r="TFT17" s="285"/>
      <c r="TFU17" s="286"/>
      <c r="TFV17" s="287"/>
      <c r="TFW17" s="67"/>
      <c r="TFX17" s="284"/>
      <c r="TFY17" s="285"/>
      <c r="TFZ17" s="285"/>
      <c r="TGA17" s="286"/>
      <c r="TGB17" s="287"/>
      <c r="TGC17" s="67"/>
      <c r="TGD17" s="284"/>
      <c r="TGE17" s="285"/>
      <c r="TGF17" s="285"/>
      <c r="TGG17" s="286"/>
      <c r="TGH17" s="287"/>
      <c r="TGI17" s="67"/>
      <c r="TGJ17" s="284"/>
      <c r="TGK17" s="285"/>
      <c r="TGL17" s="285"/>
      <c r="TGM17" s="286"/>
      <c r="TGN17" s="287"/>
      <c r="TGO17" s="67"/>
      <c r="TGP17" s="284"/>
      <c r="TGQ17" s="285"/>
      <c r="TGR17" s="285"/>
      <c r="TGS17" s="286"/>
      <c r="TGT17" s="287"/>
      <c r="TGU17" s="67"/>
      <c r="TGV17" s="284"/>
      <c r="TGW17" s="285"/>
      <c r="TGX17" s="285"/>
      <c r="TGY17" s="286"/>
      <c r="TGZ17" s="287"/>
      <c r="THA17" s="67"/>
      <c r="THB17" s="284"/>
      <c r="THC17" s="285"/>
      <c r="THD17" s="285"/>
      <c r="THE17" s="286"/>
      <c r="THF17" s="287"/>
      <c r="THG17" s="67"/>
      <c r="THH17" s="284"/>
      <c r="THI17" s="285"/>
      <c r="THJ17" s="285"/>
      <c r="THK17" s="286"/>
      <c r="THL17" s="287"/>
      <c r="THM17" s="67"/>
      <c r="THN17" s="284"/>
      <c r="THO17" s="285"/>
      <c r="THP17" s="285"/>
      <c r="THQ17" s="286"/>
      <c r="THR17" s="287"/>
      <c r="THS17" s="67"/>
      <c r="THT17" s="284"/>
      <c r="THU17" s="285"/>
      <c r="THV17" s="285"/>
      <c r="THW17" s="286"/>
      <c r="THX17" s="287"/>
      <c r="THY17" s="67"/>
      <c r="THZ17" s="284"/>
      <c r="TIA17" s="285"/>
      <c r="TIB17" s="285"/>
      <c r="TIC17" s="286"/>
      <c r="TID17" s="287"/>
      <c r="TIE17" s="67"/>
      <c r="TIF17" s="284"/>
      <c r="TIG17" s="285"/>
      <c r="TIH17" s="285"/>
      <c r="TII17" s="286"/>
      <c r="TIJ17" s="287"/>
      <c r="TIK17" s="67"/>
      <c r="TIL17" s="284"/>
      <c r="TIM17" s="285"/>
      <c r="TIN17" s="285"/>
      <c r="TIO17" s="286"/>
      <c r="TIP17" s="287"/>
      <c r="TIQ17" s="67"/>
      <c r="TIR17" s="284"/>
      <c r="TIS17" s="285"/>
      <c r="TIT17" s="285"/>
      <c r="TIU17" s="286"/>
      <c r="TIV17" s="287"/>
      <c r="TIW17" s="67"/>
      <c r="TIX17" s="284"/>
      <c r="TIY17" s="285"/>
      <c r="TIZ17" s="285"/>
      <c r="TJA17" s="286"/>
      <c r="TJB17" s="287"/>
      <c r="TJC17" s="67"/>
      <c r="TJD17" s="284"/>
      <c r="TJE17" s="285"/>
      <c r="TJF17" s="285"/>
      <c r="TJG17" s="286"/>
      <c r="TJH17" s="287"/>
      <c r="TJI17" s="67"/>
      <c r="TJJ17" s="284"/>
      <c r="TJK17" s="285"/>
      <c r="TJL17" s="285"/>
      <c r="TJM17" s="286"/>
      <c r="TJN17" s="287"/>
      <c r="TJO17" s="67"/>
      <c r="TJP17" s="284"/>
      <c r="TJQ17" s="285"/>
      <c r="TJR17" s="285"/>
      <c r="TJS17" s="286"/>
      <c r="TJT17" s="287"/>
      <c r="TJU17" s="67"/>
      <c r="TJV17" s="284"/>
      <c r="TJW17" s="285"/>
      <c r="TJX17" s="285"/>
      <c r="TJY17" s="286"/>
      <c r="TJZ17" s="287"/>
      <c r="TKA17" s="67"/>
      <c r="TKB17" s="284"/>
      <c r="TKC17" s="285"/>
      <c r="TKD17" s="285"/>
      <c r="TKE17" s="286"/>
      <c r="TKF17" s="287"/>
      <c r="TKG17" s="67"/>
      <c r="TKH17" s="284"/>
      <c r="TKI17" s="285"/>
      <c r="TKJ17" s="285"/>
      <c r="TKK17" s="286"/>
      <c r="TKL17" s="287"/>
      <c r="TKM17" s="67"/>
      <c r="TKN17" s="284"/>
      <c r="TKO17" s="285"/>
      <c r="TKP17" s="285"/>
      <c r="TKQ17" s="286"/>
      <c r="TKR17" s="287"/>
      <c r="TKS17" s="67"/>
      <c r="TKT17" s="284"/>
      <c r="TKU17" s="285"/>
      <c r="TKV17" s="285"/>
      <c r="TKW17" s="286"/>
      <c r="TKX17" s="287"/>
      <c r="TKY17" s="67"/>
      <c r="TKZ17" s="284"/>
      <c r="TLA17" s="285"/>
      <c r="TLB17" s="285"/>
      <c r="TLC17" s="286"/>
      <c r="TLD17" s="287"/>
      <c r="TLE17" s="67"/>
      <c r="TLF17" s="284"/>
      <c r="TLG17" s="285"/>
      <c r="TLH17" s="285"/>
      <c r="TLI17" s="286"/>
      <c r="TLJ17" s="287"/>
      <c r="TLK17" s="67"/>
      <c r="TLL17" s="284"/>
      <c r="TLM17" s="285"/>
      <c r="TLN17" s="285"/>
      <c r="TLO17" s="286"/>
      <c r="TLP17" s="287"/>
      <c r="TLQ17" s="67"/>
      <c r="TLR17" s="284"/>
      <c r="TLS17" s="285"/>
      <c r="TLT17" s="285"/>
      <c r="TLU17" s="286"/>
      <c r="TLV17" s="287"/>
      <c r="TLW17" s="67"/>
      <c r="TLX17" s="284"/>
      <c r="TLY17" s="285"/>
      <c r="TLZ17" s="285"/>
      <c r="TMA17" s="286"/>
      <c r="TMB17" s="287"/>
      <c r="TMC17" s="67"/>
      <c r="TMD17" s="284"/>
      <c r="TME17" s="285"/>
      <c r="TMF17" s="285"/>
      <c r="TMG17" s="286"/>
      <c r="TMH17" s="287"/>
      <c r="TMI17" s="67"/>
      <c r="TMJ17" s="284"/>
      <c r="TMK17" s="285"/>
      <c r="TML17" s="285"/>
      <c r="TMM17" s="286"/>
      <c r="TMN17" s="287"/>
      <c r="TMO17" s="67"/>
      <c r="TMP17" s="284"/>
      <c r="TMQ17" s="285"/>
      <c r="TMR17" s="285"/>
      <c r="TMS17" s="286"/>
      <c r="TMT17" s="287"/>
      <c r="TMU17" s="67"/>
      <c r="TMV17" s="284"/>
      <c r="TMW17" s="285"/>
      <c r="TMX17" s="285"/>
      <c r="TMY17" s="286"/>
      <c r="TMZ17" s="287"/>
      <c r="TNA17" s="67"/>
      <c r="TNB17" s="284"/>
      <c r="TNC17" s="285"/>
      <c r="TND17" s="285"/>
      <c r="TNE17" s="286"/>
      <c r="TNF17" s="287"/>
      <c r="TNG17" s="67"/>
      <c r="TNH17" s="284"/>
      <c r="TNI17" s="285"/>
      <c r="TNJ17" s="285"/>
      <c r="TNK17" s="286"/>
      <c r="TNL17" s="287"/>
      <c r="TNM17" s="67"/>
      <c r="TNN17" s="284"/>
      <c r="TNO17" s="285"/>
      <c r="TNP17" s="285"/>
      <c r="TNQ17" s="286"/>
      <c r="TNR17" s="287"/>
      <c r="TNS17" s="67"/>
      <c r="TNT17" s="284"/>
      <c r="TNU17" s="285"/>
      <c r="TNV17" s="285"/>
      <c r="TNW17" s="286"/>
      <c r="TNX17" s="287"/>
      <c r="TNY17" s="67"/>
      <c r="TNZ17" s="284"/>
      <c r="TOA17" s="285"/>
      <c r="TOB17" s="285"/>
      <c r="TOC17" s="286"/>
      <c r="TOD17" s="287"/>
      <c r="TOE17" s="67"/>
      <c r="TOF17" s="284"/>
      <c r="TOG17" s="285"/>
      <c r="TOH17" s="285"/>
      <c r="TOI17" s="286"/>
      <c r="TOJ17" s="287"/>
      <c r="TOK17" s="67"/>
      <c r="TOL17" s="284"/>
      <c r="TOM17" s="285"/>
      <c r="TON17" s="285"/>
      <c r="TOO17" s="286"/>
      <c r="TOP17" s="287"/>
      <c r="TOQ17" s="67"/>
      <c r="TOR17" s="284"/>
      <c r="TOS17" s="285"/>
      <c r="TOT17" s="285"/>
      <c r="TOU17" s="286"/>
      <c r="TOV17" s="287"/>
      <c r="TOW17" s="67"/>
      <c r="TOX17" s="284"/>
      <c r="TOY17" s="285"/>
      <c r="TOZ17" s="285"/>
      <c r="TPA17" s="286"/>
      <c r="TPB17" s="287"/>
      <c r="TPC17" s="67"/>
      <c r="TPD17" s="284"/>
      <c r="TPE17" s="285"/>
      <c r="TPF17" s="285"/>
      <c r="TPG17" s="286"/>
      <c r="TPH17" s="287"/>
      <c r="TPI17" s="67"/>
      <c r="TPJ17" s="284"/>
      <c r="TPK17" s="285"/>
      <c r="TPL17" s="285"/>
      <c r="TPM17" s="286"/>
      <c r="TPN17" s="287"/>
      <c r="TPO17" s="67"/>
      <c r="TPP17" s="284"/>
      <c r="TPQ17" s="285"/>
      <c r="TPR17" s="285"/>
      <c r="TPS17" s="286"/>
      <c r="TPT17" s="287"/>
      <c r="TPU17" s="67"/>
      <c r="TPV17" s="284"/>
      <c r="TPW17" s="285"/>
      <c r="TPX17" s="285"/>
      <c r="TPY17" s="286"/>
      <c r="TPZ17" s="287"/>
      <c r="TQA17" s="67"/>
      <c r="TQB17" s="284"/>
      <c r="TQC17" s="285"/>
      <c r="TQD17" s="285"/>
      <c r="TQE17" s="286"/>
      <c r="TQF17" s="287"/>
      <c r="TQG17" s="67"/>
      <c r="TQH17" s="284"/>
      <c r="TQI17" s="285"/>
      <c r="TQJ17" s="285"/>
      <c r="TQK17" s="286"/>
      <c r="TQL17" s="287"/>
      <c r="TQM17" s="67"/>
      <c r="TQN17" s="284"/>
      <c r="TQO17" s="285"/>
      <c r="TQP17" s="285"/>
      <c r="TQQ17" s="286"/>
      <c r="TQR17" s="287"/>
      <c r="TQS17" s="67"/>
      <c r="TQT17" s="284"/>
      <c r="TQU17" s="285"/>
      <c r="TQV17" s="285"/>
      <c r="TQW17" s="286"/>
      <c r="TQX17" s="287"/>
      <c r="TQY17" s="67"/>
      <c r="TQZ17" s="284"/>
      <c r="TRA17" s="285"/>
      <c r="TRB17" s="285"/>
      <c r="TRC17" s="286"/>
      <c r="TRD17" s="287"/>
      <c r="TRE17" s="67"/>
      <c r="TRF17" s="284"/>
      <c r="TRG17" s="285"/>
      <c r="TRH17" s="285"/>
      <c r="TRI17" s="286"/>
      <c r="TRJ17" s="287"/>
      <c r="TRK17" s="67"/>
      <c r="TRL17" s="284"/>
      <c r="TRM17" s="285"/>
      <c r="TRN17" s="285"/>
      <c r="TRO17" s="286"/>
      <c r="TRP17" s="287"/>
      <c r="TRQ17" s="67"/>
      <c r="TRR17" s="284"/>
      <c r="TRS17" s="285"/>
      <c r="TRT17" s="285"/>
      <c r="TRU17" s="286"/>
      <c r="TRV17" s="287"/>
      <c r="TRW17" s="67"/>
      <c r="TRX17" s="284"/>
      <c r="TRY17" s="285"/>
      <c r="TRZ17" s="285"/>
      <c r="TSA17" s="286"/>
      <c r="TSB17" s="287"/>
      <c r="TSC17" s="67"/>
      <c r="TSD17" s="284"/>
      <c r="TSE17" s="285"/>
      <c r="TSF17" s="285"/>
      <c r="TSG17" s="286"/>
      <c r="TSH17" s="287"/>
      <c r="TSI17" s="67"/>
      <c r="TSJ17" s="284"/>
      <c r="TSK17" s="285"/>
      <c r="TSL17" s="285"/>
      <c r="TSM17" s="286"/>
      <c r="TSN17" s="287"/>
      <c r="TSO17" s="67"/>
      <c r="TSP17" s="284"/>
      <c r="TSQ17" s="285"/>
      <c r="TSR17" s="285"/>
      <c r="TSS17" s="286"/>
      <c r="TST17" s="287"/>
      <c r="TSU17" s="67"/>
      <c r="TSV17" s="284"/>
      <c r="TSW17" s="285"/>
      <c r="TSX17" s="285"/>
      <c r="TSY17" s="286"/>
      <c r="TSZ17" s="287"/>
      <c r="TTA17" s="67"/>
      <c r="TTB17" s="284"/>
      <c r="TTC17" s="285"/>
      <c r="TTD17" s="285"/>
      <c r="TTE17" s="286"/>
      <c r="TTF17" s="287"/>
      <c r="TTG17" s="67"/>
      <c r="TTH17" s="284"/>
      <c r="TTI17" s="285"/>
      <c r="TTJ17" s="285"/>
      <c r="TTK17" s="286"/>
      <c r="TTL17" s="287"/>
      <c r="TTM17" s="67"/>
      <c r="TTN17" s="284"/>
      <c r="TTO17" s="285"/>
      <c r="TTP17" s="285"/>
      <c r="TTQ17" s="286"/>
      <c r="TTR17" s="287"/>
      <c r="TTS17" s="67"/>
      <c r="TTT17" s="284"/>
      <c r="TTU17" s="285"/>
      <c r="TTV17" s="285"/>
      <c r="TTW17" s="286"/>
      <c r="TTX17" s="287"/>
      <c r="TTY17" s="67"/>
      <c r="TTZ17" s="284"/>
      <c r="TUA17" s="285"/>
      <c r="TUB17" s="285"/>
      <c r="TUC17" s="286"/>
      <c r="TUD17" s="287"/>
      <c r="TUE17" s="67"/>
      <c r="TUF17" s="284"/>
      <c r="TUG17" s="285"/>
      <c r="TUH17" s="285"/>
      <c r="TUI17" s="286"/>
      <c r="TUJ17" s="287"/>
      <c r="TUK17" s="67"/>
      <c r="TUL17" s="284"/>
      <c r="TUM17" s="285"/>
      <c r="TUN17" s="285"/>
      <c r="TUO17" s="286"/>
      <c r="TUP17" s="287"/>
      <c r="TUQ17" s="67"/>
      <c r="TUR17" s="284"/>
      <c r="TUS17" s="285"/>
      <c r="TUT17" s="285"/>
      <c r="TUU17" s="286"/>
      <c r="TUV17" s="287"/>
      <c r="TUW17" s="67"/>
      <c r="TUX17" s="284"/>
      <c r="TUY17" s="285"/>
      <c r="TUZ17" s="285"/>
      <c r="TVA17" s="286"/>
      <c r="TVB17" s="287"/>
      <c r="TVC17" s="67"/>
      <c r="TVD17" s="284"/>
      <c r="TVE17" s="285"/>
      <c r="TVF17" s="285"/>
      <c r="TVG17" s="286"/>
      <c r="TVH17" s="287"/>
      <c r="TVI17" s="67"/>
      <c r="TVJ17" s="284"/>
      <c r="TVK17" s="285"/>
      <c r="TVL17" s="285"/>
      <c r="TVM17" s="286"/>
      <c r="TVN17" s="287"/>
      <c r="TVO17" s="67"/>
      <c r="TVP17" s="284"/>
      <c r="TVQ17" s="285"/>
      <c r="TVR17" s="285"/>
      <c r="TVS17" s="286"/>
      <c r="TVT17" s="287"/>
      <c r="TVU17" s="67"/>
      <c r="TVV17" s="284"/>
      <c r="TVW17" s="285"/>
      <c r="TVX17" s="285"/>
      <c r="TVY17" s="286"/>
      <c r="TVZ17" s="287"/>
      <c r="TWA17" s="67"/>
      <c r="TWB17" s="284"/>
      <c r="TWC17" s="285"/>
      <c r="TWD17" s="285"/>
      <c r="TWE17" s="286"/>
      <c r="TWF17" s="287"/>
      <c r="TWG17" s="67"/>
      <c r="TWH17" s="284"/>
      <c r="TWI17" s="285"/>
      <c r="TWJ17" s="285"/>
      <c r="TWK17" s="286"/>
      <c r="TWL17" s="287"/>
      <c r="TWM17" s="67"/>
      <c r="TWN17" s="284"/>
      <c r="TWO17" s="285"/>
      <c r="TWP17" s="285"/>
      <c r="TWQ17" s="286"/>
      <c r="TWR17" s="287"/>
      <c r="TWS17" s="67"/>
      <c r="TWT17" s="284"/>
      <c r="TWU17" s="285"/>
      <c r="TWV17" s="285"/>
      <c r="TWW17" s="286"/>
      <c r="TWX17" s="287"/>
      <c r="TWY17" s="67"/>
      <c r="TWZ17" s="284"/>
      <c r="TXA17" s="285"/>
      <c r="TXB17" s="285"/>
      <c r="TXC17" s="286"/>
      <c r="TXD17" s="287"/>
      <c r="TXE17" s="67"/>
      <c r="TXF17" s="284"/>
      <c r="TXG17" s="285"/>
      <c r="TXH17" s="285"/>
      <c r="TXI17" s="286"/>
      <c r="TXJ17" s="287"/>
      <c r="TXK17" s="67"/>
      <c r="TXL17" s="284"/>
      <c r="TXM17" s="285"/>
      <c r="TXN17" s="285"/>
      <c r="TXO17" s="286"/>
      <c r="TXP17" s="287"/>
      <c r="TXQ17" s="67"/>
      <c r="TXR17" s="284"/>
      <c r="TXS17" s="285"/>
      <c r="TXT17" s="285"/>
      <c r="TXU17" s="286"/>
      <c r="TXV17" s="287"/>
      <c r="TXW17" s="67"/>
      <c r="TXX17" s="284"/>
      <c r="TXY17" s="285"/>
      <c r="TXZ17" s="285"/>
      <c r="TYA17" s="286"/>
      <c r="TYB17" s="287"/>
      <c r="TYC17" s="67"/>
      <c r="TYD17" s="284"/>
      <c r="TYE17" s="285"/>
      <c r="TYF17" s="285"/>
      <c r="TYG17" s="286"/>
      <c r="TYH17" s="287"/>
      <c r="TYI17" s="67"/>
      <c r="TYJ17" s="284"/>
      <c r="TYK17" s="285"/>
      <c r="TYL17" s="285"/>
      <c r="TYM17" s="286"/>
      <c r="TYN17" s="287"/>
      <c r="TYO17" s="67"/>
      <c r="TYP17" s="284"/>
      <c r="TYQ17" s="285"/>
      <c r="TYR17" s="285"/>
      <c r="TYS17" s="286"/>
      <c r="TYT17" s="287"/>
      <c r="TYU17" s="67"/>
      <c r="TYV17" s="284"/>
      <c r="TYW17" s="285"/>
      <c r="TYX17" s="285"/>
      <c r="TYY17" s="286"/>
      <c r="TYZ17" s="287"/>
      <c r="TZA17" s="67"/>
      <c r="TZB17" s="284"/>
      <c r="TZC17" s="285"/>
      <c r="TZD17" s="285"/>
      <c r="TZE17" s="286"/>
      <c r="TZF17" s="287"/>
      <c r="TZG17" s="67"/>
      <c r="TZH17" s="284"/>
      <c r="TZI17" s="285"/>
      <c r="TZJ17" s="285"/>
      <c r="TZK17" s="286"/>
      <c r="TZL17" s="287"/>
      <c r="TZM17" s="67"/>
      <c r="TZN17" s="284"/>
      <c r="TZO17" s="285"/>
      <c r="TZP17" s="285"/>
      <c r="TZQ17" s="286"/>
      <c r="TZR17" s="287"/>
      <c r="TZS17" s="67"/>
      <c r="TZT17" s="284"/>
      <c r="TZU17" s="285"/>
      <c r="TZV17" s="285"/>
      <c r="TZW17" s="286"/>
      <c r="TZX17" s="287"/>
      <c r="TZY17" s="67"/>
      <c r="TZZ17" s="284"/>
      <c r="UAA17" s="285"/>
      <c r="UAB17" s="285"/>
      <c r="UAC17" s="286"/>
      <c r="UAD17" s="287"/>
      <c r="UAE17" s="67"/>
      <c r="UAF17" s="284"/>
      <c r="UAG17" s="285"/>
      <c r="UAH17" s="285"/>
      <c r="UAI17" s="286"/>
      <c r="UAJ17" s="287"/>
      <c r="UAK17" s="67"/>
      <c r="UAL17" s="284"/>
      <c r="UAM17" s="285"/>
      <c r="UAN17" s="285"/>
      <c r="UAO17" s="286"/>
      <c r="UAP17" s="287"/>
      <c r="UAQ17" s="67"/>
      <c r="UAR17" s="284"/>
      <c r="UAS17" s="285"/>
      <c r="UAT17" s="285"/>
      <c r="UAU17" s="286"/>
      <c r="UAV17" s="287"/>
      <c r="UAW17" s="67"/>
      <c r="UAX17" s="284"/>
      <c r="UAY17" s="285"/>
      <c r="UAZ17" s="285"/>
      <c r="UBA17" s="286"/>
      <c r="UBB17" s="287"/>
      <c r="UBC17" s="67"/>
      <c r="UBD17" s="284"/>
      <c r="UBE17" s="285"/>
      <c r="UBF17" s="285"/>
      <c r="UBG17" s="286"/>
      <c r="UBH17" s="287"/>
      <c r="UBI17" s="67"/>
      <c r="UBJ17" s="284"/>
      <c r="UBK17" s="285"/>
      <c r="UBL17" s="285"/>
      <c r="UBM17" s="286"/>
      <c r="UBN17" s="287"/>
      <c r="UBO17" s="67"/>
      <c r="UBP17" s="284"/>
      <c r="UBQ17" s="285"/>
      <c r="UBR17" s="285"/>
      <c r="UBS17" s="286"/>
      <c r="UBT17" s="287"/>
      <c r="UBU17" s="67"/>
      <c r="UBV17" s="284"/>
      <c r="UBW17" s="285"/>
      <c r="UBX17" s="285"/>
      <c r="UBY17" s="286"/>
      <c r="UBZ17" s="287"/>
      <c r="UCA17" s="67"/>
      <c r="UCB17" s="284"/>
      <c r="UCC17" s="285"/>
      <c r="UCD17" s="285"/>
      <c r="UCE17" s="286"/>
      <c r="UCF17" s="287"/>
      <c r="UCG17" s="67"/>
      <c r="UCH17" s="284"/>
      <c r="UCI17" s="285"/>
      <c r="UCJ17" s="285"/>
      <c r="UCK17" s="286"/>
      <c r="UCL17" s="287"/>
      <c r="UCM17" s="67"/>
      <c r="UCN17" s="284"/>
      <c r="UCO17" s="285"/>
      <c r="UCP17" s="285"/>
      <c r="UCQ17" s="286"/>
      <c r="UCR17" s="287"/>
      <c r="UCS17" s="67"/>
      <c r="UCT17" s="284"/>
      <c r="UCU17" s="285"/>
      <c r="UCV17" s="285"/>
      <c r="UCW17" s="286"/>
      <c r="UCX17" s="287"/>
      <c r="UCY17" s="67"/>
      <c r="UCZ17" s="284"/>
      <c r="UDA17" s="285"/>
      <c r="UDB17" s="285"/>
      <c r="UDC17" s="286"/>
      <c r="UDD17" s="287"/>
      <c r="UDE17" s="67"/>
      <c r="UDF17" s="284"/>
      <c r="UDG17" s="285"/>
      <c r="UDH17" s="285"/>
      <c r="UDI17" s="286"/>
      <c r="UDJ17" s="287"/>
      <c r="UDK17" s="67"/>
      <c r="UDL17" s="284"/>
      <c r="UDM17" s="285"/>
      <c r="UDN17" s="285"/>
      <c r="UDO17" s="286"/>
      <c r="UDP17" s="287"/>
      <c r="UDQ17" s="67"/>
      <c r="UDR17" s="284"/>
      <c r="UDS17" s="285"/>
      <c r="UDT17" s="285"/>
      <c r="UDU17" s="286"/>
      <c r="UDV17" s="287"/>
      <c r="UDW17" s="67"/>
      <c r="UDX17" s="284"/>
      <c r="UDY17" s="285"/>
      <c r="UDZ17" s="285"/>
      <c r="UEA17" s="286"/>
      <c r="UEB17" s="287"/>
      <c r="UEC17" s="67"/>
      <c r="UED17" s="284"/>
      <c r="UEE17" s="285"/>
      <c r="UEF17" s="285"/>
      <c r="UEG17" s="286"/>
      <c r="UEH17" s="287"/>
      <c r="UEI17" s="67"/>
      <c r="UEJ17" s="284"/>
      <c r="UEK17" s="285"/>
      <c r="UEL17" s="285"/>
      <c r="UEM17" s="286"/>
      <c r="UEN17" s="287"/>
      <c r="UEO17" s="67"/>
      <c r="UEP17" s="284"/>
      <c r="UEQ17" s="285"/>
      <c r="UER17" s="285"/>
      <c r="UES17" s="286"/>
      <c r="UET17" s="287"/>
      <c r="UEU17" s="67"/>
      <c r="UEV17" s="284"/>
      <c r="UEW17" s="285"/>
      <c r="UEX17" s="285"/>
      <c r="UEY17" s="286"/>
      <c r="UEZ17" s="287"/>
      <c r="UFA17" s="67"/>
      <c r="UFB17" s="284"/>
      <c r="UFC17" s="285"/>
      <c r="UFD17" s="285"/>
      <c r="UFE17" s="286"/>
      <c r="UFF17" s="287"/>
      <c r="UFG17" s="67"/>
      <c r="UFH17" s="284"/>
      <c r="UFI17" s="285"/>
      <c r="UFJ17" s="285"/>
      <c r="UFK17" s="286"/>
      <c r="UFL17" s="287"/>
      <c r="UFM17" s="67"/>
      <c r="UFN17" s="284"/>
      <c r="UFO17" s="285"/>
      <c r="UFP17" s="285"/>
      <c r="UFQ17" s="286"/>
      <c r="UFR17" s="287"/>
      <c r="UFS17" s="67"/>
      <c r="UFT17" s="284"/>
      <c r="UFU17" s="285"/>
      <c r="UFV17" s="285"/>
      <c r="UFW17" s="286"/>
      <c r="UFX17" s="287"/>
      <c r="UFY17" s="67"/>
      <c r="UFZ17" s="284"/>
      <c r="UGA17" s="285"/>
      <c r="UGB17" s="285"/>
      <c r="UGC17" s="286"/>
      <c r="UGD17" s="287"/>
      <c r="UGE17" s="67"/>
      <c r="UGF17" s="284"/>
      <c r="UGG17" s="285"/>
      <c r="UGH17" s="285"/>
      <c r="UGI17" s="286"/>
      <c r="UGJ17" s="287"/>
      <c r="UGK17" s="67"/>
      <c r="UGL17" s="284"/>
      <c r="UGM17" s="285"/>
      <c r="UGN17" s="285"/>
      <c r="UGO17" s="286"/>
      <c r="UGP17" s="287"/>
      <c r="UGQ17" s="67"/>
      <c r="UGR17" s="284"/>
      <c r="UGS17" s="285"/>
      <c r="UGT17" s="285"/>
      <c r="UGU17" s="286"/>
      <c r="UGV17" s="287"/>
      <c r="UGW17" s="67"/>
      <c r="UGX17" s="284"/>
      <c r="UGY17" s="285"/>
      <c r="UGZ17" s="285"/>
      <c r="UHA17" s="286"/>
      <c r="UHB17" s="287"/>
      <c r="UHC17" s="67"/>
      <c r="UHD17" s="284"/>
      <c r="UHE17" s="285"/>
      <c r="UHF17" s="285"/>
      <c r="UHG17" s="286"/>
      <c r="UHH17" s="287"/>
      <c r="UHI17" s="67"/>
      <c r="UHJ17" s="284"/>
      <c r="UHK17" s="285"/>
      <c r="UHL17" s="285"/>
      <c r="UHM17" s="286"/>
      <c r="UHN17" s="287"/>
      <c r="UHO17" s="67"/>
      <c r="UHP17" s="284"/>
      <c r="UHQ17" s="285"/>
      <c r="UHR17" s="285"/>
      <c r="UHS17" s="286"/>
      <c r="UHT17" s="287"/>
      <c r="UHU17" s="67"/>
      <c r="UHV17" s="284"/>
      <c r="UHW17" s="285"/>
      <c r="UHX17" s="285"/>
      <c r="UHY17" s="286"/>
      <c r="UHZ17" s="287"/>
      <c r="UIA17" s="67"/>
      <c r="UIB17" s="284"/>
      <c r="UIC17" s="285"/>
      <c r="UID17" s="285"/>
      <c r="UIE17" s="286"/>
      <c r="UIF17" s="287"/>
      <c r="UIG17" s="67"/>
      <c r="UIH17" s="284"/>
      <c r="UII17" s="285"/>
      <c r="UIJ17" s="285"/>
      <c r="UIK17" s="286"/>
      <c r="UIL17" s="287"/>
      <c r="UIM17" s="67"/>
      <c r="UIN17" s="284"/>
      <c r="UIO17" s="285"/>
      <c r="UIP17" s="285"/>
      <c r="UIQ17" s="286"/>
      <c r="UIR17" s="287"/>
      <c r="UIS17" s="67"/>
      <c r="UIT17" s="284"/>
      <c r="UIU17" s="285"/>
      <c r="UIV17" s="285"/>
      <c r="UIW17" s="286"/>
      <c r="UIX17" s="287"/>
      <c r="UIY17" s="67"/>
      <c r="UIZ17" s="284"/>
      <c r="UJA17" s="285"/>
      <c r="UJB17" s="285"/>
      <c r="UJC17" s="286"/>
      <c r="UJD17" s="287"/>
      <c r="UJE17" s="67"/>
      <c r="UJF17" s="284"/>
      <c r="UJG17" s="285"/>
      <c r="UJH17" s="285"/>
      <c r="UJI17" s="286"/>
      <c r="UJJ17" s="287"/>
      <c r="UJK17" s="67"/>
      <c r="UJL17" s="284"/>
      <c r="UJM17" s="285"/>
      <c r="UJN17" s="285"/>
      <c r="UJO17" s="286"/>
      <c r="UJP17" s="287"/>
      <c r="UJQ17" s="67"/>
      <c r="UJR17" s="284"/>
      <c r="UJS17" s="285"/>
      <c r="UJT17" s="285"/>
      <c r="UJU17" s="286"/>
      <c r="UJV17" s="287"/>
      <c r="UJW17" s="67"/>
      <c r="UJX17" s="284"/>
      <c r="UJY17" s="285"/>
      <c r="UJZ17" s="285"/>
      <c r="UKA17" s="286"/>
      <c r="UKB17" s="287"/>
      <c r="UKC17" s="67"/>
      <c r="UKD17" s="284"/>
      <c r="UKE17" s="285"/>
      <c r="UKF17" s="285"/>
      <c r="UKG17" s="286"/>
      <c r="UKH17" s="287"/>
      <c r="UKI17" s="67"/>
      <c r="UKJ17" s="284"/>
      <c r="UKK17" s="285"/>
      <c r="UKL17" s="285"/>
      <c r="UKM17" s="286"/>
      <c r="UKN17" s="287"/>
      <c r="UKO17" s="67"/>
      <c r="UKP17" s="284"/>
      <c r="UKQ17" s="285"/>
      <c r="UKR17" s="285"/>
      <c r="UKS17" s="286"/>
      <c r="UKT17" s="287"/>
      <c r="UKU17" s="67"/>
      <c r="UKV17" s="284"/>
      <c r="UKW17" s="285"/>
      <c r="UKX17" s="285"/>
      <c r="UKY17" s="286"/>
      <c r="UKZ17" s="287"/>
      <c r="ULA17" s="67"/>
      <c r="ULB17" s="284"/>
      <c r="ULC17" s="285"/>
      <c r="ULD17" s="285"/>
      <c r="ULE17" s="286"/>
      <c r="ULF17" s="287"/>
      <c r="ULG17" s="67"/>
      <c r="ULH17" s="284"/>
      <c r="ULI17" s="285"/>
      <c r="ULJ17" s="285"/>
      <c r="ULK17" s="286"/>
      <c r="ULL17" s="287"/>
      <c r="ULM17" s="67"/>
      <c r="ULN17" s="284"/>
      <c r="ULO17" s="285"/>
      <c r="ULP17" s="285"/>
      <c r="ULQ17" s="286"/>
      <c r="ULR17" s="287"/>
      <c r="ULS17" s="67"/>
      <c r="ULT17" s="284"/>
      <c r="ULU17" s="285"/>
      <c r="ULV17" s="285"/>
      <c r="ULW17" s="286"/>
      <c r="ULX17" s="287"/>
      <c r="ULY17" s="67"/>
      <c r="ULZ17" s="284"/>
      <c r="UMA17" s="285"/>
      <c r="UMB17" s="285"/>
      <c r="UMC17" s="286"/>
      <c r="UMD17" s="287"/>
      <c r="UME17" s="67"/>
      <c r="UMF17" s="284"/>
      <c r="UMG17" s="285"/>
      <c r="UMH17" s="285"/>
      <c r="UMI17" s="286"/>
      <c r="UMJ17" s="287"/>
      <c r="UMK17" s="67"/>
      <c r="UML17" s="284"/>
      <c r="UMM17" s="285"/>
      <c r="UMN17" s="285"/>
      <c r="UMO17" s="286"/>
      <c r="UMP17" s="287"/>
      <c r="UMQ17" s="67"/>
      <c r="UMR17" s="284"/>
      <c r="UMS17" s="285"/>
      <c r="UMT17" s="285"/>
      <c r="UMU17" s="286"/>
      <c r="UMV17" s="287"/>
      <c r="UMW17" s="67"/>
      <c r="UMX17" s="284"/>
      <c r="UMY17" s="285"/>
      <c r="UMZ17" s="285"/>
      <c r="UNA17" s="286"/>
      <c r="UNB17" s="287"/>
      <c r="UNC17" s="67"/>
      <c r="UND17" s="284"/>
      <c r="UNE17" s="285"/>
      <c r="UNF17" s="285"/>
      <c r="UNG17" s="286"/>
      <c r="UNH17" s="287"/>
      <c r="UNI17" s="67"/>
      <c r="UNJ17" s="284"/>
      <c r="UNK17" s="285"/>
      <c r="UNL17" s="285"/>
      <c r="UNM17" s="286"/>
      <c r="UNN17" s="287"/>
      <c r="UNO17" s="67"/>
      <c r="UNP17" s="284"/>
      <c r="UNQ17" s="285"/>
      <c r="UNR17" s="285"/>
      <c r="UNS17" s="286"/>
      <c r="UNT17" s="287"/>
      <c r="UNU17" s="67"/>
      <c r="UNV17" s="284"/>
      <c r="UNW17" s="285"/>
      <c r="UNX17" s="285"/>
      <c r="UNY17" s="286"/>
      <c r="UNZ17" s="287"/>
      <c r="UOA17" s="67"/>
      <c r="UOB17" s="284"/>
      <c r="UOC17" s="285"/>
      <c r="UOD17" s="285"/>
      <c r="UOE17" s="286"/>
      <c r="UOF17" s="287"/>
      <c r="UOG17" s="67"/>
      <c r="UOH17" s="284"/>
      <c r="UOI17" s="285"/>
      <c r="UOJ17" s="285"/>
      <c r="UOK17" s="286"/>
      <c r="UOL17" s="287"/>
      <c r="UOM17" s="67"/>
      <c r="UON17" s="284"/>
      <c r="UOO17" s="285"/>
      <c r="UOP17" s="285"/>
      <c r="UOQ17" s="286"/>
      <c r="UOR17" s="287"/>
      <c r="UOS17" s="67"/>
      <c r="UOT17" s="284"/>
      <c r="UOU17" s="285"/>
      <c r="UOV17" s="285"/>
      <c r="UOW17" s="286"/>
      <c r="UOX17" s="287"/>
      <c r="UOY17" s="67"/>
      <c r="UOZ17" s="284"/>
      <c r="UPA17" s="285"/>
      <c r="UPB17" s="285"/>
      <c r="UPC17" s="286"/>
      <c r="UPD17" s="287"/>
      <c r="UPE17" s="67"/>
      <c r="UPF17" s="284"/>
      <c r="UPG17" s="285"/>
      <c r="UPH17" s="285"/>
      <c r="UPI17" s="286"/>
      <c r="UPJ17" s="287"/>
      <c r="UPK17" s="67"/>
      <c r="UPL17" s="284"/>
      <c r="UPM17" s="285"/>
      <c r="UPN17" s="285"/>
      <c r="UPO17" s="286"/>
      <c r="UPP17" s="287"/>
      <c r="UPQ17" s="67"/>
      <c r="UPR17" s="284"/>
      <c r="UPS17" s="285"/>
      <c r="UPT17" s="285"/>
      <c r="UPU17" s="286"/>
      <c r="UPV17" s="287"/>
      <c r="UPW17" s="67"/>
      <c r="UPX17" s="284"/>
      <c r="UPY17" s="285"/>
      <c r="UPZ17" s="285"/>
      <c r="UQA17" s="286"/>
      <c r="UQB17" s="287"/>
      <c r="UQC17" s="67"/>
      <c r="UQD17" s="284"/>
      <c r="UQE17" s="285"/>
      <c r="UQF17" s="285"/>
      <c r="UQG17" s="286"/>
      <c r="UQH17" s="287"/>
      <c r="UQI17" s="67"/>
      <c r="UQJ17" s="284"/>
      <c r="UQK17" s="285"/>
      <c r="UQL17" s="285"/>
      <c r="UQM17" s="286"/>
      <c r="UQN17" s="287"/>
      <c r="UQO17" s="67"/>
      <c r="UQP17" s="284"/>
      <c r="UQQ17" s="285"/>
      <c r="UQR17" s="285"/>
      <c r="UQS17" s="286"/>
      <c r="UQT17" s="287"/>
      <c r="UQU17" s="67"/>
      <c r="UQV17" s="284"/>
      <c r="UQW17" s="285"/>
      <c r="UQX17" s="285"/>
      <c r="UQY17" s="286"/>
      <c r="UQZ17" s="287"/>
      <c r="URA17" s="67"/>
      <c r="URB17" s="284"/>
      <c r="URC17" s="285"/>
      <c r="URD17" s="285"/>
      <c r="URE17" s="286"/>
      <c r="URF17" s="287"/>
      <c r="URG17" s="67"/>
      <c r="URH17" s="284"/>
      <c r="URI17" s="285"/>
      <c r="URJ17" s="285"/>
      <c r="URK17" s="286"/>
      <c r="URL17" s="287"/>
      <c r="URM17" s="67"/>
      <c r="URN17" s="284"/>
      <c r="URO17" s="285"/>
      <c r="URP17" s="285"/>
      <c r="URQ17" s="286"/>
      <c r="URR17" s="287"/>
      <c r="URS17" s="67"/>
      <c r="URT17" s="284"/>
      <c r="URU17" s="285"/>
      <c r="URV17" s="285"/>
      <c r="URW17" s="286"/>
      <c r="URX17" s="287"/>
      <c r="URY17" s="67"/>
      <c r="URZ17" s="284"/>
      <c r="USA17" s="285"/>
      <c r="USB17" s="285"/>
      <c r="USC17" s="286"/>
      <c r="USD17" s="287"/>
      <c r="USE17" s="67"/>
      <c r="USF17" s="284"/>
      <c r="USG17" s="285"/>
      <c r="USH17" s="285"/>
      <c r="USI17" s="286"/>
      <c r="USJ17" s="287"/>
      <c r="USK17" s="67"/>
      <c r="USL17" s="284"/>
      <c r="USM17" s="285"/>
      <c r="USN17" s="285"/>
      <c r="USO17" s="286"/>
      <c r="USP17" s="287"/>
      <c r="USQ17" s="67"/>
      <c r="USR17" s="284"/>
      <c r="USS17" s="285"/>
      <c r="UST17" s="285"/>
      <c r="USU17" s="286"/>
      <c r="USV17" s="287"/>
      <c r="USW17" s="67"/>
      <c r="USX17" s="284"/>
      <c r="USY17" s="285"/>
      <c r="USZ17" s="285"/>
      <c r="UTA17" s="286"/>
      <c r="UTB17" s="287"/>
      <c r="UTC17" s="67"/>
      <c r="UTD17" s="284"/>
      <c r="UTE17" s="285"/>
      <c r="UTF17" s="285"/>
      <c r="UTG17" s="286"/>
      <c r="UTH17" s="287"/>
      <c r="UTI17" s="67"/>
      <c r="UTJ17" s="284"/>
      <c r="UTK17" s="285"/>
      <c r="UTL17" s="285"/>
      <c r="UTM17" s="286"/>
      <c r="UTN17" s="287"/>
      <c r="UTO17" s="67"/>
      <c r="UTP17" s="284"/>
      <c r="UTQ17" s="285"/>
      <c r="UTR17" s="285"/>
      <c r="UTS17" s="286"/>
      <c r="UTT17" s="287"/>
      <c r="UTU17" s="67"/>
      <c r="UTV17" s="284"/>
      <c r="UTW17" s="285"/>
      <c r="UTX17" s="285"/>
      <c r="UTY17" s="286"/>
      <c r="UTZ17" s="287"/>
      <c r="UUA17" s="67"/>
      <c r="UUB17" s="284"/>
      <c r="UUC17" s="285"/>
      <c r="UUD17" s="285"/>
      <c r="UUE17" s="286"/>
      <c r="UUF17" s="287"/>
      <c r="UUG17" s="67"/>
      <c r="UUH17" s="284"/>
      <c r="UUI17" s="285"/>
      <c r="UUJ17" s="285"/>
      <c r="UUK17" s="286"/>
      <c r="UUL17" s="287"/>
      <c r="UUM17" s="67"/>
      <c r="UUN17" s="284"/>
      <c r="UUO17" s="285"/>
      <c r="UUP17" s="285"/>
      <c r="UUQ17" s="286"/>
      <c r="UUR17" s="287"/>
      <c r="UUS17" s="67"/>
      <c r="UUT17" s="284"/>
      <c r="UUU17" s="285"/>
      <c r="UUV17" s="285"/>
      <c r="UUW17" s="286"/>
      <c r="UUX17" s="287"/>
      <c r="UUY17" s="67"/>
      <c r="UUZ17" s="284"/>
      <c r="UVA17" s="285"/>
      <c r="UVB17" s="285"/>
      <c r="UVC17" s="286"/>
      <c r="UVD17" s="287"/>
      <c r="UVE17" s="67"/>
      <c r="UVF17" s="284"/>
      <c r="UVG17" s="285"/>
      <c r="UVH17" s="285"/>
      <c r="UVI17" s="286"/>
      <c r="UVJ17" s="287"/>
      <c r="UVK17" s="67"/>
      <c r="UVL17" s="284"/>
      <c r="UVM17" s="285"/>
      <c r="UVN17" s="285"/>
      <c r="UVO17" s="286"/>
      <c r="UVP17" s="287"/>
      <c r="UVQ17" s="67"/>
      <c r="UVR17" s="284"/>
      <c r="UVS17" s="285"/>
      <c r="UVT17" s="285"/>
      <c r="UVU17" s="286"/>
      <c r="UVV17" s="287"/>
      <c r="UVW17" s="67"/>
      <c r="UVX17" s="284"/>
      <c r="UVY17" s="285"/>
      <c r="UVZ17" s="285"/>
      <c r="UWA17" s="286"/>
      <c r="UWB17" s="287"/>
      <c r="UWC17" s="67"/>
      <c r="UWD17" s="284"/>
      <c r="UWE17" s="285"/>
      <c r="UWF17" s="285"/>
      <c r="UWG17" s="286"/>
      <c r="UWH17" s="287"/>
      <c r="UWI17" s="67"/>
      <c r="UWJ17" s="284"/>
      <c r="UWK17" s="285"/>
      <c r="UWL17" s="285"/>
      <c r="UWM17" s="286"/>
      <c r="UWN17" s="287"/>
      <c r="UWO17" s="67"/>
      <c r="UWP17" s="284"/>
      <c r="UWQ17" s="285"/>
      <c r="UWR17" s="285"/>
      <c r="UWS17" s="286"/>
      <c r="UWT17" s="287"/>
      <c r="UWU17" s="67"/>
      <c r="UWV17" s="284"/>
      <c r="UWW17" s="285"/>
      <c r="UWX17" s="285"/>
      <c r="UWY17" s="286"/>
      <c r="UWZ17" s="287"/>
      <c r="UXA17" s="67"/>
      <c r="UXB17" s="284"/>
      <c r="UXC17" s="285"/>
      <c r="UXD17" s="285"/>
      <c r="UXE17" s="286"/>
      <c r="UXF17" s="287"/>
      <c r="UXG17" s="67"/>
      <c r="UXH17" s="284"/>
      <c r="UXI17" s="285"/>
      <c r="UXJ17" s="285"/>
      <c r="UXK17" s="286"/>
      <c r="UXL17" s="287"/>
      <c r="UXM17" s="67"/>
      <c r="UXN17" s="284"/>
      <c r="UXO17" s="285"/>
      <c r="UXP17" s="285"/>
      <c r="UXQ17" s="286"/>
      <c r="UXR17" s="287"/>
      <c r="UXS17" s="67"/>
      <c r="UXT17" s="284"/>
      <c r="UXU17" s="285"/>
      <c r="UXV17" s="285"/>
      <c r="UXW17" s="286"/>
      <c r="UXX17" s="287"/>
      <c r="UXY17" s="67"/>
      <c r="UXZ17" s="284"/>
      <c r="UYA17" s="285"/>
      <c r="UYB17" s="285"/>
      <c r="UYC17" s="286"/>
      <c r="UYD17" s="287"/>
      <c r="UYE17" s="67"/>
      <c r="UYF17" s="284"/>
      <c r="UYG17" s="285"/>
      <c r="UYH17" s="285"/>
      <c r="UYI17" s="286"/>
      <c r="UYJ17" s="287"/>
      <c r="UYK17" s="67"/>
      <c r="UYL17" s="284"/>
      <c r="UYM17" s="285"/>
      <c r="UYN17" s="285"/>
      <c r="UYO17" s="286"/>
      <c r="UYP17" s="287"/>
      <c r="UYQ17" s="67"/>
      <c r="UYR17" s="284"/>
      <c r="UYS17" s="285"/>
      <c r="UYT17" s="285"/>
      <c r="UYU17" s="286"/>
      <c r="UYV17" s="287"/>
      <c r="UYW17" s="67"/>
      <c r="UYX17" s="284"/>
      <c r="UYY17" s="285"/>
      <c r="UYZ17" s="285"/>
      <c r="UZA17" s="286"/>
      <c r="UZB17" s="287"/>
      <c r="UZC17" s="67"/>
      <c r="UZD17" s="284"/>
      <c r="UZE17" s="285"/>
      <c r="UZF17" s="285"/>
      <c r="UZG17" s="286"/>
      <c r="UZH17" s="287"/>
      <c r="UZI17" s="67"/>
      <c r="UZJ17" s="284"/>
      <c r="UZK17" s="285"/>
      <c r="UZL17" s="285"/>
      <c r="UZM17" s="286"/>
      <c r="UZN17" s="287"/>
      <c r="UZO17" s="67"/>
      <c r="UZP17" s="284"/>
      <c r="UZQ17" s="285"/>
      <c r="UZR17" s="285"/>
      <c r="UZS17" s="286"/>
      <c r="UZT17" s="287"/>
      <c r="UZU17" s="67"/>
      <c r="UZV17" s="284"/>
      <c r="UZW17" s="285"/>
      <c r="UZX17" s="285"/>
      <c r="UZY17" s="286"/>
      <c r="UZZ17" s="287"/>
      <c r="VAA17" s="67"/>
      <c r="VAB17" s="284"/>
      <c r="VAC17" s="285"/>
      <c r="VAD17" s="285"/>
      <c r="VAE17" s="286"/>
      <c r="VAF17" s="287"/>
      <c r="VAG17" s="67"/>
      <c r="VAH17" s="284"/>
      <c r="VAI17" s="285"/>
      <c r="VAJ17" s="285"/>
      <c r="VAK17" s="286"/>
      <c r="VAL17" s="287"/>
      <c r="VAM17" s="67"/>
      <c r="VAN17" s="284"/>
      <c r="VAO17" s="285"/>
      <c r="VAP17" s="285"/>
      <c r="VAQ17" s="286"/>
      <c r="VAR17" s="287"/>
      <c r="VAS17" s="67"/>
      <c r="VAT17" s="284"/>
      <c r="VAU17" s="285"/>
      <c r="VAV17" s="285"/>
      <c r="VAW17" s="286"/>
      <c r="VAX17" s="287"/>
      <c r="VAY17" s="67"/>
      <c r="VAZ17" s="284"/>
      <c r="VBA17" s="285"/>
      <c r="VBB17" s="285"/>
      <c r="VBC17" s="286"/>
      <c r="VBD17" s="287"/>
      <c r="VBE17" s="67"/>
      <c r="VBF17" s="284"/>
      <c r="VBG17" s="285"/>
      <c r="VBH17" s="285"/>
      <c r="VBI17" s="286"/>
      <c r="VBJ17" s="287"/>
      <c r="VBK17" s="67"/>
      <c r="VBL17" s="284"/>
      <c r="VBM17" s="285"/>
      <c r="VBN17" s="285"/>
      <c r="VBO17" s="286"/>
      <c r="VBP17" s="287"/>
      <c r="VBQ17" s="67"/>
      <c r="VBR17" s="284"/>
      <c r="VBS17" s="285"/>
      <c r="VBT17" s="285"/>
      <c r="VBU17" s="286"/>
      <c r="VBV17" s="287"/>
      <c r="VBW17" s="67"/>
      <c r="VBX17" s="284"/>
      <c r="VBY17" s="285"/>
      <c r="VBZ17" s="285"/>
      <c r="VCA17" s="286"/>
      <c r="VCB17" s="287"/>
      <c r="VCC17" s="67"/>
      <c r="VCD17" s="284"/>
      <c r="VCE17" s="285"/>
      <c r="VCF17" s="285"/>
      <c r="VCG17" s="286"/>
      <c r="VCH17" s="287"/>
      <c r="VCI17" s="67"/>
      <c r="VCJ17" s="284"/>
      <c r="VCK17" s="285"/>
      <c r="VCL17" s="285"/>
      <c r="VCM17" s="286"/>
      <c r="VCN17" s="287"/>
      <c r="VCO17" s="67"/>
      <c r="VCP17" s="284"/>
      <c r="VCQ17" s="285"/>
      <c r="VCR17" s="285"/>
      <c r="VCS17" s="286"/>
      <c r="VCT17" s="287"/>
      <c r="VCU17" s="67"/>
      <c r="VCV17" s="284"/>
      <c r="VCW17" s="285"/>
      <c r="VCX17" s="285"/>
      <c r="VCY17" s="286"/>
      <c r="VCZ17" s="287"/>
      <c r="VDA17" s="67"/>
      <c r="VDB17" s="284"/>
      <c r="VDC17" s="285"/>
      <c r="VDD17" s="285"/>
      <c r="VDE17" s="286"/>
      <c r="VDF17" s="287"/>
      <c r="VDG17" s="67"/>
      <c r="VDH17" s="284"/>
      <c r="VDI17" s="285"/>
      <c r="VDJ17" s="285"/>
      <c r="VDK17" s="286"/>
      <c r="VDL17" s="287"/>
      <c r="VDM17" s="67"/>
      <c r="VDN17" s="284"/>
      <c r="VDO17" s="285"/>
      <c r="VDP17" s="285"/>
      <c r="VDQ17" s="286"/>
      <c r="VDR17" s="287"/>
      <c r="VDS17" s="67"/>
      <c r="VDT17" s="284"/>
      <c r="VDU17" s="285"/>
      <c r="VDV17" s="285"/>
      <c r="VDW17" s="286"/>
      <c r="VDX17" s="287"/>
      <c r="VDY17" s="67"/>
      <c r="VDZ17" s="284"/>
      <c r="VEA17" s="285"/>
      <c r="VEB17" s="285"/>
      <c r="VEC17" s="286"/>
      <c r="VED17" s="287"/>
      <c r="VEE17" s="67"/>
      <c r="VEF17" s="284"/>
      <c r="VEG17" s="285"/>
      <c r="VEH17" s="285"/>
      <c r="VEI17" s="286"/>
      <c r="VEJ17" s="287"/>
      <c r="VEK17" s="67"/>
      <c r="VEL17" s="284"/>
      <c r="VEM17" s="285"/>
      <c r="VEN17" s="285"/>
      <c r="VEO17" s="286"/>
      <c r="VEP17" s="287"/>
      <c r="VEQ17" s="67"/>
      <c r="VER17" s="284"/>
      <c r="VES17" s="285"/>
      <c r="VET17" s="285"/>
      <c r="VEU17" s="286"/>
      <c r="VEV17" s="287"/>
      <c r="VEW17" s="67"/>
      <c r="VEX17" s="284"/>
      <c r="VEY17" s="285"/>
      <c r="VEZ17" s="285"/>
      <c r="VFA17" s="286"/>
      <c r="VFB17" s="287"/>
      <c r="VFC17" s="67"/>
      <c r="VFD17" s="284"/>
      <c r="VFE17" s="285"/>
      <c r="VFF17" s="285"/>
      <c r="VFG17" s="286"/>
      <c r="VFH17" s="287"/>
      <c r="VFI17" s="67"/>
      <c r="VFJ17" s="284"/>
      <c r="VFK17" s="285"/>
      <c r="VFL17" s="285"/>
      <c r="VFM17" s="286"/>
      <c r="VFN17" s="287"/>
      <c r="VFO17" s="67"/>
      <c r="VFP17" s="284"/>
      <c r="VFQ17" s="285"/>
      <c r="VFR17" s="285"/>
      <c r="VFS17" s="286"/>
      <c r="VFT17" s="287"/>
      <c r="VFU17" s="67"/>
      <c r="VFV17" s="284"/>
      <c r="VFW17" s="285"/>
      <c r="VFX17" s="285"/>
      <c r="VFY17" s="286"/>
      <c r="VFZ17" s="287"/>
      <c r="VGA17" s="67"/>
      <c r="VGB17" s="284"/>
      <c r="VGC17" s="285"/>
      <c r="VGD17" s="285"/>
      <c r="VGE17" s="286"/>
      <c r="VGF17" s="287"/>
      <c r="VGG17" s="67"/>
      <c r="VGH17" s="284"/>
      <c r="VGI17" s="285"/>
      <c r="VGJ17" s="285"/>
      <c r="VGK17" s="286"/>
      <c r="VGL17" s="287"/>
      <c r="VGM17" s="67"/>
      <c r="VGN17" s="284"/>
      <c r="VGO17" s="285"/>
      <c r="VGP17" s="285"/>
      <c r="VGQ17" s="286"/>
      <c r="VGR17" s="287"/>
      <c r="VGS17" s="67"/>
      <c r="VGT17" s="284"/>
      <c r="VGU17" s="285"/>
      <c r="VGV17" s="285"/>
      <c r="VGW17" s="286"/>
      <c r="VGX17" s="287"/>
      <c r="VGY17" s="67"/>
      <c r="VGZ17" s="284"/>
      <c r="VHA17" s="285"/>
      <c r="VHB17" s="285"/>
      <c r="VHC17" s="286"/>
      <c r="VHD17" s="287"/>
      <c r="VHE17" s="67"/>
      <c r="VHF17" s="284"/>
      <c r="VHG17" s="285"/>
      <c r="VHH17" s="285"/>
      <c r="VHI17" s="286"/>
      <c r="VHJ17" s="287"/>
      <c r="VHK17" s="67"/>
      <c r="VHL17" s="284"/>
      <c r="VHM17" s="285"/>
      <c r="VHN17" s="285"/>
      <c r="VHO17" s="286"/>
      <c r="VHP17" s="287"/>
      <c r="VHQ17" s="67"/>
      <c r="VHR17" s="284"/>
      <c r="VHS17" s="285"/>
      <c r="VHT17" s="285"/>
      <c r="VHU17" s="286"/>
      <c r="VHV17" s="287"/>
      <c r="VHW17" s="67"/>
      <c r="VHX17" s="284"/>
      <c r="VHY17" s="285"/>
      <c r="VHZ17" s="285"/>
      <c r="VIA17" s="286"/>
      <c r="VIB17" s="287"/>
      <c r="VIC17" s="67"/>
      <c r="VID17" s="284"/>
      <c r="VIE17" s="285"/>
      <c r="VIF17" s="285"/>
      <c r="VIG17" s="286"/>
      <c r="VIH17" s="287"/>
      <c r="VII17" s="67"/>
      <c r="VIJ17" s="284"/>
      <c r="VIK17" s="285"/>
      <c r="VIL17" s="285"/>
      <c r="VIM17" s="286"/>
      <c r="VIN17" s="287"/>
      <c r="VIO17" s="67"/>
      <c r="VIP17" s="284"/>
      <c r="VIQ17" s="285"/>
      <c r="VIR17" s="285"/>
      <c r="VIS17" s="286"/>
      <c r="VIT17" s="287"/>
      <c r="VIU17" s="67"/>
      <c r="VIV17" s="284"/>
      <c r="VIW17" s="285"/>
      <c r="VIX17" s="285"/>
      <c r="VIY17" s="286"/>
      <c r="VIZ17" s="287"/>
      <c r="VJA17" s="67"/>
      <c r="VJB17" s="284"/>
      <c r="VJC17" s="285"/>
      <c r="VJD17" s="285"/>
      <c r="VJE17" s="286"/>
      <c r="VJF17" s="287"/>
      <c r="VJG17" s="67"/>
      <c r="VJH17" s="284"/>
      <c r="VJI17" s="285"/>
      <c r="VJJ17" s="285"/>
      <c r="VJK17" s="286"/>
      <c r="VJL17" s="287"/>
      <c r="VJM17" s="67"/>
      <c r="VJN17" s="284"/>
      <c r="VJO17" s="285"/>
      <c r="VJP17" s="285"/>
      <c r="VJQ17" s="286"/>
      <c r="VJR17" s="287"/>
      <c r="VJS17" s="67"/>
      <c r="VJT17" s="284"/>
      <c r="VJU17" s="285"/>
      <c r="VJV17" s="285"/>
      <c r="VJW17" s="286"/>
      <c r="VJX17" s="287"/>
      <c r="VJY17" s="67"/>
      <c r="VJZ17" s="284"/>
      <c r="VKA17" s="285"/>
      <c r="VKB17" s="285"/>
      <c r="VKC17" s="286"/>
      <c r="VKD17" s="287"/>
      <c r="VKE17" s="67"/>
      <c r="VKF17" s="284"/>
      <c r="VKG17" s="285"/>
      <c r="VKH17" s="285"/>
      <c r="VKI17" s="286"/>
      <c r="VKJ17" s="287"/>
      <c r="VKK17" s="67"/>
      <c r="VKL17" s="284"/>
      <c r="VKM17" s="285"/>
      <c r="VKN17" s="285"/>
      <c r="VKO17" s="286"/>
      <c r="VKP17" s="287"/>
      <c r="VKQ17" s="67"/>
      <c r="VKR17" s="284"/>
      <c r="VKS17" s="285"/>
      <c r="VKT17" s="285"/>
      <c r="VKU17" s="286"/>
      <c r="VKV17" s="287"/>
      <c r="VKW17" s="67"/>
      <c r="VKX17" s="284"/>
      <c r="VKY17" s="285"/>
      <c r="VKZ17" s="285"/>
      <c r="VLA17" s="286"/>
      <c r="VLB17" s="287"/>
      <c r="VLC17" s="67"/>
      <c r="VLD17" s="284"/>
      <c r="VLE17" s="285"/>
      <c r="VLF17" s="285"/>
      <c r="VLG17" s="286"/>
      <c r="VLH17" s="287"/>
      <c r="VLI17" s="67"/>
      <c r="VLJ17" s="284"/>
      <c r="VLK17" s="285"/>
      <c r="VLL17" s="285"/>
      <c r="VLM17" s="286"/>
      <c r="VLN17" s="287"/>
      <c r="VLO17" s="67"/>
      <c r="VLP17" s="284"/>
      <c r="VLQ17" s="285"/>
      <c r="VLR17" s="285"/>
      <c r="VLS17" s="286"/>
      <c r="VLT17" s="287"/>
      <c r="VLU17" s="67"/>
      <c r="VLV17" s="284"/>
      <c r="VLW17" s="285"/>
      <c r="VLX17" s="285"/>
      <c r="VLY17" s="286"/>
      <c r="VLZ17" s="287"/>
      <c r="VMA17" s="67"/>
      <c r="VMB17" s="284"/>
      <c r="VMC17" s="285"/>
      <c r="VMD17" s="285"/>
      <c r="VME17" s="286"/>
      <c r="VMF17" s="287"/>
      <c r="VMG17" s="67"/>
      <c r="VMH17" s="284"/>
      <c r="VMI17" s="285"/>
      <c r="VMJ17" s="285"/>
      <c r="VMK17" s="286"/>
      <c r="VML17" s="287"/>
      <c r="VMM17" s="67"/>
      <c r="VMN17" s="284"/>
      <c r="VMO17" s="285"/>
      <c r="VMP17" s="285"/>
      <c r="VMQ17" s="286"/>
      <c r="VMR17" s="287"/>
      <c r="VMS17" s="67"/>
      <c r="VMT17" s="284"/>
      <c r="VMU17" s="285"/>
      <c r="VMV17" s="285"/>
      <c r="VMW17" s="286"/>
      <c r="VMX17" s="287"/>
      <c r="VMY17" s="67"/>
      <c r="VMZ17" s="284"/>
      <c r="VNA17" s="285"/>
      <c r="VNB17" s="285"/>
      <c r="VNC17" s="286"/>
      <c r="VND17" s="287"/>
      <c r="VNE17" s="67"/>
      <c r="VNF17" s="284"/>
      <c r="VNG17" s="285"/>
      <c r="VNH17" s="285"/>
      <c r="VNI17" s="286"/>
      <c r="VNJ17" s="287"/>
      <c r="VNK17" s="67"/>
      <c r="VNL17" s="284"/>
      <c r="VNM17" s="285"/>
      <c r="VNN17" s="285"/>
      <c r="VNO17" s="286"/>
      <c r="VNP17" s="287"/>
      <c r="VNQ17" s="67"/>
      <c r="VNR17" s="284"/>
      <c r="VNS17" s="285"/>
      <c r="VNT17" s="285"/>
      <c r="VNU17" s="286"/>
      <c r="VNV17" s="287"/>
      <c r="VNW17" s="67"/>
      <c r="VNX17" s="284"/>
      <c r="VNY17" s="285"/>
      <c r="VNZ17" s="285"/>
      <c r="VOA17" s="286"/>
      <c r="VOB17" s="287"/>
      <c r="VOC17" s="67"/>
      <c r="VOD17" s="284"/>
      <c r="VOE17" s="285"/>
      <c r="VOF17" s="285"/>
      <c r="VOG17" s="286"/>
      <c r="VOH17" s="287"/>
      <c r="VOI17" s="67"/>
      <c r="VOJ17" s="284"/>
      <c r="VOK17" s="285"/>
      <c r="VOL17" s="285"/>
      <c r="VOM17" s="286"/>
      <c r="VON17" s="287"/>
      <c r="VOO17" s="67"/>
      <c r="VOP17" s="284"/>
      <c r="VOQ17" s="285"/>
      <c r="VOR17" s="285"/>
      <c r="VOS17" s="286"/>
      <c r="VOT17" s="287"/>
      <c r="VOU17" s="67"/>
      <c r="VOV17" s="284"/>
      <c r="VOW17" s="285"/>
      <c r="VOX17" s="285"/>
      <c r="VOY17" s="286"/>
      <c r="VOZ17" s="287"/>
      <c r="VPA17" s="67"/>
      <c r="VPB17" s="284"/>
      <c r="VPC17" s="285"/>
      <c r="VPD17" s="285"/>
      <c r="VPE17" s="286"/>
      <c r="VPF17" s="287"/>
      <c r="VPG17" s="67"/>
      <c r="VPH17" s="284"/>
      <c r="VPI17" s="285"/>
      <c r="VPJ17" s="285"/>
      <c r="VPK17" s="286"/>
      <c r="VPL17" s="287"/>
      <c r="VPM17" s="67"/>
      <c r="VPN17" s="284"/>
      <c r="VPO17" s="285"/>
      <c r="VPP17" s="285"/>
      <c r="VPQ17" s="286"/>
      <c r="VPR17" s="287"/>
      <c r="VPS17" s="67"/>
      <c r="VPT17" s="284"/>
      <c r="VPU17" s="285"/>
      <c r="VPV17" s="285"/>
      <c r="VPW17" s="286"/>
      <c r="VPX17" s="287"/>
      <c r="VPY17" s="67"/>
      <c r="VPZ17" s="284"/>
      <c r="VQA17" s="285"/>
      <c r="VQB17" s="285"/>
      <c r="VQC17" s="286"/>
      <c r="VQD17" s="287"/>
      <c r="VQE17" s="67"/>
      <c r="VQF17" s="284"/>
      <c r="VQG17" s="285"/>
      <c r="VQH17" s="285"/>
      <c r="VQI17" s="286"/>
      <c r="VQJ17" s="287"/>
      <c r="VQK17" s="67"/>
      <c r="VQL17" s="284"/>
      <c r="VQM17" s="285"/>
      <c r="VQN17" s="285"/>
      <c r="VQO17" s="286"/>
      <c r="VQP17" s="287"/>
      <c r="VQQ17" s="67"/>
      <c r="VQR17" s="284"/>
      <c r="VQS17" s="285"/>
      <c r="VQT17" s="285"/>
      <c r="VQU17" s="286"/>
      <c r="VQV17" s="287"/>
      <c r="VQW17" s="67"/>
      <c r="VQX17" s="284"/>
      <c r="VQY17" s="285"/>
      <c r="VQZ17" s="285"/>
      <c r="VRA17" s="286"/>
      <c r="VRB17" s="287"/>
      <c r="VRC17" s="67"/>
      <c r="VRD17" s="284"/>
      <c r="VRE17" s="285"/>
      <c r="VRF17" s="285"/>
      <c r="VRG17" s="286"/>
      <c r="VRH17" s="287"/>
      <c r="VRI17" s="67"/>
      <c r="VRJ17" s="284"/>
      <c r="VRK17" s="285"/>
      <c r="VRL17" s="285"/>
      <c r="VRM17" s="286"/>
      <c r="VRN17" s="287"/>
      <c r="VRO17" s="67"/>
      <c r="VRP17" s="284"/>
      <c r="VRQ17" s="285"/>
      <c r="VRR17" s="285"/>
      <c r="VRS17" s="286"/>
      <c r="VRT17" s="287"/>
      <c r="VRU17" s="67"/>
      <c r="VRV17" s="284"/>
      <c r="VRW17" s="285"/>
      <c r="VRX17" s="285"/>
      <c r="VRY17" s="286"/>
      <c r="VRZ17" s="287"/>
      <c r="VSA17" s="67"/>
      <c r="VSB17" s="284"/>
      <c r="VSC17" s="285"/>
      <c r="VSD17" s="285"/>
      <c r="VSE17" s="286"/>
      <c r="VSF17" s="287"/>
      <c r="VSG17" s="67"/>
      <c r="VSH17" s="284"/>
      <c r="VSI17" s="285"/>
      <c r="VSJ17" s="285"/>
      <c r="VSK17" s="286"/>
      <c r="VSL17" s="287"/>
      <c r="VSM17" s="67"/>
      <c r="VSN17" s="284"/>
      <c r="VSO17" s="285"/>
      <c r="VSP17" s="285"/>
      <c r="VSQ17" s="286"/>
      <c r="VSR17" s="287"/>
      <c r="VSS17" s="67"/>
      <c r="VST17" s="284"/>
      <c r="VSU17" s="285"/>
      <c r="VSV17" s="285"/>
      <c r="VSW17" s="286"/>
      <c r="VSX17" s="287"/>
      <c r="VSY17" s="67"/>
      <c r="VSZ17" s="284"/>
      <c r="VTA17" s="285"/>
      <c r="VTB17" s="285"/>
      <c r="VTC17" s="286"/>
      <c r="VTD17" s="287"/>
      <c r="VTE17" s="67"/>
      <c r="VTF17" s="284"/>
      <c r="VTG17" s="285"/>
      <c r="VTH17" s="285"/>
      <c r="VTI17" s="286"/>
      <c r="VTJ17" s="287"/>
      <c r="VTK17" s="67"/>
      <c r="VTL17" s="284"/>
      <c r="VTM17" s="285"/>
      <c r="VTN17" s="285"/>
      <c r="VTO17" s="286"/>
      <c r="VTP17" s="287"/>
      <c r="VTQ17" s="67"/>
      <c r="VTR17" s="284"/>
      <c r="VTS17" s="285"/>
      <c r="VTT17" s="285"/>
      <c r="VTU17" s="286"/>
      <c r="VTV17" s="287"/>
      <c r="VTW17" s="67"/>
      <c r="VTX17" s="284"/>
      <c r="VTY17" s="285"/>
      <c r="VTZ17" s="285"/>
      <c r="VUA17" s="286"/>
      <c r="VUB17" s="287"/>
      <c r="VUC17" s="67"/>
      <c r="VUD17" s="284"/>
      <c r="VUE17" s="285"/>
      <c r="VUF17" s="285"/>
      <c r="VUG17" s="286"/>
      <c r="VUH17" s="287"/>
      <c r="VUI17" s="67"/>
      <c r="VUJ17" s="284"/>
      <c r="VUK17" s="285"/>
      <c r="VUL17" s="285"/>
      <c r="VUM17" s="286"/>
      <c r="VUN17" s="287"/>
      <c r="VUO17" s="67"/>
      <c r="VUP17" s="284"/>
      <c r="VUQ17" s="285"/>
      <c r="VUR17" s="285"/>
      <c r="VUS17" s="286"/>
      <c r="VUT17" s="287"/>
      <c r="VUU17" s="67"/>
      <c r="VUV17" s="284"/>
      <c r="VUW17" s="285"/>
      <c r="VUX17" s="285"/>
      <c r="VUY17" s="286"/>
      <c r="VUZ17" s="287"/>
      <c r="VVA17" s="67"/>
      <c r="VVB17" s="284"/>
      <c r="VVC17" s="285"/>
      <c r="VVD17" s="285"/>
      <c r="VVE17" s="286"/>
      <c r="VVF17" s="287"/>
      <c r="VVG17" s="67"/>
      <c r="VVH17" s="284"/>
      <c r="VVI17" s="285"/>
      <c r="VVJ17" s="285"/>
      <c r="VVK17" s="286"/>
      <c r="VVL17" s="287"/>
      <c r="VVM17" s="67"/>
      <c r="VVN17" s="284"/>
      <c r="VVO17" s="285"/>
      <c r="VVP17" s="285"/>
      <c r="VVQ17" s="286"/>
      <c r="VVR17" s="287"/>
      <c r="VVS17" s="67"/>
      <c r="VVT17" s="284"/>
      <c r="VVU17" s="285"/>
      <c r="VVV17" s="285"/>
      <c r="VVW17" s="286"/>
      <c r="VVX17" s="287"/>
      <c r="VVY17" s="67"/>
      <c r="VVZ17" s="284"/>
      <c r="VWA17" s="285"/>
      <c r="VWB17" s="285"/>
      <c r="VWC17" s="286"/>
      <c r="VWD17" s="287"/>
      <c r="VWE17" s="67"/>
      <c r="VWF17" s="284"/>
      <c r="VWG17" s="285"/>
      <c r="VWH17" s="285"/>
      <c r="VWI17" s="286"/>
      <c r="VWJ17" s="287"/>
      <c r="VWK17" s="67"/>
      <c r="VWL17" s="284"/>
      <c r="VWM17" s="285"/>
      <c r="VWN17" s="285"/>
      <c r="VWO17" s="286"/>
      <c r="VWP17" s="287"/>
      <c r="VWQ17" s="67"/>
      <c r="VWR17" s="284"/>
      <c r="VWS17" s="285"/>
      <c r="VWT17" s="285"/>
      <c r="VWU17" s="286"/>
      <c r="VWV17" s="287"/>
      <c r="VWW17" s="67"/>
      <c r="VWX17" s="284"/>
      <c r="VWY17" s="285"/>
      <c r="VWZ17" s="285"/>
      <c r="VXA17" s="286"/>
      <c r="VXB17" s="287"/>
      <c r="VXC17" s="67"/>
      <c r="VXD17" s="284"/>
      <c r="VXE17" s="285"/>
      <c r="VXF17" s="285"/>
      <c r="VXG17" s="286"/>
      <c r="VXH17" s="287"/>
      <c r="VXI17" s="67"/>
      <c r="VXJ17" s="284"/>
      <c r="VXK17" s="285"/>
      <c r="VXL17" s="285"/>
      <c r="VXM17" s="286"/>
      <c r="VXN17" s="287"/>
      <c r="VXO17" s="67"/>
      <c r="VXP17" s="284"/>
      <c r="VXQ17" s="285"/>
      <c r="VXR17" s="285"/>
      <c r="VXS17" s="286"/>
      <c r="VXT17" s="287"/>
      <c r="VXU17" s="67"/>
      <c r="VXV17" s="284"/>
      <c r="VXW17" s="285"/>
      <c r="VXX17" s="285"/>
      <c r="VXY17" s="286"/>
      <c r="VXZ17" s="287"/>
      <c r="VYA17" s="67"/>
      <c r="VYB17" s="284"/>
      <c r="VYC17" s="285"/>
      <c r="VYD17" s="285"/>
      <c r="VYE17" s="286"/>
      <c r="VYF17" s="287"/>
      <c r="VYG17" s="67"/>
      <c r="VYH17" s="284"/>
      <c r="VYI17" s="285"/>
      <c r="VYJ17" s="285"/>
      <c r="VYK17" s="286"/>
      <c r="VYL17" s="287"/>
      <c r="VYM17" s="67"/>
      <c r="VYN17" s="284"/>
      <c r="VYO17" s="285"/>
      <c r="VYP17" s="285"/>
      <c r="VYQ17" s="286"/>
      <c r="VYR17" s="287"/>
      <c r="VYS17" s="67"/>
      <c r="VYT17" s="284"/>
      <c r="VYU17" s="285"/>
      <c r="VYV17" s="285"/>
      <c r="VYW17" s="286"/>
      <c r="VYX17" s="287"/>
      <c r="VYY17" s="67"/>
      <c r="VYZ17" s="284"/>
      <c r="VZA17" s="285"/>
      <c r="VZB17" s="285"/>
      <c r="VZC17" s="286"/>
      <c r="VZD17" s="287"/>
      <c r="VZE17" s="67"/>
      <c r="VZF17" s="284"/>
      <c r="VZG17" s="285"/>
      <c r="VZH17" s="285"/>
      <c r="VZI17" s="286"/>
      <c r="VZJ17" s="287"/>
      <c r="VZK17" s="67"/>
      <c r="VZL17" s="284"/>
      <c r="VZM17" s="285"/>
      <c r="VZN17" s="285"/>
      <c r="VZO17" s="286"/>
      <c r="VZP17" s="287"/>
      <c r="VZQ17" s="67"/>
      <c r="VZR17" s="284"/>
      <c r="VZS17" s="285"/>
      <c r="VZT17" s="285"/>
      <c r="VZU17" s="286"/>
      <c r="VZV17" s="287"/>
      <c r="VZW17" s="67"/>
      <c r="VZX17" s="284"/>
      <c r="VZY17" s="285"/>
      <c r="VZZ17" s="285"/>
      <c r="WAA17" s="286"/>
      <c r="WAB17" s="287"/>
      <c r="WAC17" s="67"/>
      <c r="WAD17" s="284"/>
      <c r="WAE17" s="285"/>
      <c r="WAF17" s="285"/>
      <c r="WAG17" s="286"/>
      <c r="WAH17" s="287"/>
      <c r="WAI17" s="67"/>
      <c r="WAJ17" s="284"/>
      <c r="WAK17" s="285"/>
      <c r="WAL17" s="285"/>
      <c r="WAM17" s="286"/>
      <c r="WAN17" s="287"/>
      <c r="WAO17" s="67"/>
      <c r="WAP17" s="284"/>
      <c r="WAQ17" s="285"/>
      <c r="WAR17" s="285"/>
      <c r="WAS17" s="286"/>
      <c r="WAT17" s="287"/>
      <c r="WAU17" s="67"/>
      <c r="WAV17" s="284"/>
      <c r="WAW17" s="285"/>
      <c r="WAX17" s="285"/>
      <c r="WAY17" s="286"/>
      <c r="WAZ17" s="287"/>
      <c r="WBA17" s="67"/>
      <c r="WBB17" s="284"/>
      <c r="WBC17" s="285"/>
      <c r="WBD17" s="285"/>
      <c r="WBE17" s="286"/>
      <c r="WBF17" s="287"/>
      <c r="WBG17" s="67"/>
      <c r="WBH17" s="284"/>
      <c r="WBI17" s="285"/>
      <c r="WBJ17" s="285"/>
      <c r="WBK17" s="286"/>
      <c r="WBL17" s="287"/>
      <c r="WBM17" s="67"/>
      <c r="WBN17" s="284"/>
      <c r="WBO17" s="285"/>
      <c r="WBP17" s="285"/>
      <c r="WBQ17" s="286"/>
      <c r="WBR17" s="287"/>
      <c r="WBS17" s="67"/>
      <c r="WBT17" s="284"/>
      <c r="WBU17" s="285"/>
      <c r="WBV17" s="285"/>
      <c r="WBW17" s="286"/>
      <c r="WBX17" s="287"/>
      <c r="WBY17" s="67"/>
      <c r="WBZ17" s="284"/>
      <c r="WCA17" s="285"/>
      <c r="WCB17" s="285"/>
      <c r="WCC17" s="286"/>
      <c r="WCD17" s="287"/>
      <c r="WCE17" s="67"/>
      <c r="WCF17" s="284"/>
      <c r="WCG17" s="285"/>
      <c r="WCH17" s="285"/>
      <c r="WCI17" s="286"/>
      <c r="WCJ17" s="287"/>
      <c r="WCK17" s="67"/>
      <c r="WCL17" s="284"/>
      <c r="WCM17" s="285"/>
      <c r="WCN17" s="285"/>
      <c r="WCO17" s="286"/>
      <c r="WCP17" s="287"/>
      <c r="WCQ17" s="67"/>
      <c r="WCR17" s="284"/>
      <c r="WCS17" s="285"/>
      <c r="WCT17" s="285"/>
      <c r="WCU17" s="286"/>
      <c r="WCV17" s="287"/>
      <c r="WCW17" s="67"/>
      <c r="WCX17" s="284"/>
      <c r="WCY17" s="285"/>
      <c r="WCZ17" s="285"/>
      <c r="WDA17" s="286"/>
      <c r="WDB17" s="287"/>
      <c r="WDC17" s="67"/>
      <c r="WDD17" s="284"/>
      <c r="WDE17" s="285"/>
      <c r="WDF17" s="285"/>
      <c r="WDG17" s="286"/>
      <c r="WDH17" s="287"/>
      <c r="WDI17" s="67"/>
      <c r="WDJ17" s="284"/>
      <c r="WDK17" s="285"/>
      <c r="WDL17" s="285"/>
      <c r="WDM17" s="286"/>
      <c r="WDN17" s="287"/>
      <c r="WDO17" s="67"/>
      <c r="WDP17" s="284"/>
      <c r="WDQ17" s="285"/>
      <c r="WDR17" s="285"/>
      <c r="WDS17" s="286"/>
      <c r="WDT17" s="287"/>
      <c r="WDU17" s="67"/>
      <c r="WDV17" s="284"/>
      <c r="WDW17" s="285"/>
      <c r="WDX17" s="285"/>
      <c r="WDY17" s="286"/>
      <c r="WDZ17" s="287"/>
      <c r="WEA17" s="67"/>
      <c r="WEB17" s="284"/>
      <c r="WEC17" s="285"/>
      <c r="WED17" s="285"/>
      <c r="WEE17" s="286"/>
      <c r="WEF17" s="287"/>
      <c r="WEG17" s="67"/>
      <c r="WEH17" s="284"/>
      <c r="WEI17" s="285"/>
      <c r="WEJ17" s="285"/>
      <c r="WEK17" s="286"/>
      <c r="WEL17" s="287"/>
      <c r="WEM17" s="67"/>
      <c r="WEN17" s="284"/>
      <c r="WEO17" s="285"/>
      <c r="WEP17" s="285"/>
      <c r="WEQ17" s="286"/>
      <c r="WER17" s="287"/>
      <c r="WES17" s="67"/>
      <c r="WET17" s="284"/>
      <c r="WEU17" s="285"/>
      <c r="WEV17" s="285"/>
      <c r="WEW17" s="286"/>
      <c r="WEX17" s="287"/>
      <c r="WEY17" s="67"/>
      <c r="WEZ17" s="284"/>
      <c r="WFA17" s="285"/>
      <c r="WFB17" s="285"/>
      <c r="WFC17" s="286"/>
      <c r="WFD17" s="287"/>
      <c r="WFE17" s="67"/>
      <c r="WFF17" s="284"/>
      <c r="WFG17" s="285"/>
      <c r="WFH17" s="285"/>
      <c r="WFI17" s="286"/>
      <c r="WFJ17" s="287"/>
      <c r="WFK17" s="67"/>
      <c r="WFL17" s="284"/>
      <c r="WFM17" s="285"/>
      <c r="WFN17" s="285"/>
      <c r="WFO17" s="286"/>
      <c r="WFP17" s="287"/>
      <c r="WFQ17" s="67"/>
      <c r="WFR17" s="284"/>
      <c r="WFS17" s="285"/>
      <c r="WFT17" s="285"/>
      <c r="WFU17" s="286"/>
      <c r="WFV17" s="287"/>
      <c r="WFW17" s="67"/>
      <c r="WFX17" s="284"/>
      <c r="WFY17" s="285"/>
      <c r="WFZ17" s="285"/>
      <c r="WGA17" s="286"/>
      <c r="WGB17" s="287"/>
      <c r="WGC17" s="67"/>
      <c r="WGD17" s="284"/>
      <c r="WGE17" s="285"/>
      <c r="WGF17" s="285"/>
      <c r="WGG17" s="286"/>
      <c r="WGH17" s="287"/>
      <c r="WGI17" s="67"/>
      <c r="WGJ17" s="284"/>
      <c r="WGK17" s="285"/>
      <c r="WGL17" s="285"/>
      <c r="WGM17" s="286"/>
      <c r="WGN17" s="287"/>
      <c r="WGO17" s="67"/>
      <c r="WGP17" s="284"/>
      <c r="WGQ17" s="285"/>
      <c r="WGR17" s="285"/>
      <c r="WGS17" s="286"/>
      <c r="WGT17" s="287"/>
      <c r="WGU17" s="67"/>
      <c r="WGV17" s="284"/>
      <c r="WGW17" s="285"/>
      <c r="WGX17" s="285"/>
      <c r="WGY17" s="286"/>
      <c r="WGZ17" s="287"/>
      <c r="WHA17" s="67"/>
      <c r="WHB17" s="284"/>
      <c r="WHC17" s="285"/>
      <c r="WHD17" s="285"/>
      <c r="WHE17" s="286"/>
      <c r="WHF17" s="287"/>
      <c r="WHG17" s="67"/>
      <c r="WHH17" s="284"/>
      <c r="WHI17" s="285"/>
      <c r="WHJ17" s="285"/>
      <c r="WHK17" s="286"/>
      <c r="WHL17" s="287"/>
      <c r="WHM17" s="67"/>
      <c r="WHN17" s="284"/>
      <c r="WHO17" s="285"/>
      <c r="WHP17" s="285"/>
      <c r="WHQ17" s="286"/>
      <c r="WHR17" s="287"/>
      <c r="WHS17" s="67"/>
      <c r="WHT17" s="284"/>
      <c r="WHU17" s="285"/>
      <c r="WHV17" s="285"/>
      <c r="WHW17" s="286"/>
      <c r="WHX17" s="287"/>
      <c r="WHY17" s="67"/>
      <c r="WHZ17" s="284"/>
      <c r="WIA17" s="285"/>
      <c r="WIB17" s="285"/>
      <c r="WIC17" s="286"/>
      <c r="WID17" s="287"/>
      <c r="WIE17" s="67"/>
      <c r="WIF17" s="284"/>
      <c r="WIG17" s="285"/>
      <c r="WIH17" s="285"/>
      <c r="WII17" s="286"/>
      <c r="WIJ17" s="287"/>
      <c r="WIK17" s="67"/>
      <c r="WIL17" s="284"/>
      <c r="WIM17" s="285"/>
      <c r="WIN17" s="285"/>
      <c r="WIO17" s="286"/>
      <c r="WIP17" s="287"/>
      <c r="WIQ17" s="67"/>
      <c r="WIR17" s="284"/>
      <c r="WIS17" s="285"/>
      <c r="WIT17" s="285"/>
      <c r="WIU17" s="286"/>
      <c r="WIV17" s="287"/>
      <c r="WIW17" s="67"/>
      <c r="WIX17" s="284"/>
      <c r="WIY17" s="285"/>
      <c r="WIZ17" s="285"/>
      <c r="WJA17" s="286"/>
      <c r="WJB17" s="287"/>
      <c r="WJC17" s="67"/>
      <c r="WJD17" s="284"/>
      <c r="WJE17" s="285"/>
      <c r="WJF17" s="285"/>
      <c r="WJG17" s="286"/>
      <c r="WJH17" s="287"/>
      <c r="WJI17" s="67"/>
      <c r="WJJ17" s="284"/>
      <c r="WJK17" s="285"/>
      <c r="WJL17" s="285"/>
      <c r="WJM17" s="286"/>
      <c r="WJN17" s="287"/>
      <c r="WJO17" s="67"/>
      <c r="WJP17" s="284"/>
      <c r="WJQ17" s="285"/>
      <c r="WJR17" s="285"/>
      <c r="WJS17" s="286"/>
      <c r="WJT17" s="287"/>
      <c r="WJU17" s="67"/>
      <c r="WJV17" s="284"/>
      <c r="WJW17" s="285"/>
      <c r="WJX17" s="285"/>
      <c r="WJY17" s="286"/>
      <c r="WJZ17" s="287"/>
      <c r="WKA17" s="67"/>
      <c r="WKB17" s="284"/>
      <c r="WKC17" s="285"/>
      <c r="WKD17" s="285"/>
      <c r="WKE17" s="286"/>
      <c r="WKF17" s="287"/>
      <c r="WKG17" s="67"/>
      <c r="WKH17" s="284"/>
      <c r="WKI17" s="285"/>
      <c r="WKJ17" s="285"/>
      <c r="WKK17" s="286"/>
      <c r="WKL17" s="287"/>
      <c r="WKM17" s="67"/>
      <c r="WKN17" s="284"/>
      <c r="WKO17" s="285"/>
      <c r="WKP17" s="285"/>
      <c r="WKQ17" s="286"/>
      <c r="WKR17" s="287"/>
      <c r="WKS17" s="67"/>
      <c r="WKT17" s="284"/>
      <c r="WKU17" s="285"/>
      <c r="WKV17" s="285"/>
      <c r="WKW17" s="286"/>
      <c r="WKX17" s="287"/>
      <c r="WKY17" s="67"/>
      <c r="WKZ17" s="284"/>
      <c r="WLA17" s="285"/>
      <c r="WLB17" s="285"/>
      <c r="WLC17" s="286"/>
      <c r="WLD17" s="287"/>
      <c r="WLE17" s="67"/>
      <c r="WLF17" s="284"/>
      <c r="WLG17" s="285"/>
      <c r="WLH17" s="285"/>
      <c r="WLI17" s="286"/>
      <c r="WLJ17" s="287"/>
      <c r="WLK17" s="67"/>
      <c r="WLL17" s="284"/>
      <c r="WLM17" s="285"/>
      <c r="WLN17" s="285"/>
      <c r="WLO17" s="286"/>
      <c r="WLP17" s="287"/>
      <c r="WLQ17" s="67"/>
      <c r="WLR17" s="284"/>
      <c r="WLS17" s="285"/>
      <c r="WLT17" s="285"/>
      <c r="WLU17" s="286"/>
      <c r="WLV17" s="287"/>
      <c r="WLW17" s="67"/>
      <c r="WLX17" s="284"/>
      <c r="WLY17" s="285"/>
      <c r="WLZ17" s="285"/>
      <c r="WMA17" s="286"/>
      <c r="WMB17" s="287"/>
      <c r="WMC17" s="67"/>
      <c r="WMD17" s="284"/>
      <c r="WME17" s="285"/>
      <c r="WMF17" s="285"/>
      <c r="WMG17" s="286"/>
      <c r="WMH17" s="287"/>
      <c r="WMI17" s="67"/>
      <c r="WMJ17" s="284"/>
      <c r="WMK17" s="285"/>
      <c r="WML17" s="285"/>
      <c r="WMM17" s="286"/>
      <c r="WMN17" s="287"/>
      <c r="WMO17" s="67"/>
      <c r="WMP17" s="284"/>
      <c r="WMQ17" s="285"/>
      <c r="WMR17" s="285"/>
      <c r="WMS17" s="286"/>
      <c r="WMT17" s="287"/>
      <c r="WMU17" s="67"/>
      <c r="WMV17" s="284"/>
      <c r="WMW17" s="285"/>
      <c r="WMX17" s="285"/>
      <c r="WMY17" s="286"/>
      <c r="WMZ17" s="287"/>
      <c r="WNA17" s="67"/>
      <c r="WNB17" s="284"/>
      <c r="WNC17" s="285"/>
      <c r="WND17" s="285"/>
      <c r="WNE17" s="286"/>
      <c r="WNF17" s="287"/>
      <c r="WNG17" s="67"/>
      <c r="WNH17" s="284"/>
      <c r="WNI17" s="285"/>
      <c r="WNJ17" s="285"/>
      <c r="WNK17" s="286"/>
      <c r="WNL17" s="287"/>
      <c r="WNM17" s="67"/>
      <c r="WNN17" s="284"/>
      <c r="WNO17" s="285"/>
      <c r="WNP17" s="285"/>
      <c r="WNQ17" s="286"/>
      <c r="WNR17" s="287"/>
      <c r="WNS17" s="67"/>
      <c r="WNT17" s="284"/>
      <c r="WNU17" s="285"/>
      <c r="WNV17" s="285"/>
      <c r="WNW17" s="286"/>
      <c r="WNX17" s="287"/>
      <c r="WNY17" s="67"/>
      <c r="WNZ17" s="284"/>
      <c r="WOA17" s="285"/>
      <c r="WOB17" s="285"/>
      <c r="WOC17" s="286"/>
      <c r="WOD17" s="287"/>
      <c r="WOE17" s="67"/>
      <c r="WOF17" s="284"/>
      <c r="WOG17" s="285"/>
      <c r="WOH17" s="285"/>
      <c r="WOI17" s="286"/>
      <c r="WOJ17" s="287"/>
      <c r="WOK17" s="67"/>
      <c r="WOL17" s="284"/>
      <c r="WOM17" s="285"/>
      <c r="WON17" s="285"/>
      <c r="WOO17" s="286"/>
      <c r="WOP17" s="287"/>
      <c r="WOQ17" s="67"/>
      <c r="WOR17" s="284"/>
      <c r="WOS17" s="285"/>
      <c r="WOT17" s="285"/>
      <c r="WOU17" s="286"/>
      <c r="WOV17" s="287"/>
      <c r="WOW17" s="67"/>
      <c r="WOX17" s="284"/>
      <c r="WOY17" s="285"/>
      <c r="WOZ17" s="285"/>
      <c r="WPA17" s="286"/>
      <c r="WPB17" s="287"/>
      <c r="WPC17" s="67"/>
      <c r="WPD17" s="284"/>
      <c r="WPE17" s="285"/>
      <c r="WPF17" s="285"/>
      <c r="WPG17" s="286"/>
      <c r="WPH17" s="287"/>
      <c r="WPI17" s="67"/>
      <c r="WPJ17" s="284"/>
      <c r="WPK17" s="285"/>
      <c r="WPL17" s="285"/>
      <c r="WPM17" s="286"/>
      <c r="WPN17" s="287"/>
      <c r="WPO17" s="67"/>
      <c r="WPP17" s="284"/>
      <c r="WPQ17" s="285"/>
      <c r="WPR17" s="285"/>
      <c r="WPS17" s="286"/>
      <c r="WPT17" s="287"/>
      <c r="WPU17" s="67"/>
      <c r="WPV17" s="284"/>
      <c r="WPW17" s="285"/>
      <c r="WPX17" s="285"/>
      <c r="WPY17" s="286"/>
      <c r="WPZ17" s="287"/>
      <c r="WQA17" s="67"/>
      <c r="WQB17" s="284"/>
      <c r="WQC17" s="285"/>
      <c r="WQD17" s="285"/>
      <c r="WQE17" s="286"/>
      <c r="WQF17" s="287"/>
      <c r="WQG17" s="67"/>
      <c r="WQH17" s="284"/>
      <c r="WQI17" s="285"/>
      <c r="WQJ17" s="285"/>
      <c r="WQK17" s="286"/>
      <c r="WQL17" s="287"/>
      <c r="WQM17" s="67"/>
      <c r="WQN17" s="284"/>
      <c r="WQO17" s="285"/>
      <c r="WQP17" s="285"/>
      <c r="WQQ17" s="286"/>
      <c r="WQR17" s="287"/>
      <c r="WQS17" s="67"/>
      <c r="WQT17" s="284"/>
      <c r="WQU17" s="285"/>
      <c r="WQV17" s="285"/>
      <c r="WQW17" s="286"/>
      <c r="WQX17" s="287"/>
      <c r="WQY17" s="67"/>
      <c r="WQZ17" s="284"/>
      <c r="WRA17" s="285"/>
      <c r="WRB17" s="285"/>
      <c r="WRC17" s="286"/>
      <c r="WRD17" s="287"/>
      <c r="WRE17" s="67"/>
      <c r="WRF17" s="284"/>
      <c r="WRG17" s="285"/>
      <c r="WRH17" s="285"/>
      <c r="WRI17" s="286"/>
      <c r="WRJ17" s="287"/>
      <c r="WRK17" s="67"/>
      <c r="WRL17" s="284"/>
      <c r="WRM17" s="285"/>
      <c r="WRN17" s="285"/>
      <c r="WRO17" s="286"/>
      <c r="WRP17" s="287"/>
      <c r="WRQ17" s="67"/>
      <c r="WRR17" s="284"/>
      <c r="WRS17" s="285"/>
      <c r="WRT17" s="285"/>
      <c r="WRU17" s="286"/>
      <c r="WRV17" s="287"/>
      <c r="WRW17" s="67"/>
      <c r="WRX17" s="284"/>
      <c r="WRY17" s="285"/>
      <c r="WRZ17" s="285"/>
      <c r="WSA17" s="286"/>
      <c r="WSB17" s="287"/>
      <c r="WSC17" s="67"/>
      <c r="WSD17" s="284"/>
      <c r="WSE17" s="285"/>
      <c r="WSF17" s="285"/>
      <c r="WSG17" s="286"/>
      <c r="WSH17" s="287"/>
      <c r="WSI17" s="67"/>
      <c r="WSJ17" s="284"/>
      <c r="WSK17" s="285"/>
      <c r="WSL17" s="285"/>
      <c r="WSM17" s="286"/>
      <c r="WSN17" s="287"/>
      <c r="WSO17" s="67"/>
      <c r="WSP17" s="284"/>
      <c r="WSQ17" s="285"/>
      <c r="WSR17" s="285"/>
      <c r="WSS17" s="286"/>
      <c r="WST17" s="287"/>
      <c r="WSU17" s="67"/>
      <c r="WSV17" s="284"/>
      <c r="WSW17" s="285"/>
      <c r="WSX17" s="285"/>
      <c r="WSY17" s="286"/>
      <c r="WSZ17" s="287"/>
      <c r="WTA17" s="67"/>
      <c r="WTB17" s="284"/>
      <c r="WTC17" s="285"/>
      <c r="WTD17" s="285"/>
      <c r="WTE17" s="286"/>
      <c r="WTF17" s="287"/>
      <c r="WTG17" s="67"/>
      <c r="WTH17" s="284"/>
      <c r="WTI17" s="285"/>
      <c r="WTJ17" s="285"/>
      <c r="WTK17" s="286"/>
      <c r="WTL17" s="287"/>
      <c r="WTM17" s="67"/>
      <c r="WTN17" s="284"/>
      <c r="WTO17" s="285"/>
      <c r="WTP17" s="285"/>
      <c r="WTQ17" s="286"/>
      <c r="WTR17" s="287"/>
      <c r="WTS17" s="67"/>
      <c r="WTT17" s="284"/>
      <c r="WTU17" s="285"/>
      <c r="WTV17" s="285"/>
      <c r="WTW17" s="286"/>
      <c r="WTX17" s="287"/>
      <c r="WTY17" s="67"/>
      <c r="WTZ17" s="284"/>
      <c r="WUA17" s="285"/>
      <c r="WUB17" s="285"/>
      <c r="WUC17" s="286"/>
      <c r="WUD17" s="287"/>
      <c r="WUE17" s="67"/>
      <c r="WUF17" s="284"/>
      <c r="WUG17" s="285"/>
      <c r="WUH17" s="285"/>
      <c r="WUI17" s="286"/>
      <c r="WUJ17" s="287"/>
      <c r="WUK17" s="67"/>
      <c r="WUL17" s="284"/>
      <c r="WUM17" s="285"/>
      <c r="WUN17" s="285"/>
      <c r="WUO17" s="286"/>
      <c r="WUP17" s="287"/>
      <c r="WUQ17" s="67"/>
      <c r="WUR17" s="284"/>
      <c r="WUS17" s="285"/>
      <c r="WUT17" s="285"/>
      <c r="WUU17" s="286"/>
      <c r="WUV17" s="287"/>
      <c r="WUW17" s="67"/>
      <c r="WUX17" s="284"/>
      <c r="WUY17" s="285"/>
      <c r="WUZ17" s="285"/>
      <c r="WVA17" s="286"/>
      <c r="WVB17" s="287"/>
      <c r="WVC17" s="67"/>
      <c r="WVD17" s="284"/>
      <c r="WVE17" s="285"/>
      <c r="WVF17" s="285"/>
      <c r="WVG17" s="286"/>
      <c r="WVH17" s="287"/>
      <c r="WVI17" s="67"/>
      <c r="WVJ17" s="284"/>
      <c r="WVK17" s="285"/>
      <c r="WVL17" s="285"/>
      <c r="WVM17" s="286"/>
      <c r="WVN17" s="287"/>
      <c r="WVO17" s="67"/>
      <c r="WVP17" s="284"/>
      <c r="WVQ17" s="285"/>
      <c r="WVR17" s="285"/>
      <c r="WVS17" s="286"/>
      <c r="WVT17" s="287"/>
      <c r="WVU17" s="67"/>
      <c r="WVV17" s="284"/>
      <c r="WVW17" s="285"/>
      <c r="WVX17" s="285"/>
      <c r="WVY17" s="286"/>
      <c r="WVZ17" s="287"/>
      <c r="WWA17" s="67"/>
      <c r="WWB17" s="284"/>
      <c r="WWC17" s="285"/>
      <c r="WWD17" s="285"/>
      <c r="WWE17" s="286"/>
      <c r="WWF17" s="287"/>
      <c r="WWG17" s="67"/>
      <c r="WWH17" s="284"/>
      <c r="WWI17" s="285"/>
      <c r="WWJ17" s="285"/>
      <c r="WWK17" s="286"/>
      <c r="WWL17" s="287"/>
      <c r="WWM17" s="67"/>
      <c r="WWN17" s="284"/>
      <c r="WWO17" s="285"/>
      <c r="WWP17" s="285"/>
      <c r="WWQ17" s="286"/>
      <c r="WWR17" s="287"/>
      <c r="WWS17" s="67"/>
      <c r="WWT17" s="284"/>
      <c r="WWU17" s="285"/>
      <c r="WWV17" s="285"/>
      <c r="WWW17" s="286"/>
      <c r="WWX17" s="287"/>
      <c r="WWY17" s="67"/>
      <c r="WWZ17" s="284"/>
      <c r="WXA17" s="285"/>
      <c r="WXB17" s="285"/>
      <c r="WXC17" s="286"/>
      <c r="WXD17" s="287"/>
      <c r="WXE17" s="67"/>
      <c r="WXF17" s="284"/>
      <c r="WXG17" s="285"/>
      <c r="WXH17" s="285"/>
      <c r="WXI17" s="286"/>
      <c r="WXJ17" s="287"/>
      <c r="WXK17" s="67"/>
      <c r="WXL17" s="284"/>
      <c r="WXM17" s="285"/>
      <c r="WXN17" s="285"/>
      <c r="WXO17" s="286"/>
      <c r="WXP17" s="287"/>
      <c r="WXQ17" s="67"/>
      <c r="WXR17" s="284"/>
      <c r="WXS17" s="285"/>
      <c r="WXT17" s="285"/>
      <c r="WXU17" s="286"/>
      <c r="WXV17" s="287"/>
      <c r="WXW17" s="67"/>
      <c r="WXX17" s="284"/>
      <c r="WXY17" s="285"/>
      <c r="WXZ17" s="285"/>
      <c r="WYA17" s="286"/>
      <c r="WYB17" s="287"/>
      <c r="WYC17" s="67"/>
      <c r="WYD17" s="284"/>
      <c r="WYE17" s="285"/>
      <c r="WYF17" s="285"/>
      <c r="WYG17" s="286"/>
      <c r="WYH17" s="287"/>
      <c r="WYI17" s="67"/>
      <c r="WYJ17" s="284"/>
      <c r="WYK17" s="285"/>
      <c r="WYL17" s="285"/>
      <c r="WYM17" s="286"/>
      <c r="WYN17" s="287"/>
      <c r="WYO17" s="67"/>
      <c r="WYP17" s="284"/>
      <c r="WYQ17" s="285"/>
      <c r="WYR17" s="285"/>
      <c r="WYS17" s="286"/>
      <c r="WYT17" s="287"/>
      <c r="WYU17" s="67"/>
      <c r="WYV17" s="284"/>
      <c r="WYW17" s="285"/>
      <c r="WYX17" s="285"/>
      <c r="WYY17" s="286"/>
      <c r="WYZ17" s="287"/>
      <c r="WZA17" s="67"/>
      <c r="WZB17" s="284"/>
      <c r="WZC17" s="285"/>
      <c r="WZD17" s="285"/>
      <c r="WZE17" s="286"/>
      <c r="WZF17" s="287"/>
      <c r="WZG17" s="67"/>
      <c r="WZH17" s="284"/>
      <c r="WZI17" s="285"/>
      <c r="WZJ17" s="285"/>
      <c r="WZK17" s="286"/>
      <c r="WZL17" s="287"/>
      <c r="WZM17" s="67"/>
      <c r="WZN17" s="284"/>
      <c r="WZO17" s="285"/>
      <c r="WZP17" s="285"/>
      <c r="WZQ17" s="286"/>
      <c r="WZR17" s="287"/>
      <c r="WZS17" s="67"/>
      <c r="WZT17" s="284"/>
      <c r="WZU17" s="285"/>
      <c r="WZV17" s="285"/>
      <c r="WZW17" s="286"/>
      <c r="WZX17" s="287"/>
      <c r="WZY17" s="67"/>
      <c r="WZZ17" s="284"/>
      <c r="XAA17" s="285"/>
      <c r="XAB17" s="285"/>
      <c r="XAC17" s="286"/>
      <c r="XAD17" s="287"/>
      <c r="XAE17" s="67"/>
      <c r="XAF17" s="284"/>
      <c r="XAG17" s="285"/>
      <c r="XAH17" s="285"/>
      <c r="XAI17" s="286"/>
      <c r="XAJ17" s="287"/>
      <c r="XAK17" s="67"/>
      <c r="XAL17" s="284"/>
      <c r="XAM17" s="285"/>
      <c r="XAN17" s="285"/>
      <c r="XAO17" s="286"/>
      <c r="XAP17" s="287"/>
      <c r="XAQ17" s="67"/>
      <c r="XAR17" s="284"/>
      <c r="XAS17" s="285"/>
      <c r="XAT17" s="285"/>
      <c r="XAU17" s="286"/>
      <c r="XAV17" s="287"/>
      <c r="XAW17" s="67"/>
      <c r="XAX17" s="284"/>
      <c r="XAY17" s="285"/>
      <c r="XAZ17" s="285"/>
      <c r="XBA17" s="286"/>
      <c r="XBB17" s="287"/>
      <c r="XBC17" s="67"/>
      <c r="XBD17" s="284"/>
      <c r="XBE17" s="285"/>
      <c r="XBF17" s="285"/>
      <c r="XBG17" s="286"/>
      <c r="XBH17" s="287"/>
      <c r="XBI17" s="67"/>
      <c r="XBJ17" s="284"/>
      <c r="XBK17" s="285"/>
      <c r="XBL17" s="285"/>
      <c r="XBM17" s="286"/>
      <c r="XBN17" s="287"/>
      <c r="XBO17" s="67"/>
      <c r="XBP17" s="284"/>
      <c r="XBQ17" s="285"/>
      <c r="XBR17" s="285"/>
      <c r="XBS17" s="286"/>
      <c r="XBT17" s="287"/>
      <c r="XBU17" s="67"/>
      <c r="XBV17" s="284"/>
      <c r="XBW17" s="285"/>
      <c r="XBX17" s="285"/>
      <c r="XBY17" s="286"/>
      <c r="XBZ17" s="287"/>
      <c r="XCA17" s="67"/>
      <c r="XCB17" s="284"/>
      <c r="XCC17" s="285"/>
      <c r="XCD17" s="285"/>
      <c r="XCE17" s="286"/>
      <c r="XCF17" s="287"/>
      <c r="XCG17" s="67"/>
      <c r="XCH17" s="284"/>
      <c r="XCI17" s="285"/>
      <c r="XCJ17" s="285"/>
      <c r="XCK17" s="286"/>
      <c r="XCL17" s="287"/>
      <c r="XCM17" s="67"/>
      <c r="XCN17" s="284"/>
      <c r="XCO17" s="285"/>
      <c r="XCP17" s="285"/>
      <c r="XCQ17" s="286"/>
      <c r="XCR17" s="287"/>
      <c r="XCS17" s="67"/>
      <c r="XCT17" s="284"/>
      <c r="XCU17" s="285"/>
      <c r="XCV17" s="285"/>
      <c r="XCW17" s="286"/>
      <c r="XCX17" s="287"/>
      <c r="XCY17" s="67"/>
      <c r="XCZ17" s="284"/>
      <c r="XDA17" s="285"/>
      <c r="XDB17" s="285"/>
      <c r="XDC17" s="286"/>
      <c r="XDD17" s="287"/>
      <c r="XDE17" s="67"/>
      <c r="XDF17" s="284"/>
      <c r="XDG17" s="285"/>
      <c r="XDH17" s="285"/>
      <c r="XDI17" s="286"/>
      <c r="XDJ17" s="287"/>
      <c r="XDK17" s="67"/>
      <c r="XDL17" s="284"/>
      <c r="XDM17" s="285"/>
      <c r="XDN17" s="285"/>
      <c r="XDO17" s="286"/>
      <c r="XDP17" s="287"/>
      <c r="XDQ17" s="67"/>
      <c r="XDR17" s="284"/>
      <c r="XDS17" s="285"/>
      <c r="XDT17" s="285"/>
      <c r="XDU17" s="286"/>
      <c r="XDV17" s="287"/>
      <c r="XDW17" s="67"/>
      <c r="XDX17" s="284"/>
      <c r="XDY17" s="285"/>
      <c r="XDZ17" s="285"/>
      <c r="XEA17" s="286"/>
      <c r="XEB17" s="287"/>
      <c r="XEC17" s="67"/>
      <c r="XED17" s="284"/>
      <c r="XEE17" s="285"/>
      <c r="XEF17" s="285"/>
      <c r="XEG17" s="286"/>
      <c r="XEH17" s="287"/>
      <c r="XEI17" s="67"/>
      <c r="XEJ17" s="284"/>
      <c r="XEK17" s="285"/>
      <c r="XEL17" s="285"/>
      <c r="XEM17" s="286"/>
      <c r="XEN17" s="287"/>
      <c r="XEO17" s="67"/>
      <c r="XEP17" s="284"/>
      <c r="XEQ17" s="285"/>
      <c r="XER17" s="285"/>
      <c r="XES17" s="286"/>
      <c r="XET17" s="287"/>
      <c r="XEU17" s="67"/>
      <c r="XEV17" s="284"/>
      <c r="XEW17" s="285"/>
      <c r="XEX17" s="285"/>
      <c r="XEY17" s="286"/>
      <c r="XEZ17" s="287"/>
      <c r="XFA17" s="67"/>
      <c r="XFB17" s="284"/>
      <c r="XFC17" s="285"/>
      <c r="XFD17" s="285"/>
    </row>
    <row r="18" spans="1:16384" s="1" customFormat="1" ht="18" customHeight="1">
      <c r="A18" s="8"/>
      <c r="B18" s="11"/>
      <c r="C18" s="11"/>
      <c r="D18" s="9"/>
      <c r="E18" s="9"/>
      <c r="F18" s="10"/>
    </row>
    <row r="19" spans="1:16384" s="57" customFormat="1" ht="15.05">
      <c r="A19" s="204"/>
      <c r="B19" s="238" t="s">
        <v>2487</v>
      </c>
      <c r="C19" s="239"/>
      <c r="D19" s="239"/>
      <c r="E19" s="240"/>
      <c r="F19" s="904">
        <f>SUM(F6,F9,F11,F13,F15,F17)</f>
        <v>0</v>
      </c>
      <c r="G19" s="279"/>
      <c r="H19" s="280"/>
      <c r="I19" s="281"/>
      <c r="J19" s="281"/>
      <c r="K19" s="282"/>
      <c r="L19" s="283"/>
      <c r="M19" s="279"/>
      <c r="N19" s="280"/>
      <c r="O19" s="281"/>
      <c r="P19" s="281"/>
      <c r="Q19" s="282"/>
      <c r="R19" s="283"/>
      <c r="S19" s="279"/>
      <c r="T19" s="280"/>
      <c r="U19" s="281"/>
      <c r="V19" s="281"/>
      <c r="W19" s="282"/>
      <c r="X19" s="283"/>
      <c r="Y19" s="279"/>
      <c r="Z19" s="280"/>
      <c r="AA19" s="281"/>
      <c r="AB19" s="281"/>
      <c r="AC19" s="282"/>
      <c r="AD19" s="283"/>
      <c r="AE19" s="279"/>
      <c r="AF19" s="280"/>
      <c r="AG19" s="281"/>
      <c r="AH19" s="281"/>
      <c r="AI19" s="282"/>
      <c r="AJ19" s="283"/>
      <c r="AK19" s="279"/>
      <c r="AL19" s="280"/>
      <c r="AM19" s="281"/>
      <c r="AN19" s="281"/>
      <c r="AO19" s="282"/>
      <c r="AP19" s="283"/>
      <c r="AQ19" s="279"/>
      <c r="AR19" s="280"/>
      <c r="AS19" s="281"/>
      <c r="AT19" s="281"/>
      <c r="AU19" s="282"/>
      <c r="AV19" s="283"/>
      <c r="AW19" s="279"/>
      <c r="AX19" s="280"/>
      <c r="AY19" s="281"/>
      <c r="AZ19" s="281"/>
      <c r="BA19" s="282"/>
      <c r="BB19" s="283"/>
      <c r="BC19" s="279"/>
      <c r="BD19" s="280"/>
      <c r="BE19" s="281"/>
      <c r="BF19" s="281"/>
      <c r="BG19" s="282"/>
      <c r="BH19" s="283"/>
      <c r="BI19" s="279"/>
      <c r="BJ19" s="280"/>
      <c r="BK19" s="281"/>
      <c r="BL19" s="281"/>
      <c r="BM19" s="282"/>
      <c r="BN19" s="283"/>
      <c r="BO19" s="279"/>
      <c r="BP19" s="280"/>
      <c r="BQ19" s="281"/>
      <c r="BR19" s="281"/>
      <c r="BS19" s="282"/>
      <c r="BT19" s="283"/>
      <c r="BU19" s="279"/>
      <c r="BV19" s="280"/>
      <c r="BW19" s="281"/>
      <c r="BX19" s="281"/>
      <c r="BY19" s="282"/>
      <c r="BZ19" s="283"/>
      <c r="CA19" s="279"/>
      <c r="CB19" s="280"/>
      <c r="CC19" s="281"/>
      <c r="CD19" s="281"/>
      <c r="CE19" s="282"/>
      <c r="CF19" s="283"/>
      <c r="CG19" s="279"/>
      <c r="CH19" s="280"/>
      <c r="CI19" s="281"/>
      <c r="CJ19" s="281"/>
      <c r="CK19" s="282"/>
      <c r="CL19" s="283"/>
      <c r="CM19" s="279"/>
      <c r="CN19" s="280"/>
      <c r="CO19" s="281"/>
      <c r="CP19" s="281"/>
      <c r="CQ19" s="282"/>
      <c r="CR19" s="283"/>
      <c r="CS19" s="279"/>
      <c r="CT19" s="280"/>
      <c r="CU19" s="281"/>
      <c r="CV19" s="281"/>
      <c r="CW19" s="282"/>
      <c r="CX19" s="283"/>
      <c r="CY19" s="279"/>
      <c r="CZ19" s="280"/>
      <c r="DA19" s="281"/>
      <c r="DB19" s="281"/>
      <c r="DC19" s="282"/>
      <c r="DD19" s="283"/>
      <c r="DE19" s="279"/>
      <c r="DF19" s="280"/>
      <c r="DG19" s="281"/>
      <c r="DH19" s="281"/>
      <c r="DI19" s="282"/>
      <c r="DJ19" s="283"/>
      <c r="DK19" s="279"/>
      <c r="DL19" s="280"/>
      <c r="DM19" s="281"/>
      <c r="DN19" s="281"/>
      <c r="DO19" s="282"/>
      <c r="DP19" s="283"/>
      <c r="DQ19" s="279"/>
      <c r="DR19" s="280"/>
      <c r="DS19" s="281"/>
      <c r="DT19" s="281"/>
      <c r="DU19" s="282"/>
      <c r="DV19" s="283"/>
      <c r="DW19" s="279"/>
      <c r="DX19" s="280"/>
      <c r="DY19" s="281"/>
      <c r="DZ19" s="281"/>
      <c r="EA19" s="282"/>
      <c r="EB19" s="283"/>
      <c r="EC19" s="279"/>
      <c r="ED19" s="280"/>
      <c r="EE19" s="281"/>
      <c r="EF19" s="281"/>
      <c r="EG19" s="282"/>
      <c r="EH19" s="283"/>
      <c r="EI19" s="279"/>
      <c r="EJ19" s="280"/>
      <c r="EK19" s="281"/>
      <c r="EL19" s="281"/>
      <c r="EM19" s="282"/>
      <c r="EN19" s="283"/>
      <c r="EO19" s="279"/>
      <c r="EP19" s="280"/>
      <c r="EQ19" s="281"/>
      <c r="ER19" s="281"/>
      <c r="ES19" s="282"/>
      <c r="ET19" s="283"/>
      <c r="EU19" s="279"/>
      <c r="EV19" s="280"/>
      <c r="EW19" s="281"/>
      <c r="EX19" s="281"/>
      <c r="EY19" s="282"/>
      <c r="EZ19" s="283"/>
      <c r="FA19" s="279"/>
      <c r="FB19" s="280"/>
      <c r="FC19" s="281"/>
      <c r="FD19" s="281"/>
      <c r="FE19" s="282"/>
      <c r="FF19" s="283"/>
      <c r="FG19" s="279"/>
      <c r="FH19" s="280"/>
      <c r="FI19" s="281"/>
      <c r="FJ19" s="281"/>
      <c r="FK19" s="282"/>
      <c r="FL19" s="283"/>
      <c r="FM19" s="279"/>
      <c r="FN19" s="280"/>
      <c r="FO19" s="281"/>
      <c r="FP19" s="281"/>
      <c r="FQ19" s="282"/>
      <c r="FR19" s="283"/>
      <c r="FS19" s="279"/>
      <c r="FT19" s="280"/>
      <c r="FU19" s="281"/>
      <c r="FV19" s="281"/>
      <c r="FW19" s="282"/>
      <c r="FX19" s="283"/>
      <c r="FY19" s="279"/>
      <c r="FZ19" s="280"/>
      <c r="GA19" s="281"/>
      <c r="GB19" s="281"/>
      <c r="GC19" s="282"/>
      <c r="GD19" s="283"/>
      <c r="GE19" s="279"/>
      <c r="GF19" s="280"/>
      <c r="GG19" s="281"/>
      <c r="GH19" s="281"/>
      <c r="GI19" s="282"/>
      <c r="GJ19" s="283"/>
      <c r="GK19" s="279"/>
      <c r="GL19" s="280"/>
      <c r="GM19" s="281"/>
      <c r="GN19" s="281"/>
      <c r="GO19" s="282"/>
      <c r="GP19" s="283"/>
      <c r="GQ19" s="279"/>
      <c r="GR19" s="280"/>
      <c r="GS19" s="281"/>
      <c r="GT19" s="281"/>
      <c r="GU19" s="282"/>
      <c r="GV19" s="283"/>
      <c r="GW19" s="279"/>
      <c r="GX19" s="280"/>
      <c r="GY19" s="281"/>
      <c r="GZ19" s="281"/>
      <c r="HA19" s="282"/>
      <c r="HB19" s="283"/>
      <c r="HC19" s="279"/>
      <c r="HD19" s="280"/>
      <c r="HE19" s="281"/>
      <c r="HF19" s="281"/>
      <c r="HG19" s="282"/>
      <c r="HH19" s="283"/>
      <c r="HI19" s="279"/>
      <c r="HJ19" s="280"/>
      <c r="HK19" s="281"/>
      <c r="HL19" s="281"/>
      <c r="HM19" s="282"/>
      <c r="HN19" s="283"/>
      <c r="HO19" s="279"/>
      <c r="HP19" s="280"/>
      <c r="HQ19" s="281"/>
      <c r="HR19" s="281"/>
      <c r="HS19" s="282"/>
      <c r="HT19" s="283"/>
      <c r="HU19" s="279"/>
      <c r="HV19" s="280"/>
      <c r="HW19" s="281"/>
      <c r="HX19" s="281"/>
      <c r="HY19" s="282"/>
      <c r="HZ19" s="283"/>
      <c r="IA19" s="279"/>
      <c r="IB19" s="280"/>
      <c r="IC19" s="281"/>
      <c r="ID19" s="281"/>
      <c r="IE19" s="282"/>
      <c r="IF19" s="283"/>
      <c r="IG19" s="279"/>
      <c r="IH19" s="280"/>
      <c r="II19" s="281"/>
      <c r="IJ19" s="281"/>
      <c r="IK19" s="282"/>
      <c r="IL19" s="283"/>
      <c r="IM19" s="279"/>
      <c r="IN19" s="280"/>
      <c r="IO19" s="281"/>
      <c r="IP19" s="281"/>
      <c r="IQ19" s="282"/>
      <c r="IR19" s="283"/>
      <c r="IS19" s="279"/>
      <c r="IT19" s="280"/>
      <c r="IU19" s="281"/>
      <c r="IV19" s="281"/>
      <c r="IW19" s="282"/>
      <c r="IX19" s="283"/>
      <c r="IY19" s="279"/>
      <c r="IZ19" s="280"/>
      <c r="JA19" s="281"/>
      <c r="JB19" s="281"/>
      <c r="JC19" s="282"/>
      <c r="JD19" s="283"/>
      <c r="JE19" s="279"/>
      <c r="JF19" s="280"/>
      <c r="JG19" s="281"/>
      <c r="JH19" s="281"/>
      <c r="JI19" s="282"/>
      <c r="JJ19" s="283"/>
      <c r="JK19" s="279"/>
      <c r="JL19" s="280"/>
      <c r="JM19" s="281"/>
      <c r="JN19" s="281"/>
      <c r="JO19" s="282"/>
      <c r="JP19" s="283"/>
      <c r="JQ19" s="279"/>
      <c r="JR19" s="280"/>
      <c r="JS19" s="281"/>
      <c r="JT19" s="281"/>
      <c r="JU19" s="282"/>
      <c r="JV19" s="283"/>
      <c r="JW19" s="279"/>
      <c r="JX19" s="280"/>
      <c r="JY19" s="281"/>
      <c r="JZ19" s="281"/>
      <c r="KA19" s="282"/>
      <c r="KB19" s="283"/>
      <c r="KC19" s="279"/>
      <c r="KD19" s="280"/>
      <c r="KE19" s="281"/>
      <c r="KF19" s="281"/>
      <c r="KG19" s="282"/>
      <c r="KH19" s="283"/>
      <c r="KI19" s="279"/>
      <c r="KJ19" s="280"/>
      <c r="KK19" s="281"/>
      <c r="KL19" s="281"/>
      <c r="KM19" s="282"/>
      <c r="KN19" s="283"/>
      <c r="KO19" s="279"/>
      <c r="KP19" s="280"/>
      <c r="KQ19" s="281"/>
      <c r="KR19" s="281"/>
      <c r="KS19" s="282"/>
      <c r="KT19" s="283"/>
      <c r="KU19" s="279"/>
      <c r="KV19" s="280"/>
      <c r="KW19" s="281"/>
      <c r="KX19" s="281"/>
      <c r="KY19" s="282"/>
      <c r="KZ19" s="283"/>
      <c r="LA19" s="279"/>
      <c r="LB19" s="280"/>
      <c r="LC19" s="281"/>
      <c r="LD19" s="281"/>
      <c r="LE19" s="282"/>
      <c r="LF19" s="283"/>
      <c r="LG19" s="279"/>
      <c r="LH19" s="280"/>
      <c r="LI19" s="281"/>
      <c r="LJ19" s="281"/>
      <c r="LK19" s="282"/>
      <c r="LL19" s="283"/>
      <c r="LM19" s="279"/>
      <c r="LN19" s="280"/>
      <c r="LO19" s="281"/>
      <c r="LP19" s="281"/>
      <c r="LQ19" s="282"/>
      <c r="LR19" s="283"/>
      <c r="LS19" s="279"/>
      <c r="LT19" s="280"/>
      <c r="LU19" s="281"/>
      <c r="LV19" s="281"/>
      <c r="LW19" s="282"/>
      <c r="LX19" s="283"/>
      <c r="LY19" s="279"/>
      <c r="LZ19" s="280"/>
      <c r="MA19" s="281"/>
      <c r="MB19" s="281"/>
      <c r="MC19" s="282"/>
      <c r="MD19" s="283"/>
      <c r="ME19" s="279"/>
      <c r="MF19" s="280"/>
      <c r="MG19" s="281"/>
      <c r="MH19" s="281"/>
      <c r="MI19" s="282"/>
      <c r="MJ19" s="283"/>
      <c r="MK19" s="279"/>
      <c r="ML19" s="280"/>
      <c r="MM19" s="281"/>
      <c r="MN19" s="281"/>
      <c r="MO19" s="282"/>
      <c r="MP19" s="283"/>
      <c r="MQ19" s="279"/>
      <c r="MR19" s="280"/>
      <c r="MS19" s="281"/>
      <c r="MT19" s="281"/>
      <c r="MU19" s="282"/>
      <c r="MV19" s="283"/>
      <c r="MW19" s="279"/>
      <c r="MX19" s="280"/>
      <c r="MY19" s="281"/>
      <c r="MZ19" s="281"/>
      <c r="NA19" s="282"/>
      <c r="NB19" s="283"/>
      <c r="NC19" s="279"/>
      <c r="ND19" s="280"/>
      <c r="NE19" s="281"/>
      <c r="NF19" s="281"/>
      <c r="NG19" s="282"/>
      <c r="NH19" s="283"/>
      <c r="NI19" s="279"/>
      <c r="NJ19" s="280"/>
      <c r="NK19" s="281"/>
      <c r="NL19" s="281"/>
      <c r="NM19" s="282"/>
      <c r="NN19" s="283"/>
      <c r="NO19" s="279"/>
      <c r="NP19" s="280"/>
      <c r="NQ19" s="281"/>
      <c r="NR19" s="281"/>
      <c r="NS19" s="282"/>
      <c r="NT19" s="283"/>
      <c r="NU19" s="279"/>
      <c r="NV19" s="280"/>
      <c r="NW19" s="281"/>
      <c r="NX19" s="281"/>
      <c r="NY19" s="282"/>
      <c r="NZ19" s="283"/>
      <c r="OA19" s="279"/>
      <c r="OB19" s="280"/>
      <c r="OC19" s="281"/>
      <c r="OD19" s="281"/>
      <c r="OE19" s="282"/>
      <c r="OF19" s="283"/>
      <c r="OG19" s="279"/>
      <c r="OH19" s="280"/>
      <c r="OI19" s="281"/>
      <c r="OJ19" s="281"/>
      <c r="OK19" s="282"/>
      <c r="OL19" s="283"/>
      <c r="OM19" s="279"/>
      <c r="ON19" s="280"/>
      <c r="OO19" s="281"/>
      <c r="OP19" s="281"/>
      <c r="OQ19" s="282"/>
      <c r="OR19" s="283"/>
      <c r="OS19" s="279"/>
      <c r="OT19" s="280"/>
      <c r="OU19" s="281"/>
      <c r="OV19" s="281"/>
      <c r="OW19" s="282"/>
      <c r="OX19" s="283"/>
      <c r="OY19" s="279"/>
      <c r="OZ19" s="280"/>
      <c r="PA19" s="281"/>
      <c r="PB19" s="281"/>
      <c r="PC19" s="282"/>
      <c r="PD19" s="283"/>
      <c r="PE19" s="279"/>
      <c r="PF19" s="280"/>
      <c r="PG19" s="281"/>
      <c r="PH19" s="281"/>
      <c r="PI19" s="282"/>
      <c r="PJ19" s="283"/>
      <c r="PK19" s="279"/>
      <c r="PL19" s="280"/>
      <c r="PM19" s="281"/>
      <c r="PN19" s="281"/>
      <c r="PO19" s="282"/>
      <c r="PP19" s="283"/>
      <c r="PQ19" s="279"/>
      <c r="PR19" s="280"/>
      <c r="PS19" s="281"/>
      <c r="PT19" s="281"/>
      <c r="PU19" s="282"/>
      <c r="PV19" s="283"/>
      <c r="PW19" s="279"/>
      <c r="PX19" s="280"/>
      <c r="PY19" s="281"/>
      <c r="PZ19" s="281"/>
      <c r="QA19" s="282"/>
      <c r="QB19" s="283"/>
      <c r="QC19" s="279"/>
      <c r="QD19" s="280"/>
      <c r="QE19" s="281"/>
      <c r="QF19" s="281"/>
      <c r="QG19" s="282"/>
      <c r="QH19" s="283"/>
      <c r="QI19" s="279"/>
      <c r="QJ19" s="280"/>
      <c r="QK19" s="281"/>
      <c r="QL19" s="281"/>
      <c r="QM19" s="282"/>
      <c r="QN19" s="283"/>
      <c r="QO19" s="279"/>
      <c r="QP19" s="280"/>
      <c r="QQ19" s="281"/>
      <c r="QR19" s="281"/>
      <c r="QS19" s="282"/>
      <c r="QT19" s="283"/>
      <c r="QU19" s="279"/>
      <c r="QV19" s="280"/>
      <c r="QW19" s="281"/>
      <c r="QX19" s="281"/>
      <c r="QY19" s="282"/>
      <c r="QZ19" s="283"/>
      <c r="RA19" s="279"/>
      <c r="RB19" s="280"/>
      <c r="RC19" s="281"/>
      <c r="RD19" s="281"/>
      <c r="RE19" s="282"/>
      <c r="RF19" s="283"/>
      <c r="RG19" s="279"/>
      <c r="RH19" s="280"/>
      <c r="RI19" s="281"/>
      <c r="RJ19" s="281"/>
      <c r="RK19" s="282"/>
      <c r="RL19" s="283"/>
      <c r="RM19" s="279"/>
      <c r="RN19" s="280"/>
      <c r="RO19" s="281"/>
      <c r="RP19" s="281"/>
      <c r="RQ19" s="282"/>
      <c r="RR19" s="283"/>
      <c r="RS19" s="279"/>
      <c r="RT19" s="280"/>
      <c r="RU19" s="281"/>
      <c r="RV19" s="281"/>
      <c r="RW19" s="282"/>
      <c r="RX19" s="283"/>
      <c r="RY19" s="279"/>
      <c r="RZ19" s="280"/>
      <c r="SA19" s="281"/>
      <c r="SB19" s="281"/>
      <c r="SC19" s="282"/>
      <c r="SD19" s="283"/>
      <c r="SE19" s="279"/>
      <c r="SF19" s="280"/>
      <c r="SG19" s="281"/>
      <c r="SH19" s="281"/>
      <c r="SI19" s="282"/>
      <c r="SJ19" s="283"/>
      <c r="SK19" s="279"/>
      <c r="SL19" s="280"/>
      <c r="SM19" s="281"/>
      <c r="SN19" s="281"/>
      <c r="SO19" s="282"/>
      <c r="SP19" s="283"/>
      <c r="SQ19" s="279"/>
      <c r="SR19" s="280"/>
      <c r="SS19" s="281"/>
      <c r="ST19" s="281"/>
      <c r="SU19" s="282"/>
      <c r="SV19" s="283"/>
      <c r="SW19" s="279"/>
      <c r="SX19" s="280"/>
      <c r="SY19" s="281"/>
      <c r="SZ19" s="281"/>
      <c r="TA19" s="282"/>
      <c r="TB19" s="283"/>
      <c r="TC19" s="279"/>
      <c r="TD19" s="280"/>
      <c r="TE19" s="281"/>
      <c r="TF19" s="281"/>
      <c r="TG19" s="282"/>
      <c r="TH19" s="283"/>
      <c r="TI19" s="279"/>
      <c r="TJ19" s="280"/>
      <c r="TK19" s="281"/>
      <c r="TL19" s="281"/>
      <c r="TM19" s="282"/>
      <c r="TN19" s="283"/>
      <c r="TO19" s="279"/>
      <c r="TP19" s="280"/>
      <c r="TQ19" s="281"/>
      <c r="TR19" s="281"/>
      <c r="TS19" s="282"/>
      <c r="TT19" s="283"/>
      <c r="TU19" s="279"/>
      <c r="TV19" s="280"/>
      <c r="TW19" s="281"/>
      <c r="TX19" s="281"/>
      <c r="TY19" s="282"/>
      <c r="TZ19" s="283"/>
      <c r="UA19" s="279"/>
      <c r="UB19" s="280"/>
      <c r="UC19" s="281"/>
      <c r="UD19" s="281"/>
      <c r="UE19" s="282"/>
      <c r="UF19" s="283"/>
      <c r="UG19" s="279"/>
      <c r="UH19" s="280"/>
      <c r="UI19" s="281"/>
      <c r="UJ19" s="281"/>
      <c r="UK19" s="282"/>
      <c r="UL19" s="283"/>
      <c r="UM19" s="279"/>
      <c r="UN19" s="280"/>
      <c r="UO19" s="281"/>
      <c r="UP19" s="281"/>
      <c r="UQ19" s="282"/>
      <c r="UR19" s="283"/>
      <c r="US19" s="279"/>
      <c r="UT19" s="280"/>
      <c r="UU19" s="281"/>
      <c r="UV19" s="281"/>
      <c r="UW19" s="282"/>
      <c r="UX19" s="283"/>
      <c r="UY19" s="279"/>
      <c r="UZ19" s="280"/>
      <c r="VA19" s="281"/>
      <c r="VB19" s="281"/>
      <c r="VC19" s="282"/>
      <c r="VD19" s="283"/>
      <c r="VE19" s="279"/>
      <c r="VF19" s="280"/>
      <c r="VG19" s="281"/>
      <c r="VH19" s="281"/>
      <c r="VI19" s="282"/>
      <c r="VJ19" s="283"/>
      <c r="VK19" s="279"/>
      <c r="VL19" s="280"/>
      <c r="VM19" s="281"/>
      <c r="VN19" s="281"/>
      <c r="VO19" s="282"/>
      <c r="VP19" s="283"/>
      <c r="VQ19" s="279"/>
      <c r="VR19" s="280"/>
      <c r="VS19" s="281"/>
      <c r="VT19" s="281"/>
      <c r="VU19" s="282"/>
      <c r="VV19" s="283"/>
      <c r="VW19" s="279"/>
      <c r="VX19" s="280"/>
      <c r="VY19" s="281"/>
      <c r="VZ19" s="281"/>
      <c r="WA19" s="282"/>
      <c r="WB19" s="283"/>
      <c r="WC19" s="279"/>
      <c r="WD19" s="280"/>
      <c r="WE19" s="281"/>
      <c r="WF19" s="281"/>
      <c r="WG19" s="282"/>
      <c r="WH19" s="283"/>
      <c r="WI19" s="279"/>
      <c r="WJ19" s="280"/>
      <c r="WK19" s="281"/>
      <c r="WL19" s="281"/>
      <c r="WM19" s="282"/>
      <c r="WN19" s="283"/>
      <c r="WO19" s="279"/>
      <c r="WP19" s="280"/>
      <c r="WQ19" s="281"/>
      <c r="WR19" s="281"/>
      <c r="WS19" s="282"/>
      <c r="WT19" s="283"/>
      <c r="WU19" s="279"/>
      <c r="WV19" s="280"/>
      <c r="WW19" s="281"/>
      <c r="WX19" s="281"/>
      <c r="WY19" s="282"/>
      <c r="WZ19" s="283"/>
      <c r="XA19" s="279"/>
      <c r="XB19" s="280"/>
      <c r="XC19" s="281"/>
      <c r="XD19" s="281"/>
      <c r="XE19" s="282"/>
      <c r="XF19" s="283"/>
      <c r="XG19" s="279"/>
      <c r="XH19" s="280"/>
      <c r="XI19" s="281"/>
      <c r="XJ19" s="281"/>
      <c r="XK19" s="282"/>
      <c r="XL19" s="283"/>
      <c r="XM19" s="279"/>
      <c r="XN19" s="280"/>
      <c r="XO19" s="281"/>
      <c r="XP19" s="281"/>
      <c r="XQ19" s="282"/>
      <c r="XR19" s="283"/>
      <c r="XS19" s="279"/>
      <c r="XT19" s="280"/>
      <c r="XU19" s="281"/>
      <c r="XV19" s="281"/>
      <c r="XW19" s="282"/>
      <c r="XX19" s="283"/>
      <c r="XY19" s="279"/>
      <c r="XZ19" s="280"/>
      <c r="YA19" s="281"/>
      <c r="YB19" s="281"/>
      <c r="YC19" s="282"/>
      <c r="YD19" s="283"/>
      <c r="YE19" s="279"/>
      <c r="YF19" s="280"/>
      <c r="YG19" s="281"/>
      <c r="YH19" s="281"/>
      <c r="YI19" s="282"/>
      <c r="YJ19" s="283"/>
      <c r="YK19" s="279"/>
      <c r="YL19" s="280"/>
      <c r="YM19" s="281"/>
      <c r="YN19" s="281"/>
      <c r="YO19" s="282"/>
      <c r="YP19" s="283"/>
      <c r="YQ19" s="279"/>
      <c r="YR19" s="280"/>
      <c r="YS19" s="281"/>
      <c r="YT19" s="281"/>
      <c r="YU19" s="282"/>
      <c r="YV19" s="283"/>
      <c r="YW19" s="279"/>
      <c r="YX19" s="280"/>
      <c r="YY19" s="281"/>
      <c r="YZ19" s="281"/>
      <c r="ZA19" s="282"/>
      <c r="ZB19" s="283"/>
      <c r="ZC19" s="279"/>
      <c r="ZD19" s="280"/>
      <c r="ZE19" s="281"/>
      <c r="ZF19" s="281"/>
      <c r="ZG19" s="282"/>
      <c r="ZH19" s="283"/>
      <c r="ZI19" s="279"/>
      <c r="ZJ19" s="280"/>
      <c r="ZK19" s="281"/>
      <c r="ZL19" s="281"/>
      <c r="ZM19" s="282"/>
      <c r="ZN19" s="283"/>
      <c r="ZO19" s="279"/>
      <c r="ZP19" s="280"/>
      <c r="ZQ19" s="281"/>
      <c r="ZR19" s="281"/>
      <c r="ZS19" s="282"/>
      <c r="ZT19" s="283"/>
      <c r="ZU19" s="279"/>
      <c r="ZV19" s="280"/>
      <c r="ZW19" s="281"/>
      <c r="ZX19" s="281"/>
      <c r="ZY19" s="282"/>
      <c r="ZZ19" s="283"/>
      <c r="AAA19" s="279"/>
      <c r="AAB19" s="280"/>
      <c r="AAC19" s="281"/>
      <c r="AAD19" s="281"/>
      <c r="AAE19" s="282"/>
      <c r="AAF19" s="283"/>
      <c r="AAG19" s="279"/>
      <c r="AAH19" s="280"/>
      <c r="AAI19" s="281"/>
      <c r="AAJ19" s="281"/>
      <c r="AAK19" s="282"/>
      <c r="AAL19" s="283"/>
      <c r="AAM19" s="279"/>
      <c r="AAN19" s="280"/>
      <c r="AAO19" s="281"/>
      <c r="AAP19" s="281"/>
      <c r="AAQ19" s="282"/>
      <c r="AAR19" s="283"/>
      <c r="AAS19" s="279"/>
      <c r="AAT19" s="280"/>
      <c r="AAU19" s="281"/>
      <c r="AAV19" s="281"/>
      <c r="AAW19" s="282"/>
      <c r="AAX19" s="283"/>
      <c r="AAY19" s="279"/>
      <c r="AAZ19" s="280"/>
      <c r="ABA19" s="281"/>
      <c r="ABB19" s="281"/>
      <c r="ABC19" s="282"/>
      <c r="ABD19" s="283"/>
      <c r="ABE19" s="279"/>
      <c r="ABF19" s="280"/>
      <c r="ABG19" s="281"/>
      <c r="ABH19" s="281"/>
      <c r="ABI19" s="282"/>
      <c r="ABJ19" s="283"/>
      <c r="ABK19" s="279"/>
      <c r="ABL19" s="280"/>
      <c r="ABM19" s="281"/>
      <c r="ABN19" s="281"/>
      <c r="ABO19" s="282"/>
      <c r="ABP19" s="283"/>
      <c r="ABQ19" s="279"/>
      <c r="ABR19" s="280"/>
      <c r="ABS19" s="281"/>
      <c r="ABT19" s="281"/>
      <c r="ABU19" s="282"/>
      <c r="ABV19" s="283"/>
      <c r="ABW19" s="279"/>
      <c r="ABX19" s="280"/>
      <c r="ABY19" s="281"/>
      <c r="ABZ19" s="281"/>
      <c r="ACA19" s="282"/>
      <c r="ACB19" s="283"/>
      <c r="ACC19" s="279"/>
      <c r="ACD19" s="280"/>
      <c r="ACE19" s="281"/>
      <c r="ACF19" s="281"/>
      <c r="ACG19" s="282"/>
      <c r="ACH19" s="283"/>
      <c r="ACI19" s="279"/>
      <c r="ACJ19" s="280"/>
      <c r="ACK19" s="281"/>
      <c r="ACL19" s="281"/>
      <c r="ACM19" s="282"/>
      <c r="ACN19" s="283"/>
      <c r="ACO19" s="279"/>
      <c r="ACP19" s="280"/>
      <c r="ACQ19" s="281"/>
      <c r="ACR19" s="281"/>
      <c r="ACS19" s="282"/>
      <c r="ACT19" s="283"/>
      <c r="ACU19" s="279"/>
      <c r="ACV19" s="280"/>
      <c r="ACW19" s="281"/>
      <c r="ACX19" s="281"/>
      <c r="ACY19" s="282"/>
      <c r="ACZ19" s="283"/>
      <c r="ADA19" s="279"/>
      <c r="ADB19" s="280"/>
      <c r="ADC19" s="281"/>
      <c r="ADD19" s="281"/>
      <c r="ADE19" s="282"/>
      <c r="ADF19" s="283"/>
      <c r="ADG19" s="279"/>
      <c r="ADH19" s="280"/>
      <c r="ADI19" s="281"/>
      <c r="ADJ19" s="281"/>
      <c r="ADK19" s="282"/>
      <c r="ADL19" s="283"/>
      <c r="ADM19" s="279"/>
      <c r="ADN19" s="280"/>
      <c r="ADO19" s="281"/>
      <c r="ADP19" s="281"/>
      <c r="ADQ19" s="282"/>
      <c r="ADR19" s="283"/>
      <c r="ADS19" s="279"/>
      <c r="ADT19" s="280"/>
      <c r="ADU19" s="281"/>
      <c r="ADV19" s="281"/>
      <c r="ADW19" s="282"/>
      <c r="ADX19" s="283"/>
      <c r="ADY19" s="279"/>
      <c r="ADZ19" s="280"/>
      <c r="AEA19" s="281"/>
      <c r="AEB19" s="281"/>
      <c r="AEC19" s="282"/>
      <c r="AED19" s="283"/>
      <c r="AEE19" s="279"/>
      <c r="AEF19" s="280"/>
      <c r="AEG19" s="281"/>
      <c r="AEH19" s="281"/>
      <c r="AEI19" s="282"/>
      <c r="AEJ19" s="283"/>
      <c r="AEK19" s="279"/>
      <c r="AEL19" s="280"/>
      <c r="AEM19" s="281"/>
      <c r="AEN19" s="281"/>
      <c r="AEO19" s="282"/>
      <c r="AEP19" s="283"/>
      <c r="AEQ19" s="279"/>
      <c r="AER19" s="280"/>
      <c r="AES19" s="281"/>
      <c r="AET19" s="281"/>
      <c r="AEU19" s="282"/>
      <c r="AEV19" s="283"/>
      <c r="AEW19" s="279"/>
      <c r="AEX19" s="280"/>
      <c r="AEY19" s="281"/>
      <c r="AEZ19" s="281"/>
      <c r="AFA19" s="282"/>
      <c r="AFB19" s="283"/>
      <c r="AFC19" s="279"/>
      <c r="AFD19" s="280"/>
      <c r="AFE19" s="281"/>
      <c r="AFF19" s="281"/>
      <c r="AFG19" s="282"/>
      <c r="AFH19" s="283"/>
      <c r="AFI19" s="279"/>
      <c r="AFJ19" s="280"/>
      <c r="AFK19" s="281"/>
      <c r="AFL19" s="281"/>
      <c r="AFM19" s="282"/>
      <c r="AFN19" s="283"/>
      <c r="AFO19" s="279"/>
      <c r="AFP19" s="280"/>
      <c r="AFQ19" s="281"/>
      <c r="AFR19" s="281"/>
      <c r="AFS19" s="282"/>
      <c r="AFT19" s="283"/>
      <c r="AFU19" s="279"/>
      <c r="AFV19" s="280"/>
      <c r="AFW19" s="281"/>
      <c r="AFX19" s="281"/>
      <c r="AFY19" s="282"/>
      <c r="AFZ19" s="283"/>
      <c r="AGA19" s="279"/>
      <c r="AGB19" s="280"/>
      <c r="AGC19" s="281"/>
      <c r="AGD19" s="281"/>
      <c r="AGE19" s="282"/>
      <c r="AGF19" s="283"/>
      <c r="AGG19" s="279"/>
      <c r="AGH19" s="280"/>
      <c r="AGI19" s="281"/>
      <c r="AGJ19" s="281"/>
      <c r="AGK19" s="282"/>
      <c r="AGL19" s="283"/>
      <c r="AGM19" s="279"/>
      <c r="AGN19" s="280"/>
      <c r="AGO19" s="281"/>
      <c r="AGP19" s="281"/>
      <c r="AGQ19" s="282"/>
      <c r="AGR19" s="283"/>
      <c r="AGS19" s="279"/>
      <c r="AGT19" s="280"/>
      <c r="AGU19" s="281"/>
      <c r="AGV19" s="281"/>
      <c r="AGW19" s="282"/>
      <c r="AGX19" s="283"/>
      <c r="AGY19" s="279"/>
      <c r="AGZ19" s="280"/>
      <c r="AHA19" s="281"/>
      <c r="AHB19" s="281"/>
      <c r="AHC19" s="282"/>
      <c r="AHD19" s="283"/>
      <c r="AHE19" s="279"/>
      <c r="AHF19" s="280"/>
      <c r="AHG19" s="281"/>
      <c r="AHH19" s="281"/>
      <c r="AHI19" s="282"/>
      <c r="AHJ19" s="283"/>
      <c r="AHK19" s="279"/>
      <c r="AHL19" s="280"/>
      <c r="AHM19" s="281"/>
      <c r="AHN19" s="281"/>
      <c r="AHO19" s="282"/>
      <c r="AHP19" s="283"/>
      <c r="AHQ19" s="279"/>
      <c r="AHR19" s="280"/>
      <c r="AHS19" s="281"/>
      <c r="AHT19" s="281"/>
      <c r="AHU19" s="282"/>
      <c r="AHV19" s="283"/>
      <c r="AHW19" s="279"/>
      <c r="AHX19" s="280"/>
      <c r="AHY19" s="281"/>
      <c r="AHZ19" s="281"/>
      <c r="AIA19" s="282"/>
      <c r="AIB19" s="283"/>
      <c r="AIC19" s="279"/>
      <c r="AID19" s="280"/>
      <c r="AIE19" s="281"/>
      <c r="AIF19" s="281"/>
      <c r="AIG19" s="282"/>
      <c r="AIH19" s="283"/>
      <c r="AII19" s="279"/>
      <c r="AIJ19" s="280"/>
      <c r="AIK19" s="281"/>
      <c r="AIL19" s="281"/>
      <c r="AIM19" s="282"/>
      <c r="AIN19" s="283"/>
      <c r="AIO19" s="279"/>
      <c r="AIP19" s="280"/>
      <c r="AIQ19" s="281"/>
      <c r="AIR19" s="281"/>
      <c r="AIS19" s="282"/>
      <c r="AIT19" s="283"/>
      <c r="AIU19" s="279"/>
      <c r="AIV19" s="280"/>
      <c r="AIW19" s="281"/>
      <c r="AIX19" s="281"/>
      <c r="AIY19" s="282"/>
      <c r="AIZ19" s="283"/>
      <c r="AJA19" s="279"/>
      <c r="AJB19" s="280"/>
      <c r="AJC19" s="281"/>
      <c r="AJD19" s="281"/>
      <c r="AJE19" s="282"/>
      <c r="AJF19" s="283"/>
      <c r="AJG19" s="279"/>
      <c r="AJH19" s="280"/>
      <c r="AJI19" s="281"/>
      <c r="AJJ19" s="281"/>
      <c r="AJK19" s="282"/>
      <c r="AJL19" s="283"/>
      <c r="AJM19" s="279"/>
      <c r="AJN19" s="280"/>
      <c r="AJO19" s="281"/>
      <c r="AJP19" s="281"/>
      <c r="AJQ19" s="282"/>
      <c r="AJR19" s="283"/>
      <c r="AJS19" s="279"/>
      <c r="AJT19" s="280"/>
      <c r="AJU19" s="281"/>
      <c r="AJV19" s="281"/>
      <c r="AJW19" s="282"/>
      <c r="AJX19" s="283"/>
      <c r="AJY19" s="279"/>
      <c r="AJZ19" s="280"/>
      <c r="AKA19" s="281"/>
      <c r="AKB19" s="281"/>
      <c r="AKC19" s="282"/>
      <c r="AKD19" s="283"/>
      <c r="AKE19" s="279"/>
      <c r="AKF19" s="280"/>
      <c r="AKG19" s="281"/>
      <c r="AKH19" s="281"/>
      <c r="AKI19" s="282"/>
      <c r="AKJ19" s="283"/>
      <c r="AKK19" s="279"/>
      <c r="AKL19" s="280"/>
      <c r="AKM19" s="281"/>
      <c r="AKN19" s="281"/>
      <c r="AKO19" s="282"/>
      <c r="AKP19" s="283"/>
      <c r="AKQ19" s="279"/>
      <c r="AKR19" s="280"/>
      <c r="AKS19" s="281"/>
      <c r="AKT19" s="281"/>
      <c r="AKU19" s="282"/>
      <c r="AKV19" s="283"/>
      <c r="AKW19" s="279"/>
      <c r="AKX19" s="280"/>
      <c r="AKY19" s="281"/>
      <c r="AKZ19" s="281"/>
      <c r="ALA19" s="282"/>
      <c r="ALB19" s="283"/>
      <c r="ALC19" s="279"/>
      <c r="ALD19" s="280"/>
      <c r="ALE19" s="281"/>
      <c r="ALF19" s="281"/>
      <c r="ALG19" s="282"/>
      <c r="ALH19" s="283"/>
      <c r="ALI19" s="279"/>
      <c r="ALJ19" s="280"/>
      <c r="ALK19" s="281"/>
      <c r="ALL19" s="281"/>
      <c r="ALM19" s="282"/>
      <c r="ALN19" s="283"/>
      <c r="ALO19" s="279"/>
      <c r="ALP19" s="280"/>
      <c r="ALQ19" s="281"/>
      <c r="ALR19" s="281"/>
      <c r="ALS19" s="282"/>
      <c r="ALT19" s="283"/>
      <c r="ALU19" s="279"/>
      <c r="ALV19" s="280"/>
      <c r="ALW19" s="281"/>
      <c r="ALX19" s="281"/>
      <c r="ALY19" s="282"/>
      <c r="ALZ19" s="283"/>
      <c r="AMA19" s="279"/>
      <c r="AMB19" s="280"/>
      <c r="AMC19" s="281"/>
      <c r="AMD19" s="281"/>
      <c r="AME19" s="282"/>
      <c r="AMF19" s="283"/>
      <c r="AMG19" s="279"/>
      <c r="AMH19" s="280"/>
      <c r="AMI19" s="281"/>
      <c r="AMJ19" s="281"/>
      <c r="AMK19" s="282"/>
      <c r="AML19" s="283"/>
      <c r="AMM19" s="279"/>
      <c r="AMN19" s="280"/>
      <c r="AMO19" s="281"/>
      <c r="AMP19" s="281"/>
      <c r="AMQ19" s="282"/>
      <c r="AMR19" s="283"/>
      <c r="AMS19" s="279"/>
      <c r="AMT19" s="280"/>
      <c r="AMU19" s="281"/>
      <c r="AMV19" s="281"/>
      <c r="AMW19" s="282"/>
      <c r="AMX19" s="283"/>
      <c r="AMY19" s="279"/>
      <c r="AMZ19" s="280"/>
      <c r="ANA19" s="281"/>
      <c r="ANB19" s="281"/>
      <c r="ANC19" s="282"/>
      <c r="AND19" s="283"/>
      <c r="ANE19" s="279"/>
      <c r="ANF19" s="280"/>
      <c r="ANG19" s="281"/>
      <c r="ANH19" s="281"/>
      <c r="ANI19" s="282"/>
      <c r="ANJ19" s="283"/>
      <c r="ANK19" s="279"/>
      <c r="ANL19" s="280"/>
      <c r="ANM19" s="281"/>
      <c r="ANN19" s="281"/>
      <c r="ANO19" s="282"/>
      <c r="ANP19" s="283"/>
      <c r="ANQ19" s="279"/>
      <c r="ANR19" s="280"/>
      <c r="ANS19" s="281"/>
      <c r="ANT19" s="281"/>
      <c r="ANU19" s="282"/>
      <c r="ANV19" s="283"/>
      <c r="ANW19" s="279"/>
      <c r="ANX19" s="280"/>
      <c r="ANY19" s="281"/>
      <c r="ANZ19" s="281"/>
      <c r="AOA19" s="282"/>
      <c r="AOB19" s="283"/>
      <c r="AOC19" s="279"/>
      <c r="AOD19" s="280"/>
      <c r="AOE19" s="281"/>
      <c r="AOF19" s="281"/>
      <c r="AOG19" s="282"/>
      <c r="AOH19" s="283"/>
      <c r="AOI19" s="279"/>
      <c r="AOJ19" s="280"/>
      <c r="AOK19" s="281"/>
      <c r="AOL19" s="281"/>
      <c r="AOM19" s="282"/>
      <c r="AON19" s="283"/>
      <c r="AOO19" s="279"/>
      <c r="AOP19" s="280"/>
      <c r="AOQ19" s="281"/>
      <c r="AOR19" s="281"/>
      <c r="AOS19" s="282"/>
      <c r="AOT19" s="283"/>
      <c r="AOU19" s="279"/>
      <c r="AOV19" s="280"/>
      <c r="AOW19" s="281"/>
      <c r="AOX19" s="281"/>
      <c r="AOY19" s="282"/>
      <c r="AOZ19" s="283"/>
      <c r="APA19" s="279"/>
      <c r="APB19" s="280"/>
      <c r="APC19" s="281"/>
      <c r="APD19" s="281"/>
      <c r="APE19" s="282"/>
      <c r="APF19" s="283"/>
      <c r="APG19" s="279"/>
      <c r="APH19" s="280"/>
      <c r="API19" s="281"/>
      <c r="APJ19" s="281"/>
      <c r="APK19" s="282"/>
      <c r="APL19" s="283"/>
      <c r="APM19" s="279"/>
      <c r="APN19" s="280"/>
      <c r="APO19" s="281"/>
      <c r="APP19" s="281"/>
      <c r="APQ19" s="282"/>
      <c r="APR19" s="283"/>
      <c r="APS19" s="279"/>
      <c r="APT19" s="280"/>
      <c r="APU19" s="281"/>
      <c r="APV19" s="281"/>
      <c r="APW19" s="282"/>
      <c r="APX19" s="283"/>
      <c r="APY19" s="279"/>
      <c r="APZ19" s="280"/>
      <c r="AQA19" s="281"/>
      <c r="AQB19" s="281"/>
      <c r="AQC19" s="282"/>
      <c r="AQD19" s="283"/>
      <c r="AQE19" s="279"/>
      <c r="AQF19" s="280"/>
      <c r="AQG19" s="281"/>
      <c r="AQH19" s="281"/>
      <c r="AQI19" s="282"/>
      <c r="AQJ19" s="283"/>
      <c r="AQK19" s="279"/>
      <c r="AQL19" s="280"/>
      <c r="AQM19" s="281"/>
      <c r="AQN19" s="281"/>
      <c r="AQO19" s="282"/>
      <c r="AQP19" s="283"/>
      <c r="AQQ19" s="279"/>
      <c r="AQR19" s="280"/>
      <c r="AQS19" s="281"/>
      <c r="AQT19" s="281"/>
      <c r="AQU19" s="282"/>
      <c r="AQV19" s="283"/>
      <c r="AQW19" s="279"/>
      <c r="AQX19" s="280"/>
      <c r="AQY19" s="281"/>
      <c r="AQZ19" s="281"/>
      <c r="ARA19" s="282"/>
      <c r="ARB19" s="283"/>
      <c r="ARC19" s="279"/>
      <c r="ARD19" s="280"/>
      <c r="ARE19" s="281"/>
      <c r="ARF19" s="281"/>
      <c r="ARG19" s="282"/>
      <c r="ARH19" s="283"/>
      <c r="ARI19" s="279"/>
      <c r="ARJ19" s="280"/>
      <c r="ARK19" s="281"/>
      <c r="ARL19" s="281"/>
      <c r="ARM19" s="282"/>
      <c r="ARN19" s="283"/>
      <c r="ARO19" s="279"/>
      <c r="ARP19" s="280"/>
      <c r="ARQ19" s="281"/>
      <c r="ARR19" s="281"/>
      <c r="ARS19" s="282"/>
      <c r="ART19" s="283"/>
      <c r="ARU19" s="279"/>
      <c r="ARV19" s="280"/>
      <c r="ARW19" s="281"/>
      <c r="ARX19" s="281"/>
      <c r="ARY19" s="282"/>
      <c r="ARZ19" s="283"/>
      <c r="ASA19" s="279"/>
      <c r="ASB19" s="280"/>
      <c r="ASC19" s="281"/>
      <c r="ASD19" s="281"/>
      <c r="ASE19" s="282"/>
      <c r="ASF19" s="283"/>
      <c r="ASG19" s="279"/>
      <c r="ASH19" s="280"/>
      <c r="ASI19" s="281"/>
      <c r="ASJ19" s="281"/>
      <c r="ASK19" s="282"/>
      <c r="ASL19" s="283"/>
      <c r="ASM19" s="279"/>
      <c r="ASN19" s="280"/>
      <c r="ASO19" s="281"/>
      <c r="ASP19" s="281"/>
      <c r="ASQ19" s="282"/>
      <c r="ASR19" s="283"/>
      <c r="ASS19" s="279"/>
      <c r="AST19" s="280"/>
      <c r="ASU19" s="281"/>
      <c r="ASV19" s="281"/>
      <c r="ASW19" s="282"/>
      <c r="ASX19" s="283"/>
      <c r="ASY19" s="279"/>
      <c r="ASZ19" s="280"/>
      <c r="ATA19" s="281"/>
      <c r="ATB19" s="281"/>
      <c r="ATC19" s="282"/>
      <c r="ATD19" s="283"/>
      <c r="ATE19" s="279"/>
      <c r="ATF19" s="280"/>
      <c r="ATG19" s="281"/>
      <c r="ATH19" s="281"/>
      <c r="ATI19" s="282"/>
      <c r="ATJ19" s="283"/>
      <c r="ATK19" s="279"/>
      <c r="ATL19" s="280"/>
      <c r="ATM19" s="281"/>
      <c r="ATN19" s="281"/>
      <c r="ATO19" s="282"/>
      <c r="ATP19" s="283"/>
      <c r="ATQ19" s="279"/>
      <c r="ATR19" s="280"/>
      <c r="ATS19" s="281"/>
      <c r="ATT19" s="281"/>
      <c r="ATU19" s="282"/>
      <c r="ATV19" s="283"/>
      <c r="ATW19" s="279"/>
      <c r="ATX19" s="280"/>
      <c r="ATY19" s="281"/>
      <c r="ATZ19" s="281"/>
      <c r="AUA19" s="282"/>
      <c r="AUB19" s="283"/>
      <c r="AUC19" s="279"/>
      <c r="AUD19" s="280"/>
      <c r="AUE19" s="281"/>
      <c r="AUF19" s="281"/>
      <c r="AUG19" s="282"/>
      <c r="AUH19" s="283"/>
      <c r="AUI19" s="279"/>
      <c r="AUJ19" s="280"/>
      <c r="AUK19" s="281"/>
      <c r="AUL19" s="281"/>
      <c r="AUM19" s="282"/>
      <c r="AUN19" s="283"/>
      <c r="AUO19" s="279"/>
      <c r="AUP19" s="280"/>
      <c r="AUQ19" s="281"/>
      <c r="AUR19" s="281"/>
      <c r="AUS19" s="282"/>
      <c r="AUT19" s="283"/>
      <c r="AUU19" s="279"/>
      <c r="AUV19" s="280"/>
      <c r="AUW19" s="281"/>
      <c r="AUX19" s="281"/>
      <c r="AUY19" s="282"/>
      <c r="AUZ19" s="283"/>
      <c r="AVA19" s="279"/>
      <c r="AVB19" s="280"/>
      <c r="AVC19" s="281"/>
      <c r="AVD19" s="281"/>
      <c r="AVE19" s="282"/>
      <c r="AVF19" s="283"/>
      <c r="AVG19" s="279"/>
      <c r="AVH19" s="280"/>
      <c r="AVI19" s="281"/>
      <c r="AVJ19" s="281"/>
      <c r="AVK19" s="282"/>
      <c r="AVL19" s="283"/>
      <c r="AVM19" s="279"/>
      <c r="AVN19" s="280"/>
      <c r="AVO19" s="281"/>
      <c r="AVP19" s="281"/>
      <c r="AVQ19" s="282"/>
      <c r="AVR19" s="283"/>
      <c r="AVS19" s="279"/>
      <c r="AVT19" s="280"/>
      <c r="AVU19" s="281"/>
      <c r="AVV19" s="281"/>
      <c r="AVW19" s="282"/>
      <c r="AVX19" s="283"/>
      <c r="AVY19" s="279"/>
      <c r="AVZ19" s="280"/>
      <c r="AWA19" s="281"/>
      <c r="AWB19" s="281"/>
      <c r="AWC19" s="282"/>
      <c r="AWD19" s="283"/>
      <c r="AWE19" s="279"/>
      <c r="AWF19" s="280"/>
      <c r="AWG19" s="281"/>
      <c r="AWH19" s="281"/>
      <c r="AWI19" s="282"/>
      <c r="AWJ19" s="283"/>
      <c r="AWK19" s="279"/>
      <c r="AWL19" s="280"/>
      <c r="AWM19" s="281"/>
      <c r="AWN19" s="281"/>
      <c r="AWO19" s="282"/>
      <c r="AWP19" s="283"/>
      <c r="AWQ19" s="279"/>
      <c r="AWR19" s="280"/>
      <c r="AWS19" s="281"/>
      <c r="AWT19" s="281"/>
      <c r="AWU19" s="282"/>
      <c r="AWV19" s="283"/>
      <c r="AWW19" s="279"/>
      <c r="AWX19" s="280"/>
      <c r="AWY19" s="281"/>
      <c r="AWZ19" s="281"/>
      <c r="AXA19" s="282"/>
      <c r="AXB19" s="283"/>
      <c r="AXC19" s="279"/>
      <c r="AXD19" s="280"/>
      <c r="AXE19" s="281"/>
      <c r="AXF19" s="281"/>
      <c r="AXG19" s="282"/>
      <c r="AXH19" s="283"/>
      <c r="AXI19" s="279"/>
      <c r="AXJ19" s="280"/>
      <c r="AXK19" s="281"/>
      <c r="AXL19" s="281"/>
      <c r="AXM19" s="282"/>
      <c r="AXN19" s="283"/>
      <c r="AXO19" s="279"/>
      <c r="AXP19" s="280"/>
      <c r="AXQ19" s="281"/>
      <c r="AXR19" s="281"/>
      <c r="AXS19" s="282"/>
      <c r="AXT19" s="283"/>
      <c r="AXU19" s="279"/>
      <c r="AXV19" s="280"/>
      <c r="AXW19" s="281"/>
      <c r="AXX19" s="281"/>
      <c r="AXY19" s="282"/>
      <c r="AXZ19" s="283"/>
      <c r="AYA19" s="279"/>
      <c r="AYB19" s="280"/>
      <c r="AYC19" s="281"/>
      <c r="AYD19" s="281"/>
      <c r="AYE19" s="282"/>
      <c r="AYF19" s="283"/>
      <c r="AYG19" s="279"/>
      <c r="AYH19" s="280"/>
      <c r="AYI19" s="281"/>
      <c r="AYJ19" s="281"/>
      <c r="AYK19" s="282"/>
      <c r="AYL19" s="283"/>
      <c r="AYM19" s="279"/>
      <c r="AYN19" s="280"/>
      <c r="AYO19" s="281"/>
      <c r="AYP19" s="281"/>
      <c r="AYQ19" s="282"/>
      <c r="AYR19" s="283"/>
      <c r="AYS19" s="279"/>
      <c r="AYT19" s="280"/>
      <c r="AYU19" s="281"/>
      <c r="AYV19" s="281"/>
      <c r="AYW19" s="282"/>
      <c r="AYX19" s="283"/>
      <c r="AYY19" s="279"/>
      <c r="AYZ19" s="280"/>
      <c r="AZA19" s="281"/>
      <c r="AZB19" s="281"/>
      <c r="AZC19" s="282"/>
      <c r="AZD19" s="283"/>
      <c r="AZE19" s="279"/>
      <c r="AZF19" s="280"/>
      <c r="AZG19" s="281"/>
      <c r="AZH19" s="281"/>
      <c r="AZI19" s="282"/>
      <c r="AZJ19" s="283"/>
      <c r="AZK19" s="279"/>
      <c r="AZL19" s="280"/>
      <c r="AZM19" s="281"/>
      <c r="AZN19" s="281"/>
      <c r="AZO19" s="282"/>
      <c r="AZP19" s="283"/>
      <c r="AZQ19" s="279"/>
      <c r="AZR19" s="280"/>
      <c r="AZS19" s="281"/>
      <c r="AZT19" s="281"/>
      <c r="AZU19" s="282"/>
      <c r="AZV19" s="283"/>
      <c r="AZW19" s="279"/>
      <c r="AZX19" s="280"/>
      <c r="AZY19" s="281"/>
      <c r="AZZ19" s="281"/>
      <c r="BAA19" s="282"/>
      <c r="BAB19" s="283"/>
      <c r="BAC19" s="279"/>
      <c r="BAD19" s="280"/>
      <c r="BAE19" s="281"/>
      <c r="BAF19" s="281"/>
      <c r="BAG19" s="282"/>
      <c r="BAH19" s="283"/>
      <c r="BAI19" s="279"/>
      <c r="BAJ19" s="280"/>
      <c r="BAK19" s="281"/>
      <c r="BAL19" s="281"/>
      <c r="BAM19" s="282"/>
      <c r="BAN19" s="283"/>
      <c r="BAO19" s="279"/>
      <c r="BAP19" s="280"/>
      <c r="BAQ19" s="281"/>
      <c r="BAR19" s="281"/>
      <c r="BAS19" s="282"/>
      <c r="BAT19" s="283"/>
      <c r="BAU19" s="279"/>
      <c r="BAV19" s="280"/>
      <c r="BAW19" s="281"/>
      <c r="BAX19" s="281"/>
      <c r="BAY19" s="282"/>
      <c r="BAZ19" s="283"/>
      <c r="BBA19" s="279"/>
      <c r="BBB19" s="280"/>
      <c r="BBC19" s="281"/>
      <c r="BBD19" s="281"/>
      <c r="BBE19" s="282"/>
      <c r="BBF19" s="283"/>
      <c r="BBG19" s="279"/>
      <c r="BBH19" s="280"/>
      <c r="BBI19" s="281"/>
      <c r="BBJ19" s="281"/>
      <c r="BBK19" s="282"/>
      <c r="BBL19" s="283"/>
      <c r="BBM19" s="279"/>
      <c r="BBN19" s="280"/>
      <c r="BBO19" s="281"/>
      <c r="BBP19" s="281"/>
      <c r="BBQ19" s="282"/>
      <c r="BBR19" s="283"/>
      <c r="BBS19" s="279"/>
      <c r="BBT19" s="280"/>
      <c r="BBU19" s="281"/>
      <c r="BBV19" s="281"/>
      <c r="BBW19" s="282"/>
      <c r="BBX19" s="283"/>
      <c r="BBY19" s="279"/>
      <c r="BBZ19" s="280"/>
      <c r="BCA19" s="281"/>
      <c r="BCB19" s="281"/>
      <c r="BCC19" s="282"/>
      <c r="BCD19" s="283"/>
      <c r="BCE19" s="279"/>
      <c r="BCF19" s="280"/>
      <c r="BCG19" s="281"/>
      <c r="BCH19" s="281"/>
      <c r="BCI19" s="282"/>
      <c r="BCJ19" s="283"/>
      <c r="BCK19" s="279"/>
      <c r="BCL19" s="280"/>
      <c r="BCM19" s="281"/>
      <c r="BCN19" s="281"/>
      <c r="BCO19" s="282"/>
      <c r="BCP19" s="283"/>
      <c r="BCQ19" s="279"/>
      <c r="BCR19" s="280"/>
      <c r="BCS19" s="281"/>
      <c r="BCT19" s="281"/>
      <c r="BCU19" s="282"/>
      <c r="BCV19" s="283"/>
      <c r="BCW19" s="279"/>
      <c r="BCX19" s="280"/>
      <c r="BCY19" s="281"/>
      <c r="BCZ19" s="281"/>
      <c r="BDA19" s="282"/>
      <c r="BDB19" s="283"/>
      <c r="BDC19" s="279"/>
      <c r="BDD19" s="280"/>
      <c r="BDE19" s="281"/>
      <c r="BDF19" s="281"/>
      <c r="BDG19" s="282"/>
      <c r="BDH19" s="283"/>
      <c r="BDI19" s="279"/>
      <c r="BDJ19" s="280"/>
      <c r="BDK19" s="281"/>
      <c r="BDL19" s="281"/>
      <c r="BDM19" s="282"/>
      <c r="BDN19" s="283"/>
      <c r="BDO19" s="279"/>
      <c r="BDP19" s="280"/>
      <c r="BDQ19" s="281"/>
      <c r="BDR19" s="281"/>
      <c r="BDS19" s="282"/>
      <c r="BDT19" s="283"/>
      <c r="BDU19" s="279"/>
      <c r="BDV19" s="280"/>
      <c r="BDW19" s="281"/>
      <c r="BDX19" s="281"/>
      <c r="BDY19" s="282"/>
      <c r="BDZ19" s="283"/>
      <c r="BEA19" s="279"/>
      <c r="BEB19" s="280"/>
      <c r="BEC19" s="281"/>
      <c r="BED19" s="281"/>
      <c r="BEE19" s="282"/>
      <c r="BEF19" s="283"/>
      <c r="BEG19" s="279"/>
      <c r="BEH19" s="280"/>
      <c r="BEI19" s="281"/>
      <c r="BEJ19" s="281"/>
      <c r="BEK19" s="282"/>
      <c r="BEL19" s="283"/>
      <c r="BEM19" s="279"/>
      <c r="BEN19" s="280"/>
      <c r="BEO19" s="281"/>
      <c r="BEP19" s="281"/>
      <c r="BEQ19" s="282"/>
      <c r="BER19" s="283"/>
      <c r="BES19" s="279"/>
      <c r="BET19" s="280"/>
      <c r="BEU19" s="281"/>
      <c r="BEV19" s="281"/>
      <c r="BEW19" s="282"/>
      <c r="BEX19" s="283"/>
      <c r="BEY19" s="279"/>
      <c r="BEZ19" s="280"/>
      <c r="BFA19" s="281"/>
      <c r="BFB19" s="281"/>
      <c r="BFC19" s="282"/>
      <c r="BFD19" s="283"/>
      <c r="BFE19" s="279"/>
      <c r="BFF19" s="280"/>
      <c r="BFG19" s="281"/>
      <c r="BFH19" s="281"/>
      <c r="BFI19" s="282"/>
      <c r="BFJ19" s="283"/>
      <c r="BFK19" s="279"/>
      <c r="BFL19" s="280"/>
      <c r="BFM19" s="281"/>
      <c r="BFN19" s="281"/>
      <c r="BFO19" s="282"/>
      <c r="BFP19" s="283"/>
      <c r="BFQ19" s="279"/>
      <c r="BFR19" s="280"/>
      <c r="BFS19" s="281"/>
      <c r="BFT19" s="281"/>
      <c r="BFU19" s="282"/>
      <c r="BFV19" s="283"/>
      <c r="BFW19" s="279"/>
      <c r="BFX19" s="280"/>
      <c r="BFY19" s="281"/>
      <c r="BFZ19" s="281"/>
      <c r="BGA19" s="282"/>
      <c r="BGB19" s="283"/>
      <c r="BGC19" s="279"/>
      <c r="BGD19" s="280"/>
      <c r="BGE19" s="281"/>
      <c r="BGF19" s="281"/>
      <c r="BGG19" s="282"/>
      <c r="BGH19" s="283"/>
      <c r="BGI19" s="279"/>
      <c r="BGJ19" s="280"/>
      <c r="BGK19" s="281"/>
      <c r="BGL19" s="281"/>
      <c r="BGM19" s="282"/>
      <c r="BGN19" s="283"/>
      <c r="BGO19" s="279"/>
      <c r="BGP19" s="280"/>
      <c r="BGQ19" s="281"/>
      <c r="BGR19" s="281"/>
      <c r="BGS19" s="282"/>
      <c r="BGT19" s="283"/>
      <c r="BGU19" s="279"/>
      <c r="BGV19" s="280"/>
      <c r="BGW19" s="281"/>
      <c r="BGX19" s="281"/>
      <c r="BGY19" s="282"/>
      <c r="BGZ19" s="283"/>
      <c r="BHA19" s="279"/>
      <c r="BHB19" s="280"/>
      <c r="BHC19" s="281"/>
      <c r="BHD19" s="281"/>
      <c r="BHE19" s="282"/>
      <c r="BHF19" s="283"/>
      <c r="BHG19" s="279"/>
      <c r="BHH19" s="280"/>
      <c r="BHI19" s="281"/>
      <c r="BHJ19" s="281"/>
      <c r="BHK19" s="282"/>
      <c r="BHL19" s="283"/>
      <c r="BHM19" s="279"/>
      <c r="BHN19" s="280"/>
      <c r="BHO19" s="281"/>
      <c r="BHP19" s="281"/>
      <c r="BHQ19" s="282"/>
      <c r="BHR19" s="283"/>
      <c r="BHS19" s="279"/>
      <c r="BHT19" s="280"/>
      <c r="BHU19" s="281"/>
      <c r="BHV19" s="281"/>
      <c r="BHW19" s="282"/>
      <c r="BHX19" s="283"/>
      <c r="BHY19" s="279"/>
      <c r="BHZ19" s="280"/>
      <c r="BIA19" s="281"/>
      <c r="BIB19" s="281"/>
      <c r="BIC19" s="282"/>
      <c r="BID19" s="283"/>
      <c r="BIE19" s="279"/>
      <c r="BIF19" s="280"/>
      <c r="BIG19" s="281"/>
      <c r="BIH19" s="281"/>
      <c r="BII19" s="282"/>
      <c r="BIJ19" s="283"/>
      <c r="BIK19" s="279"/>
      <c r="BIL19" s="280"/>
      <c r="BIM19" s="281"/>
      <c r="BIN19" s="281"/>
      <c r="BIO19" s="282"/>
      <c r="BIP19" s="283"/>
      <c r="BIQ19" s="279"/>
      <c r="BIR19" s="280"/>
      <c r="BIS19" s="281"/>
      <c r="BIT19" s="281"/>
      <c r="BIU19" s="282"/>
      <c r="BIV19" s="283"/>
      <c r="BIW19" s="279"/>
      <c r="BIX19" s="280"/>
      <c r="BIY19" s="281"/>
      <c r="BIZ19" s="281"/>
      <c r="BJA19" s="282"/>
      <c r="BJB19" s="283"/>
      <c r="BJC19" s="279"/>
      <c r="BJD19" s="280"/>
      <c r="BJE19" s="281"/>
      <c r="BJF19" s="281"/>
      <c r="BJG19" s="282"/>
      <c r="BJH19" s="283"/>
      <c r="BJI19" s="279"/>
      <c r="BJJ19" s="280"/>
      <c r="BJK19" s="281"/>
      <c r="BJL19" s="281"/>
      <c r="BJM19" s="282"/>
      <c r="BJN19" s="283"/>
      <c r="BJO19" s="279"/>
      <c r="BJP19" s="280"/>
      <c r="BJQ19" s="281"/>
      <c r="BJR19" s="281"/>
      <c r="BJS19" s="282"/>
      <c r="BJT19" s="283"/>
      <c r="BJU19" s="279"/>
      <c r="BJV19" s="280"/>
      <c r="BJW19" s="281"/>
      <c r="BJX19" s="281"/>
      <c r="BJY19" s="282"/>
      <c r="BJZ19" s="283"/>
      <c r="BKA19" s="279"/>
      <c r="BKB19" s="280"/>
      <c r="BKC19" s="281"/>
      <c r="BKD19" s="281"/>
      <c r="BKE19" s="282"/>
      <c r="BKF19" s="283"/>
      <c r="BKG19" s="279"/>
      <c r="BKH19" s="280"/>
      <c r="BKI19" s="281"/>
      <c r="BKJ19" s="281"/>
      <c r="BKK19" s="282"/>
      <c r="BKL19" s="283"/>
      <c r="BKM19" s="279"/>
      <c r="BKN19" s="280"/>
      <c r="BKO19" s="281"/>
      <c r="BKP19" s="281"/>
      <c r="BKQ19" s="282"/>
      <c r="BKR19" s="283"/>
      <c r="BKS19" s="279"/>
      <c r="BKT19" s="280"/>
      <c r="BKU19" s="281"/>
      <c r="BKV19" s="281"/>
      <c r="BKW19" s="282"/>
      <c r="BKX19" s="283"/>
      <c r="BKY19" s="279"/>
      <c r="BKZ19" s="280"/>
      <c r="BLA19" s="281"/>
      <c r="BLB19" s="281"/>
      <c r="BLC19" s="282"/>
      <c r="BLD19" s="283"/>
      <c r="BLE19" s="279"/>
      <c r="BLF19" s="280"/>
      <c r="BLG19" s="281"/>
      <c r="BLH19" s="281"/>
      <c r="BLI19" s="282"/>
      <c r="BLJ19" s="283"/>
      <c r="BLK19" s="279"/>
      <c r="BLL19" s="280"/>
      <c r="BLM19" s="281"/>
      <c r="BLN19" s="281"/>
      <c r="BLO19" s="282"/>
      <c r="BLP19" s="283"/>
      <c r="BLQ19" s="279"/>
      <c r="BLR19" s="280"/>
      <c r="BLS19" s="281"/>
      <c r="BLT19" s="281"/>
      <c r="BLU19" s="282"/>
      <c r="BLV19" s="283"/>
      <c r="BLW19" s="279"/>
      <c r="BLX19" s="280"/>
      <c r="BLY19" s="281"/>
      <c r="BLZ19" s="281"/>
      <c r="BMA19" s="282"/>
      <c r="BMB19" s="283"/>
      <c r="BMC19" s="279"/>
      <c r="BMD19" s="280"/>
      <c r="BME19" s="281"/>
      <c r="BMF19" s="281"/>
      <c r="BMG19" s="282"/>
      <c r="BMH19" s="283"/>
      <c r="BMI19" s="279"/>
      <c r="BMJ19" s="280"/>
      <c r="BMK19" s="281"/>
      <c r="BML19" s="281"/>
      <c r="BMM19" s="282"/>
      <c r="BMN19" s="283"/>
      <c r="BMO19" s="279"/>
      <c r="BMP19" s="280"/>
      <c r="BMQ19" s="281"/>
      <c r="BMR19" s="281"/>
      <c r="BMS19" s="282"/>
      <c r="BMT19" s="283"/>
      <c r="BMU19" s="279"/>
      <c r="BMV19" s="280"/>
      <c r="BMW19" s="281"/>
      <c r="BMX19" s="281"/>
      <c r="BMY19" s="282"/>
      <c r="BMZ19" s="283"/>
      <c r="BNA19" s="279"/>
      <c r="BNB19" s="280"/>
      <c r="BNC19" s="281"/>
      <c r="BND19" s="281"/>
      <c r="BNE19" s="282"/>
      <c r="BNF19" s="283"/>
      <c r="BNG19" s="279"/>
      <c r="BNH19" s="280"/>
      <c r="BNI19" s="281"/>
      <c r="BNJ19" s="281"/>
      <c r="BNK19" s="282"/>
      <c r="BNL19" s="283"/>
      <c r="BNM19" s="279"/>
      <c r="BNN19" s="280"/>
      <c r="BNO19" s="281"/>
      <c r="BNP19" s="281"/>
      <c r="BNQ19" s="282"/>
      <c r="BNR19" s="283"/>
      <c r="BNS19" s="279"/>
      <c r="BNT19" s="280"/>
      <c r="BNU19" s="281"/>
      <c r="BNV19" s="281"/>
      <c r="BNW19" s="282"/>
      <c r="BNX19" s="283"/>
      <c r="BNY19" s="279"/>
      <c r="BNZ19" s="280"/>
      <c r="BOA19" s="281"/>
      <c r="BOB19" s="281"/>
      <c r="BOC19" s="282"/>
      <c r="BOD19" s="283"/>
      <c r="BOE19" s="279"/>
      <c r="BOF19" s="280"/>
      <c r="BOG19" s="281"/>
      <c r="BOH19" s="281"/>
      <c r="BOI19" s="282"/>
      <c r="BOJ19" s="283"/>
      <c r="BOK19" s="279"/>
      <c r="BOL19" s="280"/>
      <c r="BOM19" s="281"/>
      <c r="BON19" s="281"/>
      <c r="BOO19" s="282"/>
      <c r="BOP19" s="283"/>
      <c r="BOQ19" s="279"/>
      <c r="BOR19" s="280"/>
      <c r="BOS19" s="281"/>
      <c r="BOT19" s="281"/>
      <c r="BOU19" s="282"/>
      <c r="BOV19" s="283"/>
      <c r="BOW19" s="279"/>
      <c r="BOX19" s="280"/>
      <c r="BOY19" s="281"/>
      <c r="BOZ19" s="281"/>
      <c r="BPA19" s="282"/>
      <c r="BPB19" s="283"/>
      <c r="BPC19" s="279"/>
      <c r="BPD19" s="280"/>
      <c r="BPE19" s="281"/>
      <c r="BPF19" s="281"/>
      <c r="BPG19" s="282"/>
      <c r="BPH19" s="283"/>
      <c r="BPI19" s="279"/>
      <c r="BPJ19" s="280"/>
      <c r="BPK19" s="281"/>
      <c r="BPL19" s="281"/>
      <c r="BPM19" s="282"/>
      <c r="BPN19" s="283"/>
      <c r="BPO19" s="279"/>
      <c r="BPP19" s="280"/>
      <c r="BPQ19" s="281"/>
      <c r="BPR19" s="281"/>
      <c r="BPS19" s="282"/>
      <c r="BPT19" s="283"/>
      <c r="BPU19" s="279"/>
      <c r="BPV19" s="280"/>
      <c r="BPW19" s="281"/>
      <c r="BPX19" s="281"/>
      <c r="BPY19" s="282"/>
      <c r="BPZ19" s="283"/>
      <c r="BQA19" s="279"/>
      <c r="BQB19" s="280"/>
      <c r="BQC19" s="281"/>
      <c r="BQD19" s="281"/>
      <c r="BQE19" s="282"/>
      <c r="BQF19" s="283"/>
      <c r="BQG19" s="279"/>
      <c r="BQH19" s="280"/>
      <c r="BQI19" s="281"/>
      <c r="BQJ19" s="281"/>
      <c r="BQK19" s="282"/>
      <c r="BQL19" s="283"/>
      <c r="BQM19" s="279"/>
      <c r="BQN19" s="280"/>
      <c r="BQO19" s="281"/>
      <c r="BQP19" s="281"/>
      <c r="BQQ19" s="282"/>
      <c r="BQR19" s="283"/>
      <c r="BQS19" s="279"/>
      <c r="BQT19" s="280"/>
      <c r="BQU19" s="281"/>
      <c r="BQV19" s="281"/>
      <c r="BQW19" s="282"/>
      <c r="BQX19" s="283"/>
      <c r="BQY19" s="279"/>
      <c r="BQZ19" s="280"/>
      <c r="BRA19" s="281"/>
      <c r="BRB19" s="281"/>
      <c r="BRC19" s="282"/>
      <c r="BRD19" s="283"/>
      <c r="BRE19" s="279"/>
      <c r="BRF19" s="280"/>
      <c r="BRG19" s="281"/>
      <c r="BRH19" s="281"/>
      <c r="BRI19" s="282"/>
      <c r="BRJ19" s="283"/>
      <c r="BRK19" s="279"/>
      <c r="BRL19" s="280"/>
      <c r="BRM19" s="281"/>
      <c r="BRN19" s="281"/>
      <c r="BRO19" s="282"/>
      <c r="BRP19" s="283"/>
      <c r="BRQ19" s="279"/>
      <c r="BRR19" s="280"/>
      <c r="BRS19" s="281"/>
      <c r="BRT19" s="281"/>
      <c r="BRU19" s="282"/>
      <c r="BRV19" s="283"/>
      <c r="BRW19" s="279"/>
      <c r="BRX19" s="280"/>
      <c r="BRY19" s="281"/>
      <c r="BRZ19" s="281"/>
      <c r="BSA19" s="282"/>
      <c r="BSB19" s="283"/>
      <c r="BSC19" s="279"/>
      <c r="BSD19" s="280"/>
      <c r="BSE19" s="281"/>
      <c r="BSF19" s="281"/>
      <c r="BSG19" s="282"/>
      <c r="BSH19" s="283"/>
      <c r="BSI19" s="279"/>
      <c r="BSJ19" s="280"/>
      <c r="BSK19" s="281"/>
      <c r="BSL19" s="281"/>
      <c r="BSM19" s="282"/>
      <c r="BSN19" s="283"/>
      <c r="BSO19" s="279"/>
      <c r="BSP19" s="280"/>
      <c r="BSQ19" s="281"/>
      <c r="BSR19" s="281"/>
      <c r="BSS19" s="282"/>
      <c r="BST19" s="283"/>
      <c r="BSU19" s="279"/>
      <c r="BSV19" s="280"/>
      <c r="BSW19" s="281"/>
      <c r="BSX19" s="281"/>
      <c r="BSY19" s="282"/>
      <c r="BSZ19" s="283"/>
      <c r="BTA19" s="279"/>
      <c r="BTB19" s="280"/>
      <c r="BTC19" s="281"/>
      <c r="BTD19" s="281"/>
      <c r="BTE19" s="282"/>
      <c r="BTF19" s="283"/>
      <c r="BTG19" s="279"/>
      <c r="BTH19" s="280"/>
      <c r="BTI19" s="281"/>
      <c r="BTJ19" s="281"/>
      <c r="BTK19" s="282"/>
      <c r="BTL19" s="283"/>
      <c r="BTM19" s="279"/>
      <c r="BTN19" s="280"/>
      <c r="BTO19" s="281"/>
      <c r="BTP19" s="281"/>
      <c r="BTQ19" s="282"/>
      <c r="BTR19" s="283"/>
      <c r="BTS19" s="279"/>
      <c r="BTT19" s="280"/>
      <c r="BTU19" s="281"/>
      <c r="BTV19" s="281"/>
      <c r="BTW19" s="282"/>
      <c r="BTX19" s="283"/>
      <c r="BTY19" s="279"/>
      <c r="BTZ19" s="280"/>
      <c r="BUA19" s="281"/>
      <c r="BUB19" s="281"/>
      <c r="BUC19" s="282"/>
      <c r="BUD19" s="283"/>
      <c r="BUE19" s="279"/>
      <c r="BUF19" s="280"/>
      <c r="BUG19" s="281"/>
      <c r="BUH19" s="281"/>
      <c r="BUI19" s="282"/>
      <c r="BUJ19" s="283"/>
      <c r="BUK19" s="279"/>
      <c r="BUL19" s="280"/>
      <c r="BUM19" s="281"/>
      <c r="BUN19" s="281"/>
      <c r="BUO19" s="282"/>
      <c r="BUP19" s="283"/>
      <c r="BUQ19" s="279"/>
      <c r="BUR19" s="280"/>
      <c r="BUS19" s="281"/>
      <c r="BUT19" s="281"/>
      <c r="BUU19" s="282"/>
      <c r="BUV19" s="283"/>
      <c r="BUW19" s="279"/>
      <c r="BUX19" s="280"/>
      <c r="BUY19" s="281"/>
      <c r="BUZ19" s="281"/>
      <c r="BVA19" s="282"/>
      <c r="BVB19" s="283"/>
      <c r="BVC19" s="279"/>
      <c r="BVD19" s="280"/>
      <c r="BVE19" s="281"/>
      <c r="BVF19" s="281"/>
      <c r="BVG19" s="282"/>
      <c r="BVH19" s="283"/>
      <c r="BVI19" s="279"/>
      <c r="BVJ19" s="280"/>
      <c r="BVK19" s="281"/>
      <c r="BVL19" s="281"/>
      <c r="BVM19" s="282"/>
      <c r="BVN19" s="283"/>
      <c r="BVO19" s="279"/>
      <c r="BVP19" s="280"/>
      <c r="BVQ19" s="281"/>
      <c r="BVR19" s="281"/>
      <c r="BVS19" s="282"/>
      <c r="BVT19" s="283"/>
      <c r="BVU19" s="279"/>
      <c r="BVV19" s="280"/>
      <c r="BVW19" s="281"/>
      <c r="BVX19" s="281"/>
      <c r="BVY19" s="282"/>
      <c r="BVZ19" s="283"/>
      <c r="BWA19" s="279"/>
      <c r="BWB19" s="280"/>
      <c r="BWC19" s="281"/>
      <c r="BWD19" s="281"/>
      <c r="BWE19" s="282"/>
      <c r="BWF19" s="283"/>
      <c r="BWG19" s="279"/>
      <c r="BWH19" s="280"/>
      <c r="BWI19" s="281"/>
      <c r="BWJ19" s="281"/>
      <c r="BWK19" s="282"/>
      <c r="BWL19" s="283"/>
      <c r="BWM19" s="279"/>
      <c r="BWN19" s="280"/>
      <c r="BWO19" s="281"/>
      <c r="BWP19" s="281"/>
      <c r="BWQ19" s="282"/>
      <c r="BWR19" s="283"/>
      <c r="BWS19" s="279"/>
      <c r="BWT19" s="280"/>
      <c r="BWU19" s="281"/>
      <c r="BWV19" s="281"/>
      <c r="BWW19" s="282"/>
      <c r="BWX19" s="283"/>
      <c r="BWY19" s="279"/>
      <c r="BWZ19" s="280"/>
      <c r="BXA19" s="281"/>
      <c r="BXB19" s="281"/>
      <c r="BXC19" s="282"/>
      <c r="BXD19" s="283"/>
      <c r="BXE19" s="279"/>
      <c r="BXF19" s="280"/>
      <c r="BXG19" s="281"/>
      <c r="BXH19" s="281"/>
      <c r="BXI19" s="282"/>
      <c r="BXJ19" s="283"/>
      <c r="BXK19" s="279"/>
      <c r="BXL19" s="280"/>
      <c r="BXM19" s="281"/>
      <c r="BXN19" s="281"/>
      <c r="BXO19" s="282"/>
      <c r="BXP19" s="283"/>
      <c r="BXQ19" s="279"/>
      <c r="BXR19" s="280"/>
      <c r="BXS19" s="281"/>
      <c r="BXT19" s="281"/>
      <c r="BXU19" s="282"/>
      <c r="BXV19" s="283"/>
      <c r="BXW19" s="279"/>
      <c r="BXX19" s="280"/>
      <c r="BXY19" s="281"/>
      <c r="BXZ19" s="281"/>
      <c r="BYA19" s="282"/>
      <c r="BYB19" s="283"/>
      <c r="BYC19" s="279"/>
      <c r="BYD19" s="280"/>
      <c r="BYE19" s="281"/>
      <c r="BYF19" s="281"/>
      <c r="BYG19" s="282"/>
      <c r="BYH19" s="283"/>
      <c r="BYI19" s="279"/>
      <c r="BYJ19" s="280"/>
      <c r="BYK19" s="281"/>
      <c r="BYL19" s="281"/>
      <c r="BYM19" s="282"/>
      <c r="BYN19" s="283"/>
      <c r="BYO19" s="279"/>
      <c r="BYP19" s="280"/>
      <c r="BYQ19" s="281"/>
      <c r="BYR19" s="281"/>
      <c r="BYS19" s="282"/>
      <c r="BYT19" s="283"/>
      <c r="BYU19" s="279"/>
      <c r="BYV19" s="280"/>
      <c r="BYW19" s="281"/>
      <c r="BYX19" s="281"/>
      <c r="BYY19" s="282"/>
      <c r="BYZ19" s="283"/>
      <c r="BZA19" s="279"/>
      <c r="BZB19" s="280"/>
      <c r="BZC19" s="281"/>
      <c r="BZD19" s="281"/>
      <c r="BZE19" s="282"/>
      <c r="BZF19" s="283"/>
      <c r="BZG19" s="279"/>
      <c r="BZH19" s="280"/>
      <c r="BZI19" s="281"/>
      <c r="BZJ19" s="281"/>
      <c r="BZK19" s="282"/>
      <c r="BZL19" s="283"/>
      <c r="BZM19" s="279"/>
      <c r="BZN19" s="280"/>
      <c r="BZO19" s="281"/>
      <c r="BZP19" s="281"/>
      <c r="BZQ19" s="282"/>
      <c r="BZR19" s="283"/>
      <c r="BZS19" s="279"/>
      <c r="BZT19" s="280"/>
      <c r="BZU19" s="281"/>
      <c r="BZV19" s="281"/>
      <c r="BZW19" s="282"/>
      <c r="BZX19" s="283"/>
      <c r="BZY19" s="279"/>
      <c r="BZZ19" s="280"/>
      <c r="CAA19" s="281"/>
      <c r="CAB19" s="281"/>
      <c r="CAC19" s="282"/>
      <c r="CAD19" s="283"/>
      <c r="CAE19" s="279"/>
      <c r="CAF19" s="280"/>
      <c r="CAG19" s="281"/>
      <c r="CAH19" s="281"/>
      <c r="CAI19" s="282"/>
      <c r="CAJ19" s="283"/>
      <c r="CAK19" s="279"/>
      <c r="CAL19" s="280"/>
      <c r="CAM19" s="281"/>
      <c r="CAN19" s="281"/>
      <c r="CAO19" s="282"/>
      <c r="CAP19" s="283"/>
      <c r="CAQ19" s="279"/>
      <c r="CAR19" s="280"/>
      <c r="CAS19" s="281"/>
      <c r="CAT19" s="281"/>
      <c r="CAU19" s="282"/>
      <c r="CAV19" s="283"/>
      <c r="CAW19" s="279"/>
      <c r="CAX19" s="280"/>
      <c r="CAY19" s="281"/>
      <c r="CAZ19" s="281"/>
      <c r="CBA19" s="282"/>
      <c r="CBB19" s="283"/>
      <c r="CBC19" s="279"/>
      <c r="CBD19" s="280"/>
      <c r="CBE19" s="281"/>
      <c r="CBF19" s="281"/>
      <c r="CBG19" s="282"/>
      <c r="CBH19" s="283"/>
      <c r="CBI19" s="279"/>
      <c r="CBJ19" s="280"/>
      <c r="CBK19" s="281"/>
      <c r="CBL19" s="281"/>
      <c r="CBM19" s="282"/>
      <c r="CBN19" s="283"/>
      <c r="CBO19" s="279"/>
      <c r="CBP19" s="280"/>
      <c r="CBQ19" s="281"/>
      <c r="CBR19" s="281"/>
      <c r="CBS19" s="282"/>
      <c r="CBT19" s="283"/>
      <c r="CBU19" s="279"/>
      <c r="CBV19" s="280"/>
      <c r="CBW19" s="281"/>
      <c r="CBX19" s="281"/>
      <c r="CBY19" s="282"/>
      <c r="CBZ19" s="283"/>
      <c r="CCA19" s="279"/>
      <c r="CCB19" s="280"/>
      <c r="CCC19" s="281"/>
      <c r="CCD19" s="281"/>
      <c r="CCE19" s="282"/>
      <c r="CCF19" s="283"/>
      <c r="CCG19" s="279"/>
      <c r="CCH19" s="280"/>
      <c r="CCI19" s="281"/>
      <c r="CCJ19" s="281"/>
      <c r="CCK19" s="282"/>
      <c r="CCL19" s="283"/>
      <c r="CCM19" s="279"/>
      <c r="CCN19" s="280"/>
      <c r="CCO19" s="281"/>
      <c r="CCP19" s="281"/>
      <c r="CCQ19" s="282"/>
      <c r="CCR19" s="283"/>
      <c r="CCS19" s="279"/>
      <c r="CCT19" s="280"/>
      <c r="CCU19" s="281"/>
      <c r="CCV19" s="281"/>
      <c r="CCW19" s="282"/>
      <c r="CCX19" s="283"/>
      <c r="CCY19" s="279"/>
      <c r="CCZ19" s="280"/>
      <c r="CDA19" s="281"/>
      <c r="CDB19" s="281"/>
      <c r="CDC19" s="282"/>
      <c r="CDD19" s="283"/>
      <c r="CDE19" s="279"/>
      <c r="CDF19" s="280"/>
      <c r="CDG19" s="281"/>
      <c r="CDH19" s="281"/>
      <c r="CDI19" s="282"/>
      <c r="CDJ19" s="283"/>
      <c r="CDK19" s="279"/>
      <c r="CDL19" s="280"/>
      <c r="CDM19" s="281"/>
      <c r="CDN19" s="281"/>
      <c r="CDO19" s="282"/>
      <c r="CDP19" s="283"/>
      <c r="CDQ19" s="279"/>
      <c r="CDR19" s="280"/>
      <c r="CDS19" s="281"/>
      <c r="CDT19" s="281"/>
      <c r="CDU19" s="282"/>
      <c r="CDV19" s="283"/>
      <c r="CDW19" s="279"/>
      <c r="CDX19" s="280"/>
      <c r="CDY19" s="281"/>
      <c r="CDZ19" s="281"/>
      <c r="CEA19" s="282"/>
      <c r="CEB19" s="283"/>
      <c r="CEC19" s="279"/>
      <c r="CED19" s="280"/>
      <c r="CEE19" s="281"/>
      <c r="CEF19" s="281"/>
      <c r="CEG19" s="282"/>
      <c r="CEH19" s="283"/>
      <c r="CEI19" s="279"/>
      <c r="CEJ19" s="280"/>
      <c r="CEK19" s="281"/>
      <c r="CEL19" s="281"/>
      <c r="CEM19" s="282"/>
      <c r="CEN19" s="283"/>
      <c r="CEO19" s="279"/>
      <c r="CEP19" s="280"/>
      <c r="CEQ19" s="281"/>
      <c r="CER19" s="281"/>
      <c r="CES19" s="282"/>
      <c r="CET19" s="283"/>
      <c r="CEU19" s="279"/>
      <c r="CEV19" s="280"/>
      <c r="CEW19" s="281"/>
      <c r="CEX19" s="281"/>
      <c r="CEY19" s="282"/>
      <c r="CEZ19" s="283"/>
      <c r="CFA19" s="279"/>
      <c r="CFB19" s="280"/>
      <c r="CFC19" s="281"/>
      <c r="CFD19" s="281"/>
      <c r="CFE19" s="282"/>
      <c r="CFF19" s="283"/>
      <c r="CFG19" s="279"/>
      <c r="CFH19" s="280"/>
      <c r="CFI19" s="281"/>
      <c r="CFJ19" s="281"/>
      <c r="CFK19" s="282"/>
      <c r="CFL19" s="283"/>
      <c r="CFM19" s="279"/>
      <c r="CFN19" s="280"/>
      <c r="CFO19" s="281"/>
      <c r="CFP19" s="281"/>
      <c r="CFQ19" s="282"/>
      <c r="CFR19" s="283"/>
      <c r="CFS19" s="279"/>
      <c r="CFT19" s="280"/>
      <c r="CFU19" s="281"/>
      <c r="CFV19" s="281"/>
      <c r="CFW19" s="282"/>
      <c r="CFX19" s="283"/>
      <c r="CFY19" s="279"/>
      <c r="CFZ19" s="280"/>
      <c r="CGA19" s="281"/>
      <c r="CGB19" s="281"/>
      <c r="CGC19" s="282"/>
      <c r="CGD19" s="283"/>
      <c r="CGE19" s="279"/>
      <c r="CGF19" s="280"/>
      <c r="CGG19" s="281"/>
      <c r="CGH19" s="281"/>
      <c r="CGI19" s="282"/>
      <c r="CGJ19" s="283"/>
      <c r="CGK19" s="279"/>
      <c r="CGL19" s="280"/>
      <c r="CGM19" s="281"/>
      <c r="CGN19" s="281"/>
      <c r="CGO19" s="282"/>
      <c r="CGP19" s="283"/>
      <c r="CGQ19" s="279"/>
      <c r="CGR19" s="280"/>
      <c r="CGS19" s="281"/>
      <c r="CGT19" s="281"/>
      <c r="CGU19" s="282"/>
      <c r="CGV19" s="283"/>
      <c r="CGW19" s="279"/>
      <c r="CGX19" s="280"/>
      <c r="CGY19" s="281"/>
      <c r="CGZ19" s="281"/>
      <c r="CHA19" s="282"/>
      <c r="CHB19" s="283"/>
      <c r="CHC19" s="279"/>
      <c r="CHD19" s="280"/>
      <c r="CHE19" s="281"/>
      <c r="CHF19" s="281"/>
      <c r="CHG19" s="282"/>
      <c r="CHH19" s="283"/>
      <c r="CHI19" s="279"/>
      <c r="CHJ19" s="280"/>
      <c r="CHK19" s="281"/>
      <c r="CHL19" s="281"/>
      <c r="CHM19" s="282"/>
      <c r="CHN19" s="283"/>
      <c r="CHO19" s="279"/>
      <c r="CHP19" s="280"/>
      <c r="CHQ19" s="281"/>
      <c r="CHR19" s="281"/>
      <c r="CHS19" s="282"/>
      <c r="CHT19" s="283"/>
      <c r="CHU19" s="279"/>
      <c r="CHV19" s="280"/>
      <c r="CHW19" s="281"/>
      <c r="CHX19" s="281"/>
      <c r="CHY19" s="282"/>
      <c r="CHZ19" s="283"/>
      <c r="CIA19" s="279"/>
      <c r="CIB19" s="280"/>
      <c r="CIC19" s="281"/>
      <c r="CID19" s="281"/>
      <c r="CIE19" s="282"/>
      <c r="CIF19" s="283"/>
      <c r="CIG19" s="279"/>
      <c r="CIH19" s="280"/>
      <c r="CII19" s="281"/>
      <c r="CIJ19" s="281"/>
      <c r="CIK19" s="282"/>
      <c r="CIL19" s="283"/>
      <c r="CIM19" s="279"/>
      <c r="CIN19" s="280"/>
      <c r="CIO19" s="281"/>
      <c r="CIP19" s="281"/>
      <c r="CIQ19" s="282"/>
      <c r="CIR19" s="283"/>
      <c r="CIS19" s="279"/>
      <c r="CIT19" s="280"/>
      <c r="CIU19" s="281"/>
      <c r="CIV19" s="281"/>
      <c r="CIW19" s="282"/>
      <c r="CIX19" s="283"/>
      <c r="CIY19" s="279"/>
      <c r="CIZ19" s="280"/>
      <c r="CJA19" s="281"/>
      <c r="CJB19" s="281"/>
      <c r="CJC19" s="282"/>
      <c r="CJD19" s="283"/>
      <c r="CJE19" s="279"/>
      <c r="CJF19" s="280"/>
      <c r="CJG19" s="281"/>
      <c r="CJH19" s="281"/>
      <c r="CJI19" s="282"/>
      <c r="CJJ19" s="283"/>
      <c r="CJK19" s="279"/>
      <c r="CJL19" s="280"/>
      <c r="CJM19" s="281"/>
      <c r="CJN19" s="281"/>
      <c r="CJO19" s="282"/>
      <c r="CJP19" s="283"/>
      <c r="CJQ19" s="279"/>
      <c r="CJR19" s="280"/>
      <c r="CJS19" s="281"/>
      <c r="CJT19" s="281"/>
      <c r="CJU19" s="282"/>
      <c r="CJV19" s="283"/>
      <c r="CJW19" s="279"/>
      <c r="CJX19" s="280"/>
      <c r="CJY19" s="281"/>
      <c r="CJZ19" s="281"/>
      <c r="CKA19" s="282"/>
      <c r="CKB19" s="283"/>
      <c r="CKC19" s="279"/>
      <c r="CKD19" s="280"/>
      <c r="CKE19" s="281"/>
      <c r="CKF19" s="281"/>
      <c r="CKG19" s="282"/>
      <c r="CKH19" s="283"/>
      <c r="CKI19" s="279"/>
      <c r="CKJ19" s="280"/>
      <c r="CKK19" s="281"/>
      <c r="CKL19" s="281"/>
      <c r="CKM19" s="282"/>
      <c r="CKN19" s="283"/>
      <c r="CKO19" s="279"/>
      <c r="CKP19" s="280"/>
      <c r="CKQ19" s="281"/>
      <c r="CKR19" s="281"/>
      <c r="CKS19" s="282"/>
      <c r="CKT19" s="283"/>
      <c r="CKU19" s="279"/>
      <c r="CKV19" s="280"/>
      <c r="CKW19" s="281"/>
      <c r="CKX19" s="281"/>
      <c r="CKY19" s="282"/>
      <c r="CKZ19" s="283"/>
      <c r="CLA19" s="279"/>
      <c r="CLB19" s="280"/>
      <c r="CLC19" s="281"/>
      <c r="CLD19" s="281"/>
      <c r="CLE19" s="282"/>
      <c r="CLF19" s="283"/>
      <c r="CLG19" s="279"/>
      <c r="CLH19" s="280"/>
      <c r="CLI19" s="281"/>
      <c r="CLJ19" s="281"/>
      <c r="CLK19" s="282"/>
      <c r="CLL19" s="283"/>
      <c r="CLM19" s="279"/>
      <c r="CLN19" s="280"/>
      <c r="CLO19" s="281"/>
      <c r="CLP19" s="281"/>
      <c r="CLQ19" s="282"/>
      <c r="CLR19" s="283"/>
      <c r="CLS19" s="279"/>
      <c r="CLT19" s="280"/>
      <c r="CLU19" s="281"/>
      <c r="CLV19" s="281"/>
      <c r="CLW19" s="282"/>
      <c r="CLX19" s="283"/>
      <c r="CLY19" s="279"/>
      <c r="CLZ19" s="280"/>
      <c r="CMA19" s="281"/>
      <c r="CMB19" s="281"/>
      <c r="CMC19" s="282"/>
      <c r="CMD19" s="283"/>
      <c r="CME19" s="279"/>
      <c r="CMF19" s="280"/>
      <c r="CMG19" s="281"/>
      <c r="CMH19" s="281"/>
      <c r="CMI19" s="282"/>
      <c r="CMJ19" s="283"/>
      <c r="CMK19" s="279"/>
      <c r="CML19" s="280"/>
      <c r="CMM19" s="281"/>
      <c r="CMN19" s="281"/>
      <c r="CMO19" s="282"/>
      <c r="CMP19" s="283"/>
      <c r="CMQ19" s="279"/>
      <c r="CMR19" s="280"/>
      <c r="CMS19" s="281"/>
      <c r="CMT19" s="281"/>
      <c r="CMU19" s="282"/>
      <c r="CMV19" s="283"/>
      <c r="CMW19" s="279"/>
      <c r="CMX19" s="280"/>
      <c r="CMY19" s="281"/>
      <c r="CMZ19" s="281"/>
      <c r="CNA19" s="282"/>
      <c r="CNB19" s="283"/>
      <c r="CNC19" s="279"/>
      <c r="CND19" s="280"/>
      <c r="CNE19" s="281"/>
      <c r="CNF19" s="281"/>
      <c r="CNG19" s="282"/>
      <c r="CNH19" s="283"/>
      <c r="CNI19" s="279"/>
      <c r="CNJ19" s="280"/>
      <c r="CNK19" s="281"/>
      <c r="CNL19" s="281"/>
      <c r="CNM19" s="282"/>
      <c r="CNN19" s="283"/>
      <c r="CNO19" s="279"/>
      <c r="CNP19" s="280"/>
      <c r="CNQ19" s="281"/>
      <c r="CNR19" s="281"/>
      <c r="CNS19" s="282"/>
      <c r="CNT19" s="283"/>
      <c r="CNU19" s="279"/>
      <c r="CNV19" s="280"/>
      <c r="CNW19" s="281"/>
      <c r="CNX19" s="281"/>
      <c r="CNY19" s="282"/>
      <c r="CNZ19" s="283"/>
      <c r="COA19" s="279"/>
      <c r="COB19" s="280"/>
      <c r="COC19" s="281"/>
      <c r="COD19" s="281"/>
      <c r="COE19" s="282"/>
      <c r="COF19" s="283"/>
      <c r="COG19" s="279"/>
      <c r="COH19" s="280"/>
      <c r="COI19" s="281"/>
      <c r="COJ19" s="281"/>
      <c r="COK19" s="282"/>
      <c r="COL19" s="283"/>
      <c r="COM19" s="279"/>
      <c r="CON19" s="280"/>
      <c r="COO19" s="281"/>
      <c r="COP19" s="281"/>
      <c r="COQ19" s="282"/>
      <c r="COR19" s="283"/>
      <c r="COS19" s="279"/>
      <c r="COT19" s="280"/>
      <c r="COU19" s="281"/>
      <c r="COV19" s="281"/>
      <c r="COW19" s="282"/>
      <c r="COX19" s="283"/>
      <c r="COY19" s="279"/>
      <c r="COZ19" s="280"/>
      <c r="CPA19" s="281"/>
      <c r="CPB19" s="281"/>
      <c r="CPC19" s="282"/>
      <c r="CPD19" s="283"/>
      <c r="CPE19" s="279"/>
      <c r="CPF19" s="280"/>
      <c r="CPG19" s="281"/>
      <c r="CPH19" s="281"/>
      <c r="CPI19" s="282"/>
      <c r="CPJ19" s="283"/>
      <c r="CPK19" s="279"/>
      <c r="CPL19" s="280"/>
      <c r="CPM19" s="281"/>
      <c r="CPN19" s="281"/>
      <c r="CPO19" s="282"/>
      <c r="CPP19" s="283"/>
      <c r="CPQ19" s="279"/>
      <c r="CPR19" s="280"/>
      <c r="CPS19" s="281"/>
      <c r="CPT19" s="281"/>
      <c r="CPU19" s="282"/>
      <c r="CPV19" s="283"/>
      <c r="CPW19" s="279"/>
      <c r="CPX19" s="280"/>
      <c r="CPY19" s="281"/>
      <c r="CPZ19" s="281"/>
      <c r="CQA19" s="282"/>
      <c r="CQB19" s="283"/>
      <c r="CQC19" s="279"/>
      <c r="CQD19" s="280"/>
      <c r="CQE19" s="281"/>
      <c r="CQF19" s="281"/>
      <c r="CQG19" s="282"/>
      <c r="CQH19" s="283"/>
      <c r="CQI19" s="279"/>
      <c r="CQJ19" s="280"/>
      <c r="CQK19" s="281"/>
      <c r="CQL19" s="281"/>
      <c r="CQM19" s="282"/>
      <c r="CQN19" s="283"/>
      <c r="CQO19" s="279"/>
      <c r="CQP19" s="280"/>
      <c r="CQQ19" s="281"/>
      <c r="CQR19" s="281"/>
      <c r="CQS19" s="282"/>
      <c r="CQT19" s="283"/>
      <c r="CQU19" s="279"/>
      <c r="CQV19" s="280"/>
      <c r="CQW19" s="281"/>
      <c r="CQX19" s="281"/>
      <c r="CQY19" s="282"/>
      <c r="CQZ19" s="283"/>
      <c r="CRA19" s="279"/>
      <c r="CRB19" s="280"/>
      <c r="CRC19" s="281"/>
      <c r="CRD19" s="281"/>
      <c r="CRE19" s="282"/>
      <c r="CRF19" s="283"/>
      <c r="CRG19" s="279"/>
      <c r="CRH19" s="280"/>
      <c r="CRI19" s="281"/>
      <c r="CRJ19" s="281"/>
      <c r="CRK19" s="282"/>
      <c r="CRL19" s="283"/>
      <c r="CRM19" s="279"/>
      <c r="CRN19" s="280"/>
      <c r="CRO19" s="281"/>
      <c r="CRP19" s="281"/>
      <c r="CRQ19" s="282"/>
      <c r="CRR19" s="283"/>
      <c r="CRS19" s="279"/>
      <c r="CRT19" s="280"/>
      <c r="CRU19" s="281"/>
      <c r="CRV19" s="281"/>
      <c r="CRW19" s="282"/>
      <c r="CRX19" s="283"/>
      <c r="CRY19" s="279"/>
      <c r="CRZ19" s="280"/>
      <c r="CSA19" s="281"/>
      <c r="CSB19" s="281"/>
      <c r="CSC19" s="282"/>
      <c r="CSD19" s="283"/>
      <c r="CSE19" s="279"/>
      <c r="CSF19" s="280"/>
      <c r="CSG19" s="281"/>
      <c r="CSH19" s="281"/>
      <c r="CSI19" s="282"/>
      <c r="CSJ19" s="283"/>
      <c r="CSK19" s="279"/>
      <c r="CSL19" s="280"/>
      <c r="CSM19" s="281"/>
      <c r="CSN19" s="281"/>
      <c r="CSO19" s="282"/>
      <c r="CSP19" s="283"/>
      <c r="CSQ19" s="279"/>
      <c r="CSR19" s="280"/>
      <c r="CSS19" s="281"/>
      <c r="CST19" s="281"/>
      <c r="CSU19" s="282"/>
      <c r="CSV19" s="283"/>
      <c r="CSW19" s="279"/>
      <c r="CSX19" s="280"/>
      <c r="CSY19" s="281"/>
      <c r="CSZ19" s="281"/>
      <c r="CTA19" s="282"/>
      <c r="CTB19" s="283"/>
      <c r="CTC19" s="279"/>
      <c r="CTD19" s="280"/>
      <c r="CTE19" s="281"/>
      <c r="CTF19" s="281"/>
      <c r="CTG19" s="282"/>
      <c r="CTH19" s="283"/>
      <c r="CTI19" s="279"/>
      <c r="CTJ19" s="280"/>
      <c r="CTK19" s="281"/>
      <c r="CTL19" s="281"/>
      <c r="CTM19" s="282"/>
      <c r="CTN19" s="283"/>
      <c r="CTO19" s="279"/>
      <c r="CTP19" s="280"/>
      <c r="CTQ19" s="281"/>
      <c r="CTR19" s="281"/>
      <c r="CTS19" s="282"/>
      <c r="CTT19" s="283"/>
      <c r="CTU19" s="279"/>
      <c r="CTV19" s="280"/>
      <c r="CTW19" s="281"/>
      <c r="CTX19" s="281"/>
      <c r="CTY19" s="282"/>
      <c r="CTZ19" s="283"/>
      <c r="CUA19" s="279"/>
      <c r="CUB19" s="280"/>
      <c r="CUC19" s="281"/>
      <c r="CUD19" s="281"/>
      <c r="CUE19" s="282"/>
      <c r="CUF19" s="283"/>
      <c r="CUG19" s="279"/>
      <c r="CUH19" s="280"/>
      <c r="CUI19" s="281"/>
      <c r="CUJ19" s="281"/>
      <c r="CUK19" s="282"/>
      <c r="CUL19" s="283"/>
      <c r="CUM19" s="279"/>
      <c r="CUN19" s="280"/>
      <c r="CUO19" s="281"/>
      <c r="CUP19" s="281"/>
      <c r="CUQ19" s="282"/>
      <c r="CUR19" s="283"/>
      <c r="CUS19" s="279"/>
      <c r="CUT19" s="280"/>
      <c r="CUU19" s="281"/>
      <c r="CUV19" s="281"/>
      <c r="CUW19" s="282"/>
      <c r="CUX19" s="283"/>
      <c r="CUY19" s="279"/>
      <c r="CUZ19" s="280"/>
      <c r="CVA19" s="281"/>
      <c r="CVB19" s="281"/>
      <c r="CVC19" s="282"/>
      <c r="CVD19" s="283"/>
      <c r="CVE19" s="279"/>
      <c r="CVF19" s="280"/>
      <c r="CVG19" s="281"/>
      <c r="CVH19" s="281"/>
      <c r="CVI19" s="282"/>
      <c r="CVJ19" s="283"/>
      <c r="CVK19" s="279"/>
      <c r="CVL19" s="280"/>
      <c r="CVM19" s="281"/>
      <c r="CVN19" s="281"/>
      <c r="CVO19" s="282"/>
      <c r="CVP19" s="283"/>
      <c r="CVQ19" s="279"/>
      <c r="CVR19" s="280"/>
      <c r="CVS19" s="281"/>
      <c r="CVT19" s="281"/>
      <c r="CVU19" s="282"/>
      <c r="CVV19" s="283"/>
      <c r="CVW19" s="279"/>
      <c r="CVX19" s="280"/>
      <c r="CVY19" s="281"/>
      <c r="CVZ19" s="281"/>
      <c r="CWA19" s="282"/>
      <c r="CWB19" s="283"/>
      <c r="CWC19" s="279"/>
      <c r="CWD19" s="280"/>
      <c r="CWE19" s="281"/>
      <c r="CWF19" s="281"/>
      <c r="CWG19" s="282"/>
      <c r="CWH19" s="283"/>
      <c r="CWI19" s="279"/>
      <c r="CWJ19" s="280"/>
      <c r="CWK19" s="281"/>
      <c r="CWL19" s="281"/>
      <c r="CWM19" s="282"/>
      <c r="CWN19" s="283"/>
      <c r="CWO19" s="279"/>
      <c r="CWP19" s="280"/>
      <c r="CWQ19" s="281"/>
      <c r="CWR19" s="281"/>
      <c r="CWS19" s="282"/>
      <c r="CWT19" s="283"/>
      <c r="CWU19" s="279"/>
      <c r="CWV19" s="280"/>
      <c r="CWW19" s="281"/>
      <c r="CWX19" s="281"/>
      <c r="CWY19" s="282"/>
      <c r="CWZ19" s="283"/>
      <c r="CXA19" s="279"/>
      <c r="CXB19" s="280"/>
      <c r="CXC19" s="281"/>
      <c r="CXD19" s="281"/>
      <c r="CXE19" s="282"/>
      <c r="CXF19" s="283"/>
      <c r="CXG19" s="279"/>
      <c r="CXH19" s="280"/>
      <c r="CXI19" s="281"/>
      <c r="CXJ19" s="281"/>
      <c r="CXK19" s="282"/>
      <c r="CXL19" s="283"/>
      <c r="CXM19" s="279"/>
      <c r="CXN19" s="280"/>
      <c r="CXO19" s="281"/>
      <c r="CXP19" s="281"/>
      <c r="CXQ19" s="282"/>
      <c r="CXR19" s="283"/>
      <c r="CXS19" s="279"/>
      <c r="CXT19" s="280"/>
      <c r="CXU19" s="281"/>
      <c r="CXV19" s="281"/>
      <c r="CXW19" s="282"/>
      <c r="CXX19" s="283"/>
      <c r="CXY19" s="279"/>
      <c r="CXZ19" s="280"/>
      <c r="CYA19" s="281"/>
      <c r="CYB19" s="281"/>
      <c r="CYC19" s="282"/>
      <c r="CYD19" s="283"/>
      <c r="CYE19" s="279"/>
      <c r="CYF19" s="280"/>
      <c r="CYG19" s="281"/>
      <c r="CYH19" s="281"/>
      <c r="CYI19" s="282"/>
      <c r="CYJ19" s="283"/>
      <c r="CYK19" s="279"/>
      <c r="CYL19" s="280"/>
      <c r="CYM19" s="281"/>
      <c r="CYN19" s="281"/>
      <c r="CYO19" s="282"/>
      <c r="CYP19" s="283"/>
      <c r="CYQ19" s="279"/>
      <c r="CYR19" s="280"/>
      <c r="CYS19" s="281"/>
      <c r="CYT19" s="281"/>
      <c r="CYU19" s="282"/>
      <c r="CYV19" s="283"/>
      <c r="CYW19" s="279"/>
      <c r="CYX19" s="280"/>
      <c r="CYY19" s="281"/>
      <c r="CYZ19" s="281"/>
      <c r="CZA19" s="282"/>
      <c r="CZB19" s="283"/>
      <c r="CZC19" s="279"/>
      <c r="CZD19" s="280"/>
      <c r="CZE19" s="281"/>
      <c r="CZF19" s="281"/>
      <c r="CZG19" s="282"/>
      <c r="CZH19" s="283"/>
      <c r="CZI19" s="279"/>
      <c r="CZJ19" s="280"/>
      <c r="CZK19" s="281"/>
      <c r="CZL19" s="281"/>
      <c r="CZM19" s="282"/>
      <c r="CZN19" s="283"/>
      <c r="CZO19" s="279"/>
      <c r="CZP19" s="280"/>
      <c r="CZQ19" s="281"/>
      <c r="CZR19" s="281"/>
      <c r="CZS19" s="282"/>
      <c r="CZT19" s="283"/>
      <c r="CZU19" s="279"/>
      <c r="CZV19" s="280"/>
      <c r="CZW19" s="281"/>
      <c r="CZX19" s="281"/>
      <c r="CZY19" s="282"/>
      <c r="CZZ19" s="283"/>
      <c r="DAA19" s="279"/>
      <c r="DAB19" s="280"/>
      <c r="DAC19" s="281"/>
      <c r="DAD19" s="281"/>
      <c r="DAE19" s="282"/>
      <c r="DAF19" s="283"/>
      <c r="DAG19" s="279"/>
      <c r="DAH19" s="280"/>
      <c r="DAI19" s="281"/>
      <c r="DAJ19" s="281"/>
      <c r="DAK19" s="282"/>
      <c r="DAL19" s="283"/>
      <c r="DAM19" s="279"/>
      <c r="DAN19" s="280"/>
      <c r="DAO19" s="281"/>
      <c r="DAP19" s="281"/>
      <c r="DAQ19" s="282"/>
      <c r="DAR19" s="283"/>
      <c r="DAS19" s="279"/>
      <c r="DAT19" s="280"/>
      <c r="DAU19" s="281"/>
      <c r="DAV19" s="281"/>
      <c r="DAW19" s="282"/>
      <c r="DAX19" s="283"/>
      <c r="DAY19" s="279"/>
      <c r="DAZ19" s="280"/>
      <c r="DBA19" s="281"/>
      <c r="DBB19" s="281"/>
      <c r="DBC19" s="282"/>
      <c r="DBD19" s="283"/>
      <c r="DBE19" s="279"/>
      <c r="DBF19" s="280"/>
      <c r="DBG19" s="281"/>
      <c r="DBH19" s="281"/>
      <c r="DBI19" s="282"/>
      <c r="DBJ19" s="283"/>
      <c r="DBK19" s="279"/>
      <c r="DBL19" s="280"/>
      <c r="DBM19" s="281"/>
      <c r="DBN19" s="281"/>
      <c r="DBO19" s="282"/>
      <c r="DBP19" s="283"/>
      <c r="DBQ19" s="279"/>
      <c r="DBR19" s="280"/>
      <c r="DBS19" s="281"/>
      <c r="DBT19" s="281"/>
      <c r="DBU19" s="282"/>
      <c r="DBV19" s="283"/>
      <c r="DBW19" s="279"/>
      <c r="DBX19" s="280"/>
      <c r="DBY19" s="281"/>
      <c r="DBZ19" s="281"/>
      <c r="DCA19" s="282"/>
      <c r="DCB19" s="283"/>
      <c r="DCC19" s="279"/>
      <c r="DCD19" s="280"/>
      <c r="DCE19" s="281"/>
      <c r="DCF19" s="281"/>
      <c r="DCG19" s="282"/>
      <c r="DCH19" s="283"/>
      <c r="DCI19" s="279"/>
      <c r="DCJ19" s="280"/>
      <c r="DCK19" s="281"/>
      <c r="DCL19" s="281"/>
      <c r="DCM19" s="282"/>
      <c r="DCN19" s="283"/>
      <c r="DCO19" s="279"/>
      <c r="DCP19" s="280"/>
      <c r="DCQ19" s="281"/>
      <c r="DCR19" s="281"/>
      <c r="DCS19" s="282"/>
      <c r="DCT19" s="283"/>
      <c r="DCU19" s="279"/>
      <c r="DCV19" s="280"/>
      <c r="DCW19" s="281"/>
      <c r="DCX19" s="281"/>
      <c r="DCY19" s="282"/>
      <c r="DCZ19" s="283"/>
      <c r="DDA19" s="279"/>
      <c r="DDB19" s="280"/>
      <c r="DDC19" s="281"/>
      <c r="DDD19" s="281"/>
      <c r="DDE19" s="282"/>
      <c r="DDF19" s="283"/>
      <c r="DDG19" s="279"/>
      <c r="DDH19" s="280"/>
      <c r="DDI19" s="281"/>
      <c r="DDJ19" s="281"/>
      <c r="DDK19" s="282"/>
      <c r="DDL19" s="283"/>
      <c r="DDM19" s="279"/>
      <c r="DDN19" s="280"/>
      <c r="DDO19" s="281"/>
      <c r="DDP19" s="281"/>
      <c r="DDQ19" s="282"/>
      <c r="DDR19" s="283"/>
      <c r="DDS19" s="279"/>
      <c r="DDT19" s="280"/>
      <c r="DDU19" s="281"/>
      <c r="DDV19" s="281"/>
      <c r="DDW19" s="282"/>
      <c r="DDX19" s="283"/>
      <c r="DDY19" s="279"/>
      <c r="DDZ19" s="280"/>
      <c r="DEA19" s="281"/>
      <c r="DEB19" s="281"/>
      <c r="DEC19" s="282"/>
      <c r="DED19" s="283"/>
      <c r="DEE19" s="279"/>
      <c r="DEF19" s="280"/>
      <c r="DEG19" s="281"/>
      <c r="DEH19" s="281"/>
      <c r="DEI19" s="282"/>
      <c r="DEJ19" s="283"/>
      <c r="DEK19" s="279"/>
      <c r="DEL19" s="280"/>
      <c r="DEM19" s="281"/>
      <c r="DEN19" s="281"/>
      <c r="DEO19" s="282"/>
      <c r="DEP19" s="283"/>
      <c r="DEQ19" s="279"/>
      <c r="DER19" s="280"/>
      <c r="DES19" s="281"/>
      <c r="DET19" s="281"/>
      <c r="DEU19" s="282"/>
      <c r="DEV19" s="283"/>
      <c r="DEW19" s="279"/>
      <c r="DEX19" s="280"/>
      <c r="DEY19" s="281"/>
      <c r="DEZ19" s="281"/>
      <c r="DFA19" s="282"/>
      <c r="DFB19" s="283"/>
      <c r="DFC19" s="279"/>
      <c r="DFD19" s="280"/>
      <c r="DFE19" s="281"/>
      <c r="DFF19" s="281"/>
      <c r="DFG19" s="282"/>
      <c r="DFH19" s="283"/>
      <c r="DFI19" s="279"/>
      <c r="DFJ19" s="280"/>
      <c r="DFK19" s="281"/>
      <c r="DFL19" s="281"/>
      <c r="DFM19" s="282"/>
      <c r="DFN19" s="283"/>
      <c r="DFO19" s="279"/>
      <c r="DFP19" s="280"/>
      <c r="DFQ19" s="281"/>
      <c r="DFR19" s="281"/>
      <c r="DFS19" s="282"/>
      <c r="DFT19" s="283"/>
      <c r="DFU19" s="279"/>
      <c r="DFV19" s="280"/>
      <c r="DFW19" s="281"/>
      <c r="DFX19" s="281"/>
      <c r="DFY19" s="282"/>
      <c r="DFZ19" s="283"/>
      <c r="DGA19" s="279"/>
      <c r="DGB19" s="280"/>
      <c r="DGC19" s="281"/>
      <c r="DGD19" s="281"/>
      <c r="DGE19" s="282"/>
      <c r="DGF19" s="283"/>
      <c r="DGG19" s="279"/>
      <c r="DGH19" s="280"/>
      <c r="DGI19" s="281"/>
      <c r="DGJ19" s="281"/>
      <c r="DGK19" s="282"/>
      <c r="DGL19" s="283"/>
      <c r="DGM19" s="279"/>
      <c r="DGN19" s="280"/>
      <c r="DGO19" s="281"/>
      <c r="DGP19" s="281"/>
      <c r="DGQ19" s="282"/>
      <c r="DGR19" s="283"/>
      <c r="DGS19" s="279"/>
      <c r="DGT19" s="280"/>
      <c r="DGU19" s="281"/>
      <c r="DGV19" s="281"/>
      <c r="DGW19" s="282"/>
      <c r="DGX19" s="283"/>
      <c r="DGY19" s="279"/>
      <c r="DGZ19" s="280"/>
      <c r="DHA19" s="281"/>
      <c r="DHB19" s="281"/>
      <c r="DHC19" s="282"/>
      <c r="DHD19" s="283"/>
      <c r="DHE19" s="279"/>
      <c r="DHF19" s="280"/>
      <c r="DHG19" s="281"/>
      <c r="DHH19" s="281"/>
      <c r="DHI19" s="282"/>
      <c r="DHJ19" s="283"/>
      <c r="DHK19" s="279"/>
      <c r="DHL19" s="280"/>
      <c r="DHM19" s="281"/>
      <c r="DHN19" s="281"/>
      <c r="DHO19" s="282"/>
      <c r="DHP19" s="283"/>
      <c r="DHQ19" s="279"/>
      <c r="DHR19" s="280"/>
      <c r="DHS19" s="281"/>
      <c r="DHT19" s="281"/>
      <c r="DHU19" s="282"/>
      <c r="DHV19" s="283"/>
      <c r="DHW19" s="279"/>
      <c r="DHX19" s="280"/>
      <c r="DHY19" s="281"/>
      <c r="DHZ19" s="281"/>
      <c r="DIA19" s="282"/>
      <c r="DIB19" s="283"/>
      <c r="DIC19" s="279"/>
      <c r="DID19" s="280"/>
      <c r="DIE19" s="281"/>
      <c r="DIF19" s="281"/>
      <c r="DIG19" s="282"/>
      <c r="DIH19" s="283"/>
      <c r="DII19" s="279"/>
      <c r="DIJ19" s="280"/>
      <c r="DIK19" s="281"/>
      <c r="DIL19" s="281"/>
      <c r="DIM19" s="282"/>
      <c r="DIN19" s="283"/>
      <c r="DIO19" s="279"/>
      <c r="DIP19" s="280"/>
      <c r="DIQ19" s="281"/>
      <c r="DIR19" s="281"/>
      <c r="DIS19" s="282"/>
      <c r="DIT19" s="283"/>
      <c r="DIU19" s="279"/>
      <c r="DIV19" s="280"/>
      <c r="DIW19" s="281"/>
      <c r="DIX19" s="281"/>
      <c r="DIY19" s="282"/>
      <c r="DIZ19" s="283"/>
      <c r="DJA19" s="279"/>
      <c r="DJB19" s="280"/>
      <c r="DJC19" s="281"/>
      <c r="DJD19" s="281"/>
      <c r="DJE19" s="282"/>
      <c r="DJF19" s="283"/>
      <c r="DJG19" s="279"/>
      <c r="DJH19" s="280"/>
      <c r="DJI19" s="281"/>
      <c r="DJJ19" s="281"/>
      <c r="DJK19" s="282"/>
      <c r="DJL19" s="283"/>
      <c r="DJM19" s="279"/>
      <c r="DJN19" s="280"/>
      <c r="DJO19" s="281"/>
      <c r="DJP19" s="281"/>
      <c r="DJQ19" s="282"/>
      <c r="DJR19" s="283"/>
      <c r="DJS19" s="279"/>
      <c r="DJT19" s="280"/>
      <c r="DJU19" s="281"/>
      <c r="DJV19" s="281"/>
      <c r="DJW19" s="282"/>
      <c r="DJX19" s="283"/>
      <c r="DJY19" s="279"/>
      <c r="DJZ19" s="280"/>
      <c r="DKA19" s="281"/>
      <c r="DKB19" s="281"/>
      <c r="DKC19" s="282"/>
      <c r="DKD19" s="283"/>
      <c r="DKE19" s="279"/>
      <c r="DKF19" s="280"/>
      <c r="DKG19" s="281"/>
      <c r="DKH19" s="281"/>
      <c r="DKI19" s="282"/>
      <c r="DKJ19" s="283"/>
      <c r="DKK19" s="279"/>
      <c r="DKL19" s="280"/>
      <c r="DKM19" s="281"/>
      <c r="DKN19" s="281"/>
      <c r="DKO19" s="282"/>
      <c r="DKP19" s="283"/>
      <c r="DKQ19" s="279"/>
      <c r="DKR19" s="280"/>
      <c r="DKS19" s="281"/>
      <c r="DKT19" s="281"/>
      <c r="DKU19" s="282"/>
      <c r="DKV19" s="283"/>
      <c r="DKW19" s="279"/>
      <c r="DKX19" s="280"/>
      <c r="DKY19" s="281"/>
      <c r="DKZ19" s="281"/>
      <c r="DLA19" s="282"/>
      <c r="DLB19" s="283"/>
      <c r="DLC19" s="279"/>
      <c r="DLD19" s="280"/>
      <c r="DLE19" s="281"/>
      <c r="DLF19" s="281"/>
      <c r="DLG19" s="282"/>
      <c r="DLH19" s="283"/>
      <c r="DLI19" s="279"/>
      <c r="DLJ19" s="280"/>
      <c r="DLK19" s="281"/>
      <c r="DLL19" s="281"/>
      <c r="DLM19" s="282"/>
      <c r="DLN19" s="283"/>
      <c r="DLO19" s="279"/>
      <c r="DLP19" s="280"/>
      <c r="DLQ19" s="281"/>
      <c r="DLR19" s="281"/>
      <c r="DLS19" s="282"/>
      <c r="DLT19" s="283"/>
      <c r="DLU19" s="279"/>
      <c r="DLV19" s="280"/>
      <c r="DLW19" s="281"/>
      <c r="DLX19" s="281"/>
      <c r="DLY19" s="282"/>
      <c r="DLZ19" s="283"/>
      <c r="DMA19" s="279"/>
      <c r="DMB19" s="280"/>
      <c r="DMC19" s="281"/>
      <c r="DMD19" s="281"/>
      <c r="DME19" s="282"/>
      <c r="DMF19" s="283"/>
      <c r="DMG19" s="279"/>
      <c r="DMH19" s="280"/>
      <c r="DMI19" s="281"/>
      <c r="DMJ19" s="281"/>
      <c r="DMK19" s="282"/>
      <c r="DML19" s="283"/>
      <c r="DMM19" s="279"/>
      <c r="DMN19" s="280"/>
      <c r="DMO19" s="281"/>
      <c r="DMP19" s="281"/>
      <c r="DMQ19" s="282"/>
      <c r="DMR19" s="283"/>
      <c r="DMS19" s="279"/>
      <c r="DMT19" s="280"/>
      <c r="DMU19" s="281"/>
      <c r="DMV19" s="281"/>
      <c r="DMW19" s="282"/>
      <c r="DMX19" s="283"/>
      <c r="DMY19" s="279"/>
      <c r="DMZ19" s="280"/>
      <c r="DNA19" s="281"/>
      <c r="DNB19" s="281"/>
      <c r="DNC19" s="282"/>
      <c r="DND19" s="283"/>
      <c r="DNE19" s="279"/>
      <c r="DNF19" s="280"/>
      <c r="DNG19" s="281"/>
      <c r="DNH19" s="281"/>
      <c r="DNI19" s="282"/>
      <c r="DNJ19" s="283"/>
      <c r="DNK19" s="279"/>
      <c r="DNL19" s="280"/>
      <c r="DNM19" s="281"/>
      <c r="DNN19" s="281"/>
      <c r="DNO19" s="282"/>
      <c r="DNP19" s="283"/>
      <c r="DNQ19" s="279"/>
      <c r="DNR19" s="280"/>
      <c r="DNS19" s="281"/>
      <c r="DNT19" s="281"/>
      <c r="DNU19" s="282"/>
      <c r="DNV19" s="283"/>
      <c r="DNW19" s="279"/>
      <c r="DNX19" s="280"/>
      <c r="DNY19" s="281"/>
      <c r="DNZ19" s="281"/>
      <c r="DOA19" s="282"/>
      <c r="DOB19" s="283"/>
      <c r="DOC19" s="279"/>
      <c r="DOD19" s="280"/>
      <c r="DOE19" s="281"/>
      <c r="DOF19" s="281"/>
      <c r="DOG19" s="282"/>
      <c r="DOH19" s="283"/>
      <c r="DOI19" s="279"/>
      <c r="DOJ19" s="280"/>
      <c r="DOK19" s="281"/>
      <c r="DOL19" s="281"/>
      <c r="DOM19" s="282"/>
      <c r="DON19" s="283"/>
      <c r="DOO19" s="279"/>
      <c r="DOP19" s="280"/>
      <c r="DOQ19" s="281"/>
      <c r="DOR19" s="281"/>
      <c r="DOS19" s="282"/>
      <c r="DOT19" s="283"/>
      <c r="DOU19" s="279"/>
      <c r="DOV19" s="280"/>
      <c r="DOW19" s="281"/>
      <c r="DOX19" s="281"/>
      <c r="DOY19" s="282"/>
      <c r="DOZ19" s="283"/>
      <c r="DPA19" s="279"/>
      <c r="DPB19" s="280"/>
      <c r="DPC19" s="281"/>
      <c r="DPD19" s="281"/>
      <c r="DPE19" s="282"/>
      <c r="DPF19" s="283"/>
      <c r="DPG19" s="279"/>
      <c r="DPH19" s="280"/>
      <c r="DPI19" s="281"/>
      <c r="DPJ19" s="281"/>
      <c r="DPK19" s="282"/>
      <c r="DPL19" s="283"/>
      <c r="DPM19" s="279"/>
      <c r="DPN19" s="280"/>
      <c r="DPO19" s="281"/>
      <c r="DPP19" s="281"/>
      <c r="DPQ19" s="282"/>
      <c r="DPR19" s="283"/>
      <c r="DPS19" s="279"/>
      <c r="DPT19" s="280"/>
      <c r="DPU19" s="281"/>
      <c r="DPV19" s="281"/>
      <c r="DPW19" s="282"/>
      <c r="DPX19" s="283"/>
      <c r="DPY19" s="279"/>
      <c r="DPZ19" s="280"/>
      <c r="DQA19" s="281"/>
      <c r="DQB19" s="281"/>
      <c r="DQC19" s="282"/>
      <c r="DQD19" s="283"/>
      <c r="DQE19" s="279"/>
      <c r="DQF19" s="280"/>
      <c r="DQG19" s="281"/>
      <c r="DQH19" s="281"/>
      <c r="DQI19" s="282"/>
      <c r="DQJ19" s="283"/>
      <c r="DQK19" s="279"/>
      <c r="DQL19" s="280"/>
      <c r="DQM19" s="281"/>
      <c r="DQN19" s="281"/>
      <c r="DQO19" s="282"/>
      <c r="DQP19" s="283"/>
      <c r="DQQ19" s="279"/>
      <c r="DQR19" s="280"/>
      <c r="DQS19" s="281"/>
      <c r="DQT19" s="281"/>
      <c r="DQU19" s="282"/>
      <c r="DQV19" s="283"/>
      <c r="DQW19" s="279"/>
      <c r="DQX19" s="280"/>
      <c r="DQY19" s="281"/>
      <c r="DQZ19" s="281"/>
      <c r="DRA19" s="282"/>
      <c r="DRB19" s="283"/>
      <c r="DRC19" s="279"/>
      <c r="DRD19" s="280"/>
      <c r="DRE19" s="281"/>
      <c r="DRF19" s="281"/>
      <c r="DRG19" s="282"/>
      <c r="DRH19" s="283"/>
      <c r="DRI19" s="279"/>
      <c r="DRJ19" s="280"/>
      <c r="DRK19" s="281"/>
      <c r="DRL19" s="281"/>
      <c r="DRM19" s="282"/>
      <c r="DRN19" s="283"/>
      <c r="DRO19" s="279"/>
      <c r="DRP19" s="280"/>
      <c r="DRQ19" s="281"/>
      <c r="DRR19" s="281"/>
      <c r="DRS19" s="282"/>
      <c r="DRT19" s="283"/>
      <c r="DRU19" s="279"/>
      <c r="DRV19" s="280"/>
      <c r="DRW19" s="281"/>
      <c r="DRX19" s="281"/>
      <c r="DRY19" s="282"/>
      <c r="DRZ19" s="283"/>
      <c r="DSA19" s="279"/>
      <c r="DSB19" s="280"/>
      <c r="DSC19" s="281"/>
      <c r="DSD19" s="281"/>
      <c r="DSE19" s="282"/>
      <c r="DSF19" s="283"/>
      <c r="DSG19" s="279"/>
      <c r="DSH19" s="280"/>
      <c r="DSI19" s="281"/>
      <c r="DSJ19" s="281"/>
      <c r="DSK19" s="282"/>
      <c r="DSL19" s="283"/>
      <c r="DSM19" s="279"/>
      <c r="DSN19" s="280"/>
      <c r="DSO19" s="281"/>
      <c r="DSP19" s="281"/>
      <c r="DSQ19" s="282"/>
      <c r="DSR19" s="283"/>
      <c r="DSS19" s="279"/>
      <c r="DST19" s="280"/>
      <c r="DSU19" s="281"/>
      <c r="DSV19" s="281"/>
      <c r="DSW19" s="282"/>
      <c r="DSX19" s="283"/>
      <c r="DSY19" s="279"/>
      <c r="DSZ19" s="280"/>
      <c r="DTA19" s="281"/>
      <c r="DTB19" s="281"/>
      <c r="DTC19" s="282"/>
      <c r="DTD19" s="283"/>
      <c r="DTE19" s="279"/>
      <c r="DTF19" s="280"/>
      <c r="DTG19" s="281"/>
      <c r="DTH19" s="281"/>
      <c r="DTI19" s="282"/>
      <c r="DTJ19" s="283"/>
      <c r="DTK19" s="279"/>
      <c r="DTL19" s="280"/>
      <c r="DTM19" s="281"/>
      <c r="DTN19" s="281"/>
      <c r="DTO19" s="282"/>
      <c r="DTP19" s="283"/>
      <c r="DTQ19" s="279"/>
      <c r="DTR19" s="280"/>
      <c r="DTS19" s="281"/>
      <c r="DTT19" s="281"/>
      <c r="DTU19" s="282"/>
      <c r="DTV19" s="283"/>
      <c r="DTW19" s="279"/>
      <c r="DTX19" s="280"/>
      <c r="DTY19" s="281"/>
      <c r="DTZ19" s="281"/>
      <c r="DUA19" s="282"/>
      <c r="DUB19" s="283"/>
      <c r="DUC19" s="279"/>
      <c r="DUD19" s="280"/>
      <c r="DUE19" s="281"/>
      <c r="DUF19" s="281"/>
      <c r="DUG19" s="282"/>
      <c r="DUH19" s="283"/>
      <c r="DUI19" s="279"/>
      <c r="DUJ19" s="280"/>
      <c r="DUK19" s="281"/>
      <c r="DUL19" s="281"/>
      <c r="DUM19" s="282"/>
      <c r="DUN19" s="283"/>
      <c r="DUO19" s="279"/>
      <c r="DUP19" s="280"/>
      <c r="DUQ19" s="281"/>
      <c r="DUR19" s="281"/>
      <c r="DUS19" s="282"/>
      <c r="DUT19" s="283"/>
      <c r="DUU19" s="279"/>
      <c r="DUV19" s="280"/>
      <c r="DUW19" s="281"/>
      <c r="DUX19" s="281"/>
      <c r="DUY19" s="282"/>
      <c r="DUZ19" s="283"/>
      <c r="DVA19" s="279"/>
      <c r="DVB19" s="280"/>
      <c r="DVC19" s="281"/>
      <c r="DVD19" s="281"/>
      <c r="DVE19" s="282"/>
      <c r="DVF19" s="283"/>
      <c r="DVG19" s="279"/>
      <c r="DVH19" s="280"/>
      <c r="DVI19" s="281"/>
      <c r="DVJ19" s="281"/>
      <c r="DVK19" s="282"/>
      <c r="DVL19" s="283"/>
      <c r="DVM19" s="279"/>
      <c r="DVN19" s="280"/>
      <c r="DVO19" s="281"/>
      <c r="DVP19" s="281"/>
      <c r="DVQ19" s="282"/>
      <c r="DVR19" s="283"/>
      <c r="DVS19" s="279"/>
      <c r="DVT19" s="280"/>
      <c r="DVU19" s="281"/>
      <c r="DVV19" s="281"/>
      <c r="DVW19" s="282"/>
      <c r="DVX19" s="283"/>
      <c r="DVY19" s="279"/>
      <c r="DVZ19" s="280"/>
      <c r="DWA19" s="281"/>
      <c r="DWB19" s="281"/>
      <c r="DWC19" s="282"/>
      <c r="DWD19" s="283"/>
      <c r="DWE19" s="279"/>
      <c r="DWF19" s="280"/>
      <c r="DWG19" s="281"/>
      <c r="DWH19" s="281"/>
      <c r="DWI19" s="282"/>
      <c r="DWJ19" s="283"/>
      <c r="DWK19" s="279"/>
      <c r="DWL19" s="280"/>
      <c r="DWM19" s="281"/>
      <c r="DWN19" s="281"/>
      <c r="DWO19" s="282"/>
      <c r="DWP19" s="283"/>
      <c r="DWQ19" s="279"/>
      <c r="DWR19" s="280"/>
      <c r="DWS19" s="281"/>
      <c r="DWT19" s="281"/>
      <c r="DWU19" s="282"/>
      <c r="DWV19" s="283"/>
      <c r="DWW19" s="279"/>
      <c r="DWX19" s="280"/>
      <c r="DWY19" s="281"/>
      <c r="DWZ19" s="281"/>
      <c r="DXA19" s="282"/>
      <c r="DXB19" s="283"/>
      <c r="DXC19" s="279"/>
      <c r="DXD19" s="280"/>
      <c r="DXE19" s="281"/>
      <c r="DXF19" s="281"/>
      <c r="DXG19" s="282"/>
      <c r="DXH19" s="283"/>
      <c r="DXI19" s="279"/>
      <c r="DXJ19" s="280"/>
      <c r="DXK19" s="281"/>
      <c r="DXL19" s="281"/>
      <c r="DXM19" s="282"/>
      <c r="DXN19" s="283"/>
      <c r="DXO19" s="279"/>
      <c r="DXP19" s="280"/>
      <c r="DXQ19" s="281"/>
      <c r="DXR19" s="281"/>
      <c r="DXS19" s="282"/>
      <c r="DXT19" s="283"/>
      <c r="DXU19" s="279"/>
      <c r="DXV19" s="280"/>
      <c r="DXW19" s="281"/>
      <c r="DXX19" s="281"/>
      <c r="DXY19" s="282"/>
      <c r="DXZ19" s="283"/>
      <c r="DYA19" s="279"/>
      <c r="DYB19" s="280"/>
      <c r="DYC19" s="281"/>
      <c r="DYD19" s="281"/>
      <c r="DYE19" s="282"/>
      <c r="DYF19" s="283"/>
      <c r="DYG19" s="279"/>
      <c r="DYH19" s="280"/>
      <c r="DYI19" s="281"/>
      <c r="DYJ19" s="281"/>
      <c r="DYK19" s="282"/>
      <c r="DYL19" s="283"/>
      <c r="DYM19" s="279"/>
      <c r="DYN19" s="280"/>
      <c r="DYO19" s="281"/>
      <c r="DYP19" s="281"/>
      <c r="DYQ19" s="282"/>
      <c r="DYR19" s="283"/>
      <c r="DYS19" s="279"/>
      <c r="DYT19" s="280"/>
      <c r="DYU19" s="281"/>
      <c r="DYV19" s="281"/>
      <c r="DYW19" s="282"/>
      <c r="DYX19" s="283"/>
      <c r="DYY19" s="279"/>
      <c r="DYZ19" s="280"/>
      <c r="DZA19" s="281"/>
      <c r="DZB19" s="281"/>
      <c r="DZC19" s="282"/>
      <c r="DZD19" s="283"/>
      <c r="DZE19" s="279"/>
      <c r="DZF19" s="280"/>
      <c r="DZG19" s="281"/>
      <c r="DZH19" s="281"/>
      <c r="DZI19" s="282"/>
      <c r="DZJ19" s="283"/>
      <c r="DZK19" s="279"/>
      <c r="DZL19" s="280"/>
      <c r="DZM19" s="281"/>
      <c r="DZN19" s="281"/>
      <c r="DZO19" s="282"/>
      <c r="DZP19" s="283"/>
      <c r="DZQ19" s="279"/>
      <c r="DZR19" s="280"/>
      <c r="DZS19" s="281"/>
      <c r="DZT19" s="281"/>
      <c r="DZU19" s="282"/>
      <c r="DZV19" s="283"/>
      <c r="DZW19" s="279"/>
      <c r="DZX19" s="280"/>
      <c r="DZY19" s="281"/>
      <c r="DZZ19" s="281"/>
      <c r="EAA19" s="282"/>
      <c r="EAB19" s="283"/>
      <c r="EAC19" s="279"/>
      <c r="EAD19" s="280"/>
      <c r="EAE19" s="281"/>
      <c r="EAF19" s="281"/>
      <c r="EAG19" s="282"/>
      <c r="EAH19" s="283"/>
      <c r="EAI19" s="279"/>
      <c r="EAJ19" s="280"/>
      <c r="EAK19" s="281"/>
      <c r="EAL19" s="281"/>
      <c r="EAM19" s="282"/>
      <c r="EAN19" s="283"/>
      <c r="EAO19" s="279"/>
      <c r="EAP19" s="280"/>
      <c r="EAQ19" s="281"/>
      <c r="EAR19" s="281"/>
      <c r="EAS19" s="282"/>
      <c r="EAT19" s="283"/>
      <c r="EAU19" s="279"/>
      <c r="EAV19" s="280"/>
      <c r="EAW19" s="281"/>
      <c r="EAX19" s="281"/>
      <c r="EAY19" s="282"/>
      <c r="EAZ19" s="283"/>
      <c r="EBA19" s="279"/>
      <c r="EBB19" s="280"/>
      <c r="EBC19" s="281"/>
      <c r="EBD19" s="281"/>
      <c r="EBE19" s="282"/>
      <c r="EBF19" s="283"/>
      <c r="EBG19" s="279"/>
      <c r="EBH19" s="280"/>
      <c r="EBI19" s="281"/>
      <c r="EBJ19" s="281"/>
      <c r="EBK19" s="282"/>
      <c r="EBL19" s="283"/>
      <c r="EBM19" s="279"/>
      <c r="EBN19" s="280"/>
      <c r="EBO19" s="281"/>
      <c r="EBP19" s="281"/>
      <c r="EBQ19" s="282"/>
      <c r="EBR19" s="283"/>
      <c r="EBS19" s="279"/>
      <c r="EBT19" s="280"/>
      <c r="EBU19" s="281"/>
      <c r="EBV19" s="281"/>
      <c r="EBW19" s="282"/>
      <c r="EBX19" s="283"/>
      <c r="EBY19" s="279"/>
      <c r="EBZ19" s="280"/>
      <c r="ECA19" s="281"/>
      <c r="ECB19" s="281"/>
      <c r="ECC19" s="282"/>
      <c r="ECD19" s="283"/>
      <c r="ECE19" s="279"/>
      <c r="ECF19" s="280"/>
      <c r="ECG19" s="281"/>
      <c r="ECH19" s="281"/>
      <c r="ECI19" s="282"/>
      <c r="ECJ19" s="283"/>
      <c r="ECK19" s="279"/>
      <c r="ECL19" s="280"/>
      <c r="ECM19" s="281"/>
      <c r="ECN19" s="281"/>
      <c r="ECO19" s="282"/>
      <c r="ECP19" s="283"/>
      <c r="ECQ19" s="279"/>
      <c r="ECR19" s="280"/>
      <c r="ECS19" s="281"/>
      <c r="ECT19" s="281"/>
      <c r="ECU19" s="282"/>
      <c r="ECV19" s="283"/>
      <c r="ECW19" s="279"/>
      <c r="ECX19" s="280"/>
      <c r="ECY19" s="281"/>
      <c r="ECZ19" s="281"/>
      <c r="EDA19" s="282"/>
      <c r="EDB19" s="283"/>
      <c r="EDC19" s="279"/>
      <c r="EDD19" s="280"/>
      <c r="EDE19" s="281"/>
      <c r="EDF19" s="281"/>
      <c r="EDG19" s="282"/>
      <c r="EDH19" s="283"/>
      <c r="EDI19" s="279"/>
      <c r="EDJ19" s="280"/>
      <c r="EDK19" s="281"/>
      <c r="EDL19" s="281"/>
      <c r="EDM19" s="282"/>
      <c r="EDN19" s="283"/>
      <c r="EDO19" s="279"/>
      <c r="EDP19" s="280"/>
      <c r="EDQ19" s="281"/>
      <c r="EDR19" s="281"/>
      <c r="EDS19" s="282"/>
      <c r="EDT19" s="283"/>
      <c r="EDU19" s="279"/>
      <c r="EDV19" s="280"/>
      <c r="EDW19" s="281"/>
      <c r="EDX19" s="281"/>
      <c r="EDY19" s="282"/>
      <c r="EDZ19" s="283"/>
      <c r="EEA19" s="279"/>
      <c r="EEB19" s="280"/>
      <c r="EEC19" s="281"/>
      <c r="EED19" s="281"/>
      <c r="EEE19" s="282"/>
      <c r="EEF19" s="283"/>
      <c r="EEG19" s="279"/>
      <c r="EEH19" s="280"/>
      <c r="EEI19" s="281"/>
      <c r="EEJ19" s="281"/>
      <c r="EEK19" s="282"/>
      <c r="EEL19" s="283"/>
      <c r="EEM19" s="279"/>
      <c r="EEN19" s="280"/>
      <c r="EEO19" s="281"/>
      <c r="EEP19" s="281"/>
      <c r="EEQ19" s="282"/>
      <c r="EER19" s="283"/>
      <c r="EES19" s="279"/>
      <c r="EET19" s="280"/>
      <c r="EEU19" s="281"/>
      <c r="EEV19" s="281"/>
      <c r="EEW19" s="282"/>
      <c r="EEX19" s="283"/>
      <c r="EEY19" s="279"/>
      <c r="EEZ19" s="280"/>
      <c r="EFA19" s="281"/>
      <c r="EFB19" s="281"/>
      <c r="EFC19" s="282"/>
      <c r="EFD19" s="283"/>
      <c r="EFE19" s="279"/>
      <c r="EFF19" s="280"/>
      <c r="EFG19" s="281"/>
      <c r="EFH19" s="281"/>
      <c r="EFI19" s="282"/>
      <c r="EFJ19" s="283"/>
      <c r="EFK19" s="279"/>
      <c r="EFL19" s="280"/>
      <c r="EFM19" s="281"/>
      <c r="EFN19" s="281"/>
      <c r="EFO19" s="282"/>
      <c r="EFP19" s="283"/>
      <c r="EFQ19" s="279"/>
      <c r="EFR19" s="280"/>
      <c r="EFS19" s="281"/>
      <c r="EFT19" s="281"/>
      <c r="EFU19" s="282"/>
      <c r="EFV19" s="283"/>
      <c r="EFW19" s="279"/>
      <c r="EFX19" s="280"/>
      <c r="EFY19" s="281"/>
      <c r="EFZ19" s="281"/>
      <c r="EGA19" s="282"/>
      <c r="EGB19" s="283"/>
      <c r="EGC19" s="279"/>
      <c r="EGD19" s="280"/>
      <c r="EGE19" s="281"/>
      <c r="EGF19" s="281"/>
      <c r="EGG19" s="282"/>
      <c r="EGH19" s="283"/>
      <c r="EGI19" s="279"/>
      <c r="EGJ19" s="280"/>
      <c r="EGK19" s="281"/>
      <c r="EGL19" s="281"/>
      <c r="EGM19" s="282"/>
      <c r="EGN19" s="283"/>
      <c r="EGO19" s="279"/>
      <c r="EGP19" s="280"/>
      <c r="EGQ19" s="281"/>
      <c r="EGR19" s="281"/>
      <c r="EGS19" s="282"/>
      <c r="EGT19" s="283"/>
      <c r="EGU19" s="279"/>
      <c r="EGV19" s="280"/>
      <c r="EGW19" s="281"/>
      <c r="EGX19" s="281"/>
      <c r="EGY19" s="282"/>
      <c r="EGZ19" s="283"/>
      <c r="EHA19" s="279"/>
      <c r="EHB19" s="280"/>
      <c r="EHC19" s="281"/>
      <c r="EHD19" s="281"/>
      <c r="EHE19" s="282"/>
      <c r="EHF19" s="283"/>
      <c r="EHG19" s="279"/>
      <c r="EHH19" s="280"/>
      <c r="EHI19" s="281"/>
      <c r="EHJ19" s="281"/>
      <c r="EHK19" s="282"/>
      <c r="EHL19" s="283"/>
      <c r="EHM19" s="279"/>
      <c r="EHN19" s="280"/>
      <c r="EHO19" s="281"/>
      <c r="EHP19" s="281"/>
      <c r="EHQ19" s="282"/>
      <c r="EHR19" s="283"/>
      <c r="EHS19" s="279"/>
      <c r="EHT19" s="280"/>
      <c r="EHU19" s="281"/>
      <c r="EHV19" s="281"/>
      <c r="EHW19" s="282"/>
      <c r="EHX19" s="283"/>
      <c r="EHY19" s="279"/>
      <c r="EHZ19" s="280"/>
      <c r="EIA19" s="281"/>
      <c r="EIB19" s="281"/>
      <c r="EIC19" s="282"/>
      <c r="EID19" s="283"/>
      <c r="EIE19" s="279"/>
      <c r="EIF19" s="280"/>
      <c r="EIG19" s="281"/>
      <c r="EIH19" s="281"/>
      <c r="EII19" s="282"/>
      <c r="EIJ19" s="283"/>
      <c r="EIK19" s="279"/>
      <c r="EIL19" s="280"/>
      <c r="EIM19" s="281"/>
      <c r="EIN19" s="281"/>
      <c r="EIO19" s="282"/>
      <c r="EIP19" s="283"/>
      <c r="EIQ19" s="279"/>
      <c r="EIR19" s="280"/>
      <c r="EIS19" s="281"/>
      <c r="EIT19" s="281"/>
      <c r="EIU19" s="282"/>
      <c r="EIV19" s="283"/>
      <c r="EIW19" s="279"/>
      <c r="EIX19" s="280"/>
      <c r="EIY19" s="281"/>
      <c r="EIZ19" s="281"/>
      <c r="EJA19" s="282"/>
      <c r="EJB19" s="283"/>
      <c r="EJC19" s="279"/>
      <c r="EJD19" s="280"/>
      <c r="EJE19" s="281"/>
      <c r="EJF19" s="281"/>
      <c r="EJG19" s="282"/>
      <c r="EJH19" s="283"/>
      <c r="EJI19" s="279"/>
      <c r="EJJ19" s="280"/>
      <c r="EJK19" s="281"/>
      <c r="EJL19" s="281"/>
      <c r="EJM19" s="282"/>
      <c r="EJN19" s="283"/>
      <c r="EJO19" s="279"/>
      <c r="EJP19" s="280"/>
      <c r="EJQ19" s="281"/>
      <c r="EJR19" s="281"/>
      <c r="EJS19" s="282"/>
      <c r="EJT19" s="283"/>
      <c r="EJU19" s="279"/>
      <c r="EJV19" s="280"/>
      <c r="EJW19" s="281"/>
      <c r="EJX19" s="281"/>
      <c r="EJY19" s="282"/>
      <c r="EJZ19" s="283"/>
      <c r="EKA19" s="279"/>
      <c r="EKB19" s="280"/>
      <c r="EKC19" s="281"/>
      <c r="EKD19" s="281"/>
      <c r="EKE19" s="282"/>
      <c r="EKF19" s="283"/>
      <c r="EKG19" s="279"/>
      <c r="EKH19" s="280"/>
      <c r="EKI19" s="281"/>
      <c r="EKJ19" s="281"/>
      <c r="EKK19" s="282"/>
      <c r="EKL19" s="283"/>
      <c r="EKM19" s="279"/>
      <c r="EKN19" s="280"/>
      <c r="EKO19" s="281"/>
      <c r="EKP19" s="281"/>
      <c r="EKQ19" s="282"/>
      <c r="EKR19" s="283"/>
      <c r="EKS19" s="279"/>
      <c r="EKT19" s="280"/>
      <c r="EKU19" s="281"/>
      <c r="EKV19" s="281"/>
      <c r="EKW19" s="282"/>
      <c r="EKX19" s="283"/>
      <c r="EKY19" s="279"/>
      <c r="EKZ19" s="280"/>
      <c r="ELA19" s="281"/>
      <c r="ELB19" s="281"/>
      <c r="ELC19" s="282"/>
      <c r="ELD19" s="283"/>
      <c r="ELE19" s="279"/>
      <c r="ELF19" s="280"/>
      <c r="ELG19" s="281"/>
      <c r="ELH19" s="281"/>
      <c r="ELI19" s="282"/>
      <c r="ELJ19" s="283"/>
      <c r="ELK19" s="279"/>
      <c r="ELL19" s="280"/>
      <c r="ELM19" s="281"/>
      <c r="ELN19" s="281"/>
      <c r="ELO19" s="282"/>
      <c r="ELP19" s="283"/>
      <c r="ELQ19" s="279"/>
      <c r="ELR19" s="280"/>
      <c r="ELS19" s="281"/>
      <c r="ELT19" s="281"/>
      <c r="ELU19" s="282"/>
      <c r="ELV19" s="283"/>
      <c r="ELW19" s="279"/>
      <c r="ELX19" s="280"/>
      <c r="ELY19" s="281"/>
      <c r="ELZ19" s="281"/>
      <c r="EMA19" s="282"/>
      <c r="EMB19" s="283"/>
      <c r="EMC19" s="279"/>
      <c r="EMD19" s="280"/>
      <c r="EME19" s="281"/>
      <c r="EMF19" s="281"/>
      <c r="EMG19" s="282"/>
      <c r="EMH19" s="283"/>
      <c r="EMI19" s="279"/>
      <c r="EMJ19" s="280"/>
      <c r="EMK19" s="281"/>
      <c r="EML19" s="281"/>
      <c r="EMM19" s="282"/>
      <c r="EMN19" s="283"/>
      <c r="EMO19" s="279"/>
      <c r="EMP19" s="280"/>
      <c r="EMQ19" s="281"/>
      <c r="EMR19" s="281"/>
      <c r="EMS19" s="282"/>
      <c r="EMT19" s="283"/>
      <c r="EMU19" s="279"/>
      <c r="EMV19" s="280"/>
      <c r="EMW19" s="281"/>
      <c r="EMX19" s="281"/>
      <c r="EMY19" s="282"/>
      <c r="EMZ19" s="283"/>
      <c r="ENA19" s="279"/>
      <c r="ENB19" s="280"/>
      <c r="ENC19" s="281"/>
      <c r="END19" s="281"/>
      <c r="ENE19" s="282"/>
      <c r="ENF19" s="283"/>
      <c r="ENG19" s="279"/>
      <c r="ENH19" s="280"/>
      <c r="ENI19" s="281"/>
      <c r="ENJ19" s="281"/>
      <c r="ENK19" s="282"/>
      <c r="ENL19" s="283"/>
      <c r="ENM19" s="279"/>
      <c r="ENN19" s="280"/>
      <c r="ENO19" s="281"/>
      <c r="ENP19" s="281"/>
      <c r="ENQ19" s="282"/>
      <c r="ENR19" s="283"/>
      <c r="ENS19" s="279"/>
      <c r="ENT19" s="280"/>
      <c r="ENU19" s="281"/>
      <c r="ENV19" s="281"/>
      <c r="ENW19" s="282"/>
      <c r="ENX19" s="283"/>
      <c r="ENY19" s="279"/>
      <c r="ENZ19" s="280"/>
      <c r="EOA19" s="281"/>
      <c r="EOB19" s="281"/>
      <c r="EOC19" s="282"/>
      <c r="EOD19" s="283"/>
      <c r="EOE19" s="279"/>
      <c r="EOF19" s="280"/>
      <c r="EOG19" s="281"/>
      <c r="EOH19" s="281"/>
      <c r="EOI19" s="282"/>
      <c r="EOJ19" s="283"/>
      <c r="EOK19" s="279"/>
      <c r="EOL19" s="280"/>
      <c r="EOM19" s="281"/>
      <c r="EON19" s="281"/>
      <c r="EOO19" s="282"/>
      <c r="EOP19" s="283"/>
      <c r="EOQ19" s="279"/>
      <c r="EOR19" s="280"/>
      <c r="EOS19" s="281"/>
      <c r="EOT19" s="281"/>
      <c r="EOU19" s="282"/>
      <c r="EOV19" s="283"/>
      <c r="EOW19" s="279"/>
      <c r="EOX19" s="280"/>
      <c r="EOY19" s="281"/>
      <c r="EOZ19" s="281"/>
      <c r="EPA19" s="282"/>
      <c r="EPB19" s="283"/>
      <c r="EPC19" s="279"/>
      <c r="EPD19" s="280"/>
      <c r="EPE19" s="281"/>
      <c r="EPF19" s="281"/>
      <c r="EPG19" s="282"/>
      <c r="EPH19" s="283"/>
      <c r="EPI19" s="279"/>
      <c r="EPJ19" s="280"/>
      <c r="EPK19" s="281"/>
      <c r="EPL19" s="281"/>
      <c r="EPM19" s="282"/>
      <c r="EPN19" s="283"/>
      <c r="EPO19" s="279"/>
      <c r="EPP19" s="280"/>
      <c r="EPQ19" s="281"/>
      <c r="EPR19" s="281"/>
      <c r="EPS19" s="282"/>
      <c r="EPT19" s="283"/>
      <c r="EPU19" s="279"/>
      <c r="EPV19" s="280"/>
      <c r="EPW19" s="281"/>
      <c r="EPX19" s="281"/>
      <c r="EPY19" s="282"/>
      <c r="EPZ19" s="283"/>
      <c r="EQA19" s="279"/>
      <c r="EQB19" s="280"/>
      <c r="EQC19" s="281"/>
      <c r="EQD19" s="281"/>
      <c r="EQE19" s="282"/>
      <c r="EQF19" s="283"/>
      <c r="EQG19" s="279"/>
      <c r="EQH19" s="280"/>
      <c r="EQI19" s="281"/>
      <c r="EQJ19" s="281"/>
      <c r="EQK19" s="282"/>
      <c r="EQL19" s="283"/>
      <c r="EQM19" s="279"/>
      <c r="EQN19" s="280"/>
      <c r="EQO19" s="281"/>
      <c r="EQP19" s="281"/>
      <c r="EQQ19" s="282"/>
      <c r="EQR19" s="283"/>
      <c r="EQS19" s="279"/>
      <c r="EQT19" s="280"/>
      <c r="EQU19" s="281"/>
      <c r="EQV19" s="281"/>
      <c r="EQW19" s="282"/>
      <c r="EQX19" s="283"/>
      <c r="EQY19" s="279"/>
      <c r="EQZ19" s="280"/>
      <c r="ERA19" s="281"/>
      <c r="ERB19" s="281"/>
      <c r="ERC19" s="282"/>
      <c r="ERD19" s="283"/>
      <c r="ERE19" s="279"/>
      <c r="ERF19" s="280"/>
      <c r="ERG19" s="281"/>
      <c r="ERH19" s="281"/>
      <c r="ERI19" s="282"/>
      <c r="ERJ19" s="283"/>
      <c r="ERK19" s="279"/>
      <c r="ERL19" s="280"/>
      <c r="ERM19" s="281"/>
      <c r="ERN19" s="281"/>
      <c r="ERO19" s="282"/>
      <c r="ERP19" s="283"/>
      <c r="ERQ19" s="279"/>
      <c r="ERR19" s="280"/>
      <c r="ERS19" s="281"/>
      <c r="ERT19" s="281"/>
      <c r="ERU19" s="282"/>
      <c r="ERV19" s="283"/>
      <c r="ERW19" s="279"/>
      <c r="ERX19" s="280"/>
      <c r="ERY19" s="281"/>
      <c r="ERZ19" s="281"/>
      <c r="ESA19" s="282"/>
      <c r="ESB19" s="283"/>
      <c r="ESC19" s="279"/>
      <c r="ESD19" s="280"/>
      <c r="ESE19" s="281"/>
      <c r="ESF19" s="281"/>
      <c r="ESG19" s="282"/>
      <c r="ESH19" s="283"/>
      <c r="ESI19" s="279"/>
      <c r="ESJ19" s="280"/>
      <c r="ESK19" s="281"/>
      <c r="ESL19" s="281"/>
      <c r="ESM19" s="282"/>
      <c r="ESN19" s="283"/>
      <c r="ESO19" s="279"/>
      <c r="ESP19" s="280"/>
      <c r="ESQ19" s="281"/>
      <c r="ESR19" s="281"/>
      <c r="ESS19" s="282"/>
      <c r="EST19" s="283"/>
      <c r="ESU19" s="279"/>
      <c r="ESV19" s="280"/>
      <c r="ESW19" s="281"/>
      <c r="ESX19" s="281"/>
      <c r="ESY19" s="282"/>
      <c r="ESZ19" s="283"/>
      <c r="ETA19" s="279"/>
      <c r="ETB19" s="280"/>
      <c r="ETC19" s="281"/>
      <c r="ETD19" s="281"/>
      <c r="ETE19" s="282"/>
      <c r="ETF19" s="283"/>
      <c r="ETG19" s="279"/>
      <c r="ETH19" s="280"/>
      <c r="ETI19" s="281"/>
      <c r="ETJ19" s="281"/>
      <c r="ETK19" s="282"/>
      <c r="ETL19" s="283"/>
      <c r="ETM19" s="279"/>
      <c r="ETN19" s="280"/>
      <c r="ETO19" s="281"/>
      <c r="ETP19" s="281"/>
      <c r="ETQ19" s="282"/>
      <c r="ETR19" s="283"/>
      <c r="ETS19" s="279"/>
      <c r="ETT19" s="280"/>
      <c r="ETU19" s="281"/>
      <c r="ETV19" s="281"/>
      <c r="ETW19" s="282"/>
      <c r="ETX19" s="283"/>
      <c r="ETY19" s="279"/>
      <c r="ETZ19" s="280"/>
      <c r="EUA19" s="281"/>
      <c r="EUB19" s="281"/>
      <c r="EUC19" s="282"/>
      <c r="EUD19" s="283"/>
      <c r="EUE19" s="279"/>
      <c r="EUF19" s="280"/>
      <c r="EUG19" s="281"/>
      <c r="EUH19" s="281"/>
      <c r="EUI19" s="282"/>
      <c r="EUJ19" s="283"/>
      <c r="EUK19" s="279"/>
      <c r="EUL19" s="280"/>
      <c r="EUM19" s="281"/>
      <c r="EUN19" s="281"/>
      <c r="EUO19" s="282"/>
      <c r="EUP19" s="283"/>
      <c r="EUQ19" s="279"/>
      <c r="EUR19" s="280"/>
      <c r="EUS19" s="281"/>
      <c r="EUT19" s="281"/>
      <c r="EUU19" s="282"/>
      <c r="EUV19" s="283"/>
      <c r="EUW19" s="279"/>
      <c r="EUX19" s="280"/>
      <c r="EUY19" s="281"/>
      <c r="EUZ19" s="281"/>
      <c r="EVA19" s="282"/>
      <c r="EVB19" s="283"/>
      <c r="EVC19" s="279"/>
      <c r="EVD19" s="280"/>
      <c r="EVE19" s="281"/>
      <c r="EVF19" s="281"/>
      <c r="EVG19" s="282"/>
      <c r="EVH19" s="283"/>
      <c r="EVI19" s="279"/>
      <c r="EVJ19" s="280"/>
      <c r="EVK19" s="281"/>
      <c r="EVL19" s="281"/>
      <c r="EVM19" s="282"/>
      <c r="EVN19" s="283"/>
      <c r="EVO19" s="279"/>
      <c r="EVP19" s="280"/>
      <c r="EVQ19" s="281"/>
      <c r="EVR19" s="281"/>
      <c r="EVS19" s="282"/>
      <c r="EVT19" s="283"/>
      <c r="EVU19" s="279"/>
      <c r="EVV19" s="280"/>
      <c r="EVW19" s="281"/>
      <c r="EVX19" s="281"/>
      <c r="EVY19" s="282"/>
      <c r="EVZ19" s="283"/>
      <c r="EWA19" s="279"/>
      <c r="EWB19" s="280"/>
      <c r="EWC19" s="281"/>
      <c r="EWD19" s="281"/>
      <c r="EWE19" s="282"/>
      <c r="EWF19" s="283"/>
      <c r="EWG19" s="279"/>
      <c r="EWH19" s="280"/>
      <c r="EWI19" s="281"/>
      <c r="EWJ19" s="281"/>
      <c r="EWK19" s="282"/>
      <c r="EWL19" s="283"/>
      <c r="EWM19" s="279"/>
      <c r="EWN19" s="280"/>
      <c r="EWO19" s="281"/>
      <c r="EWP19" s="281"/>
      <c r="EWQ19" s="282"/>
      <c r="EWR19" s="283"/>
      <c r="EWS19" s="279"/>
      <c r="EWT19" s="280"/>
      <c r="EWU19" s="281"/>
      <c r="EWV19" s="281"/>
      <c r="EWW19" s="282"/>
      <c r="EWX19" s="283"/>
      <c r="EWY19" s="279"/>
      <c r="EWZ19" s="280"/>
      <c r="EXA19" s="281"/>
      <c r="EXB19" s="281"/>
      <c r="EXC19" s="282"/>
      <c r="EXD19" s="283"/>
      <c r="EXE19" s="279"/>
      <c r="EXF19" s="280"/>
      <c r="EXG19" s="281"/>
      <c r="EXH19" s="281"/>
      <c r="EXI19" s="282"/>
      <c r="EXJ19" s="283"/>
      <c r="EXK19" s="279"/>
      <c r="EXL19" s="280"/>
      <c r="EXM19" s="281"/>
      <c r="EXN19" s="281"/>
      <c r="EXO19" s="282"/>
      <c r="EXP19" s="283"/>
      <c r="EXQ19" s="279"/>
      <c r="EXR19" s="280"/>
      <c r="EXS19" s="281"/>
      <c r="EXT19" s="281"/>
      <c r="EXU19" s="282"/>
      <c r="EXV19" s="283"/>
      <c r="EXW19" s="279"/>
      <c r="EXX19" s="280"/>
      <c r="EXY19" s="281"/>
      <c r="EXZ19" s="281"/>
      <c r="EYA19" s="282"/>
      <c r="EYB19" s="283"/>
      <c r="EYC19" s="279"/>
      <c r="EYD19" s="280"/>
      <c r="EYE19" s="281"/>
      <c r="EYF19" s="281"/>
      <c r="EYG19" s="282"/>
      <c r="EYH19" s="283"/>
      <c r="EYI19" s="279"/>
      <c r="EYJ19" s="280"/>
      <c r="EYK19" s="281"/>
      <c r="EYL19" s="281"/>
      <c r="EYM19" s="282"/>
      <c r="EYN19" s="283"/>
      <c r="EYO19" s="279"/>
      <c r="EYP19" s="280"/>
      <c r="EYQ19" s="281"/>
      <c r="EYR19" s="281"/>
      <c r="EYS19" s="282"/>
      <c r="EYT19" s="283"/>
      <c r="EYU19" s="279"/>
      <c r="EYV19" s="280"/>
      <c r="EYW19" s="281"/>
      <c r="EYX19" s="281"/>
      <c r="EYY19" s="282"/>
      <c r="EYZ19" s="283"/>
      <c r="EZA19" s="279"/>
      <c r="EZB19" s="280"/>
      <c r="EZC19" s="281"/>
      <c r="EZD19" s="281"/>
      <c r="EZE19" s="282"/>
      <c r="EZF19" s="283"/>
      <c r="EZG19" s="279"/>
      <c r="EZH19" s="280"/>
      <c r="EZI19" s="281"/>
      <c r="EZJ19" s="281"/>
      <c r="EZK19" s="282"/>
      <c r="EZL19" s="283"/>
      <c r="EZM19" s="279"/>
      <c r="EZN19" s="280"/>
      <c r="EZO19" s="281"/>
      <c r="EZP19" s="281"/>
      <c r="EZQ19" s="282"/>
      <c r="EZR19" s="283"/>
      <c r="EZS19" s="279"/>
      <c r="EZT19" s="280"/>
      <c r="EZU19" s="281"/>
      <c r="EZV19" s="281"/>
      <c r="EZW19" s="282"/>
      <c r="EZX19" s="283"/>
      <c r="EZY19" s="279"/>
      <c r="EZZ19" s="280"/>
      <c r="FAA19" s="281"/>
      <c r="FAB19" s="281"/>
      <c r="FAC19" s="282"/>
      <c r="FAD19" s="283"/>
      <c r="FAE19" s="279"/>
      <c r="FAF19" s="280"/>
      <c r="FAG19" s="281"/>
      <c r="FAH19" s="281"/>
      <c r="FAI19" s="282"/>
      <c r="FAJ19" s="283"/>
      <c r="FAK19" s="279"/>
      <c r="FAL19" s="280"/>
      <c r="FAM19" s="281"/>
      <c r="FAN19" s="281"/>
      <c r="FAO19" s="282"/>
      <c r="FAP19" s="283"/>
      <c r="FAQ19" s="279"/>
      <c r="FAR19" s="280"/>
      <c r="FAS19" s="281"/>
      <c r="FAT19" s="281"/>
      <c r="FAU19" s="282"/>
      <c r="FAV19" s="283"/>
      <c r="FAW19" s="279"/>
      <c r="FAX19" s="280"/>
      <c r="FAY19" s="281"/>
      <c r="FAZ19" s="281"/>
      <c r="FBA19" s="282"/>
      <c r="FBB19" s="283"/>
      <c r="FBC19" s="279"/>
      <c r="FBD19" s="280"/>
      <c r="FBE19" s="281"/>
      <c r="FBF19" s="281"/>
      <c r="FBG19" s="282"/>
      <c r="FBH19" s="283"/>
      <c r="FBI19" s="279"/>
      <c r="FBJ19" s="280"/>
      <c r="FBK19" s="281"/>
      <c r="FBL19" s="281"/>
      <c r="FBM19" s="282"/>
      <c r="FBN19" s="283"/>
      <c r="FBO19" s="279"/>
      <c r="FBP19" s="280"/>
      <c r="FBQ19" s="281"/>
      <c r="FBR19" s="281"/>
      <c r="FBS19" s="282"/>
      <c r="FBT19" s="283"/>
      <c r="FBU19" s="279"/>
      <c r="FBV19" s="280"/>
      <c r="FBW19" s="281"/>
      <c r="FBX19" s="281"/>
      <c r="FBY19" s="282"/>
      <c r="FBZ19" s="283"/>
      <c r="FCA19" s="279"/>
      <c r="FCB19" s="280"/>
      <c r="FCC19" s="281"/>
      <c r="FCD19" s="281"/>
      <c r="FCE19" s="282"/>
      <c r="FCF19" s="283"/>
      <c r="FCG19" s="279"/>
      <c r="FCH19" s="280"/>
      <c r="FCI19" s="281"/>
      <c r="FCJ19" s="281"/>
      <c r="FCK19" s="282"/>
      <c r="FCL19" s="283"/>
      <c r="FCM19" s="279"/>
      <c r="FCN19" s="280"/>
      <c r="FCO19" s="281"/>
      <c r="FCP19" s="281"/>
      <c r="FCQ19" s="282"/>
      <c r="FCR19" s="283"/>
      <c r="FCS19" s="279"/>
      <c r="FCT19" s="280"/>
      <c r="FCU19" s="281"/>
      <c r="FCV19" s="281"/>
      <c r="FCW19" s="282"/>
      <c r="FCX19" s="283"/>
      <c r="FCY19" s="279"/>
      <c r="FCZ19" s="280"/>
      <c r="FDA19" s="281"/>
      <c r="FDB19" s="281"/>
      <c r="FDC19" s="282"/>
      <c r="FDD19" s="283"/>
      <c r="FDE19" s="279"/>
      <c r="FDF19" s="280"/>
      <c r="FDG19" s="281"/>
      <c r="FDH19" s="281"/>
      <c r="FDI19" s="282"/>
      <c r="FDJ19" s="283"/>
      <c r="FDK19" s="279"/>
      <c r="FDL19" s="280"/>
      <c r="FDM19" s="281"/>
      <c r="FDN19" s="281"/>
      <c r="FDO19" s="282"/>
      <c r="FDP19" s="283"/>
      <c r="FDQ19" s="279"/>
      <c r="FDR19" s="280"/>
      <c r="FDS19" s="281"/>
      <c r="FDT19" s="281"/>
      <c r="FDU19" s="282"/>
      <c r="FDV19" s="283"/>
      <c r="FDW19" s="279"/>
      <c r="FDX19" s="280"/>
      <c r="FDY19" s="281"/>
      <c r="FDZ19" s="281"/>
      <c r="FEA19" s="282"/>
      <c r="FEB19" s="283"/>
      <c r="FEC19" s="279"/>
      <c r="FED19" s="280"/>
      <c r="FEE19" s="281"/>
      <c r="FEF19" s="281"/>
      <c r="FEG19" s="282"/>
      <c r="FEH19" s="283"/>
      <c r="FEI19" s="279"/>
      <c r="FEJ19" s="280"/>
      <c r="FEK19" s="281"/>
      <c r="FEL19" s="281"/>
      <c r="FEM19" s="282"/>
      <c r="FEN19" s="283"/>
      <c r="FEO19" s="279"/>
      <c r="FEP19" s="280"/>
      <c r="FEQ19" s="281"/>
      <c r="FER19" s="281"/>
      <c r="FES19" s="282"/>
      <c r="FET19" s="283"/>
      <c r="FEU19" s="279"/>
      <c r="FEV19" s="280"/>
      <c r="FEW19" s="281"/>
      <c r="FEX19" s="281"/>
      <c r="FEY19" s="282"/>
      <c r="FEZ19" s="283"/>
      <c r="FFA19" s="279"/>
      <c r="FFB19" s="280"/>
      <c r="FFC19" s="281"/>
      <c r="FFD19" s="281"/>
      <c r="FFE19" s="282"/>
      <c r="FFF19" s="283"/>
      <c r="FFG19" s="279"/>
      <c r="FFH19" s="280"/>
      <c r="FFI19" s="281"/>
      <c r="FFJ19" s="281"/>
      <c r="FFK19" s="282"/>
      <c r="FFL19" s="283"/>
      <c r="FFM19" s="279"/>
      <c r="FFN19" s="280"/>
      <c r="FFO19" s="281"/>
      <c r="FFP19" s="281"/>
      <c r="FFQ19" s="282"/>
      <c r="FFR19" s="283"/>
      <c r="FFS19" s="279"/>
      <c r="FFT19" s="280"/>
      <c r="FFU19" s="281"/>
      <c r="FFV19" s="281"/>
      <c r="FFW19" s="282"/>
      <c r="FFX19" s="283"/>
      <c r="FFY19" s="279"/>
      <c r="FFZ19" s="280"/>
      <c r="FGA19" s="281"/>
      <c r="FGB19" s="281"/>
      <c r="FGC19" s="282"/>
      <c r="FGD19" s="283"/>
      <c r="FGE19" s="279"/>
      <c r="FGF19" s="280"/>
      <c r="FGG19" s="281"/>
      <c r="FGH19" s="281"/>
      <c r="FGI19" s="282"/>
      <c r="FGJ19" s="283"/>
      <c r="FGK19" s="279"/>
      <c r="FGL19" s="280"/>
      <c r="FGM19" s="281"/>
      <c r="FGN19" s="281"/>
      <c r="FGO19" s="282"/>
      <c r="FGP19" s="283"/>
      <c r="FGQ19" s="279"/>
      <c r="FGR19" s="280"/>
      <c r="FGS19" s="281"/>
      <c r="FGT19" s="281"/>
      <c r="FGU19" s="282"/>
      <c r="FGV19" s="283"/>
      <c r="FGW19" s="279"/>
      <c r="FGX19" s="280"/>
      <c r="FGY19" s="281"/>
      <c r="FGZ19" s="281"/>
      <c r="FHA19" s="282"/>
      <c r="FHB19" s="283"/>
      <c r="FHC19" s="279"/>
      <c r="FHD19" s="280"/>
      <c r="FHE19" s="281"/>
      <c r="FHF19" s="281"/>
      <c r="FHG19" s="282"/>
      <c r="FHH19" s="283"/>
      <c r="FHI19" s="279"/>
      <c r="FHJ19" s="280"/>
      <c r="FHK19" s="281"/>
      <c r="FHL19" s="281"/>
      <c r="FHM19" s="282"/>
      <c r="FHN19" s="283"/>
      <c r="FHO19" s="279"/>
      <c r="FHP19" s="280"/>
      <c r="FHQ19" s="281"/>
      <c r="FHR19" s="281"/>
      <c r="FHS19" s="282"/>
      <c r="FHT19" s="283"/>
      <c r="FHU19" s="279"/>
      <c r="FHV19" s="280"/>
      <c r="FHW19" s="281"/>
      <c r="FHX19" s="281"/>
      <c r="FHY19" s="282"/>
      <c r="FHZ19" s="283"/>
      <c r="FIA19" s="279"/>
      <c r="FIB19" s="280"/>
      <c r="FIC19" s="281"/>
      <c r="FID19" s="281"/>
      <c r="FIE19" s="282"/>
      <c r="FIF19" s="283"/>
      <c r="FIG19" s="279"/>
      <c r="FIH19" s="280"/>
      <c r="FII19" s="281"/>
      <c r="FIJ19" s="281"/>
      <c r="FIK19" s="282"/>
      <c r="FIL19" s="283"/>
      <c r="FIM19" s="279"/>
      <c r="FIN19" s="280"/>
      <c r="FIO19" s="281"/>
      <c r="FIP19" s="281"/>
      <c r="FIQ19" s="282"/>
      <c r="FIR19" s="283"/>
      <c r="FIS19" s="279"/>
      <c r="FIT19" s="280"/>
      <c r="FIU19" s="281"/>
      <c r="FIV19" s="281"/>
      <c r="FIW19" s="282"/>
      <c r="FIX19" s="283"/>
      <c r="FIY19" s="279"/>
      <c r="FIZ19" s="280"/>
      <c r="FJA19" s="281"/>
      <c r="FJB19" s="281"/>
      <c r="FJC19" s="282"/>
      <c r="FJD19" s="283"/>
      <c r="FJE19" s="279"/>
      <c r="FJF19" s="280"/>
      <c r="FJG19" s="281"/>
      <c r="FJH19" s="281"/>
      <c r="FJI19" s="282"/>
      <c r="FJJ19" s="283"/>
      <c r="FJK19" s="279"/>
      <c r="FJL19" s="280"/>
      <c r="FJM19" s="281"/>
      <c r="FJN19" s="281"/>
      <c r="FJO19" s="282"/>
      <c r="FJP19" s="283"/>
      <c r="FJQ19" s="279"/>
      <c r="FJR19" s="280"/>
      <c r="FJS19" s="281"/>
      <c r="FJT19" s="281"/>
      <c r="FJU19" s="282"/>
      <c r="FJV19" s="283"/>
      <c r="FJW19" s="279"/>
      <c r="FJX19" s="280"/>
      <c r="FJY19" s="281"/>
      <c r="FJZ19" s="281"/>
      <c r="FKA19" s="282"/>
      <c r="FKB19" s="283"/>
      <c r="FKC19" s="279"/>
      <c r="FKD19" s="280"/>
      <c r="FKE19" s="281"/>
      <c r="FKF19" s="281"/>
      <c r="FKG19" s="282"/>
      <c r="FKH19" s="283"/>
      <c r="FKI19" s="279"/>
      <c r="FKJ19" s="280"/>
      <c r="FKK19" s="281"/>
      <c r="FKL19" s="281"/>
      <c r="FKM19" s="282"/>
      <c r="FKN19" s="283"/>
      <c r="FKO19" s="279"/>
      <c r="FKP19" s="280"/>
      <c r="FKQ19" s="281"/>
      <c r="FKR19" s="281"/>
      <c r="FKS19" s="282"/>
      <c r="FKT19" s="283"/>
      <c r="FKU19" s="279"/>
      <c r="FKV19" s="280"/>
      <c r="FKW19" s="281"/>
      <c r="FKX19" s="281"/>
      <c r="FKY19" s="282"/>
      <c r="FKZ19" s="283"/>
      <c r="FLA19" s="279"/>
      <c r="FLB19" s="280"/>
      <c r="FLC19" s="281"/>
      <c r="FLD19" s="281"/>
      <c r="FLE19" s="282"/>
      <c r="FLF19" s="283"/>
      <c r="FLG19" s="279"/>
      <c r="FLH19" s="280"/>
      <c r="FLI19" s="281"/>
      <c r="FLJ19" s="281"/>
      <c r="FLK19" s="282"/>
      <c r="FLL19" s="283"/>
      <c r="FLM19" s="279"/>
      <c r="FLN19" s="280"/>
      <c r="FLO19" s="281"/>
      <c r="FLP19" s="281"/>
      <c r="FLQ19" s="282"/>
      <c r="FLR19" s="283"/>
      <c r="FLS19" s="279"/>
      <c r="FLT19" s="280"/>
      <c r="FLU19" s="281"/>
      <c r="FLV19" s="281"/>
      <c r="FLW19" s="282"/>
      <c r="FLX19" s="283"/>
      <c r="FLY19" s="279"/>
      <c r="FLZ19" s="280"/>
      <c r="FMA19" s="281"/>
      <c r="FMB19" s="281"/>
      <c r="FMC19" s="282"/>
      <c r="FMD19" s="283"/>
      <c r="FME19" s="279"/>
      <c r="FMF19" s="280"/>
      <c r="FMG19" s="281"/>
      <c r="FMH19" s="281"/>
      <c r="FMI19" s="282"/>
      <c r="FMJ19" s="283"/>
      <c r="FMK19" s="279"/>
      <c r="FML19" s="280"/>
      <c r="FMM19" s="281"/>
      <c r="FMN19" s="281"/>
      <c r="FMO19" s="282"/>
      <c r="FMP19" s="283"/>
      <c r="FMQ19" s="279"/>
      <c r="FMR19" s="280"/>
      <c r="FMS19" s="281"/>
      <c r="FMT19" s="281"/>
      <c r="FMU19" s="282"/>
      <c r="FMV19" s="283"/>
      <c r="FMW19" s="279"/>
      <c r="FMX19" s="280"/>
      <c r="FMY19" s="281"/>
      <c r="FMZ19" s="281"/>
      <c r="FNA19" s="282"/>
      <c r="FNB19" s="283"/>
      <c r="FNC19" s="279"/>
      <c r="FND19" s="280"/>
      <c r="FNE19" s="281"/>
      <c r="FNF19" s="281"/>
      <c r="FNG19" s="282"/>
      <c r="FNH19" s="283"/>
      <c r="FNI19" s="279"/>
      <c r="FNJ19" s="280"/>
      <c r="FNK19" s="281"/>
      <c r="FNL19" s="281"/>
      <c r="FNM19" s="282"/>
      <c r="FNN19" s="283"/>
      <c r="FNO19" s="279"/>
      <c r="FNP19" s="280"/>
      <c r="FNQ19" s="281"/>
      <c r="FNR19" s="281"/>
      <c r="FNS19" s="282"/>
      <c r="FNT19" s="283"/>
      <c r="FNU19" s="279"/>
      <c r="FNV19" s="280"/>
      <c r="FNW19" s="281"/>
      <c r="FNX19" s="281"/>
      <c r="FNY19" s="282"/>
      <c r="FNZ19" s="283"/>
      <c r="FOA19" s="279"/>
      <c r="FOB19" s="280"/>
      <c r="FOC19" s="281"/>
      <c r="FOD19" s="281"/>
      <c r="FOE19" s="282"/>
      <c r="FOF19" s="283"/>
      <c r="FOG19" s="279"/>
      <c r="FOH19" s="280"/>
      <c r="FOI19" s="281"/>
      <c r="FOJ19" s="281"/>
      <c r="FOK19" s="282"/>
      <c r="FOL19" s="283"/>
      <c r="FOM19" s="279"/>
      <c r="FON19" s="280"/>
      <c r="FOO19" s="281"/>
      <c r="FOP19" s="281"/>
      <c r="FOQ19" s="282"/>
      <c r="FOR19" s="283"/>
      <c r="FOS19" s="279"/>
      <c r="FOT19" s="280"/>
      <c r="FOU19" s="281"/>
      <c r="FOV19" s="281"/>
      <c r="FOW19" s="282"/>
      <c r="FOX19" s="283"/>
      <c r="FOY19" s="279"/>
      <c r="FOZ19" s="280"/>
      <c r="FPA19" s="281"/>
      <c r="FPB19" s="281"/>
      <c r="FPC19" s="282"/>
      <c r="FPD19" s="283"/>
      <c r="FPE19" s="279"/>
      <c r="FPF19" s="280"/>
      <c r="FPG19" s="281"/>
      <c r="FPH19" s="281"/>
      <c r="FPI19" s="282"/>
      <c r="FPJ19" s="283"/>
      <c r="FPK19" s="279"/>
      <c r="FPL19" s="280"/>
      <c r="FPM19" s="281"/>
      <c r="FPN19" s="281"/>
      <c r="FPO19" s="282"/>
      <c r="FPP19" s="283"/>
      <c r="FPQ19" s="279"/>
      <c r="FPR19" s="280"/>
      <c r="FPS19" s="281"/>
      <c r="FPT19" s="281"/>
      <c r="FPU19" s="282"/>
      <c r="FPV19" s="283"/>
      <c r="FPW19" s="279"/>
      <c r="FPX19" s="280"/>
      <c r="FPY19" s="281"/>
      <c r="FPZ19" s="281"/>
      <c r="FQA19" s="282"/>
      <c r="FQB19" s="283"/>
      <c r="FQC19" s="279"/>
      <c r="FQD19" s="280"/>
      <c r="FQE19" s="281"/>
      <c r="FQF19" s="281"/>
      <c r="FQG19" s="282"/>
      <c r="FQH19" s="283"/>
      <c r="FQI19" s="279"/>
      <c r="FQJ19" s="280"/>
      <c r="FQK19" s="281"/>
      <c r="FQL19" s="281"/>
      <c r="FQM19" s="282"/>
      <c r="FQN19" s="283"/>
      <c r="FQO19" s="279"/>
      <c r="FQP19" s="280"/>
      <c r="FQQ19" s="281"/>
      <c r="FQR19" s="281"/>
      <c r="FQS19" s="282"/>
      <c r="FQT19" s="283"/>
      <c r="FQU19" s="279"/>
      <c r="FQV19" s="280"/>
      <c r="FQW19" s="281"/>
      <c r="FQX19" s="281"/>
      <c r="FQY19" s="282"/>
      <c r="FQZ19" s="283"/>
      <c r="FRA19" s="279"/>
      <c r="FRB19" s="280"/>
      <c r="FRC19" s="281"/>
      <c r="FRD19" s="281"/>
      <c r="FRE19" s="282"/>
      <c r="FRF19" s="283"/>
      <c r="FRG19" s="279"/>
      <c r="FRH19" s="280"/>
      <c r="FRI19" s="281"/>
      <c r="FRJ19" s="281"/>
      <c r="FRK19" s="282"/>
      <c r="FRL19" s="283"/>
      <c r="FRM19" s="279"/>
      <c r="FRN19" s="280"/>
      <c r="FRO19" s="281"/>
      <c r="FRP19" s="281"/>
      <c r="FRQ19" s="282"/>
      <c r="FRR19" s="283"/>
      <c r="FRS19" s="279"/>
      <c r="FRT19" s="280"/>
      <c r="FRU19" s="281"/>
      <c r="FRV19" s="281"/>
      <c r="FRW19" s="282"/>
      <c r="FRX19" s="283"/>
      <c r="FRY19" s="279"/>
      <c r="FRZ19" s="280"/>
      <c r="FSA19" s="281"/>
      <c r="FSB19" s="281"/>
      <c r="FSC19" s="282"/>
      <c r="FSD19" s="283"/>
      <c r="FSE19" s="279"/>
      <c r="FSF19" s="280"/>
      <c r="FSG19" s="281"/>
      <c r="FSH19" s="281"/>
      <c r="FSI19" s="282"/>
      <c r="FSJ19" s="283"/>
      <c r="FSK19" s="279"/>
      <c r="FSL19" s="280"/>
      <c r="FSM19" s="281"/>
      <c r="FSN19" s="281"/>
      <c r="FSO19" s="282"/>
      <c r="FSP19" s="283"/>
      <c r="FSQ19" s="279"/>
      <c r="FSR19" s="280"/>
      <c r="FSS19" s="281"/>
      <c r="FST19" s="281"/>
      <c r="FSU19" s="282"/>
      <c r="FSV19" s="283"/>
      <c r="FSW19" s="279"/>
      <c r="FSX19" s="280"/>
      <c r="FSY19" s="281"/>
      <c r="FSZ19" s="281"/>
      <c r="FTA19" s="282"/>
      <c r="FTB19" s="283"/>
      <c r="FTC19" s="279"/>
      <c r="FTD19" s="280"/>
      <c r="FTE19" s="281"/>
      <c r="FTF19" s="281"/>
      <c r="FTG19" s="282"/>
      <c r="FTH19" s="283"/>
      <c r="FTI19" s="279"/>
      <c r="FTJ19" s="280"/>
      <c r="FTK19" s="281"/>
      <c r="FTL19" s="281"/>
      <c r="FTM19" s="282"/>
      <c r="FTN19" s="283"/>
      <c r="FTO19" s="279"/>
      <c r="FTP19" s="280"/>
      <c r="FTQ19" s="281"/>
      <c r="FTR19" s="281"/>
      <c r="FTS19" s="282"/>
      <c r="FTT19" s="283"/>
      <c r="FTU19" s="279"/>
      <c r="FTV19" s="280"/>
      <c r="FTW19" s="281"/>
      <c r="FTX19" s="281"/>
      <c r="FTY19" s="282"/>
      <c r="FTZ19" s="283"/>
      <c r="FUA19" s="279"/>
      <c r="FUB19" s="280"/>
      <c r="FUC19" s="281"/>
      <c r="FUD19" s="281"/>
      <c r="FUE19" s="282"/>
      <c r="FUF19" s="283"/>
      <c r="FUG19" s="279"/>
      <c r="FUH19" s="280"/>
      <c r="FUI19" s="281"/>
      <c r="FUJ19" s="281"/>
      <c r="FUK19" s="282"/>
      <c r="FUL19" s="283"/>
      <c r="FUM19" s="279"/>
      <c r="FUN19" s="280"/>
      <c r="FUO19" s="281"/>
      <c r="FUP19" s="281"/>
      <c r="FUQ19" s="282"/>
      <c r="FUR19" s="283"/>
      <c r="FUS19" s="279"/>
      <c r="FUT19" s="280"/>
      <c r="FUU19" s="281"/>
      <c r="FUV19" s="281"/>
      <c r="FUW19" s="282"/>
      <c r="FUX19" s="283"/>
      <c r="FUY19" s="279"/>
      <c r="FUZ19" s="280"/>
      <c r="FVA19" s="281"/>
      <c r="FVB19" s="281"/>
      <c r="FVC19" s="282"/>
      <c r="FVD19" s="283"/>
      <c r="FVE19" s="279"/>
      <c r="FVF19" s="280"/>
      <c r="FVG19" s="281"/>
      <c r="FVH19" s="281"/>
      <c r="FVI19" s="282"/>
      <c r="FVJ19" s="283"/>
      <c r="FVK19" s="279"/>
      <c r="FVL19" s="280"/>
      <c r="FVM19" s="281"/>
      <c r="FVN19" s="281"/>
      <c r="FVO19" s="282"/>
      <c r="FVP19" s="283"/>
      <c r="FVQ19" s="279"/>
      <c r="FVR19" s="280"/>
      <c r="FVS19" s="281"/>
      <c r="FVT19" s="281"/>
      <c r="FVU19" s="282"/>
      <c r="FVV19" s="283"/>
      <c r="FVW19" s="279"/>
      <c r="FVX19" s="280"/>
      <c r="FVY19" s="281"/>
      <c r="FVZ19" s="281"/>
      <c r="FWA19" s="282"/>
      <c r="FWB19" s="283"/>
      <c r="FWC19" s="279"/>
      <c r="FWD19" s="280"/>
      <c r="FWE19" s="281"/>
      <c r="FWF19" s="281"/>
      <c r="FWG19" s="282"/>
      <c r="FWH19" s="283"/>
      <c r="FWI19" s="279"/>
      <c r="FWJ19" s="280"/>
      <c r="FWK19" s="281"/>
      <c r="FWL19" s="281"/>
      <c r="FWM19" s="282"/>
      <c r="FWN19" s="283"/>
      <c r="FWO19" s="279"/>
      <c r="FWP19" s="280"/>
      <c r="FWQ19" s="281"/>
      <c r="FWR19" s="281"/>
      <c r="FWS19" s="282"/>
      <c r="FWT19" s="283"/>
      <c r="FWU19" s="279"/>
      <c r="FWV19" s="280"/>
      <c r="FWW19" s="281"/>
      <c r="FWX19" s="281"/>
      <c r="FWY19" s="282"/>
      <c r="FWZ19" s="283"/>
      <c r="FXA19" s="279"/>
      <c r="FXB19" s="280"/>
      <c r="FXC19" s="281"/>
      <c r="FXD19" s="281"/>
      <c r="FXE19" s="282"/>
      <c r="FXF19" s="283"/>
      <c r="FXG19" s="279"/>
      <c r="FXH19" s="280"/>
      <c r="FXI19" s="281"/>
      <c r="FXJ19" s="281"/>
      <c r="FXK19" s="282"/>
      <c r="FXL19" s="283"/>
      <c r="FXM19" s="279"/>
      <c r="FXN19" s="280"/>
      <c r="FXO19" s="281"/>
      <c r="FXP19" s="281"/>
      <c r="FXQ19" s="282"/>
      <c r="FXR19" s="283"/>
      <c r="FXS19" s="279"/>
      <c r="FXT19" s="280"/>
      <c r="FXU19" s="281"/>
      <c r="FXV19" s="281"/>
      <c r="FXW19" s="282"/>
      <c r="FXX19" s="283"/>
      <c r="FXY19" s="279"/>
      <c r="FXZ19" s="280"/>
      <c r="FYA19" s="281"/>
      <c r="FYB19" s="281"/>
      <c r="FYC19" s="282"/>
      <c r="FYD19" s="283"/>
      <c r="FYE19" s="279"/>
      <c r="FYF19" s="280"/>
      <c r="FYG19" s="281"/>
      <c r="FYH19" s="281"/>
      <c r="FYI19" s="282"/>
      <c r="FYJ19" s="283"/>
      <c r="FYK19" s="279"/>
      <c r="FYL19" s="280"/>
      <c r="FYM19" s="281"/>
      <c r="FYN19" s="281"/>
      <c r="FYO19" s="282"/>
      <c r="FYP19" s="283"/>
      <c r="FYQ19" s="279"/>
      <c r="FYR19" s="280"/>
      <c r="FYS19" s="281"/>
      <c r="FYT19" s="281"/>
      <c r="FYU19" s="282"/>
      <c r="FYV19" s="283"/>
      <c r="FYW19" s="279"/>
      <c r="FYX19" s="280"/>
      <c r="FYY19" s="281"/>
      <c r="FYZ19" s="281"/>
      <c r="FZA19" s="282"/>
      <c r="FZB19" s="283"/>
      <c r="FZC19" s="279"/>
      <c r="FZD19" s="280"/>
      <c r="FZE19" s="281"/>
      <c r="FZF19" s="281"/>
      <c r="FZG19" s="282"/>
      <c r="FZH19" s="283"/>
      <c r="FZI19" s="279"/>
      <c r="FZJ19" s="280"/>
      <c r="FZK19" s="281"/>
      <c r="FZL19" s="281"/>
      <c r="FZM19" s="282"/>
      <c r="FZN19" s="283"/>
      <c r="FZO19" s="279"/>
      <c r="FZP19" s="280"/>
      <c r="FZQ19" s="281"/>
      <c r="FZR19" s="281"/>
      <c r="FZS19" s="282"/>
      <c r="FZT19" s="283"/>
      <c r="FZU19" s="279"/>
      <c r="FZV19" s="280"/>
      <c r="FZW19" s="281"/>
      <c r="FZX19" s="281"/>
      <c r="FZY19" s="282"/>
      <c r="FZZ19" s="283"/>
      <c r="GAA19" s="279"/>
      <c r="GAB19" s="280"/>
      <c r="GAC19" s="281"/>
      <c r="GAD19" s="281"/>
      <c r="GAE19" s="282"/>
      <c r="GAF19" s="283"/>
      <c r="GAG19" s="279"/>
      <c r="GAH19" s="280"/>
      <c r="GAI19" s="281"/>
      <c r="GAJ19" s="281"/>
      <c r="GAK19" s="282"/>
      <c r="GAL19" s="283"/>
      <c r="GAM19" s="279"/>
      <c r="GAN19" s="280"/>
      <c r="GAO19" s="281"/>
      <c r="GAP19" s="281"/>
      <c r="GAQ19" s="282"/>
      <c r="GAR19" s="283"/>
      <c r="GAS19" s="279"/>
      <c r="GAT19" s="280"/>
      <c r="GAU19" s="281"/>
      <c r="GAV19" s="281"/>
      <c r="GAW19" s="282"/>
      <c r="GAX19" s="283"/>
      <c r="GAY19" s="279"/>
      <c r="GAZ19" s="280"/>
      <c r="GBA19" s="281"/>
      <c r="GBB19" s="281"/>
      <c r="GBC19" s="282"/>
      <c r="GBD19" s="283"/>
      <c r="GBE19" s="279"/>
      <c r="GBF19" s="280"/>
      <c r="GBG19" s="281"/>
      <c r="GBH19" s="281"/>
      <c r="GBI19" s="282"/>
      <c r="GBJ19" s="283"/>
      <c r="GBK19" s="279"/>
      <c r="GBL19" s="280"/>
      <c r="GBM19" s="281"/>
      <c r="GBN19" s="281"/>
      <c r="GBO19" s="282"/>
      <c r="GBP19" s="283"/>
      <c r="GBQ19" s="279"/>
      <c r="GBR19" s="280"/>
      <c r="GBS19" s="281"/>
      <c r="GBT19" s="281"/>
      <c r="GBU19" s="282"/>
      <c r="GBV19" s="283"/>
      <c r="GBW19" s="279"/>
      <c r="GBX19" s="280"/>
      <c r="GBY19" s="281"/>
      <c r="GBZ19" s="281"/>
      <c r="GCA19" s="282"/>
      <c r="GCB19" s="283"/>
      <c r="GCC19" s="279"/>
      <c r="GCD19" s="280"/>
      <c r="GCE19" s="281"/>
      <c r="GCF19" s="281"/>
      <c r="GCG19" s="282"/>
      <c r="GCH19" s="283"/>
      <c r="GCI19" s="279"/>
      <c r="GCJ19" s="280"/>
      <c r="GCK19" s="281"/>
      <c r="GCL19" s="281"/>
      <c r="GCM19" s="282"/>
      <c r="GCN19" s="283"/>
      <c r="GCO19" s="279"/>
      <c r="GCP19" s="280"/>
      <c r="GCQ19" s="281"/>
      <c r="GCR19" s="281"/>
      <c r="GCS19" s="282"/>
      <c r="GCT19" s="283"/>
      <c r="GCU19" s="279"/>
      <c r="GCV19" s="280"/>
      <c r="GCW19" s="281"/>
      <c r="GCX19" s="281"/>
      <c r="GCY19" s="282"/>
      <c r="GCZ19" s="283"/>
      <c r="GDA19" s="279"/>
      <c r="GDB19" s="280"/>
      <c r="GDC19" s="281"/>
      <c r="GDD19" s="281"/>
      <c r="GDE19" s="282"/>
      <c r="GDF19" s="283"/>
      <c r="GDG19" s="279"/>
      <c r="GDH19" s="280"/>
      <c r="GDI19" s="281"/>
      <c r="GDJ19" s="281"/>
      <c r="GDK19" s="282"/>
      <c r="GDL19" s="283"/>
      <c r="GDM19" s="279"/>
      <c r="GDN19" s="280"/>
      <c r="GDO19" s="281"/>
      <c r="GDP19" s="281"/>
      <c r="GDQ19" s="282"/>
      <c r="GDR19" s="283"/>
      <c r="GDS19" s="279"/>
      <c r="GDT19" s="280"/>
      <c r="GDU19" s="281"/>
      <c r="GDV19" s="281"/>
      <c r="GDW19" s="282"/>
      <c r="GDX19" s="283"/>
      <c r="GDY19" s="279"/>
      <c r="GDZ19" s="280"/>
      <c r="GEA19" s="281"/>
      <c r="GEB19" s="281"/>
      <c r="GEC19" s="282"/>
      <c r="GED19" s="283"/>
      <c r="GEE19" s="279"/>
      <c r="GEF19" s="280"/>
      <c r="GEG19" s="281"/>
      <c r="GEH19" s="281"/>
      <c r="GEI19" s="282"/>
      <c r="GEJ19" s="283"/>
      <c r="GEK19" s="279"/>
      <c r="GEL19" s="280"/>
      <c r="GEM19" s="281"/>
      <c r="GEN19" s="281"/>
      <c r="GEO19" s="282"/>
      <c r="GEP19" s="283"/>
      <c r="GEQ19" s="279"/>
      <c r="GER19" s="280"/>
      <c r="GES19" s="281"/>
      <c r="GET19" s="281"/>
      <c r="GEU19" s="282"/>
      <c r="GEV19" s="283"/>
      <c r="GEW19" s="279"/>
      <c r="GEX19" s="280"/>
      <c r="GEY19" s="281"/>
      <c r="GEZ19" s="281"/>
      <c r="GFA19" s="282"/>
      <c r="GFB19" s="283"/>
      <c r="GFC19" s="279"/>
      <c r="GFD19" s="280"/>
      <c r="GFE19" s="281"/>
      <c r="GFF19" s="281"/>
      <c r="GFG19" s="282"/>
      <c r="GFH19" s="283"/>
      <c r="GFI19" s="279"/>
      <c r="GFJ19" s="280"/>
      <c r="GFK19" s="281"/>
      <c r="GFL19" s="281"/>
      <c r="GFM19" s="282"/>
      <c r="GFN19" s="283"/>
      <c r="GFO19" s="279"/>
      <c r="GFP19" s="280"/>
      <c r="GFQ19" s="281"/>
      <c r="GFR19" s="281"/>
      <c r="GFS19" s="282"/>
      <c r="GFT19" s="283"/>
      <c r="GFU19" s="279"/>
      <c r="GFV19" s="280"/>
      <c r="GFW19" s="281"/>
      <c r="GFX19" s="281"/>
      <c r="GFY19" s="282"/>
      <c r="GFZ19" s="283"/>
      <c r="GGA19" s="279"/>
      <c r="GGB19" s="280"/>
      <c r="GGC19" s="281"/>
      <c r="GGD19" s="281"/>
      <c r="GGE19" s="282"/>
      <c r="GGF19" s="283"/>
      <c r="GGG19" s="279"/>
      <c r="GGH19" s="280"/>
      <c r="GGI19" s="281"/>
      <c r="GGJ19" s="281"/>
      <c r="GGK19" s="282"/>
      <c r="GGL19" s="283"/>
      <c r="GGM19" s="279"/>
      <c r="GGN19" s="280"/>
      <c r="GGO19" s="281"/>
      <c r="GGP19" s="281"/>
      <c r="GGQ19" s="282"/>
      <c r="GGR19" s="283"/>
      <c r="GGS19" s="279"/>
      <c r="GGT19" s="280"/>
      <c r="GGU19" s="281"/>
      <c r="GGV19" s="281"/>
      <c r="GGW19" s="282"/>
      <c r="GGX19" s="283"/>
      <c r="GGY19" s="279"/>
      <c r="GGZ19" s="280"/>
      <c r="GHA19" s="281"/>
      <c r="GHB19" s="281"/>
      <c r="GHC19" s="282"/>
      <c r="GHD19" s="283"/>
      <c r="GHE19" s="279"/>
      <c r="GHF19" s="280"/>
      <c r="GHG19" s="281"/>
      <c r="GHH19" s="281"/>
      <c r="GHI19" s="282"/>
      <c r="GHJ19" s="283"/>
      <c r="GHK19" s="279"/>
      <c r="GHL19" s="280"/>
      <c r="GHM19" s="281"/>
      <c r="GHN19" s="281"/>
      <c r="GHO19" s="282"/>
      <c r="GHP19" s="283"/>
      <c r="GHQ19" s="279"/>
      <c r="GHR19" s="280"/>
      <c r="GHS19" s="281"/>
      <c r="GHT19" s="281"/>
      <c r="GHU19" s="282"/>
      <c r="GHV19" s="283"/>
      <c r="GHW19" s="279"/>
      <c r="GHX19" s="280"/>
      <c r="GHY19" s="281"/>
      <c r="GHZ19" s="281"/>
      <c r="GIA19" s="282"/>
      <c r="GIB19" s="283"/>
      <c r="GIC19" s="279"/>
      <c r="GID19" s="280"/>
      <c r="GIE19" s="281"/>
      <c r="GIF19" s="281"/>
      <c r="GIG19" s="282"/>
      <c r="GIH19" s="283"/>
      <c r="GII19" s="279"/>
      <c r="GIJ19" s="280"/>
      <c r="GIK19" s="281"/>
      <c r="GIL19" s="281"/>
      <c r="GIM19" s="282"/>
      <c r="GIN19" s="283"/>
      <c r="GIO19" s="279"/>
      <c r="GIP19" s="280"/>
      <c r="GIQ19" s="281"/>
      <c r="GIR19" s="281"/>
      <c r="GIS19" s="282"/>
      <c r="GIT19" s="283"/>
      <c r="GIU19" s="279"/>
      <c r="GIV19" s="280"/>
      <c r="GIW19" s="281"/>
      <c r="GIX19" s="281"/>
      <c r="GIY19" s="282"/>
      <c r="GIZ19" s="283"/>
      <c r="GJA19" s="279"/>
      <c r="GJB19" s="280"/>
      <c r="GJC19" s="281"/>
      <c r="GJD19" s="281"/>
      <c r="GJE19" s="282"/>
      <c r="GJF19" s="283"/>
      <c r="GJG19" s="279"/>
      <c r="GJH19" s="280"/>
      <c r="GJI19" s="281"/>
      <c r="GJJ19" s="281"/>
      <c r="GJK19" s="282"/>
      <c r="GJL19" s="283"/>
      <c r="GJM19" s="279"/>
      <c r="GJN19" s="280"/>
      <c r="GJO19" s="281"/>
      <c r="GJP19" s="281"/>
      <c r="GJQ19" s="282"/>
      <c r="GJR19" s="283"/>
      <c r="GJS19" s="279"/>
      <c r="GJT19" s="280"/>
      <c r="GJU19" s="281"/>
      <c r="GJV19" s="281"/>
      <c r="GJW19" s="282"/>
      <c r="GJX19" s="283"/>
      <c r="GJY19" s="279"/>
      <c r="GJZ19" s="280"/>
      <c r="GKA19" s="281"/>
      <c r="GKB19" s="281"/>
      <c r="GKC19" s="282"/>
      <c r="GKD19" s="283"/>
      <c r="GKE19" s="279"/>
      <c r="GKF19" s="280"/>
      <c r="GKG19" s="281"/>
      <c r="GKH19" s="281"/>
      <c r="GKI19" s="282"/>
      <c r="GKJ19" s="283"/>
      <c r="GKK19" s="279"/>
      <c r="GKL19" s="280"/>
      <c r="GKM19" s="281"/>
      <c r="GKN19" s="281"/>
      <c r="GKO19" s="282"/>
      <c r="GKP19" s="283"/>
      <c r="GKQ19" s="279"/>
      <c r="GKR19" s="280"/>
      <c r="GKS19" s="281"/>
      <c r="GKT19" s="281"/>
      <c r="GKU19" s="282"/>
      <c r="GKV19" s="283"/>
      <c r="GKW19" s="279"/>
      <c r="GKX19" s="280"/>
      <c r="GKY19" s="281"/>
      <c r="GKZ19" s="281"/>
      <c r="GLA19" s="282"/>
      <c r="GLB19" s="283"/>
      <c r="GLC19" s="279"/>
      <c r="GLD19" s="280"/>
      <c r="GLE19" s="281"/>
      <c r="GLF19" s="281"/>
      <c r="GLG19" s="282"/>
      <c r="GLH19" s="283"/>
      <c r="GLI19" s="279"/>
      <c r="GLJ19" s="280"/>
      <c r="GLK19" s="281"/>
      <c r="GLL19" s="281"/>
      <c r="GLM19" s="282"/>
      <c r="GLN19" s="283"/>
      <c r="GLO19" s="279"/>
      <c r="GLP19" s="280"/>
      <c r="GLQ19" s="281"/>
      <c r="GLR19" s="281"/>
      <c r="GLS19" s="282"/>
      <c r="GLT19" s="283"/>
      <c r="GLU19" s="279"/>
      <c r="GLV19" s="280"/>
      <c r="GLW19" s="281"/>
      <c r="GLX19" s="281"/>
      <c r="GLY19" s="282"/>
      <c r="GLZ19" s="283"/>
      <c r="GMA19" s="279"/>
      <c r="GMB19" s="280"/>
      <c r="GMC19" s="281"/>
      <c r="GMD19" s="281"/>
      <c r="GME19" s="282"/>
      <c r="GMF19" s="283"/>
      <c r="GMG19" s="279"/>
      <c r="GMH19" s="280"/>
      <c r="GMI19" s="281"/>
      <c r="GMJ19" s="281"/>
      <c r="GMK19" s="282"/>
      <c r="GML19" s="283"/>
      <c r="GMM19" s="279"/>
      <c r="GMN19" s="280"/>
      <c r="GMO19" s="281"/>
      <c r="GMP19" s="281"/>
      <c r="GMQ19" s="282"/>
      <c r="GMR19" s="283"/>
      <c r="GMS19" s="279"/>
      <c r="GMT19" s="280"/>
      <c r="GMU19" s="281"/>
      <c r="GMV19" s="281"/>
      <c r="GMW19" s="282"/>
      <c r="GMX19" s="283"/>
      <c r="GMY19" s="279"/>
      <c r="GMZ19" s="280"/>
      <c r="GNA19" s="281"/>
      <c r="GNB19" s="281"/>
      <c r="GNC19" s="282"/>
      <c r="GND19" s="283"/>
      <c r="GNE19" s="279"/>
      <c r="GNF19" s="280"/>
      <c r="GNG19" s="281"/>
      <c r="GNH19" s="281"/>
      <c r="GNI19" s="282"/>
      <c r="GNJ19" s="283"/>
      <c r="GNK19" s="279"/>
      <c r="GNL19" s="280"/>
      <c r="GNM19" s="281"/>
      <c r="GNN19" s="281"/>
      <c r="GNO19" s="282"/>
      <c r="GNP19" s="283"/>
      <c r="GNQ19" s="279"/>
      <c r="GNR19" s="280"/>
      <c r="GNS19" s="281"/>
      <c r="GNT19" s="281"/>
      <c r="GNU19" s="282"/>
      <c r="GNV19" s="283"/>
      <c r="GNW19" s="279"/>
      <c r="GNX19" s="280"/>
      <c r="GNY19" s="281"/>
      <c r="GNZ19" s="281"/>
      <c r="GOA19" s="282"/>
      <c r="GOB19" s="283"/>
      <c r="GOC19" s="279"/>
      <c r="GOD19" s="280"/>
      <c r="GOE19" s="281"/>
      <c r="GOF19" s="281"/>
      <c r="GOG19" s="282"/>
      <c r="GOH19" s="283"/>
      <c r="GOI19" s="279"/>
      <c r="GOJ19" s="280"/>
      <c r="GOK19" s="281"/>
      <c r="GOL19" s="281"/>
      <c r="GOM19" s="282"/>
      <c r="GON19" s="283"/>
      <c r="GOO19" s="279"/>
      <c r="GOP19" s="280"/>
      <c r="GOQ19" s="281"/>
      <c r="GOR19" s="281"/>
      <c r="GOS19" s="282"/>
      <c r="GOT19" s="283"/>
      <c r="GOU19" s="279"/>
      <c r="GOV19" s="280"/>
      <c r="GOW19" s="281"/>
      <c r="GOX19" s="281"/>
      <c r="GOY19" s="282"/>
      <c r="GOZ19" s="283"/>
      <c r="GPA19" s="279"/>
      <c r="GPB19" s="280"/>
      <c r="GPC19" s="281"/>
      <c r="GPD19" s="281"/>
      <c r="GPE19" s="282"/>
      <c r="GPF19" s="283"/>
      <c r="GPG19" s="279"/>
      <c r="GPH19" s="280"/>
      <c r="GPI19" s="281"/>
      <c r="GPJ19" s="281"/>
      <c r="GPK19" s="282"/>
      <c r="GPL19" s="283"/>
      <c r="GPM19" s="279"/>
      <c r="GPN19" s="280"/>
      <c r="GPO19" s="281"/>
      <c r="GPP19" s="281"/>
      <c r="GPQ19" s="282"/>
      <c r="GPR19" s="283"/>
      <c r="GPS19" s="279"/>
      <c r="GPT19" s="280"/>
      <c r="GPU19" s="281"/>
      <c r="GPV19" s="281"/>
      <c r="GPW19" s="282"/>
      <c r="GPX19" s="283"/>
      <c r="GPY19" s="279"/>
      <c r="GPZ19" s="280"/>
      <c r="GQA19" s="281"/>
      <c r="GQB19" s="281"/>
      <c r="GQC19" s="282"/>
      <c r="GQD19" s="283"/>
      <c r="GQE19" s="279"/>
      <c r="GQF19" s="280"/>
      <c r="GQG19" s="281"/>
      <c r="GQH19" s="281"/>
      <c r="GQI19" s="282"/>
      <c r="GQJ19" s="283"/>
      <c r="GQK19" s="279"/>
      <c r="GQL19" s="280"/>
      <c r="GQM19" s="281"/>
      <c r="GQN19" s="281"/>
      <c r="GQO19" s="282"/>
      <c r="GQP19" s="283"/>
      <c r="GQQ19" s="279"/>
      <c r="GQR19" s="280"/>
      <c r="GQS19" s="281"/>
      <c r="GQT19" s="281"/>
      <c r="GQU19" s="282"/>
      <c r="GQV19" s="283"/>
      <c r="GQW19" s="279"/>
      <c r="GQX19" s="280"/>
      <c r="GQY19" s="281"/>
      <c r="GQZ19" s="281"/>
      <c r="GRA19" s="282"/>
      <c r="GRB19" s="283"/>
      <c r="GRC19" s="279"/>
      <c r="GRD19" s="280"/>
      <c r="GRE19" s="281"/>
      <c r="GRF19" s="281"/>
      <c r="GRG19" s="282"/>
      <c r="GRH19" s="283"/>
      <c r="GRI19" s="279"/>
      <c r="GRJ19" s="280"/>
      <c r="GRK19" s="281"/>
      <c r="GRL19" s="281"/>
      <c r="GRM19" s="282"/>
      <c r="GRN19" s="283"/>
      <c r="GRO19" s="279"/>
      <c r="GRP19" s="280"/>
      <c r="GRQ19" s="281"/>
      <c r="GRR19" s="281"/>
      <c r="GRS19" s="282"/>
      <c r="GRT19" s="283"/>
      <c r="GRU19" s="279"/>
      <c r="GRV19" s="280"/>
      <c r="GRW19" s="281"/>
      <c r="GRX19" s="281"/>
      <c r="GRY19" s="282"/>
      <c r="GRZ19" s="283"/>
      <c r="GSA19" s="279"/>
      <c r="GSB19" s="280"/>
      <c r="GSC19" s="281"/>
      <c r="GSD19" s="281"/>
      <c r="GSE19" s="282"/>
      <c r="GSF19" s="283"/>
      <c r="GSG19" s="279"/>
      <c r="GSH19" s="280"/>
      <c r="GSI19" s="281"/>
      <c r="GSJ19" s="281"/>
      <c r="GSK19" s="282"/>
      <c r="GSL19" s="283"/>
      <c r="GSM19" s="279"/>
      <c r="GSN19" s="280"/>
      <c r="GSO19" s="281"/>
      <c r="GSP19" s="281"/>
      <c r="GSQ19" s="282"/>
      <c r="GSR19" s="283"/>
      <c r="GSS19" s="279"/>
      <c r="GST19" s="280"/>
      <c r="GSU19" s="281"/>
      <c r="GSV19" s="281"/>
      <c r="GSW19" s="282"/>
      <c r="GSX19" s="283"/>
      <c r="GSY19" s="279"/>
      <c r="GSZ19" s="280"/>
      <c r="GTA19" s="281"/>
      <c r="GTB19" s="281"/>
      <c r="GTC19" s="282"/>
      <c r="GTD19" s="283"/>
      <c r="GTE19" s="279"/>
      <c r="GTF19" s="280"/>
      <c r="GTG19" s="281"/>
      <c r="GTH19" s="281"/>
      <c r="GTI19" s="282"/>
      <c r="GTJ19" s="283"/>
      <c r="GTK19" s="279"/>
      <c r="GTL19" s="280"/>
      <c r="GTM19" s="281"/>
      <c r="GTN19" s="281"/>
      <c r="GTO19" s="282"/>
      <c r="GTP19" s="283"/>
      <c r="GTQ19" s="279"/>
      <c r="GTR19" s="280"/>
      <c r="GTS19" s="281"/>
      <c r="GTT19" s="281"/>
      <c r="GTU19" s="282"/>
      <c r="GTV19" s="283"/>
      <c r="GTW19" s="279"/>
      <c r="GTX19" s="280"/>
      <c r="GTY19" s="281"/>
      <c r="GTZ19" s="281"/>
      <c r="GUA19" s="282"/>
      <c r="GUB19" s="283"/>
      <c r="GUC19" s="279"/>
      <c r="GUD19" s="280"/>
      <c r="GUE19" s="281"/>
      <c r="GUF19" s="281"/>
      <c r="GUG19" s="282"/>
      <c r="GUH19" s="283"/>
      <c r="GUI19" s="279"/>
      <c r="GUJ19" s="280"/>
      <c r="GUK19" s="281"/>
      <c r="GUL19" s="281"/>
      <c r="GUM19" s="282"/>
      <c r="GUN19" s="283"/>
      <c r="GUO19" s="279"/>
      <c r="GUP19" s="280"/>
      <c r="GUQ19" s="281"/>
      <c r="GUR19" s="281"/>
      <c r="GUS19" s="282"/>
      <c r="GUT19" s="283"/>
      <c r="GUU19" s="279"/>
      <c r="GUV19" s="280"/>
      <c r="GUW19" s="281"/>
      <c r="GUX19" s="281"/>
      <c r="GUY19" s="282"/>
      <c r="GUZ19" s="283"/>
      <c r="GVA19" s="279"/>
      <c r="GVB19" s="280"/>
      <c r="GVC19" s="281"/>
      <c r="GVD19" s="281"/>
      <c r="GVE19" s="282"/>
      <c r="GVF19" s="283"/>
      <c r="GVG19" s="279"/>
      <c r="GVH19" s="280"/>
      <c r="GVI19" s="281"/>
      <c r="GVJ19" s="281"/>
      <c r="GVK19" s="282"/>
      <c r="GVL19" s="283"/>
      <c r="GVM19" s="279"/>
      <c r="GVN19" s="280"/>
      <c r="GVO19" s="281"/>
      <c r="GVP19" s="281"/>
      <c r="GVQ19" s="282"/>
      <c r="GVR19" s="283"/>
      <c r="GVS19" s="279"/>
      <c r="GVT19" s="280"/>
      <c r="GVU19" s="281"/>
      <c r="GVV19" s="281"/>
      <c r="GVW19" s="282"/>
      <c r="GVX19" s="283"/>
      <c r="GVY19" s="279"/>
      <c r="GVZ19" s="280"/>
      <c r="GWA19" s="281"/>
      <c r="GWB19" s="281"/>
      <c r="GWC19" s="282"/>
      <c r="GWD19" s="283"/>
      <c r="GWE19" s="279"/>
      <c r="GWF19" s="280"/>
      <c r="GWG19" s="281"/>
      <c r="GWH19" s="281"/>
      <c r="GWI19" s="282"/>
      <c r="GWJ19" s="283"/>
      <c r="GWK19" s="279"/>
      <c r="GWL19" s="280"/>
      <c r="GWM19" s="281"/>
      <c r="GWN19" s="281"/>
      <c r="GWO19" s="282"/>
      <c r="GWP19" s="283"/>
      <c r="GWQ19" s="279"/>
      <c r="GWR19" s="280"/>
      <c r="GWS19" s="281"/>
      <c r="GWT19" s="281"/>
      <c r="GWU19" s="282"/>
      <c r="GWV19" s="283"/>
      <c r="GWW19" s="279"/>
      <c r="GWX19" s="280"/>
      <c r="GWY19" s="281"/>
      <c r="GWZ19" s="281"/>
      <c r="GXA19" s="282"/>
      <c r="GXB19" s="283"/>
      <c r="GXC19" s="279"/>
      <c r="GXD19" s="280"/>
      <c r="GXE19" s="281"/>
      <c r="GXF19" s="281"/>
      <c r="GXG19" s="282"/>
      <c r="GXH19" s="283"/>
      <c r="GXI19" s="279"/>
      <c r="GXJ19" s="280"/>
      <c r="GXK19" s="281"/>
      <c r="GXL19" s="281"/>
      <c r="GXM19" s="282"/>
      <c r="GXN19" s="283"/>
      <c r="GXO19" s="279"/>
      <c r="GXP19" s="280"/>
      <c r="GXQ19" s="281"/>
      <c r="GXR19" s="281"/>
      <c r="GXS19" s="282"/>
      <c r="GXT19" s="283"/>
      <c r="GXU19" s="279"/>
      <c r="GXV19" s="280"/>
      <c r="GXW19" s="281"/>
      <c r="GXX19" s="281"/>
      <c r="GXY19" s="282"/>
      <c r="GXZ19" s="283"/>
      <c r="GYA19" s="279"/>
      <c r="GYB19" s="280"/>
      <c r="GYC19" s="281"/>
      <c r="GYD19" s="281"/>
      <c r="GYE19" s="282"/>
      <c r="GYF19" s="283"/>
      <c r="GYG19" s="279"/>
      <c r="GYH19" s="280"/>
      <c r="GYI19" s="281"/>
      <c r="GYJ19" s="281"/>
      <c r="GYK19" s="282"/>
      <c r="GYL19" s="283"/>
      <c r="GYM19" s="279"/>
      <c r="GYN19" s="280"/>
      <c r="GYO19" s="281"/>
      <c r="GYP19" s="281"/>
      <c r="GYQ19" s="282"/>
      <c r="GYR19" s="283"/>
      <c r="GYS19" s="279"/>
      <c r="GYT19" s="280"/>
      <c r="GYU19" s="281"/>
      <c r="GYV19" s="281"/>
      <c r="GYW19" s="282"/>
      <c r="GYX19" s="283"/>
      <c r="GYY19" s="279"/>
      <c r="GYZ19" s="280"/>
      <c r="GZA19" s="281"/>
      <c r="GZB19" s="281"/>
      <c r="GZC19" s="282"/>
      <c r="GZD19" s="283"/>
      <c r="GZE19" s="279"/>
      <c r="GZF19" s="280"/>
      <c r="GZG19" s="281"/>
      <c r="GZH19" s="281"/>
      <c r="GZI19" s="282"/>
      <c r="GZJ19" s="283"/>
      <c r="GZK19" s="279"/>
      <c r="GZL19" s="280"/>
      <c r="GZM19" s="281"/>
      <c r="GZN19" s="281"/>
      <c r="GZO19" s="282"/>
      <c r="GZP19" s="283"/>
      <c r="GZQ19" s="279"/>
      <c r="GZR19" s="280"/>
      <c r="GZS19" s="281"/>
      <c r="GZT19" s="281"/>
      <c r="GZU19" s="282"/>
      <c r="GZV19" s="283"/>
      <c r="GZW19" s="279"/>
      <c r="GZX19" s="280"/>
      <c r="GZY19" s="281"/>
      <c r="GZZ19" s="281"/>
      <c r="HAA19" s="282"/>
      <c r="HAB19" s="283"/>
      <c r="HAC19" s="279"/>
      <c r="HAD19" s="280"/>
      <c r="HAE19" s="281"/>
      <c r="HAF19" s="281"/>
      <c r="HAG19" s="282"/>
      <c r="HAH19" s="283"/>
      <c r="HAI19" s="279"/>
      <c r="HAJ19" s="280"/>
      <c r="HAK19" s="281"/>
      <c r="HAL19" s="281"/>
      <c r="HAM19" s="282"/>
      <c r="HAN19" s="283"/>
      <c r="HAO19" s="279"/>
      <c r="HAP19" s="280"/>
      <c r="HAQ19" s="281"/>
      <c r="HAR19" s="281"/>
      <c r="HAS19" s="282"/>
      <c r="HAT19" s="283"/>
      <c r="HAU19" s="279"/>
      <c r="HAV19" s="280"/>
      <c r="HAW19" s="281"/>
      <c r="HAX19" s="281"/>
      <c r="HAY19" s="282"/>
      <c r="HAZ19" s="283"/>
      <c r="HBA19" s="279"/>
      <c r="HBB19" s="280"/>
      <c r="HBC19" s="281"/>
      <c r="HBD19" s="281"/>
      <c r="HBE19" s="282"/>
      <c r="HBF19" s="283"/>
      <c r="HBG19" s="279"/>
      <c r="HBH19" s="280"/>
      <c r="HBI19" s="281"/>
      <c r="HBJ19" s="281"/>
      <c r="HBK19" s="282"/>
      <c r="HBL19" s="283"/>
      <c r="HBM19" s="279"/>
      <c r="HBN19" s="280"/>
      <c r="HBO19" s="281"/>
      <c r="HBP19" s="281"/>
      <c r="HBQ19" s="282"/>
      <c r="HBR19" s="283"/>
      <c r="HBS19" s="279"/>
      <c r="HBT19" s="280"/>
      <c r="HBU19" s="281"/>
      <c r="HBV19" s="281"/>
      <c r="HBW19" s="282"/>
      <c r="HBX19" s="283"/>
      <c r="HBY19" s="279"/>
      <c r="HBZ19" s="280"/>
      <c r="HCA19" s="281"/>
      <c r="HCB19" s="281"/>
      <c r="HCC19" s="282"/>
      <c r="HCD19" s="283"/>
      <c r="HCE19" s="279"/>
      <c r="HCF19" s="280"/>
      <c r="HCG19" s="281"/>
      <c r="HCH19" s="281"/>
      <c r="HCI19" s="282"/>
      <c r="HCJ19" s="283"/>
      <c r="HCK19" s="279"/>
      <c r="HCL19" s="280"/>
      <c r="HCM19" s="281"/>
      <c r="HCN19" s="281"/>
      <c r="HCO19" s="282"/>
      <c r="HCP19" s="283"/>
      <c r="HCQ19" s="279"/>
      <c r="HCR19" s="280"/>
      <c r="HCS19" s="281"/>
      <c r="HCT19" s="281"/>
      <c r="HCU19" s="282"/>
      <c r="HCV19" s="283"/>
      <c r="HCW19" s="279"/>
      <c r="HCX19" s="280"/>
      <c r="HCY19" s="281"/>
      <c r="HCZ19" s="281"/>
      <c r="HDA19" s="282"/>
      <c r="HDB19" s="283"/>
      <c r="HDC19" s="279"/>
      <c r="HDD19" s="280"/>
      <c r="HDE19" s="281"/>
      <c r="HDF19" s="281"/>
      <c r="HDG19" s="282"/>
      <c r="HDH19" s="283"/>
      <c r="HDI19" s="279"/>
      <c r="HDJ19" s="280"/>
      <c r="HDK19" s="281"/>
      <c r="HDL19" s="281"/>
      <c r="HDM19" s="282"/>
      <c r="HDN19" s="283"/>
      <c r="HDO19" s="279"/>
      <c r="HDP19" s="280"/>
      <c r="HDQ19" s="281"/>
      <c r="HDR19" s="281"/>
      <c r="HDS19" s="282"/>
      <c r="HDT19" s="283"/>
      <c r="HDU19" s="279"/>
      <c r="HDV19" s="280"/>
      <c r="HDW19" s="281"/>
      <c r="HDX19" s="281"/>
      <c r="HDY19" s="282"/>
      <c r="HDZ19" s="283"/>
      <c r="HEA19" s="279"/>
      <c r="HEB19" s="280"/>
      <c r="HEC19" s="281"/>
      <c r="HED19" s="281"/>
      <c r="HEE19" s="282"/>
      <c r="HEF19" s="283"/>
      <c r="HEG19" s="279"/>
      <c r="HEH19" s="280"/>
      <c r="HEI19" s="281"/>
      <c r="HEJ19" s="281"/>
      <c r="HEK19" s="282"/>
      <c r="HEL19" s="283"/>
      <c r="HEM19" s="279"/>
      <c r="HEN19" s="280"/>
      <c r="HEO19" s="281"/>
      <c r="HEP19" s="281"/>
      <c r="HEQ19" s="282"/>
      <c r="HER19" s="283"/>
      <c r="HES19" s="279"/>
      <c r="HET19" s="280"/>
      <c r="HEU19" s="281"/>
      <c r="HEV19" s="281"/>
      <c r="HEW19" s="282"/>
      <c r="HEX19" s="283"/>
      <c r="HEY19" s="279"/>
      <c r="HEZ19" s="280"/>
      <c r="HFA19" s="281"/>
      <c r="HFB19" s="281"/>
      <c r="HFC19" s="282"/>
      <c r="HFD19" s="283"/>
      <c r="HFE19" s="279"/>
      <c r="HFF19" s="280"/>
      <c r="HFG19" s="281"/>
      <c r="HFH19" s="281"/>
      <c r="HFI19" s="282"/>
      <c r="HFJ19" s="283"/>
      <c r="HFK19" s="279"/>
      <c r="HFL19" s="280"/>
      <c r="HFM19" s="281"/>
      <c r="HFN19" s="281"/>
      <c r="HFO19" s="282"/>
      <c r="HFP19" s="283"/>
      <c r="HFQ19" s="279"/>
      <c r="HFR19" s="280"/>
      <c r="HFS19" s="281"/>
      <c r="HFT19" s="281"/>
      <c r="HFU19" s="282"/>
      <c r="HFV19" s="283"/>
      <c r="HFW19" s="279"/>
      <c r="HFX19" s="280"/>
      <c r="HFY19" s="281"/>
      <c r="HFZ19" s="281"/>
      <c r="HGA19" s="282"/>
      <c r="HGB19" s="283"/>
      <c r="HGC19" s="279"/>
      <c r="HGD19" s="280"/>
      <c r="HGE19" s="281"/>
      <c r="HGF19" s="281"/>
      <c r="HGG19" s="282"/>
      <c r="HGH19" s="283"/>
      <c r="HGI19" s="279"/>
      <c r="HGJ19" s="280"/>
      <c r="HGK19" s="281"/>
      <c r="HGL19" s="281"/>
      <c r="HGM19" s="282"/>
      <c r="HGN19" s="283"/>
      <c r="HGO19" s="279"/>
      <c r="HGP19" s="280"/>
      <c r="HGQ19" s="281"/>
      <c r="HGR19" s="281"/>
      <c r="HGS19" s="282"/>
      <c r="HGT19" s="283"/>
      <c r="HGU19" s="279"/>
      <c r="HGV19" s="280"/>
      <c r="HGW19" s="281"/>
      <c r="HGX19" s="281"/>
      <c r="HGY19" s="282"/>
      <c r="HGZ19" s="283"/>
      <c r="HHA19" s="279"/>
      <c r="HHB19" s="280"/>
      <c r="HHC19" s="281"/>
      <c r="HHD19" s="281"/>
      <c r="HHE19" s="282"/>
      <c r="HHF19" s="283"/>
      <c r="HHG19" s="279"/>
      <c r="HHH19" s="280"/>
      <c r="HHI19" s="281"/>
      <c r="HHJ19" s="281"/>
      <c r="HHK19" s="282"/>
      <c r="HHL19" s="283"/>
      <c r="HHM19" s="279"/>
      <c r="HHN19" s="280"/>
      <c r="HHO19" s="281"/>
      <c r="HHP19" s="281"/>
      <c r="HHQ19" s="282"/>
      <c r="HHR19" s="283"/>
      <c r="HHS19" s="279"/>
      <c r="HHT19" s="280"/>
      <c r="HHU19" s="281"/>
      <c r="HHV19" s="281"/>
      <c r="HHW19" s="282"/>
      <c r="HHX19" s="283"/>
      <c r="HHY19" s="279"/>
      <c r="HHZ19" s="280"/>
      <c r="HIA19" s="281"/>
      <c r="HIB19" s="281"/>
      <c r="HIC19" s="282"/>
      <c r="HID19" s="283"/>
      <c r="HIE19" s="279"/>
      <c r="HIF19" s="280"/>
      <c r="HIG19" s="281"/>
      <c r="HIH19" s="281"/>
      <c r="HII19" s="282"/>
      <c r="HIJ19" s="283"/>
      <c r="HIK19" s="279"/>
      <c r="HIL19" s="280"/>
      <c r="HIM19" s="281"/>
      <c r="HIN19" s="281"/>
      <c r="HIO19" s="282"/>
      <c r="HIP19" s="283"/>
      <c r="HIQ19" s="279"/>
      <c r="HIR19" s="280"/>
      <c r="HIS19" s="281"/>
      <c r="HIT19" s="281"/>
      <c r="HIU19" s="282"/>
      <c r="HIV19" s="283"/>
      <c r="HIW19" s="279"/>
      <c r="HIX19" s="280"/>
      <c r="HIY19" s="281"/>
      <c r="HIZ19" s="281"/>
      <c r="HJA19" s="282"/>
      <c r="HJB19" s="283"/>
      <c r="HJC19" s="279"/>
      <c r="HJD19" s="280"/>
      <c r="HJE19" s="281"/>
      <c r="HJF19" s="281"/>
      <c r="HJG19" s="282"/>
      <c r="HJH19" s="283"/>
      <c r="HJI19" s="279"/>
      <c r="HJJ19" s="280"/>
      <c r="HJK19" s="281"/>
      <c r="HJL19" s="281"/>
      <c r="HJM19" s="282"/>
      <c r="HJN19" s="283"/>
      <c r="HJO19" s="279"/>
      <c r="HJP19" s="280"/>
      <c r="HJQ19" s="281"/>
      <c r="HJR19" s="281"/>
      <c r="HJS19" s="282"/>
      <c r="HJT19" s="283"/>
      <c r="HJU19" s="279"/>
      <c r="HJV19" s="280"/>
      <c r="HJW19" s="281"/>
      <c r="HJX19" s="281"/>
      <c r="HJY19" s="282"/>
      <c r="HJZ19" s="283"/>
      <c r="HKA19" s="279"/>
      <c r="HKB19" s="280"/>
      <c r="HKC19" s="281"/>
      <c r="HKD19" s="281"/>
      <c r="HKE19" s="282"/>
      <c r="HKF19" s="283"/>
      <c r="HKG19" s="279"/>
      <c r="HKH19" s="280"/>
      <c r="HKI19" s="281"/>
      <c r="HKJ19" s="281"/>
      <c r="HKK19" s="282"/>
      <c r="HKL19" s="283"/>
      <c r="HKM19" s="279"/>
      <c r="HKN19" s="280"/>
      <c r="HKO19" s="281"/>
      <c r="HKP19" s="281"/>
      <c r="HKQ19" s="282"/>
      <c r="HKR19" s="283"/>
      <c r="HKS19" s="279"/>
      <c r="HKT19" s="280"/>
      <c r="HKU19" s="281"/>
      <c r="HKV19" s="281"/>
      <c r="HKW19" s="282"/>
      <c r="HKX19" s="283"/>
      <c r="HKY19" s="279"/>
      <c r="HKZ19" s="280"/>
      <c r="HLA19" s="281"/>
      <c r="HLB19" s="281"/>
      <c r="HLC19" s="282"/>
      <c r="HLD19" s="283"/>
      <c r="HLE19" s="279"/>
      <c r="HLF19" s="280"/>
      <c r="HLG19" s="281"/>
      <c r="HLH19" s="281"/>
      <c r="HLI19" s="282"/>
      <c r="HLJ19" s="283"/>
      <c r="HLK19" s="279"/>
      <c r="HLL19" s="280"/>
      <c r="HLM19" s="281"/>
      <c r="HLN19" s="281"/>
      <c r="HLO19" s="282"/>
      <c r="HLP19" s="283"/>
      <c r="HLQ19" s="279"/>
      <c r="HLR19" s="280"/>
      <c r="HLS19" s="281"/>
      <c r="HLT19" s="281"/>
      <c r="HLU19" s="282"/>
      <c r="HLV19" s="283"/>
      <c r="HLW19" s="279"/>
      <c r="HLX19" s="280"/>
      <c r="HLY19" s="281"/>
      <c r="HLZ19" s="281"/>
      <c r="HMA19" s="282"/>
      <c r="HMB19" s="283"/>
      <c r="HMC19" s="279"/>
      <c r="HMD19" s="280"/>
      <c r="HME19" s="281"/>
      <c r="HMF19" s="281"/>
      <c r="HMG19" s="282"/>
      <c r="HMH19" s="283"/>
      <c r="HMI19" s="279"/>
      <c r="HMJ19" s="280"/>
      <c r="HMK19" s="281"/>
      <c r="HML19" s="281"/>
      <c r="HMM19" s="282"/>
      <c r="HMN19" s="283"/>
      <c r="HMO19" s="279"/>
      <c r="HMP19" s="280"/>
      <c r="HMQ19" s="281"/>
      <c r="HMR19" s="281"/>
      <c r="HMS19" s="282"/>
      <c r="HMT19" s="283"/>
      <c r="HMU19" s="279"/>
      <c r="HMV19" s="280"/>
      <c r="HMW19" s="281"/>
      <c r="HMX19" s="281"/>
      <c r="HMY19" s="282"/>
      <c r="HMZ19" s="283"/>
      <c r="HNA19" s="279"/>
      <c r="HNB19" s="280"/>
      <c r="HNC19" s="281"/>
      <c r="HND19" s="281"/>
      <c r="HNE19" s="282"/>
      <c r="HNF19" s="283"/>
      <c r="HNG19" s="279"/>
      <c r="HNH19" s="280"/>
      <c r="HNI19" s="281"/>
      <c r="HNJ19" s="281"/>
      <c r="HNK19" s="282"/>
      <c r="HNL19" s="283"/>
      <c r="HNM19" s="279"/>
      <c r="HNN19" s="280"/>
      <c r="HNO19" s="281"/>
      <c r="HNP19" s="281"/>
      <c r="HNQ19" s="282"/>
      <c r="HNR19" s="283"/>
      <c r="HNS19" s="279"/>
      <c r="HNT19" s="280"/>
      <c r="HNU19" s="281"/>
      <c r="HNV19" s="281"/>
      <c r="HNW19" s="282"/>
      <c r="HNX19" s="283"/>
      <c r="HNY19" s="279"/>
      <c r="HNZ19" s="280"/>
      <c r="HOA19" s="281"/>
      <c r="HOB19" s="281"/>
      <c r="HOC19" s="282"/>
      <c r="HOD19" s="283"/>
      <c r="HOE19" s="279"/>
      <c r="HOF19" s="280"/>
      <c r="HOG19" s="281"/>
      <c r="HOH19" s="281"/>
      <c r="HOI19" s="282"/>
      <c r="HOJ19" s="283"/>
      <c r="HOK19" s="279"/>
      <c r="HOL19" s="280"/>
      <c r="HOM19" s="281"/>
      <c r="HON19" s="281"/>
      <c r="HOO19" s="282"/>
      <c r="HOP19" s="283"/>
      <c r="HOQ19" s="279"/>
      <c r="HOR19" s="280"/>
      <c r="HOS19" s="281"/>
      <c r="HOT19" s="281"/>
      <c r="HOU19" s="282"/>
      <c r="HOV19" s="283"/>
      <c r="HOW19" s="279"/>
      <c r="HOX19" s="280"/>
      <c r="HOY19" s="281"/>
      <c r="HOZ19" s="281"/>
      <c r="HPA19" s="282"/>
      <c r="HPB19" s="283"/>
      <c r="HPC19" s="279"/>
      <c r="HPD19" s="280"/>
      <c r="HPE19" s="281"/>
      <c r="HPF19" s="281"/>
      <c r="HPG19" s="282"/>
      <c r="HPH19" s="283"/>
      <c r="HPI19" s="279"/>
      <c r="HPJ19" s="280"/>
      <c r="HPK19" s="281"/>
      <c r="HPL19" s="281"/>
      <c r="HPM19" s="282"/>
      <c r="HPN19" s="283"/>
      <c r="HPO19" s="279"/>
      <c r="HPP19" s="280"/>
      <c r="HPQ19" s="281"/>
      <c r="HPR19" s="281"/>
      <c r="HPS19" s="282"/>
      <c r="HPT19" s="283"/>
      <c r="HPU19" s="279"/>
      <c r="HPV19" s="280"/>
      <c r="HPW19" s="281"/>
      <c r="HPX19" s="281"/>
      <c r="HPY19" s="282"/>
      <c r="HPZ19" s="283"/>
      <c r="HQA19" s="279"/>
      <c r="HQB19" s="280"/>
      <c r="HQC19" s="281"/>
      <c r="HQD19" s="281"/>
      <c r="HQE19" s="282"/>
      <c r="HQF19" s="283"/>
      <c r="HQG19" s="279"/>
      <c r="HQH19" s="280"/>
      <c r="HQI19" s="281"/>
      <c r="HQJ19" s="281"/>
      <c r="HQK19" s="282"/>
      <c r="HQL19" s="283"/>
      <c r="HQM19" s="279"/>
      <c r="HQN19" s="280"/>
      <c r="HQO19" s="281"/>
      <c r="HQP19" s="281"/>
      <c r="HQQ19" s="282"/>
      <c r="HQR19" s="283"/>
      <c r="HQS19" s="279"/>
      <c r="HQT19" s="280"/>
      <c r="HQU19" s="281"/>
      <c r="HQV19" s="281"/>
      <c r="HQW19" s="282"/>
      <c r="HQX19" s="283"/>
      <c r="HQY19" s="279"/>
      <c r="HQZ19" s="280"/>
      <c r="HRA19" s="281"/>
      <c r="HRB19" s="281"/>
      <c r="HRC19" s="282"/>
      <c r="HRD19" s="283"/>
      <c r="HRE19" s="279"/>
      <c r="HRF19" s="280"/>
      <c r="HRG19" s="281"/>
      <c r="HRH19" s="281"/>
      <c r="HRI19" s="282"/>
      <c r="HRJ19" s="283"/>
      <c r="HRK19" s="279"/>
      <c r="HRL19" s="280"/>
      <c r="HRM19" s="281"/>
      <c r="HRN19" s="281"/>
      <c r="HRO19" s="282"/>
      <c r="HRP19" s="283"/>
      <c r="HRQ19" s="279"/>
      <c r="HRR19" s="280"/>
      <c r="HRS19" s="281"/>
      <c r="HRT19" s="281"/>
      <c r="HRU19" s="282"/>
      <c r="HRV19" s="283"/>
      <c r="HRW19" s="279"/>
      <c r="HRX19" s="280"/>
      <c r="HRY19" s="281"/>
      <c r="HRZ19" s="281"/>
      <c r="HSA19" s="282"/>
      <c r="HSB19" s="283"/>
      <c r="HSC19" s="279"/>
      <c r="HSD19" s="280"/>
      <c r="HSE19" s="281"/>
      <c r="HSF19" s="281"/>
      <c r="HSG19" s="282"/>
      <c r="HSH19" s="283"/>
      <c r="HSI19" s="279"/>
      <c r="HSJ19" s="280"/>
      <c r="HSK19" s="281"/>
      <c r="HSL19" s="281"/>
      <c r="HSM19" s="282"/>
      <c r="HSN19" s="283"/>
      <c r="HSO19" s="279"/>
      <c r="HSP19" s="280"/>
      <c r="HSQ19" s="281"/>
      <c r="HSR19" s="281"/>
      <c r="HSS19" s="282"/>
      <c r="HST19" s="283"/>
      <c r="HSU19" s="279"/>
      <c r="HSV19" s="280"/>
      <c r="HSW19" s="281"/>
      <c r="HSX19" s="281"/>
      <c r="HSY19" s="282"/>
      <c r="HSZ19" s="283"/>
      <c r="HTA19" s="279"/>
      <c r="HTB19" s="280"/>
      <c r="HTC19" s="281"/>
      <c r="HTD19" s="281"/>
      <c r="HTE19" s="282"/>
      <c r="HTF19" s="283"/>
      <c r="HTG19" s="279"/>
      <c r="HTH19" s="280"/>
      <c r="HTI19" s="281"/>
      <c r="HTJ19" s="281"/>
      <c r="HTK19" s="282"/>
      <c r="HTL19" s="283"/>
      <c r="HTM19" s="279"/>
      <c r="HTN19" s="280"/>
      <c r="HTO19" s="281"/>
      <c r="HTP19" s="281"/>
      <c r="HTQ19" s="282"/>
      <c r="HTR19" s="283"/>
      <c r="HTS19" s="279"/>
      <c r="HTT19" s="280"/>
      <c r="HTU19" s="281"/>
      <c r="HTV19" s="281"/>
      <c r="HTW19" s="282"/>
      <c r="HTX19" s="283"/>
      <c r="HTY19" s="279"/>
      <c r="HTZ19" s="280"/>
      <c r="HUA19" s="281"/>
      <c r="HUB19" s="281"/>
      <c r="HUC19" s="282"/>
      <c r="HUD19" s="283"/>
      <c r="HUE19" s="279"/>
      <c r="HUF19" s="280"/>
      <c r="HUG19" s="281"/>
      <c r="HUH19" s="281"/>
      <c r="HUI19" s="282"/>
      <c r="HUJ19" s="283"/>
      <c r="HUK19" s="279"/>
      <c r="HUL19" s="280"/>
      <c r="HUM19" s="281"/>
      <c r="HUN19" s="281"/>
      <c r="HUO19" s="282"/>
      <c r="HUP19" s="283"/>
      <c r="HUQ19" s="279"/>
      <c r="HUR19" s="280"/>
      <c r="HUS19" s="281"/>
      <c r="HUT19" s="281"/>
      <c r="HUU19" s="282"/>
      <c r="HUV19" s="283"/>
      <c r="HUW19" s="279"/>
      <c r="HUX19" s="280"/>
      <c r="HUY19" s="281"/>
      <c r="HUZ19" s="281"/>
      <c r="HVA19" s="282"/>
      <c r="HVB19" s="283"/>
      <c r="HVC19" s="279"/>
      <c r="HVD19" s="280"/>
      <c r="HVE19" s="281"/>
      <c r="HVF19" s="281"/>
      <c r="HVG19" s="282"/>
      <c r="HVH19" s="283"/>
      <c r="HVI19" s="279"/>
      <c r="HVJ19" s="280"/>
      <c r="HVK19" s="281"/>
      <c r="HVL19" s="281"/>
      <c r="HVM19" s="282"/>
      <c r="HVN19" s="283"/>
      <c r="HVO19" s="279"/>
      <c r="HVP19" s="280"/>
      <c r="HVQ19" s="281"/>
      <c r="HVR19" s="281"/>
      <c r="HVS19" s="282"/>
      <c r="HVT19" s="283"/>
      <c r="HVU19" s="279"/>
      <c r="HVV19" s="280"/>
      <c r="HVW19" s="281"/>
      <c r="HVX19" s="281"/>
      <c r="HVY19" s="282"/>
      <c r="HVZ19" s="283"/>
      <c r="HWA19" s="279"/>
      <c r="HWB19" s="280"/>
      <c r="HWC19" s="281"/>
      <c r="HWD19" s="281"/>
      <c r="HWE19" s="282"/>
      <c r="HWF19" s="283"/>
      <c r="HWG19" s="279"/>
      <c r="HWH19" s="280"/>
      <c r="HWI19" s="281"/>
      <c r="HWJ19" s="281"/>
      <c r="HWK19" s="282"/>
      <c r="HWL19" s="283"/>
      <c r="HWM19" s="279"/>
      <c r="HWN19" s="280"/>
      <c r="HWO19" s="281"/>
      <c r="HWP19" s="281"/>
      <c r="HWQ19" s="282"/>
      <c r="HWR19" s="283"/>
      <c r="HWS19" s="279"/>
      <c r="HWT19" s="280"/>
      <c r="HWU19" s="281"/>
      <c r="HWV19" s="281"/>
      <c r="HWW19" s="282"/>
      <c r="HWX19" s="283"/>
      <c r="HWY19" s="279"/>
      <c r="HWZ19" s="280"/>
      <c r="HXA19" s="281"/>
      <c r="HXB19" s="281"/>
      <c r="HXC19" s="282"/>
      <c r="HXD19" s="283"/>
      <c r="HXE19" s="279"/>
      <c r="HXF19" s="280"/>
      <c r="HXG19" s="281"/>
      <c r="HXH19" s="281"/>
      <c r="HXI19" s="282"/>
      <c r="HXJ19" s="283"/>
      <c r="HXK19" s="279"/>
      <c r="HXL19" s="280"/>
      <c r="HXM19" s="281"/>
      <c r="HXN19" s="281"/>
      <c r="HXO19" s="282"/>
      <c r="HXP19" s="283"/>
      <c r="HXQ19" s="279"/>
      <c r="HXR19" s="280"/>
      <c r="HXS19" s="281"/>
      <c r="HXT19" s="281"/>
      <c r="HXU19" s="282"/>
      <c r="HXV19" s="283"/>
      <c r="HXW19" s="279"/>
      <c r="HXX19" s="280"/>
      <c r="HXY19" s="281"/>
      <c r="HXZ19" s="281"/>
      <c r="HYA19" s="282"/>
      <c r="HYB19" s="283"/>
      <c r="HYC19" s="279"/>
      <c r="HYD19" s="280"/>
      <c r="HYE19" s="281"/>
      <c r="HYF19" s="281"/>
      <c r="HYG19" s="282"/>
      <c r="HYH19" s="283"/>
      <c r="HYI19" s="279"/>
      <c r="HYJ19" s="280"/>
      <c r="HYK19" s="281"/>
      <c r="HYL19" s="281"/>
      <c r="HYM19" s="282"/>
      <c r="HYN19" s="283"/>
      <c r="HYO19" s="279"/>
      <c r="HYP19" s="280"/>
      <c r="HYQ19" s="281"/>
      <c r="HYR19" s="281"/>
      <c r="HYS19" s="282"/>
      <c r="HYT19" s="283"/>
      <c r="HYU19" s="279"/>
      <c r="HYV19" s="280"/>
      <c r="HYW19" s="281"/>
      <c r="HYX19" s="281"/>
      <c r="HYY19" s="282"/>
      <c r="HYZ19" s="283"/>
      <c r="HZA19" s="279"/>
      <c r="HZB19" s="280"/>
      <c r="HZC19" s="281"/>
      <c r="HZD19" s="281"/>
      <c r="HZE19" s="282"/>
      <c r="HZF19" s="283"/>
      <c r="HZG19" s="279"/>
      <c r="HZH19" s="280"/>
      <c r="HZI19" s="281"/>
      <c r="HZJ19" s="281"/>
      <c r="HZK19" s="282"/>
      <c r="HZL19" s="283"/>
      <c r="HZM19" s="279"/>
      <c r="HZN19" s="280"/>
      <c r="HZO19" s="281"/>
      <c r="HZP19" s="281"/>
      <c r="HZQ19" s="282"/>
      <c r="HZR19" s="283"/>
      <c r="HZS19" s="279"/>
      <c r="HZT19" s="280"/>
      <c r="HZU19" s="281"/>
      <c r="HZV19" s="281"/>
      <c r="HZW19" s="282"/>
      <c r="HZX19" s="283"/>
      <c r="HZY19" s="279"/>
      <c r="HZZ19" s="280"/>
      <c r="IAA19" s="281"/>
      <c r="IAB19" s="281"/>
      <c r="IAC19" s="282"/>
      <c r="IAD19" s="283"/>
      <c r="IAE19" s="279"/>
      <c r="IAF19" s="280"/>
      <c r="IAG19" s="281"/>
      <c r="IAH19" s="281"/>
      <c r="IAI19" s="282"/>
      <c r="IAJ19" s="283"/>
      <c r="IAK19" s="279"/>
      <c r="IAL19" s="280"/>
      <c r="IAM19" s="281"/>
      <c r="IAN19" s="281"/>
      <c r="IAO19" s="282"/>
      <c r="IAP19" s="283"/>
      <c r="IAQ19" s="279"/>
      <c r="IAR19" s="280"/>
      <c r="IAS19" s="281"/>
      <c r="IAT19" s="281"/>
      <c r="IAU19" s="282"/>
      <c r="IAV19" s="283"/>
      <c r="IAW19" s="279"/>
      <c r="IAX19" s="280"/>
      <c r="IAY19" s="281"/>
      <c r="IAZ19" s="281"/>
      <c r="IBA19" s="282"/>
      <c r="IBB19" s="283"/>
      <c r="IBC19" s="279"/>
      <c r="IBD19" s="280"/>
      <c r="IBE19" s="281"/>
      <c r="IBF19" s="281"/>
      <c r="IBG19" s="282"/>
      <c r="IBH19" s="283"/>
      <c r="IBI19" s="279"/>
      <c r="IBJ19" s="280"/>
      <c r="IBK19" s="281"/>
      <c r="IBL19" s="281"/>
      <c r="IBM19" s="282"/>
      <c r="IBN19" s="283"/>
      <c r="IBO19" s="279"/>
      <c r="IBP19" s="280"/>
      <c r="IBQ19" s="281"/>
      <c r="IBR19" s="281"/>
      <c r="IBS19" s="282"/>
      <c r="IBT19" s="283"/>
      <c r="IBU19" s="279"/>
      <c r="IBV19" s="280"/>
      <c r="IBW19" s="281"/>
      <c r="IBX19" s="281"/>
      <c r="IBY19" s="282"/>
      <c r="IBZ19" s="283"/>
      <c r="ICA19" s="279"/>
      <c r="ICB19" s="280"/>
      <c r="ICC19" s="281"/>
      <c r="ICD19" s="281"/>
      <c r="ICE19" s="282"/>
      <c r="ICF19" s="283"/>
      <c r="ICG19" s="279"/>
      <c r="ICH19" s="280"/>
      <c r="ICI19" s="281"/>
      <c r="ICJ19" s="281"/>
      <c r="ICK19" s="282"/>
      <c r="ICL19" s="283"/>
      <c r="ICM19" s="279"/>
      <c r="ICN19" s="280"/>
      <c r="ICO19" s="281"/>
      <c r="ICP19" s="281"/>
      <c r="ICQ19" s="282"/>
      <c r="ICR19" s="283"/>
      <c r="ICS19" s="279"/>
      <c r="ICT19" s="280"/>
      <c r="ICU19" s="281"/>
      <c r="ICV19" s="281"/>
      <c r="ICW19" s="282"/>
      <c r="ICX19" s="283"/>
      <c r="ICY19" s="279"/>
      <c r="ICZ19" s="280"/>
      <c r="IDA19" s="281"/>
      <c r="IDB19" s="281"/>
      <c r="IDC19" s="282"/>
      <c r="IDD19" s="283"/>
      <c r="IDE19" s="279"/>
      <c r="IDF19" s="280"/>
      <c r="IDG19" s="281"/>
      <c r="IDH19" s="281"/>
      <c r="IDI19" s="282"/>
      <c r="IDJ19" s="283"/>
      <c r="IDK19" s="279"/>
      <c r="IDL19" s="280"/>
      <c r="IDM19" s="281"/>
      <c r="IDN19" s="281"/>
      <c r="IDO19" s="282"/>
      <c r="IDP19" s="283"/>
      <c r="IDQ19" s="279"/>
      <c r="IDR19" s="280"/>
      <c r="IDS19" s="281"/>
      <c r="IDT19" s="281"/>
      <c r="IDU19" s="282"/>
      <c r="IDV19" s="283"/>
      <c r="IDW19" s="279"/>
      <c r="IDX19" s="280"/>
      <c r="IDY19" s="281"/>
      <c r="IDZ19" s="281"/>
      <c r="IEA19" s="282"/>
      <c r="IEB19" s="283"/>
      <c r="IEC19" s="279"/>
      <c r="IED19" s="280"/>
      <c r="IEE19" s="281"/>
      <c r="IEF19" s="281"/>
      <c r="IEG19" s="282"/>
      <c r="IEH19" s="283"/>
      <c r="IEI19" s="279"/>
      <c r="IEJ19" s="280"/>
      <c r="IEK19" s="281"/>
      <c r="IEL19" s="281"/>
      <c r="IEM19" s="282"/>
      <c r="IEN19" s="283"/>
      <c r="IEO19" s="279"/>
      <c r="IEP19" s="280"/>
      <c r="IEQ19" s="281"/>
      <c r="IER19" s="281"/>
      <c r="IES19" s="282"/>
      <c r="IET19" s="283"/>
      <c r="IEU19" s="279"/>
      <c r="IEV19" s="280"/>
      <c r="IEW19" s="281"/>
      <c r="IEX19" s="281"/>
      <c r="IEY19" s="282"/>
      <c r="IEZ19" s="283"/>
      <c r="IFA19" s="279"/>
      <c r="IFB19" s="280"/>
      <c r="IFC19" s="281"/>
      <c r="IFD19" s="281"/>
      <c r="IFE19" s="282"/>
      <c r="IFF19" s="283"/>
      <c r="IFG19" s="279"/>
      <c r="IFH19" s="280"/>
      <c r="IFI19" s="281"/>
      <c r="IFJ19" s="281"/>
      <c r="IFK19" s="282"/>
      <c r="IFL19" s="283"/>
      <c r="IFM19" s="279"/>
      <c r="IFN19" s="280"/>
      <c r="IFO19" s="281"/>
      <c r="IFP19" s="281"/>
      <c r="IFQ19" s="282"/>
      <c r="IFR19" s="283"/>
      <c r="IFS19" s="279"/>
      <c r="IFT19" s="280"/>
      <c r="IFU19" s="281"/>
      <c r="IFV19" s="281"/>
      <c r="IFW19" s="282"/>
      <c r="IFX19" s="283"/>
      <c r="IFY19" s="279"/>
      <c r="IFZ19" s="280"/>
      <c r="IGA19" s="281"/>
      <c r="IGB19" s="281"/>
      <c r="IGC19" s="282"/>
      <c r="IGD19" s="283"/>
      <c r="IGE19" s="279"/>
      <c r="IGF19" s="280"/>
      <c r="IGG19" s="281"/>
      <c r="IGH19" s="281"/>
      <c r="IGI19" s="282"/>
      <c r="IGJ19" s="283"/>
      <c r="IGK19" s="279"/>
      <c r="IGL19" s="280"/>
      <c r="IGM19" s="281"/>
      <c r="IGN19" s="281"/>
      <c r="IGO19" s="282"/>
      <c r="IGP19" s="283"/>
      <c r="IGQ19" s="279"/>
      <c r="IGR19" s="280"/>
      <c r="IGS19" s="281"/>
      <c r="IGT19" s="281"/>
      <c r="IGU19" s="282"/>
      <c r="IGV19" s="283"/>
      <c r="IGW19" s="279"/>
      <c r="IGX19" s="280"/>
      <c r="IGY19" s="281"/>
      <c r="IGZ19" s="281"/>
      <c r="IHA19" s="282"/>
      <c r="IHB19" s="283"/>
      <c r="IHC19" s="279"/>
      <c r="IHD19" s="280"/>
      <c r="IHE19" s="281"/>
      <c r="IHF19" s="281"/>
      <c r="IHG19" s="282"/>
      <c r="IHH19" s="283"/>
      <c r="IHI19" s="279"/>
      <c r="IHJ19" s="280"/>
      <c r="IHK19" s="281"/>
      <c r="IHL19" s="281"/>
      <c r="IHM19" s="282"/>
      <c r="IHN19" s="283"/>
      <c r="IHO19" s="279"/>
      <c r="IHP19" s="280"/>
      <c r="IHQ19" s="281"/>
      <c r="IHR19" s="281"/>
      <c r="IHS19" s="282"/>
      <c r="IHT19" s="283"/>
      <c r="IHU19" s="279"/>
      <c r="IHV19" s="280"/>
      <c r="IHW19" s="281"/>
      <c r="IHX19" s="281"/>
      <c r="IHY19" s="282"/>
      <c r="IHZ19" s="283"/>
      <c r="IIA19" s="279"/>
      <c r="IIB19" s="280"/>
      <c r="IIC19" s="281"/>
      <c r="IID19" s="281"/>
      <c r="IIE19" s="282"/>
      <c r="IIF19" s="283"/>
      <c r="IIG19" s="279"/>
      <c r="IIH19" s="280"/>
      <c r="III19" s="281"/>
      <c r="IIJ19" s="281"/>
      <c r="IIK19" s="282"/>
      <c r="IIL19" s="283"/>
      <c r="IIM19" s="279"/>
      <c r="IIN19" s="280"/>
      <c r="IIO19" s="281"/>
      <c r="IIP19" s="281"/>
      <c r="IIQ19" s="282"/>
      <c r="IIR19" s="283"/>
      <c r="IIS19" s="279"/>
      <c r="IIT19" s="280"/>
      <c r="IIU19" s="281"/>
      <c r="IIV19" s="281"/>
      <c r="IIW19" s="282"/>
      <c r="IIX19" s="283"/>
      <c r="IIY19" s="279"/>
      <c r="IIZ19" s="280"/>
      <c r="IJA19" s="281"/>
      <c r="IJB19" s="281"/>
      <c r="IJC19" s="282"/>
      <c r="IJD19" s="283"/>
      <c r="IJE19" s="279"/>
      <c r="IJF19" s="280"/>
      <c r="IJG19" s="281"/>
      <c r="IJH19" s="281"/>
      <c r="IJI19" s="282"/>
      <c r="IJJ19" s="283"/>
      <c r="IJK19" s="279"/>
      <c r="IJL19" s="280"/>
      <c r="IJM19" s="281"/>
      <c r="IJN19" s="281"/>
      <c r="IJO19" s="282"/>
      <c r="IJP19" s="283"/>
      <c r="IJQ19" s="279"/>
      <c r="IJR19" s="280"/>
      <c r="IJS19" s="281"/>
      <c r="IJT19" s="281"/>
      <c r="IJU19" s="282"/>
      <c r="IJV19" s="283"/>
      <c r="IJW19" s="279"/>
      <c r="IJX19" s="280"/>
      <c r="IJY19" s="281"/>
      <c r="IJZ19" s="281"/>
      <c r="IKA19" s="282"/>
      <c r="IKB19" s="283"/>
      <c r="IKC19" s="279"/>
      <c r="IKD19" s="280"/>
      <c r="IKE19" s="281"/>
      <c r="IKF19" s="281"/>
      <c r="IKG19" s="282"/>
      <c r="IKH19" s="283"/>
      <c r="IKI19" s="279"/>
      <c r="IKJ19" s="280"/>
      <c r="IKK19" s="281"/>
      <c r="IKL19" s="281"/>
      <c r="IKM19" s="282"/>
      <c r="IKN19" s="283"/>
      <c r="IKO19" s="279"/>
      <c r="IKP19" s="280"/>
      <c r="IKQ19" s="281"/>
      <c r="IKR19" s="281"/>
      <c r="IKS19" s="282"/>
      <c r="IKT19" s="283"/>
      <c r="IKU19" s="279"/>
      <c r="IKV19" s="280"/>
      <c r="IKW19" s="281"/>
      <c r="IKX19" s="281"/>
      <c r="IKY19" s="282"/>
      <c r="IKZ19" s="283"/>
      <c r="ILA19" s="279"/>
      <c r="ILB19" s="280"/>
      <c r="ILC19" s="281"/>
      <c r="ILD19" s="281"/>
      <c r="ILE19" s="282"/>
      <c r="ILF19" s="283"/>
      <c r="ILG19" s="279"/>
      <c r="ILH19" s="280"/>
      <c r="ILI19" s="281"/>
      <c r="ILJ19" s="281"/>
      <c r="ILK19" s="282"/>
      <c r="ILL19" s="283"/>
      <c r="ILM19" s="279"/>
      <c r="ILN19" s="280"/>
      <c r="ILO19" s="281"/>
      <c r="ILP19" s="281"/>
      <c r="ILQ19" s="282"/>
      <c r="ILR19" s="283"/>
      <c r="ILS19" s="279"/>
      <c r="ILT19" s="280"/>
      <c r="ILU19" s="281"/>
      <c r="ILV19" s="281"/>
      <c r="ILW19" s="282"/>
      <c r="ILX19" s="283"/>
      <c r="ILY19" s="279"/>
      <c r="ILZ19" s="280"/>
      <c r="IMA19" s="281"/>
      <c r="IMB19" s="281"/>
      <c r="IMC19" s="282"/>
      <c r="IMD19" s="283"/>
      <c r="IME19" s="279"/>
      <c r="IMF19" s="280"/>
      <c r="IMG19" s="281"/>
      <c r="IMH19" s="281"/>
      <c r="IMI19" s="282"/>
      <c r="IMJ19" s="283"/>
      <c r="IMK19" s="279"/>
      <c r="IML19" s="280"/>
      <c r="IMM19" s="281"/>
      <c r="IMN19" s="281"/>
      <c r="IMO19" s="282"/>
      <c r="IMP19" s="283"/>
      <c r="IMQ19" s="279"/>
      <c r="IMR19" s="280"/>
      <c r="IMS19" s="281"/>
      <c r="IMT19" s="281"/>
      <c r="IMU19" s="282"/>
      <c r="IMV19" s="283"/>
      <c r="IMW19" s="279"/>
      <c r="IMX19" s="280"/>
      <c r="IMY19" s="281"/>
      <c r="IMZ19" s="281"/>
      <c r="INA19" s="282"/>
      <c r="INB19" s="283"/>
      <c r="INC19" s="279"/>
      <c r="IND19" s="280"/>
      <c r="INE19" s="281"/>
      <c r="INF19" s="281"/>
      <c r="ING19" s="282"/>
      <c r="INH19" s="283"/>
      <c r="INI19" s="279"/>
      <c r="INJ19" s="280"/>
      <c r="INK19" s="281"/>
      <c r="INL19" s="281"/>
      <c r="INM19" s="282"/>
      <c r="INN19" s="283"/>
      <c r="INO19" s="279"/>
      <c r="INP19" s="280"/>
      <c r="INQ19" s="281"/>
      <c r="INR19" s="281"/>
      <c r="INS19" s="282"/>
      <c r="INT19" s="283"/>
      <c r="INU19" s="279"/>
      <c r="INV19" s="280"/>
      <c r="INW19" s="281"/>
      <c r="INX19" s="281"/>
      <c r="INY19" s="282"/>
      <c r="INZ19" s="283"/>
      <c r="IOA19" s="279"/>
      <c r="IOB19" s="280"/>
      <c r="IOC19" s="281"/>
      <c r="IOD19" s="281"/>
      <c r="IOE19" s="282"/>
      <c r="IOF19" s="283"/>
      <c r="IOG19" s="279"/>
      <c r="IOH19" s="280"/>
      <c r="IOI19" s="281"/>
      <c r="IOJ19" s="281"/>
      <c r="IOK19" s="282"/>
      <c r="IOL19" s="283"/>
      <c r="IOM19" s="279"/>
      <c r="ION19" s="280"/>
      <c r="IOO19" s="281"/>
      <c r="IOP19" s="281"/>
      <c r="IOQ19" s="282"/>
      <c r="IOR19" s="283"/>
      <c r="IOS19" s="279"/>
      <c r="IOT19" s="280"/>
      <c r="IOU19" s="281"/>
      <c r="IOV19" s="281"/>
      <c r="IOW19" s="282"/>
      <c r="IOX19" s="283"/>
      <c r="IOY19" s="279"/>
      <c r="IOZ19" s="280"/>
      <c r="IPA19" s="281"/>
      <c r="IPB19" s="281"/>
      <c r="IPC19" s="282"/>
      <c r="IPD19" s="283"/>
      <c r="IPE19" s="279"/>
      <c r="IPF19" s="280"/>
      <c r="IPG19" s="281"/>
      <c r="IPH19" s="281"/>
      <c r="IPI19" s="282"/>
      <c r="IPJ19" s="283"/>
      <c r="IPK19" s="279"/>
      <c r="IPL19" s="280"/>
      <c r="IPM19" s="281"/>
      <c r="IPN19" s="281"/>
      <c r="IPO19" s="282"/>
      <c r="IPP19" s="283"/>
      <c r="IPQ19" s="279"/>
      <c r="IPR19" s="280"/>
      <c r="IPS19" s="281"/>
      <c r="IPT19" s="281"/>
      <c r="IPU19" s="282"/>
      <c r="IPV19" s="283"/>
      <c r="IPW19" s="279"/>
      <c r="IPX19" s="280"/>
      <c r="IPY19" s="281"/>
      <c r="IPZ19" s="281"/>
      <c r="IQA19" s="282"/>
      <c r="IQB19" s="283"/>
      <c r="IQC19" s="279"/>
      <c r="IQD19" s="280"/>
      <c r="IQE19" s="281"/>
      <c r="IQF19" s="281"/>
      <c r="IQG19" s="282"/>
      <c r="IQH19" s="283"/>
      <c r="IQI19" s="279"/>
      <c r="IQJ19" s="280"/>
      <c r="IQK19" s="281"/>
      <c r="IQL19" s="281"/>
      <c r="IQM19" s="282"/>
      <c r="IQN19" s="283"/>
      <c r="IQO19" s="279"/>
      <c r="IQP19" s="280"/>
      <c r="IQQ19" s="281"/>
      <c r="IQR19" s="281"/>
      <c r="IQS19" s="282"/>
      <c r="IQT19" s="283"/>
      <c r="IQU19" s="279"/>
      <c r="IQV19" s="280"/>
      <c r="IQW19" s="281"/>
      <c r="IQX19" s="281"/>
      <c r="IQY19" s="282"/>
      <c r="IQZ19" s="283"/>
      <c r="IRA19" s="279"/>
      <c r="IRB19" s="280"/>
      <c r="IRC19" s="281"/>
      <c r="IRD19" s="281"/>
      <c r="IRE19" s="282"/>
      <c r="IRF19" s="283"/>
      <c r="IRG19" s="279"/>
      <c r="IRH19" s="280"/>
      <c r="IRI19" s="281"/>
      <c r="IRJ19" s="281"/>
      <c r="IRK19" s="282"/>
      <c r="IRL19" s="283"/>
      <c r="IRM19" s="279"/>
      <c r="IRN19" s="280"/>
      <c r="IRO19" s="281"/>
      <c r="IRP19" s="281"/>
      <c r="IRQ19" s="282"/>
      <c r="IRR19" s="283"/>
      <c r="IRS19" s="279"/>
      <c r="IRT19" s="280"/>
      <c r="IRU19" s="281"/>
      <c r="IRV19" s="281"/>
      <c r="IRW19" s="282"/>
      <c r="IRX19" s="283"/>
      <c r="IRY19" s="279"/>
      <c r="IRZ19" s="280"/>
      <c r="ISA19" s="281"/>
      <c r="ISB19" s="281"/>
      <c r="ISC19" s="282"/>
      <c r="ISD19" s="283"/>
      <c r="ISE19" s="279"/>
      <c r="ISF19" s="280"/>
      <c r="ISG19" s="281"/>
      <c r="ISH19" s="281"/>
      <c r="ISI19" s="282"/>
      <c r="ISJ19" s="283"/>
      <c r="ISK19" s="279"/>
      <c r="ISL19" s="280"/>
      <c r="ISM19" s="281"/>
      <c r="ISN19" s="281"/>
      <c r="ISO19" s="282"/>
      <c r="ISP19" s="283"/>
      <c r="ISQ19" s="279"/>
      <c r="ISR19" s="280"/>
      <c r="ISS19" s="281"/>
      <c r="IST19" s="281"/>
      <c r="ISU19" s="282"/>
      <c r="ISV19" s="283"/>
      <c r="ISW19" s="279"/>
      <c r="ISX19" s="280"/>
      <c r="ISY19" s="281"/>
      <c r="ISZ19" s="281"/>
      <c r="ITA19" s="282"/>
      <c r="ITB19" s="283"/>
      <c r="ITC19" s="279"/>
      <c r="ITD19" s="280"/>
      <c r="ITE19" s="281"/>
      <c r="ITF19" s="281"/>
      <c r="ITG19" s="282"/>
      <c r="ITH19" s="283"/>
      <c r="ITI19" s="279"/>
      <c r="ITJ19" s="280"/>
      <c r="ITK19" s="281"/>
      <c r="ITL19" s="281"/>
      <c r="ITM19" s="282"/>
      <c r="ITN19" s="283"/>
      <c r="ITO19" s="279"/>
      <c r="ITP19" s="280"/>
      <c r="ITQ19" s="281"/>
      <c r="ITR19" s="281"/>
      <c r="ITS19" s="282"/>
      <c r="ITT19" s="283"/>
      <c r="ITU19" s="279"/>
      <c r="ITV19" s="280"/>
      <c r="ITW19" s="281"/>
      <c r="ITX19" s="281"/>
      <c r="ITY19" s="282"/>
      <c r="ITZ19" s="283"/>
      <c r="IUA19" s="279"/>
      <c r="IUB19" s="280"/>
      <c r="IUC19" s="281"/>
      <c r="IUD19" s="281"/>
      <c r="IUE19" s="282"/>
      <c r="IUF19" s="283"/>
      <c r="IUG19" s="279"/>
      <c r="IUH19" s="280"/>
      <c r="IUI19" s="281"/>
      <c r="IUJ19" s="281"/>
      <c r="IUK19" s="282"/>
      <c r="IUL19" s="283"/>
      <c r="IUM19" s="279"/>
      <c r="IUN19" s="280"/>
      <c r="IUO19" s="281"/>
      <c r="IUP19" s="281"/>
      <c r="IUQ19" s="282"/>
      <c r="IUR19" s="283"/>
      <c r="IUS19" s="279"/>
      <c r="IUT19" s="280"/>
      <c r="IUU19" s="281"/>
      <c r="IUV19" s="281"/>
      <c r="IUW19" s="282"/>
      <c r="IUX19" s="283"/>
      <c r="IUY19" s="279"/>
      <c r="IUZ19" s="280"/>
      <c r="IVA19" s="281"/>
      <c r="IVB19" s="281"/>
      <c r="IVC19" s="282"/>
      <c r="IVD19" s="283"/>
      <c r="IVE19" s="279"/>
      <c r="IVF19" s="280"/>
      <c r="IVG19" s="281"/>
      <c r="IVH19" s="281"/>
      <c r="IVI19" s="282"/>
      <c r="IVJ19" s="283"/>
      <c r="IVK19" s="279"/>
      <c r="IVL19" s="280"/>
      <c r="IVM19" s="281"/>
      <c r="IVN19" s="281"/>
      <c r="IVO19" s="282"/>
      <c r="IVP19" s="283"/>
      <c r="IVQ19" s="279"/>
      <c r="IVR19" s="280"/>
      <c r="IVS19" s="281"/>
      <c r="IVT19" s="281"/>
      <c r="IVU19" s="282"/>
      <c r="IVV19" s="283"/>
      <c r="IVW19" s="279"/>
      <c r="IVX19" s="280"/>
      <c r="IVY19" s="281"/>
      <c r="IVZ19" s="281"/>
      <c r="IWA19" s="282"/>
      <c r="IWB19" s="283"/>
      <c r="IWC19" s="279"/>
      <c r="IWD19" s="280"/>
      <c r="IWE19" s="281"/>
      <c r="IWF19" s="281"/>
      <c r="IWG19" s="282"/>
      <c r="IWH19" s="283"/>
      <c r="IWI19" s="279"/>
      <c r="IWJ19" s="280"/>
      <c r="IWK19" s="281"/>
      <c r="IWL19" s="281"/>
      <c r="IWM19" s="282"/>
      <c r="IWN19" s="283"/>
      <c r="IWO19" s="279"/>
      <c r="IWP19" s="280"/>
      <c r="IWQ19" s="281"/>
      <c r="IWR19" s="281"/>
      <c r="IWS19" s="282"/>
      <c r="IWT19" s="283"/>
      <c r="IWU19" s="279"/>
      <c r="IWV19" s="280"/>
      <c r="IWW19" s="281"/>
      <c r="IWX19" s="281"/>
      <c r="IWY19" s="282"/>
      <c r="IWZ19" s="283"/>
      <c r="IXA19" s="279"/>
      <c r="IXB19" s="280"/>
      <c r="IXC19" s="281"/>
      <c r="IXD19" s="281"/>
      <c r="IXE19" s="282"/>
      <c r="IXF19" s="283"/>
      <c r="IXG19" s="279"/>
      <c r="IXH19" s="280"/>
      <c r="IXI19" s="281"/>
      <c r="IXJ19" s="281"/>
      <c r="IXK19" s="282"/>
      <c r="IXL19" s="283"/>
      <c r="IXM19" s="279"/>
      <c r="IXN19" s="280"/>
      <c r="IXO19" s="281"/>
      <c r="IXP19" s="281"/>
      <c r="IXQ19" s="282"/>
      <c r="IXR19" s="283"/>
      <c r="IXS19" s="279"/>
      <c r="IXT19" s="280"/>
      <c r="IXU19" s="281"/>
      <c r="IXV19" s="281"/>
      <c r="IXW19" s="282"/>
      <c r="IXX19" s="283"/>
      <c r="IXY19" s="279"/>
      <c r="IXZ19" s="280"/>
      <c r="IYA19" s="281"/>
      <c r="IYB19" s="281"/>
      <c r="IYC19" s="282"/>
      <c r="IYD19" s="283"/>
      <c r="IYE19" s="279"/>
      <c r="IYF19" s="280"/>
      <c r="IYG19" s="281"/>
      <c r="IYH19" s="281"/>
      <c r="IYI19" s="282"/>
      <c r="IYJ19" s="283"/>
      <c r="IYK19" s="279"/>
      <c r="IYL19" s="280"/>
      <c r="IYM19" s="281"/>
      <c r="IYN19" s="281"/>
      <c r="IYO19" s="282"/>
      <c r="IYP19" s="283"/>
      <c r="IYQ19" s="279"/>
      <c r="IYR19" s="280"/>
      <c r="IYS19" s="281"/>
      <c r="IYT19" s="281"/>
      <c r="IYU19" s="282"/>
      <c r="IYV19" s="283"/>
      <c r="IYW19" s="279"/>
      <c r="IYX19" s="280"/>
      <c r="IYY19" s="281"/>
      <c r="IYZ19" s="281"/>
      <c r="IZA19" s="282"/>
      <c r="IZB19" s="283"/>
      <c r="IZC19" s="279"/>
      <c r="IZD19" s="280"/>
      <c r="IZE19" s="281"/>
      <c r="IZF19" s="281"/>
      <c r="IZG19" s="282"/>
      <c r="IZH19" s="283"/>
      <c r="IZI19" s="279"/>
      <c r="IZJ19" s="280"/>
      <c r="IZK19" s="281"/>
      <c r="IZL19" s="281"/>
      <c r="IZM19" s="282"/>
      <c r="IZN19" s="283"/>
      <c r="IZO19" s="279"/>
      <c r="IZP19" s="280"/>
      <c r="IZQ19" s="281"/>
      <c r="IZR19" s="281"/>
      <c r="IZS19" s="282"/>
      <c r="IZT19" s="283"/>
      <c r="IZU19" s="279"/>
      <c r="IZV19" s="280"/>
      <c r="IZW19" s="281"/>
      <c r="IZX19" s="281"/>
      <c r="IZY19" s="282"/>
      <c r="IZZ19" s="283"/>
      <c r="JAA19" s="279"/>
      <c r="JAB19" s="280"/>
      <c r="JAC19" s="281"/>
      <c r="JAD19" s="281"/>
      <c r="JAE19" s="282"/>
      <c r="JAF19" s="283"/>
      <c r="JAG19" s="279"/>
      <c r="JAH19" s="280"/>
      <c r="JAI19" s="281"/>
      <c r="JAJ19" s="281"/>
      <c r="JAK19" s="282"/>
      <c r="JAL19" s="283"/>
      <c r="JAM19" s="279"/>
      <c r="JAN19" s="280"/>
      <c r="JAO19" s="281"/>
      <c r="JAP19" s="281"/>
      <c r="JAQ19" s="282"/>
      <c r="JAR19" s="283"/>
      <c r="JAS19" s="279"/>
      <c r="JAT19" s="280"/>
      <c r="JAU19" s="281"/>
      <c r="JAV19" s="281"/>
      <c r="JAW19" s="282"/>
      <c r="JAX19" s="283"/>
      <c r="JAY19" s="279"/>
      <c r="JAZ19" s="280"/>
      <c r="JBA19" s="281"/>
      <c r="JBB19" s="281"/>
      <c r="JBC19" s="282"/>
      <c r="JBD19" s="283"/>
      <c r="JBE19" s="279"/>
      <c r="JBF19" s="280"/>
      <c r="JBG19" s="281"/>
      <c r="JBH19" s="281"/>
      <c r="JBI19" s="282"/>
      <c r="JBJ19" s="283"/>
      <c r="JBK19" s="279"/>
      <c r="JBL19" s="280"/>
      <c r="JBM19" s="281"/>
      <c r="JBN19" s="281"/>
      <c r="JBO19" s="282"/>
      <c r="JBP19" s="283"/>
      <c r="JBQ19" s="279"/>
      <c r="JBR19" s="280"/>
      <c r="JBS19" s="281"/>
      <c r="JBT19" s="281"/>
      <c r="JBU19" s="282"/>
      <c r="JBV19" s="283"/>
      <c r="JBW19" s="279"/>
      <c r="JBX19" s="280"/>
      <c r="JBY19" s="281"/>
      <c r="JBZ19" s="281"/>
      <c r="JCA19" s="282"/>
      <c r="JCB19" s="283"/>
      <c r="JCC19" s="279"/>
      <c r="JCD19" s="280"/>
      <c r="JCE19" s="281"/>
      <c r="JCF19" s="281"/>
      <c r="JCG19" s="282"/>
      <c r="JCH19" s="283"/>
      <c r="JCI19" s="279"/>
      <c r="JCJ19" s="280"/>
      <c r="JCK19" s="281"/>
      <c r="JCL19" s="281"/>
      <c r="JCM19" s="282"/>
      <c r="JCN19" s="283"/>
      <c r="JCO19" s="279"/>
      <c r="JCP19" s="280"/>
      <c r="JCQ19" s="281"/>
      <c r="JCR19" s="281"/>
      <c r="JCS19" s="282"/>
      <c r="JCT19" s="283"/>
      <c r="JCU19" s="279"/>
      <c r="JCV19" s="280"/>
      <c r="JCW19" s="281"/>
      <c r="JCX19" s="281"/>
      <c r="JCY19" s="282"/>
      <c r="JCZ19" s="283"/>
      <c r="JDA19" s="279"/>
      <c r="JDB19" s="280"/>
      <c r="JDC19" s="281"/>
      <c r="JDD19" s="281"/>
      <c r="JDE19" s="282"/>
      <c r="JDF19" s="283"/>
      <c r="JDG19" s="279"/>
      <c r="JDH19" s="280"/>
      <c r="JDI19" s="281"/>
      <c r="JDJ19" s="281"/>
      <c r="JDK19" s="282"/>
      <c r="JDL19" s="283"/>
      <c r="JDM19" s="279"/>
      <c r="JDN19" s="280"/>
      <c r="JDO19" s="281"/>
      <c r="JDP19" s="281"/>
      <c r="JDQ19" s="282"/>
      <c r="JDR19" s="283"/>
      <c r="JDS19" s="279"/>
      <c r="JDT19" s="280"/>
      <c r="JDU19" s="281"/>
      <c r="JDV19" s="281"/>
      <c r="JDW19" s="282"/>
      <c r="JDX19" s="283"/>
      <c r="JDY19" s="279"/>
      <c r="JDZ19" s="280"/>
      <c r="JEA19" s="281"/>
      <c r="JEB19" s="281"/>
      <c r="JEC19" s="282"/>
      <c r="JED19" s="283"/>
      <c r="JEE19" s="279"/>
      <c r="JEF19" s="280"/>
      <c r="JEG19" s="281"/>
      <c r="JEH19" s="281"/>
      <c r="JEI19" s="282"/>
      <c r="JEJ19" s="283"/>
      <c r="JEK19" s="279"/>
      <c r="JEL19" s="280"/>
      <c r="JEM19" s="281"/>
      <c r="JEN19" s="281"/>
      <c r="JEO19" s="282"/>
      <c r="JEP19" s="283"/>
      <c r="JEQ19" s="279"/>
      <c r="JER19" s="280"/>
      <c r="JES19" s="281"/>
      <c r="JET19" s="281"/>
      <c r="JEU19" s="282"/>
      <c r="JEV19" s="283"/>
      <c r="JEW19" s="279"/>
      <c r="JEX19" s="280"/>
      <c r="JEY19" s="281"/>
      <c r="JEZ19" s="281"/>
      <c r="JFA19" s="282"/>
      <c r="JFB19" s="283"/>
      <c r="JFC19" s="279"/>
      <c r="JFD19" s="280"/>
      <c r="JFE19" s="281"/>
      <c r="JFF19" s="281"/>
      <c r="JFG19" s="282"/>
      <c r="JFH19" s="283"/>
      <c r="JFI19" s="279"/>
      <c r="JFJ19" s="280"/>
      <c r="JFK19" s="281"/>
      <c r="JFL19" s="281"/>
      <c r="JFM19" s="282"/>
      <c r="JFN19" s="283"/>
      <c r="JFO19" s="279"/>
      <c r="JFP19" s="280"/>
      <c r="JFQ19" s="281"/>
      <c r="JFR19" s="281"/>
      <c r="JFS19" s="282"/>
      <c r="JFT19" s="283"/>
      <c r="JFU19" s="279"/>
      <c r="JFV19" s="280"/>
      <c r="JFW19" s="281"/>
      <c r="JFX19" s="281"/>
      <c r="JFY19" s="282"/>
      <c r="JFZ19" s="283"/>
      <c r="JGA19" s="279"/>
      <c r="JGB19" s="280"/>
      <c r="JGC19" s="281"/>
      <c r="JGD19" s="281"/>
      <c r="JGE19" s="282"/>
      <c r="JGF19" s="283"/>
      <c r="JGG19" s="279"/>
      <c r="JGH19" s="280"/>
      <c r="JGI19" s="281"/>
      <c r="JGJ19" s="281"/>
      <c r="JGK19" s="282"/>
      <c r="JGL19" s="283"/>
      <c r="JGM19" s="279"/>
      <c r="JGN19" s="280"/>
      <c r="JGO19" s="281"/>
      <c r="JGP19" s="281"/>
      <c r="JGQ19" s="282"/>
      <c r="JGR19" s="283"/>
      <c r="JGS19" s="279"/>
      <c r="JGT19" s="280"/>
      <c r="JGU19" s="281"/>
      <c r="JGV19" s="281"/>
      <c r="JGW19" s="282"/>
      <c r="JGX19" s="283"/>
      <c r="JGY19" s="279"/>
      <c r="JGZ19" s="280"/>
      <c r="JHA19" s="281"/>
      <c r="JHB19" s="281"/>
      <c r="JHC19" s="282"/>
      <c r="JHD19" s="283"/>
      <c r="JHE19" s="279"/>
      <c r="JHF19" s="280"/>
      <c r="JHG19" s="281"/>
      <c r="JHH19" s="281"/>
      <c r="JHI19" s="282"/>
      <c r="JHJ19" s="283"/>
      <c r="JHK19" s="279"/>
      <c r="JHL19" s="280"/>
      <c r="JHM19" s="281"/>
      <c r="JHN19" s="281"/>
      <c r="JHO19" s="282"/>
      <c r="JHP19" s="283"/>
      <c r="JHQ19" s="279"/>
      <c r="JHR19" s="280"/>
      <c r="JHS19" s="281"/>
      <c r="JHT19" s="281"/>
      <c r="JHU19" s="282"/>
      <c r="JHV19" s="283"/>
      <c r="JHW19" s="279"/>
      <c r="JHX19" s="280"/>
      <c r="JHY19" s="281"/>
      <c r="JHZ19" s="281"/>
      <c r="JIA19" s="282"/>
      <c r="JIB19" s="283"/>
      <c r="JIC19" s="279"/>
      <c r="JID19" s="280"/>
      <c r="JIE19" s="281"/>
      <c r="JIF19" s="281"/>
      <c r="JIG19" s="282"/>
      <c r="JIH19" s="283"/>
      <c r="JII19" s="279"/>
      <c r="JIJ19" s="280"/>
      <c r="JIK19" s="281"/>
      <c r="JIL19" s="281"/>
      <c r="JIM19" s="282"/>
      <c r="JIN19" s="283"/>
      <c r="JIO19" s="279"/>
      <c r="JIP19" s="280"/>
      <c r="JIQ19" s="281"/>
      <c r="JIR19" s="281"/>
      <c r="JIS19" s="282"/>
      <c r="JIT19" s="283"/>
      <c r="JIU19" s="279"/>
      <c r="JIV19" s="280"/>
      <c r="JIW19" s="281"/>
      <c r="JIX19" s="281"/>
      <c r="JIY19" s="282"/>
      <c r="JIZ19" s="283"/>
      <c r="JJA19" s="279"/>
      <c r="JJB19" s="280"/>
      <c r="JJC19" s="281"/>
      <c r="JJD19" s="281"/>
      <c r="JJE19" s="282"/>
      <c r="JJF19" s="283"/>
      <c r="JJG19" s="279"/>
      <c r="JJH19" s="280"/>
      <c r="JJI19" s="281"/>
      <c r="JJJ19" s="281"/>
      <c r="JJK19" s="282"/>
      <c r="JJL19" s="283"/>
      <c r="JJM19" s="279"/>
      <c r="JJN19" s="280"/>
      <c r="JJO19" s="281"/>
      <c r="JJP19" s="281"/>
      <c r="JJQ19" s="282"/>
      <c r="JJR19" s="283"/>
      <c r="JJS19" s="279"/>
      <c r="JJT19" s="280"/>
      <c r="JJU19" s="281"/>
      <c r="JJV19" s="281"/>
      <c r="JJW19" s="282"/>
      <c r="JJX19" s="283"/>
      <c r="JJY19" s="279"/>
      <c r="JJZ19" s="280"/>
      <c r="JKA19" s="281"/>
      <c r="JKB19" s="281"/>
      <c r="JKC19" s="282"/>
      <c r="JKD19" s="283"/>
      <c r="JKE19" s="279"/>
      <c r="JKF19" s="280"/>
      <c r="JKG19" s="281"/>
      <c r="JKH19" s="281"/>
      <c r="JKI19" s="282"/>
      <c r="JKJ19" s="283"/>
      <c r="JKK19" s="279"/>
      <c r="JKL19" s="280"/>
      <c r="JKM19" s="281"/>
      <c r="JKN19" s="281"/>
      <c r="JKO19" s="282"/>
      <c r="JKP19" s="283"/>
      <c r="JKQ19" s="279"/>
      <c r="JKR19" s="280"/>
      <c r="JKS19" s="281"/>
      <c r="JKT19" s="281"/>
      <c r="JKU19" s="282"/>
      <c r="JKV19" s="283"/>
      <c r="JKW19" s="279"/>
      <c r="JKX19" s="280"/>
      <c r="JKY19" s="281"/>
      <c r="JKZ19" s="281"/>
      <c r="JLA19" s="282"/>
      <c r="JLB19" s="283"/>
      <c r="JLC19" s="279"/>
      <c r="JLD19" s="280"/>
      <c r="JLE19" s="281"/>
      <c r="JLF19" s="281"/>
      <c r="JLG19" s="282"/>
      <c r="JLH19" s="283"/>
      <c r="JLI19" s="279"/>
      <c r="JLJ19" s="280"/>
      <c r="JLK19" s="281"/>
      <c r="JLL19" s="281"/>
      <c r="JLM19" s="282"/>
      <c r="JLN19" s="283"/>
      <c r="JLO19" s="279"/>
      <c r="JLP19" s="280"/>
      <c r="JLQ19" s="281"/>
      <c r="JLR19" s="281"/>
      <c r="JLS19" s="282"/>
      <c r="JLT19" s="283"/>
      <c r="JLU19" s="279"/>
      <c r="JLV19" s="280"/>
      <c r="JLW19" s="281"/>
      <c r="JLX19" s="281"/>
      <c r="JLY19" s="282"/>
      <c r="JLZ19" s="283"/>
      <c r="JMA19" s="279"/>
      <c r="JMB19" s="280"/>
      <c r="JMC19" s="281"/>
      <c r="JMD19" s="281"/>
      <c r="JME19" s="282"/>
      <c r="JMF19" s="283"/>
      <c r="JMG19" s="279"/>
      <c r="JMH19" s="280"/>
      <c r="JMI19" s="281"/>
      <c r="JMJ19" s="281"/>
      <c r="JMK19" s="282"/>
      <c r="JML19" s="283"/>
      <c r="JMM19" s="279"/>
      <c r="JMN19" s="280"/>
      <c r="JMO19" s="281"/>
      <c r="JMP19" s="281"/>
      <c r="JMQ19" s="282"/>
      <c r="JMR19" s="283"/>
      <c r="JMS19" s="279"/>
      <c r="JMT19" s="280"/>
      <c r="JMU19" s="281"/>
      <c r="JMV19" s="281"/>
      <c r="JMW19" s="282"/>
      <c r="JMX19" s="283"/>
      <c r="JMY19" s="279"/>
      <c r="JMZ19" s="280"/>
      <c r="JNA19" s="281"/>
      <c r="JNB19" s="281"/>
      <c r="JNC19" s="282"/>
      <c r="JND19" s="283"/>
      <c r="JNE19" s="279"/>
      <c r="JNF19" s="280"/>
      <c r="JNG19" s="281"/>
      <c r="JNH19" s="281"/>
      <c r="JNI19" s="282"/>
      <c r="JNJ19" s="283"/>
      <c r="JNK19" s="279"/>
      <c r="JNL19" s="280"/>
      <c r="JNM19" s="281"/>
      <c r="JNN19" s="281"/>
      <c r="JNO19" s="282"/>
      <c r="JNP19" s="283"/>
      <c r="JNQ19" s="279"/>
      <c r="JNR19" s="280"/>
      <c r="JNS19" s="281"/>
      <c r="JNT19" s="281"/>
      <c r="JNU19" s="282"/>
      <c r="JNV19" s="283"/>
      <c r="JNW19" s="279"/>
      <c r="JNX19" s="280"/>
      <c r="JNY19" s="281"/>
      <c r="JNZ19" s="281"/>
      <c r="JOA19" s="282"/>
      <c r="JOB19" s="283"/>
      <c r="JOC19" s="279"/>
      <c r="JOD19" s="280"/>
      <c r="JOE19" s="281"/>
      <c r="JOF19" s="281"/>
      <c r="JOG19" s="282"/>
      <c r="JOH19" s="283"/>
      <c r="JOI19" s="279"/>
      <c r="JOJ19" s="280"/>
      <c r="JOK19" s="281"/>
      <c r="JOL19" s="281"/>
      <c r="JOM19" s="282"/>
      <c r="JON19" s="283"/>
      <c r="JOO19" s="279"/>
      <c r="JOP19" s="280"/>
      <c r="JOQ19" s="281"/>
      <c r="JOR19" s="281"/>
      <c r="JOS19" s="282"/>
      <c r="JOT19" s="283"/>
      <c r="JOU19" s="279"/>
      <c r="JOV19" s="280"/>
      <c r="JOW19" s="281"/>
      <c r="JOX19" s="281"/>
      <c r="JOY19" s="282"/>
      <c r="JOZ19" s="283"/>
      <c r="JPA19" s="279"/>
      <c r="JPB19" s="280"/>
      <c r="JPC19" s="281"/>
      <c r="JPD19" s="281"/>
      <c r="JPE19" s="282"/>
      <c r="JPF19" s="283"/>
      <c r="JPG19" s="279"/>
      <c r="JPH19" s="280"/>
      <c r="JPI19" s="281"/>
      <c r="JPJ19" s="281"/>
      <c r="JPK19" s="282"/>
      <c r="JPL19" s="283"/>
      <c r="JPM19" s="279"/>
      <c r="JPN19" s="280"/>
      <c r="JPO19" s="281"/>
      <c r="JPP19" s="281"/>
      <c r="JPQ19" s="282"/>
      <c r="JPR19" s="283"/>
      <c r="JPS19" s="279"/>
      <c r="JPT19" s="280"/>
      <c r="JPU19" s="281"/>
      <c r="JPV19" s="281"/>
      <c r="JPW19" s="282"/>
      <c r="JPX19" s="283"/>
      <c r="JPY19" s="279"/>
      <c r="JPZ19" s="280"/>
      <c r="JQA19" s="281"/>
      <c r="JQB19" s="281"/>
      <c r="JQC19" s="282"/>
      <c r="JQD19" s="283"/>
      <c r="JQE19" s="279"/>
      <c r="JQF19" s="280"/>
      <c r="JQG19" s="281"/>
      <c r="JQH19" s="281"/>
      <c r="JQI19" s="282"/>
      <c r="JQJ19" s="283"/>
      <c r="JQK19" s="279"/>
      <c r="JQL19" s="280"/>
      <c r="JQM19" s="281"/>
      <c r="JQN19" s="281"/>
      <c r="JQO19" s="282"/>
      <c r="JQP19" s="283"/>
      <c r="JQQ19" s="279"/>
      <c r="JQR19" s="280"/>
      <c r="JQS19" s="281"/>
      <c r="JQT19" s="281"/>
      <c r="JQU19" s="282"/>
      <c r="JQV19" s="283"/>
      <c r="JQW19" s="279"/>
      <c r="JQX19" s="280"/>
      <c r="JQY19" s="281"/>
      <c r="JQZ19" s="281"/>
      <c r="JRA19" s="282"/>
      <c r="JRB19" s="283"/>
      <c r="JRC19" s="279"/>
      <c r="JRD19" s="280"/>
      <c r="JRE19" s="281"/>
      <c r="JRF19" s="281"/>
      <c r="JRG19" s="282"/>
      <c r="JRH19" s="283"/>
      <c r="JRI19" s="279"/>
      <c r="JRJ19" s="280"/>
      <c r="JRK19" s="281"/>
      <c r="JRL19" s="281"/>
      <c r="JRM19" s="282"/>
      <c r="JRN19" s="283"/>
      <c r="JRO19" s="279"/>
      <c r="JRP19" s="280"/>
      <c r="JRQ19" s="281"/>
      <c r="JRR19" s="281"/>
      <c r="JRS19" s="282"/>
      <c r="JRT19" s="283"/>
      <c r="JRU19" s="279"/>
      <c r="JRV19" s="280"/>
      <c r="JRW19" s="281"/>
      <c r="JRX19" s="281"/>
      <c r="JRY19" s="282"/>
      <c r="JRZ19" s="283"/>
      <c r="JSA19" s="279"/>
      <c r="JSB19" s="280"/>
      <c r="JSC19" s="281"/>
      <c r="JSD19" s="281"/>
      <c r="JSE19" s="282"/>
      <c r="JSF19" s="283"/>
      <c r="JSG19" s="279"/>
      <c r="JSH19" s="280"/>
      <c r="JSI19" s="281"/>
      <c r="JSJ19" s="281"/>
      <c r="JSK19" s="282"/>
      <c r="JSL19" s="283"/>
      <c r="JSM19" s="279"/>
      <c r="JSN19" s="280"/>
      <c r="JSO19" s="281"/>
      <c r="JSP19" s="281"/>
      <c r="JSQ19" s="282"/>
      <c r="JSR19" s="283"/>
      <c r="JSS19" s="279"/>
      <c r="JST19" s="280"/>
      <c r="JSU19" s="281"/>
      <c r="JSV19" s="281"/>
      <c r="JSW19" s="282"/>
      <c r="JSX19" s="283"/>
      <c r="JSY19" s="279"/>
      <c r="JSZ19" s="280"/>
      <c r="JTA19" s="281"/>
      <c r="JTB19" s="281"/>
      <c r="JTC19" s="282"/>
      <c r="JTD19" s="283"/>
      <c r="JTE19" s="279"/>
      <c r="JTF19" s="280"/>
      <c r="JTG19" s="281"/>
      <c r="JTH19" s="281"/>
      <c r="JTI19" s="282"/>
      <c r="JTJ19" s="283"/>
      <c r="JTK19" s="279"/>
      <c r="JTL19" s="280"/>
      <c r="JTM19" s="281"/>
      <c r="JTN19" s="281"/>
      <c r="JTO19" s="282"/>
      <c r="JTP19" s="283"/>
      <c r="JTQ19" s="279"/>
      <c r="JTR19" s="280"/>
      <c r="JTS19" s="281"/>
      <c r="JTT19" s="281"/>
      <c r="JTU19" s="282"/>
      <c r="JTV19" s="283"/>
      <c r="JTW19" s="279"/>
      <c r="JTX19" s="280"/>
      <c r="JTY19" s="281"/>
      <c r="JTZ19" s="281"/>
      <c r="JUA19" s="282"/>
      <c r="JUB19" s="283"/>
      <c r="JUC19" s="279"/>
      <c r="JUD19" s="280"/>
      <c r="JUE19" s="281"/>
      <c r="JUF19" s="281"/>
      <c r="JUG19" s="282"/>
      <c r="JUH19" s="283"/>
      <c r="JUI19" s="279"/>
      <c r="JUJ19" s="280"/>
      <c r="JUK19" s="281"/>
      <c r="JUL19" s="281"/>
      <c r="JUM19" s="282"/>
      <c r="JUN19" s="283"/>
      <c r="JUO19" s="279"/>
      <c r="JUP19" s="280"/>
      <c r="JUQ19" s="281"/>
      <c r="JUR19" s="281"/>
      <c r="JUS19" s="282"/>
      <c r="JUT19" s="283"/>
      <c r="JUU19" s="279"/>
      <c r="JUV19" s="280"/>
      <c r="JUW19" s="281"/>
      <c r="JUX19" s="281"/>
      <c r="JUY19" s="282"/>
      <c r="JUZ19" s="283"/>
      <c r="JVA19" s="279"/>
      <c r="JVB19" s="280"/>
      <c r="JVC19" s="281"/>
      <c r="JVD19" s="281"/>
      <c r="JVE19" s="282"/>
      <c r="JVF19" s="283"/>
      <c r="JVG19" s="279"/>
      <c r="JVH19" s="280"/>
      <c r="JVI19" s="281"/>
      <c r="JVJ19" s="281"/>
      <c r="JVK19" s="282"/>
      <c r="JVL19" s="283"/>
      <c r="JVM19" s="279"/>
      <c r="JVN19" s="280"/>
      <c r="JVO19" s="281"/>
      <c r="JVP19" s="281"/>
      <c r="JVQ19" s="282"/>
      <c r="JVR19" s="283"/>
      <c r="JVS19" s="279"/>
      <c r="JVT19" s="280"/>
      <c r="JVU19" s="281"/>
      <c r="JVV19" s="281"/>
      <c r="JVW19" s="282"/>
      <c r="JVX19" s="283"/>
      <c r="JVY19" s="279"/>
      <c r="JVZ19" s="280"/>
      <c r="JWA19" s="281"/>
      <c r="JWB19" s="281"/>
      <c r="JWC19" s="282"/>
      <c r="JWD19" s="283"/>
      <c r="JWE19" s="279"/>
      <c r="JWF19" s="280"/>
      <c r="JWG19" s="281"/>
      <c r="JWH19" s="281"/>
      <c r="JWI19" s="282"/>
      <c r="JWJ19" s="283"/>
      <c r="JWK19" s="279"/>
      <c r="JWL19" s="280"/>
      <c r="JWM19" s="281"/>
      <c r="JWN19" s="281"/>
      <c r="JWO19" s="282"/>
      <c r="JWP19" s="283"/>
      <c r="JWQ19" s="279"/>
      <c r="JWR19" s="280"/>
      <c r="JWS19" s="281"/>
      <c r="JWT19" s="281"/>
      <c r="JWU19" s="282"/>
      <c r="JWV19" s="283"/>
      <c r="JWW19" s="279"/>
      <c r="JWX19" s="280"/>
      <c r="JWY19" s="281"/>
      <c r="JWZ19" s="281"/>
      <c r="JXA19" s="282"/>
      <c r="JXB19" s="283"/>
      <c r="JXC19" s="279"/>
      <c r="JXD19" s="280"/>
      <c r="JXE19" s="281"/>
      <c r="JXF19" s="281"/>
      <c r="JXG19" s="282"/>
      <c r="JXH19" s="283"/>
      <c r="JXI19" s="279"/>
      <c r="JXJ19" s="280"/>
      <c r="JXK19" s="281"/>
      <c r="JXL19" s="281"/>
      <c r="JXM19" s="282"/>
      <c r="JXN19" s="283"/>
      <c r="JXO19" s="279"/>
      <c r="JXP19" s="280"/>
      <c r="JXQ19" s="281"/>
      <c r="JXR19" s="281"/>
      <c r="JXS19" s="282"/>
      <c r="JXT19" s="283"/>
      <c r="JXU19" s="279"/>
      <c r="JXV19" s="280"/>
      <c r="JXW19" s="281"/>
      <c r="JXX19" s="281"/>
      <c r="JXY19" s="282"/>
      <c r="JXZ19" s="283"/>
      <c r="JYA19" s="279"/>
      <c r="JYB19" s="280"/>
      <c r="JYC19" s="281"/>
      <c r="JYD19" s="281"/>
      <c r="JYE19" s="282"/>
      <c r="JYF19" s="283"/>
      <c r="JYG19" s="279"/>
      <c r="JYH19" s="280"/>
      <c r="JYI19" s="281"/>
      <c r="JYJ19" s="281"/>
      <c r="JYK19" s="282"/>
      <c r="JYL19" s="283"/>
      <c r="JYM19" s="279"/>
      <c r="JYN19" s="280"/>
      <c r="JYO19" s="281"/>
      <c r="JYP19" s="281"/>
      <c r="JYQ19" s="282"/>
      <c r="JYR19" s="283"/>
      <c r="JYS19" s="279"/>
      <c r="JYT19" s="280"/>
      <c r="JYU19" s="281"/>
      <c r="JYV19" s="281"/>
      <c r="JYW19" s="282"/>
      <c r="JYX19" s="283"/>
      <c r="JYY19" s="279"/>
      <c r="JYZ19" s="280"/>
      <c r="JZA19" s="281"/>
      <c r="JZB19" s="281"/>
      <c r="JZC19" s="282"/>
      <c r="JZD19" s="283"/>
      <c r="JZE19" s="279"/>
      <c r="JZF19" s="280"/>
      <c r="JZG19" s="281"/>
      <c r="JZH19" s="281"/>
      <c r="JZI19" s="282"/>
      <c r="JZJ19" s="283"/>
      <c r="JZK19" s="279"/>
      <c r="JZL19" s="280"/>
      <c r="JZM19" s="281"/>
      <c r="JZN19" s="281"/>
      <c r="JZO19" s="282"/>
      <c r="JZP19" s="283"/>
      <c r="JZQ19" s="279"/>
      <c r="JZR19" s="280"/>
      <c r="JZS19" s="281"/>
      <c r="JZT19" s="281"/>
      <c r="JZU19" s="282"/>
      <c r="JZV19" s="283"/>
      <c r="JZW19" s="279"/>
      <c r="JZX19" s="280"/>
      <c r="JZY19" s="281"/>
      <c r="JZZ19" s="281"/>
      <c r="KAA19" s="282"/>
      <c r="KAB19" s="283"/>
      <c r="KAC19" s="279"/>
      <c r="KAD19" s="280"/>
      <c r="KAE19" s="281"/>
      <c r="KAF19" s="281"/>
      <c r="KAG19" s="282"/>
      <c r="KAH19" s="283"/>
      <c r="KAI19" s="279"/>
      <c r="KAJ19" s="280"/>
      <c r="KAK19" s="281"/>
      <c r="KAL19" s="281"/>
      <c r="KAM19" s="282"/>
      <c r="KAN19" s="283"/>
      <c r="KAO19" s="279"/>
      <c r="KAP19" s="280"/>
      <c r="KAQ19" s="281"/>
      <c r="KAR19" s="281"/>
      <c r="KAS19" s="282"/>
      <c r="KAT19" s="283"/>
      <c r="KAU19" s="279"/>
      <c r="KAV19" s="280"/>
      <c r="KAW19" s="281"/>
      <c r="KAX19" s="281"/>
      <c r="KAY19" s="282"/>
      <c r="KAZ19" s="283"/>
      <c r="KBA19" s="279"/>
      <c r="KBB19" s="280"/>
      <c r="KBC19" s="281"/>
      <c r="KBD19" s="281"/>
      <c r="KBE19" s="282"/>
      <c r="KBF19" s="283"/>
      <c r="KBG19" s="279"/>
      <c r="KBH19" s="280"/>
      <c r="KBI19" s="281"/>
      <c r="KBJ19" s="281"/>
      <c r="KBK19" s="282"/>
      <c r="KBL19" s="283"/>
      <c r="KBM19" s="279"/>
      <c r="KBN19" s="280"/>
      <c r="KBO19" s="281"/>
      <c r="KBP19" s="281"/>
      <c r="KBQ19" s="282"/>
      <c r="KBR19" s="283"/>
      <c r="KBS19" s="279"/>
      <c r="KBT19" s="280"/>
      <c r="KBU19" s="281"/>
      <c r="KBV19" s="281"/>
      <c r="KBW19" s="282"/>
      <c r="KBX19" s="283"/>
      <c r="KBY19" s="279"/>
      <c r="KBZ19" s="280"/>
      <c r="KCA19" s="281"/>
      <c r="KCB19" s="281"/>
      <c r="KCC19" s="282"/>
      <c r="KCD19" s="283"/>
      <c r="KCE19" s="279"/>
      <c r="KCF19" s="280"/>
      <c r="KCG19" s="281"/>
      <c r="KCH19" s="281"/>
      <c r="KCI19" s="282"/>
      <c r="KCJ19" s="283"/>
      <c r="KCK19" s="279"/>
      <c r="KCL19" s="280"/>
      <c r="KCM19" s="281"/>
      <c r="KCN19" s="281"/>
      <c r="KCO19" s="282"/>
      <c r="KCP19" s="283"/>
      <c r="KCQ19" s="279"/>
      <c r="KCR19" s="280"/>
      <c r="KCS19" s="281"/>
      <c r="KCT19" s="281"/>
      <c r="KCU19" s="282"/>
      <c r="KCV19" s="283"/>
      <c r="KCW19" s="279"/>
      <c r="KCX19" s="280"/>
      <c r="KCY19" s="281"/>
      <c r="KCZ19" s="281"/>
      <c r="KDA19" s="282"/>
      <c r="KDB19" s="283"/>
      <c r="KDC19" s="279"/>
      <c r="KDD19" s="280"/>
      <c r="KDE19" s="281"/>
      <c r="KDF19" s="281"/>
      <c r="KDG19" s="282"/>
      <c r="KDH19" s="283"/>
      <c r="KDI19" s="279"/>
      <c r="KDJ19" s="280"/>
      <c r="KDK19" s="281"/>
      <c r="KDL19" s="281"/>
      <c r="KDM19" s="282"/>
      <c r="KDN19" s="283"/>
      <c r="KDO19" s="279"/>
      <c r="KDP19" s="280"/>
      <c r="KDQ19" s="281"/>
      <c r="KDR19" s="281"/>
      <c r="KDS19" s="282"/>
      <c r="KDT19" s="283"/>
      <c r="KDU19" s="279"/>
      <c r="KDV19" s="280"/>
      <c r="KDW19" s="281"/>
      <c r="KDX19" s="281"/>
      <c r="KDY19" s="282"/>
      <c r="KDZ19" s="283"/>
      <c r="KEA19" s="279"/>
      <c r="KEB19" s="280"/>
      <c r="KEC19" s="281"/>
      <c r="KED19" s="281"/>
      <c r="KEE19" s="282"/>
      <c r="KEF19" s="283"/>
      <c r="KEG19" s="279"/>
      <c r="KEH19" s="280"/>
      <c r="KEI19" s="281"/>
      <c r="KEJ19" s="281"/>
      <c r="KEK19" s="282"/>
      <c r="KEL19" s="283"/>
      <c r="KEM19" s="279"/>
      <c r="KEN19" s="280"/>
      <c r="KEO19" s="281"/>
      <c r="KEP19" s="281"/>
      <c r="KEQ19" s="282"/>
      <c r="KER19" s="283"/>
      <c r="KES19" s="279"/>
      <c r="KET19" s="280"/>
      <c r="KEU19" s="281"/>
      <c r="KEV19" s="281"/>
      <c r="KEW19" s="282"/>
      <c r="KEX19" s="283"/>
      <c r="KEY19" s="279"/>
      <c r="KEZ19" s="280"/>
      <c r="KFA19" s="281"/>
      <c r="KFB19" s="281"/>
      <c r="KFC19" s="282"/>
      <c r="KFD19" s="283"/>
      <c r="KFE19" s="279"/>
      <c r="KFF19" s="280"/>
      <c r="KFG19" s="281"/>
      <c r="KFH19" s="281"/>
      <c r="KFI19" s="282"/>
      <c r="KFJ19" s="283"/>
      <c r="KFK19" s="279"/>
      <c r="KFL19" s="280"/>
      <c r="KFM19" s="281"/>
      <c r="KFN19" s="281"/>
      <c r="KFO19" s="282"/>
      <c r="KFP19" s="283"/>
      <c r="KFQ19" s="279"/>
      <c r="KFR19" s="280"/>
      <c r="KFS19" s="281"/>
      <c r="KFT19" s="281"/>
      <c r="KFU19" s="282"/>
      <c r="KFV19" s="283"/>
      <c r="KFW19" s="279"/>
      <c r="KFX19" s="280"/>
      <c r="KFY19" s="281"/>
      <c r="KFZ19" s="281"/>
      <c r="KGA19" s="282"/>
      <c r="KGB19" s="283"/>
      <c r="KGC19" s="279"/>
      <c r="KGD19" s="280"/>
      <c r="KGE19" s="281"/>
      <c r="KGF19" s="281"/>
      <c r="KGG19" s="282"/>
      <c r="KGH19" s="283"/>
      <c r="KGI19" s="279"/>
      <c r="KGJ19" s="280"/>
      <c r="KGK19" s="281"/>
      <c r="KGL19" s="281"/>
      <c r="KGM19" s="282"/>
      <c r="KGN19" s="283"/>
      <c r="KGO19" s="279"/>
      <c r="KGP19" s="280"/>
      <c r="KGQ19" s="281"/>
      <c r="KGR19" s="281"/>
      <c r="KGS19" s="282"/>
      <c r="KGT19" s="283"/>
      <c r="KGU19" s="279"/>
      <c r="KGV19" s="280"/>
      <c r="KGW19" s="281"/>
      <c r="KGX19" s="281"/>
      <c r="KGY19" s="282"/>
      <c r="KGZ19" s="283"/>
      <c r="KHA19" s="279"/>
      <c r="KHB19" s="280"/>
      <c r="KHC19" s="281"/>
      <c r="KHD19" s="281"/>
      <c r="KHE19" s="282"/>
      <c r="KHF19" s="283"/>
      <c r="KHG19" s="279"/>
      <c r="KHH19" s="280"/>
      <c r="KHI19" s="281"/>
      <c r="KHJ19" s="281"/>
      <c r="KHK19" s="282"/>
      <c r="KHL19" s="283"/>
      <c r="KHM19" s="279"/>
      <c r="KHN19" s="280"/>
      <c r="KHO19" s="281"/>
      <c r="KHP19" s="281"/>
      <c r="KHQ19" s="282"/>
      <c r="KHR19" s="283"/>
      <c r="KHS19" s="279"/>
      <c r="KHT19" s="280"/>
      <c r="KHU19" s="281"/>
      <c r="KHV19" s="281"/>
      <c r="KHW19" s="282"/>
      <c r="KHX19" s="283"/>
      <c r="KHY19" s="279"/>
      <c r="KHZ19" s="280"/>
      <c r="KIA19" s="281"/>
      <c r="KIB19" s="281"/>
      <c r="KIC19" s="282"/>
      <c r="KID19" s="283"/>
      <c r="KIE19" s="279"/>
      <c r="KIF19" s="280"/>
      <c r="KIG19" s="281"/>
      <c r="KIH19" s="281"/>
      <c r="KII19" s="282"/>
      <c r="KIJ19" s="283"/>
      <c r="KIK19" s="279"/>
      <c r="KIL19" s="280"/>
      <c r="KIM19" s="281"/>
      <c r="KIN19" s="281"/>
      <c r="KIO19" s="282"/>
      <c r="KIP19" s="283"/>
      <c r="KIQ19" s="279"/>
      <c r="KIR19" s="280"/>
      <c r="KIS19" s="281"/>
      <c r="KIT19" s="281"/>
      <c r="KIU19" s="282"/>
      <c r="KIV19" s="283"/>
      <c r="KIW19" s="279"/>
      <c r="KIX19" s="280"/>
      <c r="KIY19" s="281"/>
      <c r="KIZ19" s="281"/>
      <c r="KJA19" s="282"/>
      <c r="KJB19" s="283"/>
      <c r="KJC19" s="279"/>
      <c r="KJD19" s="280"/>
      <c r="KJE19" s="281"/>
      <c r="KJF19" s="281"/>
      <c r="KJG19" s="282"/>
      <c r="KJH19" s="283"/>
      <c r="KJI19" s="279"/>
      <c r="KJJ19" s="280"/>
      <c r="KJK19" s="281"/>
      <c r="KJL19" s="281"/>
      <c r="KJM19" s="282"/>
      <c r="KJN19" s="283"/>
      <c r="KJO19" s="279"/>
      <c r="KJP19" s="280"/>
      <c r="KJQ19" s="281"/>
      <c r="KJR19" s="281"/>
      <c r="KJS19" s="282"/>
      <c r="KJT19" s="283"/>
      <c r="KJU19" s="279"/>
      <c r="KJV19" s="280"/>
      <c r="KJW19" s="281"/>
      <c r="KJX19" s="281"/>
      <c r="KJY19" s="282"/>
      <c r="KJZ19" s="283"/>
      <c r="KKA19" s="279"/>
      <c r="KKB19" s="280"/>
      <c r="KKC19" s="281"/>
      <c r="KKD19" s="281"/>
      <c r="KKE19" s="282"/>
      <c r="KKF19" s="283"/>
      <c r="KKG19" s="279"/>
      <c r="KKH19" s="280"/>
      <c r="KKI19" s="281"/>
      <c r="KKJ19" s="281"/>
      <c r="KKK19" s="282"/>
      <c r="KKL19" s="283"/>
      <c r="KKM19" s="279"/>
      <c r="KKN19" s="280"/>
      <c r="KKO19" s="281"/>
      <c r="KKP19" s="281"/>
      <c r="KKQ19" s="282"/>
      <c r="KKR19" s="283"/>
      <c r="KKS19" s="279"/>
      <c r="KKT19" s="280"/>
      <c r="KKU19" s="281"/>
      <c r="KKV19" s="281"/>
      <c r="KKW19" s="282"/>
      <c r="KKX19" s="283"/>
      <c r="KKY19" s="279"/>
      <c r="KKZ19" s="280"/>
      <c r="KLA19" s="281"/>
      <c r="KLB19" s="281"/>
      <c r="KLC19" s="282"/>
      <c r="KLD19" s="283"/>
      <c r="KLE19" s="279"/>
      <c r="KLF19" s="280"/>
      <c r="KLG19" s="281"/>
      <c r="KLH19" s="281"/>
      <c r="KLI19" s="282"/>
      <c r="KLJ19" s="283"/>
      <c r="KLK19" s="279"/>
      <c r="KLL19" s="280"/>
      <c r="KLM19" s="281"/>
      <c r="KLN19" s="281"/>
      <c r="KLO19" s="282"/>
      <c r="KLP19" s="283"/>
      <c r="KLQ19" s="279"/>
      <c r="KLR19" s="280"/>
      <c r="KLS19" s="281"/>
      <c r="KLT19" s="281"/>
      <c r="KLU19" s="282"/>
      <c r="KLV19" s="283"/>
      <c r="KLW19" s="279"/>
      <c r="KLX19" s="280"/>
      <c r="KLY19" s="281"/>
      <c r="KLZ19" s="281"/>
      <c r="KMA19" s="282"/>
      <c r="KMB19" s="283"/>
      <c r="KMC19" s="279"/>
      <c r="KMD19" s="280"/>
      <c r="KME19" s="281"/>
      <c r="KMF19" s="281"/>
      <c r="KMG19" s="282"/>
      <c r="KMH19" s="283"/>
      <c r="KMI19" s="279"/>
      <c r="KMJ19" s="280"/>
      <c r="KMK19" s="281"/>
      <c r="KML19" s="281"/>
      <c r="KMM19" s="282"/>
      <c r="KMN19" s="283"/>
      <c r="KMO19" s="279"/>
      <c r="KMP19" s="280"/>
      <c r="KMQ19" s="281"/>
      <c r="KMR19" s="281"/>
      <c r="KMS19" s="282"/>
      <c r="KMT19" s="283"/>
      <c r="KMU19" s="279"/>
      <c r="KMV19" s="280"/>
      <c r="KMW19" s="281"/>
      <c r="KMX19" s="281"/>
      <c r="KMY19" s="282"/>
      <c r="KMZ19" s="283"/>
      <c r="KNA19" s="279"/>
      <c r="KNB19" s="280"/>
      <c r="KNC19" s="281"/>
      <c r="KND19" s="281"/>
      <c r="KNE19" s="282"/>
      <c r="KNF19" s="283"/>
      <c r="KNG19" s="279"/>
      <c r="KNH19" s="280"/>
      <c r="KNI19" s="281"/>
      <c r="KNJ19" s="281"/>
      <c r="KNK19" s="282"/>
      <c r="KNL19" s="283"/>
      <c r="KNM19" s="279"/>
      <c r="KNN19" s="280"/>
      <c r="KNO19" s="281"/>
      <c r="KNP19" s="281"/>
      <c r="KNQ19" s="282"/>
      <c r="KNR19" s="283"/>
      <c r="KNS19" s="279"/>
      <c r="KNT19" s="280"/>
      <c r="KNU19" s="281"/>
      <c r="KNV19" s="281"/>
      <c r="KNW19" s="282"/>
      <c r="KNX19" s="283"/>
      <c r="KNY19" s="279"/>
      <c r="KNZ19" s="280"/>
      <c r="KOA19" s="281"/>
      <c r="KOB19" s="281"/>
      <c r="KOC19" s="282"/>
      <c r="KOD19" s="283"/>
      <c r="KOE19" s="279"/>
      <c r="KOF19" s="280"/>
      <c r="KOG19" s="281"/>
      <c r="KOH19" s="281"/>
      <c r="KOI19" s="282"/>
      <c r="KOJ19" s="283"/>
      <c r="KOK19" s="279"/>
      <c r="KOL19" s="280"/>
      <c r="KOM19" s="281"/>
      <c r="KON19" s="281"/>
      <c r="KOO19" s="282"/>
      <c r="KOP19" s="283"/>
      <c r="KOQ19" s="279"/>
      <c r="KOR19" s="280"/>
      <c r="KOS19" s="281"/>
      <c r="KOT19" s="281"/>
      <c r="KOU19" s="282"/>
      <c r="KOV19" s="283"/>
      <c r="KOW19" s="279"/>
      <c r="KOX19" s="280"/>
      <c r="KOY19" s="281"/>
      <c r="KOZ19" s="281"/>
      <c r="KPA19" s="282"/>
      <c r="KPB19" s="283"/>
      <c r="KPC19" s="279"/>
      <c r="KPD19" s="280"/>
      <c r="KPE19" s="281"/>
      <c r="KPF19" s="281"/>
      <c r="KPG19" s="282"/>
      <c r="KPH19" s="283"/>
      <c r="KPI19" s="279"/>
      <c r="KPJ19" s="280"/>
      <c r="KPK19" s="281"/>
      <c r="KPL19" s="281"/>
      <c r="KPM19" s="282"/>
      <c r="KPN19" s="283"/>
      <c r="KPO19" s="279"/>
      <c r="KPP19" s="280"/>
      <c r="KPQ19" s="281"/>
      <c r="KPR19" s="281"/>
      <c r="KPS19" s="282"/>
      <c r="KPT19" s="283"/>
      <c r="KPU19" s="279"/>
      <c r="KPV19" s="280"/>
      <c r="KPW19" s="281"/>
      <c r="KPX19" s="281"/>
      <c r="KPY19" s="282"/>
      <c r="KPZ19" s="283"/>
      <c r="KQA19" s="279"/>
      <c r="KQB19" s="280"/>
      <c r="KQC19" s="281"/>
      <c r="KQD19" s="281"/>
      <c r="KQE19" s="282"/>
      <c r="KQF19" s="283"/>
      <c r="KQG19" s="279"/>
      <c r="KQH19" s="280"/>
      <c r="KQI19" s="281"/>
      <c r="KQJ19" s="281"/>
      <c r="KQK19" s="282"/>
      <c r="KQL19" s="283"/>
      <c r="KQM19" s="279"/>
      <c r="KQN19" s="280"/>
      <c r="KQO19" s="281"/>
      <c r="KQP19" s="281"/>
      <c r="KQQ19" s="282"/>
      <c r="KQR19" s="283"/>
      <c r="KQS19" s="279"/>
      <c r="KQT19" s="280"/>
      <c r="KQU19" s="281"/>
      <c r="KQV19" s="281"/>
      <c r="KQW19" s="282"/>
      <c r="KQX19" s="283"/>
      <c r="KQY19" s="279"/>
      <c r="KQZ19" s="280"/>
      <c r="KRA19" s="281"/>
      <c r="KRB19" s="281"/>
      <c r="KRC19" s="282"/>
      <c r="KRD19" s="283"/>
      <c r="KRE19" s="279"/>
      <c r="KRF19" s="280"/>
      <c r="KRG19" s="281"/>
      <c r="KRH19" s="281"/>
      <c r="KRI19" s="282"/>
      <c r="KRJ19" s="283"/>
      <c r="KRK19" s="279"/>
      <c r="KRL19" s="280"/>
      <c r="KRM19" s="281"/>
      <c r="KRN19" s="281"/>
      <c r="KRO19" s="282"/>
      <c r="KRP19" s="283"/>
      <c r="KRQ19" s="279"/>
      <c r="KRR19" s="280"/>
      <c r="KRS19" s="281"/>
      <c r="KRT19" s="281"/>
      <c r="KRU19" s="282"/>
      <c r="KRV19" s="283"/>
      <c r="KRW19" s="279"/>
      <c r="KRX19" s="280"/>
      <c r="KRY19" s="281"/>
      <c r="KRZ19" s="281"/>
      <c r="KSA19" s="282"/>
      <c r="KSB19" s="283"/>
      <c r="KSC19" s="279"/>
      <c r="KSD19" s="280"/>
      <c r="KSE19" s="281"/>
      <c r="KSF19" s="281"/>
      <c r="KSG19" s="282"/>
      <c r="KSH19" s="283"/>
      <c r="KSI19" s="279"/>
      <c r="KSJ19" s="280"/>
      <c r="KSK19" s="281"/>
      <c r="KSL19" s="281"/>
      <c r="KSM19" s="282"/>
      <c r="KSN19" s="283"/>
      <c r="KSO19" s="279"/>
      <c r="KSP19" s="280"/>
      <c r="KSQ19" s="281"/>
      <c r="KSR19" s="281"/>
      <c r="KSS19" s="282"/>
      <c r="KST19" s="283"/>
      <c r="KSU19" s="279"/>
      <c r="KSV19" s="280"/>
      <c r="KSW19" s="281"/>
      <c r="KSX19" s="281"/>
      <c r="KSY19" s="282"/>
      <c r="KSZ19" s="283"/>
      <c r="KTA19" s="279"/>
      <c r="KTB19" s="280"/>
      <c r="KTC19" s="281"/>
      <c r="KTD19" s="281"/>
      <c r="KTE19" s="282"/>
      <c r="KTF19" s="283"/>
      <c r="KTG19" s="279"/>
      <c r="KTH19" s="280"/>
      <c r="KTI19" s="281"/>
      <c r="KTJ19" s="281"/>
      <c r="KTK19" s="282"/>
      <c r="KTL19" s="283"/>
      <c r="KTM19" s="279"/>
      <c r="KTN19" s="280"/>
      <c r="KTO19" s="281"/>
      <c r="KTP19" s="281"/>
      <c r="KTQ19" s="282"/>
      <c r="KTR19" s="283"/>
      <c r="KTS19" s="279"/>
      <c r="KTT19" s="280"/>
      <c r="KTU19" s="281"/>
      <c r="KTV19" s="281"/>
      <c r="KTW19" s="282"/>
      <c r="KTX19" s="283"/>
      <c r="KTY19" s="279"/>
      <c r="KTZ19" s="280"/>
      <c r="KUA19" s="281"/>
      <c r="KUB19" s="281"/>
      <c r="KUC19" s="282"/>
      <c r="KUD19" s="283"/>
      <c r="KUE19" s="279"/>
      <c r="KUF19" s="280"/>
      <c r="KUG19" s="281"/>
      <c r="KUH19" s="281"/>
      <c r="KUI19" s="282"/>
      <c r="KUJ19" s="283"/>
      <c r="KUK19" s="279"/>
      <c r="KUL19" s="280"/>
      <c r="KUM19" s="281"/>
      <c r="KUN19" s="281"/>
      <c r="KUO19" s="282"/>
      <c r="KUP19" s="283"/>
      <c r="KUQ19" s="279"/>
      <c r="KUR19" s="280"/>
      <c r="KUS19" s="281"/>
      <c r="KUT19" s="281"/>
      <c r="KUU19" s="282"/>
      <c r="KUV19" s="283"/>
      <c r="KUW19" s="279"/>
      <c r="KUX19" s="280"/>
      <c r="KUY19" s="281"/>
      <c r="KUZ19" s="281"/>
      <c r="KVA19" s="282"/>
      <c r="KVB19" s="283"/>
      <c r="KVC19" s="279"/>
      <c r="KVD19" s="280"/>
      <c r="KVE19" s="281"/>
      <c r="KVF19" s="281"/>
      <c r="KVG19" s="282"/>
      <c r="KVH19" s="283"/>
      <c r="KVI19" s="279"/>
      <c r="KVJ19" s="280"/>
      <c r="KVK19" s="281"/>
      <c r="KVL19" s="281"/>
      <c r="KVM19" s="282"/>
      <c r="KVN19" s="283"/>
      <c r="KVO19" s="279"/>
      <c r="KVP19" s="280"/>
      <c r="KVQ19" s="281"/>
      <c r="KVR19" s="281"/>
      <c r="KVS19" s="282"/>
      <c r="KVT19" s="283"/>
      <c r="KVU19" s="279"/>
      <c r="KVV19" s="280"/>
      <c r="KVW19" s="281"/>
      <c r="KVX19" s="281"/>
      <c r="KVY19" s="282"/>
      <c r="KVZ19" s="283"/>
      <c r="KWA19" s="279"/>
      <c r="KWB19" s="280"/>
      <c r="KWC19" s="281"/>
      <c r="KWD19" s="281"/>
      <c r="KWE19" s="282"/>
      <c r="KWF19" s="283"/>
      <c r="KWG19" s="279"/>
      <c r="KWH19" s="280"/>
      <c r="KWI19" s="281"/>
      <c r="KWJ19" s="281"/>
      <c r="KWK19" s="282"/>
      <c r="KWL19" s="283"/>
      <c r="KWM19" s="279"/>
      <c r="KWN19" s="280"/>
      <c r="KWO19" s="281"/>
      <c r="KWP19" s="281"/>
      <c r="KWQ19" s="282"/>
      <c r="KWR19" s="283"/>
      <c r="KWS19" s="279"/>
      <c r="KWT19" s="280"/>
      <c r="KWU19" s="281"/>
      <c r="KWV19" s="281"/>
      <c r="KWW19" s="282"/>
      <c r="KWX19" s="283"/>
      <c r="KWY19" s="279"/>
      <c r="KWZ19" s="280"/>
      <c r="KXA19" s="281"/>
      <c r="KXB19" s="281"/>
      <c r="KXC19" s="282"/>
      <c r="KXD19" s="283"/>
      <c r="KXE19" s="279"/>
      <c r="KXF19" s="280"/>
      <c r="KXG19" s="281"/>
      <c r="KXH19" s="281"/>
      <c r="KXI19" s="282"/>
      <c r="KXJ19" s="283"/>
      <c r="KXK19" s="279"/>
      <c r="KXL19" s="280"/>
      <c r="KXM19" s="281"/>
      <c r="KXN19" s="281"/>
      <c r="KXO19" s="282"/>
      <c r="KXP19" s="283"/>
      <c r="KXQ19" s="279"/>
      <c r="KXR19" s="280"/>
      <c r="KXS19" s="281"/>
      <c r="KXT19" s="281"/>
      <c r="KXU19" s="282"/>
      <c r="KXV19" s="283"/>
      <c r="KXW19" s="279"/>
      <c r="KXX19" s="280"/>
      <c r="KXY19" s="281"/>
      <c r="KXZ19" s="281"/>
      <c r="KYA19" s="282"/>
      <c r="KYB19" s="283"/>
      <c r="KYC19" s="279"/>
      <c r="KYD19" s="280"/>
      <c r="KYE19" s="281"/>
      <c r="KYF19" s="281"/>
      <c r="KYG19" s="282"/>
      <c r="KYH19" s="283"/>
      <c r="KYI19" s="279"/>
      <c r="KYJ19" s="280"/>
      <c r="KYK19" s="281"/>
      <c r="KYL19" s="281"/>
      <c r="KYM19" s="282"/>
      <c r="KYN19" s="283"/>
      <c r="KYO19" s="279"/>
      <c r="KYP19" s="280"/>
      <c r="KYQ19" s="281"/>
      <c r="KYR19" s="281"/>
      <c r="KYS19" s="282"/>
      <c r="KYT19" s="283"/>
      <c r="KYU19" s="279"/>
      <c r="KYV19" s="280"/>
      <c r="KYW19" s="281"/>
      <c r="KYX19" s="281"/>
      <c r="KYY19" s="282"/>
      <c r="KYZ19" s="283"/>
      <c r="KZA19" s="279"/>
      <c r="KZB19" s="280"/>
      <c r="KZC19" s="281"/>
      <c r="KZD19" s="281"/>
      <c r="KZE19" s="282"/>
      <c r="KZF19" s="283"/>
      <c r="KZG19" s="279"/>
      <c r="KZH19" s="280"/>
      <c r="KZI19" s="281"/>
      <c r="KZJ19" s="281"/>
      <c r="KZK19" s="282"/>
      <c r="KZL19" s="283"/>
      <c r="KZM19" s="279"/>
      <c r="KZN19" s="280"/>
      <c r="KZO19" s="281"/>
      <c r="KZP19" s="281"/>
      <c r="KZQ19" s="282"/>
      <c r="KZR19" s="283"/>
      <c r="KZS19" s="279"/>
      <c r="KZT19" s="280"/>
      <c r="KZU19" s="281"/>
      <c r="KZV19" s="281"/>
      <c r="KZW19" s="282"/>
      <c r="KZX19" s="283"/>
      <c r="KZY19" s="279"/>
      <c r="KZZ19" s="280"/>
      <c r="LAA19" s="281"/>
      <c r="LAB19" s="281"/>
      <c r="LAC19" s="282"/>
      <c r="LAD19" s="283"/>
      <c r="LAE19" s="279"/>
      <c r="LAF19" s="280"/>
      <c r="LAG19" s="281"/>
      <c r="LAH19" s="281"/>
      <c r="LAI19" s="282"/>
      <c r="LAJ19" s="283"/>
      <c r="LAK19" s="279"/>
      <c r="LAL19" s="280"/>
      <c r="LAM19" s="281"/>
      <c r="LAN19" s="281"/>
      <c r="LAO19" s="282"/>
      <c r="LAP19" s="283"/>
      <c r="LAQ19" s="279"/>
      <c r="LAR19" s="280"/>
      <c r="LAS19" s="281"/>
      <c r="LAT19" s="281"/>
      <c r="LAU19" s="282"/>
      <c r="LAV19" s="283"/>
      <c r="LAW19" s="279"/>
      <c r="LAX19" s="280"/>
      <c r="LAY19" s="281"/>
      <c r="LAZ19" s="281"/>
      <c r="LBA19" s="282"/>
      <c r="LBB19" s="283"/>
      <c r="LBC19" s="279"/>
      <c r="LBD19" s="280"/>
      <c r="LBE19" s="281"/>
      <c r="LBF19" s="281"/>
      <c r="LBG19" s="282"/>
      <c r="LBH19" s="283"/>
      <c r="LBI19" s="279"/>
      <c r="LBJ19" s="280"/>
      <c r="LBK19" s="281"/>
      <c r="LBL19" s="281"/>
      <c r="LBM19" s="282"/>
      <c r="LBN19" s="283"/>
      <c r="LBO19" s="279"/>
      <c r="LBP19" s="280"/>
      <c r="LBQ19" s="281"/>
      <c r="LBR19" s="281"/>
      <c r="LBS19" s="282"/>
      <c r="LBT19" s="283"/>
      <c r="LBU19" s="279"/>
      <c r="LBV19" s="280"/>
      <c r="LBW19" s="281"/>
      <c r="LBX19" s="281"/>
      <c r="LBY19" s="282"/>
      <c r="LBZ19" s="283"/>
      <c r="LCA19" s="279"/>
      <c r="LCB19" s="280"/>
      <c r="LCC19" s="281"/>
      <c r="LCD19" s="281"/>
      <c r="LCE19" s="282"/>
      <c r="LCF19" s="283"/>
      <c r="LCG19" s="279"/>
      <c r="LCH19" s="280"/>
      <c r="LCI19" s="281"/>
      <c r="LCJ19" s="281"/>
      <c r="LCK19" s="282"/>
      <c r="LCL19" s="283"/>
      <c r="LCM19" s="279"/>
      <c r="LCN19" s="280"/>
      <c r="LCO19" s="281"/>
      <c r="LCP19" s="281"/>
      <c r="LCQ19" s="282"/>
      <c r="LCR19" s="283"/>
      <c r="LCS19" s="279"/>
      <c r="LCT19" s="280"/>
      <c r="LCU19" s="281"/>
      <c r="LCV19" s="281"/>
      <c r="LCW19" s="282"/>
      <c r="LCX19" s="283"/>
      <c r="LCY19" s="279"/>
      <c r="LCZ19" s="280"/>
      <c r="LDA19" s="281"/>
      <c r="LDB19" s="281"/>
      <c r="LDC19" s="282"/>
      <c r="LDD19" s="283"/>
      <c r="LDE19" s="279"/>
      <c r="LDF19" s="280"/>
      <c r="LDG19" s="281"/>
      <c r="LDH19" s="281"/>
      <c r="LDI19" s="282"/>
      <c r="LDJ19" s="283"/>
      <c r="LDK19" s="279"/>
      <c r="LDL19" s="280"/>
      <c r="LDM19" s="281"/>
      <c r="LDN19" s="281"/>
      <c r="LDO19" s="282"/>
      <c r="LDP19" s="283"/>
      <c r="LDQ19" s="279"/>
      <c r="LDR19" s="280"/>
      <c r="LDS19" s="281"/>
      <c r="LDT19" s="281"/>
      <c r="LDU19" s="282"/>
      <c r="LDV19" s="283"/>
      <c r="LDW19" s="279"/>
      <c r="LDX19" s="280"/>
      <c r="LDY19" s="281"/>
      <c r="LDZ19" s="281"/>
      <c r="LEA19" s="282"/>
      <c r="LEB19" s="283"/>
      <c r="LEC19" s="279"/>
      <c r="LED19" s="280"/>
      <c r="LEE19" s="281"/>
      <c r="LEF19" s="281"/>
      <c r="LEG19" s="282"/>
      <c r="LEH19" s="283"/>
      <c r="LEI19" s="279"/>
      <c r="LEJ19" s="280"/>
      <c r="LEK19" s="281"/>
      <c r="LEL19" s="281"/>
      <c r="LEM19" s="282"/>
      <c r="LEN19" s="283"/>
      <c r="LEO19" s="279"/>
      <c r="LEP19" s="280"/>
      <c r="LEQ19" s="281"/>
      <c r="LER19" s="281"/>
      <c r="LES19" s="282"/>
      <c r="LET19" s="283"/>
      <c r="LEU19" s="279"/>
      <c r="LEV19" s="280"/>
      <c r="LEW19" s="281"/>
      <c r="LEX19" s="281"/>
      <c r="LEY19" s="282"/>
      <c r="LEZ19" s="283"/>
      <c r="LFA19" s="279"/>
      <c r="LFB19" s="280"/>
      <c r="LFC19" s="281"/>
      <c r="LFD19" s="281"/>
      <c r="LFE19" s="282"/>
      <c r="LFF19" s="283"/>
      <c r="LFG19" s="279"/>
      <c r="LFH19" s="280"/>
      <c r="LFI19" s="281"/>
      <c r="LFJ19" s="281"/>
      <c r="LFK19" s="282"/>
      <c r="LFL19" s="283"/>
      <c r="LFM19" s="279"/>
      <c r="LFN19" s="280"/>
      <c r="LFO19" s="281"/>
      <c r="LFP19" s="281"/>
      <c r="LFQ19" s="282"/>
      <c r="LFR19" s="283"/>
      <c r="LFS19" s="279"/>
      <c r="LFT19" s="280"/>
      <c r="LFU19" s="281"/>
      <c r="LFV19" s="281"/>
      <c r="LFW19" s="282"/>
      <c r="LFX19" s="283"/>
      <c r="LFY19" s="279"/>
      <c r="LFZ19" s="280"/>
      <c r="LGA19" s="281"/>
      <c r="LGB19" s="281"/>
      <c r="LGC19" s="282"/>
      <c r="LGD19" s="283"/>
      <c r="LGE19" s="279"/>
      <c r="LGF19" s="280"/>
      <c r="LGG19" s="281"/>
      <c r="LGH19" s="281"/>
      <c r="LGI19" s="282"/>
      <c r="LGJ19" s="283"/>
      <c r="LGK19" s="279"/>
      <c r="LGL19" s="280"/>
      <c r="LGM19" s="281"/>
      <c r="LGN19" s="281"/>
      <c r="LGO19" s="282"/>
      <c r="LGP19" s="283"/>
      <c r="LGQ19" s="279"/>
      <c r="LGR19" s="280"/>
      <c r="LGS19" s="281"/>
      <c r="LGT19" s="281"/>
      <c r="LGU19" s="282"/>
      <c r="LGV19" s="283"/>
      <c r="LGW19" s="279"/>
      <c r="LGX19" s="280"/>
      <c r="LGY19" s="281"/>
      <c r="LGZ19" s="281"/>
      <c r="LHA19" s="282"/>
      <c r="LHB19" s="283"/>
      <c r="LHC19" s="279"/>
      <c r="LHD19" s="280"/>
      <c r="LHE19" s="281"/>
      <c r="LHF19" s="281"/>
      <c r="LHG19" s="282"/>
      <c r="LHH19" s="283"/>
      <c r="LHI19" s="279"/>
      <c r="LHJ19" s="280"/>
      <c r="LHK19" s="281"/>
      <c r="LHL19" s="281"/>
      <c r="LHM19" s="282"/>
      <c r="LHN19" s="283"/>
      <c r="LHO19" s="279"/>
      <c r="LHP19" s="280"/>
      <c r="LHQ19" s="281"/>
      <c r="LHR19" s="281"/>
      <c r="LHS19" s="282"/>
      <c r="LHT19" s="283"/>
      <c r="LHU19" s="279"/>
      <c r="LHV19" s="280"/>
      <c r="LHW19" s="281"/>
      <c r="LHX19" s="281"/>
      <c r="LHY19" s="282"/>
      <c r="LHZ19" s="283"/>
      <c r="LIA19" s="279"/>
      <c r="LIB19" s="280"/>
      <c r="LIC19" s="281"/>
      <c r="LID19" s="281"/>
      <c r="LIE19" s="282"/>
      <c r="LIF19" s="283"/>
      <c r="LIG19" s="279"/>
      <c r="LIH19" s="280"/>
      <c r="LII19" s="281"/>
      <c r="LIJ19" s="281"/>
      <c r="LIK19" s="282"/>
      <c r="LIL19" s="283"/>
      <c r="LIM19" s="279"/>
      <c r="LIN19" s="280"/>
      <c r="LIO19" s="281"/>
      <c r="LIP19" s="281"/>
      <c r="LIQ19" s="282"/>
      <c r="LIR19" s="283"/>
      <c r="LIS19" s="279"/>
      <c r="LIT19" s="280"/>
      <c r="LIU19" s="281"/>
      <c r="LIV19" s="281"/>
      <c r="LIW19" s="282"/>
      <c r="LIX19" s="283"/>
      <c r="LIY19" s="279"/>
      <c r="LIZ19" s="280"/>
      <c r="LJA19" s="281"/>
      <c r="LJB19" s="281"/>
      <c r="LJC19" s="282"/>
      <c r="LJD19" s="283"/>
      <c r="LJE19" s="279"/>
      <c r="LJF19" s="280"/>
      <c r="LJG19" s="281"/>
      <c r="LJH19" s="281"/>
      <c r="LJI19" s="282"/>
      <c r="LJJ19" s="283"/>
      <c r="LJK19" s="279"/>
      <c r="LJL19" s="280"/>
      <c r="LJM19" s="281"/>
      <c r="LJN19" s="281"/>
      <c r="LJO19" s="282"/>
      <c r="LJP19" s="283"/>
      <c r="LJQ19" s="279"/>
      <c r="LJR19" s="280"/>
      <c r="LJS19" s="281"/>
      <c r="LJT19" s="281"/>
      <c r="LJU19" s="282"/>
      <c r="LJV19" s="283"/>
      <c r="LJW19" s="279"/>
      <c r="LJX19" s="280"/>
      <c r="LJY19" s="281"/>
      <c r="LJZ19" s="281"/>
      <c r="LKA19" s="282"/>
      <c r="LKB19" s="283"/>
      <c r="LKC19" s="279"/>
      <c r="LKD19" s="280"/>
      <c r="LKE19" s="281"/>
      <c r="LKF19" s="281"/>
      <c r="LKG19" s="282"/>
      <c r="LKH19" s="283"/>
      <c r="LKI19" s="279"/>
      <c r="LKJ19" s="280"/>
      <c r="LKK19" s="281"/>
      <c r="LKL19" s="281"/>
      <c r="LKM19" s="282"/>
      <c r="LKN19" s="283"/>
      <c r="LKO19" s="279"/>
      <c r="LKP19" s="280"/>
      <c r="LKQ19" s="281"/>
      <c r="LKR19" s="281"/>
      <c r="LKS19" s="282"/>
      <c r="LKT19" s="283"/>
      <c r="LKU19" s="279"/>
      <c r="LKV19" s="280"/>
      <c r="LKW19" s="281"/>
      <c r="LKX19" s="281"/>
      <c r="LKY19" s="282"/>
      <c r="LKZ19" s="283"/>
      <c r="LLA19" s="279"/>
      <c r="LLB19" s="280"/>
      <c r="LLC19" s="281"/>
      <c r="LLD19" s="281"/>
      <c r="LLE19" s="282"/>
      <c r="LLF19" s="283"/>
      <c r="LLG19" s="279"/>
      <c r="LLH19" s="280"/>
      <c r="LLI19" s="281"/>
      <c r="LLJ19" s="281"/>
      <c r="LLK19" s="282"/>
      <c r="LLL19" s="283"/>
      <c r="LLM19" s="279"/>
      <c r="LLN19" s="280"/>
      <c r="LLO19" s="281"/>
      <c r="LLP19" s="281"/>
      <c r="LLQ19" s="282"/>
      <c r="LLR19" s="283"/>
      <c r="LLS19" s="279"/>
      <c r="LLT19" s="280"/>
      <c r="LLU19" s="281"/>
      <c r="LLV19" s="281"/>
      <c r="LLW19" s="282"/>
      <c r="LLX19" s="283"/>
      <c r="LLY19" s="279"/>
      <c r="LLZ19" s="280"/>
      <c r="LMA19" s="281"/>
      <c r="LMB19" s="281"/>
      <c r="LMC19" s="282"/>
      <c r="LMD19" s="283"/>
      <c r="LME19" s="279"/>
      <c r="LMF19" s="280"/>
      <c r="LMG19" s="281"/>
      <c r="LMH19" s="281"/>
      <c r="LMI19" s="282"/>
      <c r="LMJ19" s="283"/>
      <c r="LMK19" s="279"/>
      <c r="LML19" s="280"/>
      <c r="LMM19" s="281"/>
      <c r="LMN19" s="281"/>
      <c r="LMO19" s="282"/>
      <c r="LMP19" s="283"/>
      <c r="LMQ19" s="279"/>
      <c r="LMR19" s="280"/>
      <c r="LMS19" s="281"/>
      <c r="LMT19" s="281"/>
      <c r="LMU19" s="282"/>
      <c r="LMV19" s="283"/>
      <c r="LMW19" s="279"/>
      <c r="LMX19" s="280"/>
      <c r="LMY19" s="281"/>
      <c r="LMZ19" s="281"/>
      <c r="LNA19" s="282"/>
      <c r="LNB19" s="283"/>
      <c r="LNC19" s="279"/>
      <c r="LND19" s="280"/>
      <c r="LNE19" s="281"/>
      <c r="LNF19" s="281"/>
      <c r="LNG19" s="282"/>
      <c r="LNH19" s="283"/>
      <c r="LNI19" s="279"/>
      <c r="LNJ19" s="280"/>
      <c r="LNK19" s="281"/>
      <c r="LNL19" s="281"/>
      <c r="LNM19" s="282"/>
      <c r="LNN19" s="283"/>
      <c r="LNO19" s="279"/>
      <c r="LNP19" s="280"/>
      <c r="LNQ19" s="281"/>
      <c r="LNR19" s="281"/>
      <c r="LNS19" s="282"/>
      <c r="LNT19" s="283"/>
      <c r="LNU19" s="279"/>
      <c r="LNV19" s="280"/>
      <c r="LNW19" s="281"/>
      <c r="LNX19" s="281"/>
      <c r="LNY19" s="282"/>
      <c r="LNZ19" s="283"/>
      <c r="LOA19" s="279"/>
      <c r="LOB19" s="280"/>
      <c r="LOC19" s="281"/>
      <c r="LOD19" s="281"/>
      <c r="LOE19" s="282"/>
      <c r="LOF19" s="283"/>
      <c r="LOG19" s="279"/>
      <c r="LOH19" s="280"/>
      <c r="LOI19" s="281"/>
      <c r="LOJ19" s="281"/>
      <c r="LOK19" s="282"/>
      <c r="LOL19" s="283"/>
      <c r="LOM19" s="279"/>
      <c r="LON19" s="280"/>
      <c r="LOO19" s="281"/>
      <c r="LOP19" s="281"/>
      <c r="LOQ19" s="282"/>
      <c r="LOR19" s="283"/>
      <c r="LOS19" s="279"/>
      <c r="LOT19" s="280"/>
      <c r="LOU19" s="281"/>
      <c r="LOV19" s="281"/>
      <c r="LOW19" s="282"/>
      <c r="LOX19" s="283"/>
      <c r="LOY19" s="279"/>
      <c r="LOZ19" s="280"/>
      <c r="LPA19" s="281"/>
      <c r="LPB19" s="281"/>
      <c r="LPC19" s="282"/>
      <c r="LPD19" s="283"/>
      <c r="LPE19" s="279"/>
      <c r="LPF19" s="280"/>
      <c r="LPG19" s="281"/>
      <c r="LPH19" s="281"/>
      <c r="LPI19" s="282"/>
      <c r="LPJ19" s="283"/>
      <c r="LPK19" s="279"/>
      <c r="LPL19" s="280"/>
      <c r="LPM19" s="281"/>
      <c r="LPN19" s="281"/>
      <c r="LPO19" s="282"/>
      <c r="LPP19" s="283"/>
      <c r="LPQ19" s="279"/>
      <c r="LPR19" s="280"/>
      <c r="LPS19" s="281"/>
      <c r="LPT19" s="281"/>
      <c r="LPU19" s="282"/>
      <c r="LPV19" s="283"/>
      <c r="LPW19" s="279"/>
      <c r="LPX19" s="280"/>
      <c r="LPY19" s="281"/>
      <c r="LPZ19" s="281"/>
      <c r="LQA19" s="282"/>
      <c r="LQB19" s="283"/>
      <c r="LQC19" s="279"/>
      <c r="LQD19" s="280"/>
      <c r="LQE19" s="281"/>
      <c r="LQF19" s="281"/>
      <c r="LQG19" s="282"/>
      <c r="LQH19" s="283"/>
      <c r="LQI19" s="279"/>
      <c r="LQJ19" s="280"/>
      <c r="LQK19" s="281"/>
      <c r="LQL19" s="281"/>
      <c r="LQM19" s="282"/>
      <c r="LQN19" s="283"/>
      <c r="LQO19" s="279"/>
      <c r="LQP19" s="280"/>
      <c r="LQQ19" s="281"/>
      <c r="LQR19" s="281"/>
      <c r="LQS19" s="282"/>
      <c r="LQT19" s="283"/>
      <c r="LQU19" s="279"/>
      <c r="LQV19" s="280"/>
      <c r="LQW19" s="281"/>
      <c r="LQX19" s="281"/>
      <c r="LQY19" s="282"/>
      <c r="LQZ19" s="283"/>
      <c r="LRA19" s="279"/>
      <c r="LRB19" s="280"/>
      <c r="LRC19" s="281"/>
      <c r="LRD19" s="281"/>
      <c r="LRE19" s="282"/>
      <c r="LRF19" s="283"/>
      <c r="LRG19" s="279"/>
      <c r="LRH19" s="280"/>
      <c r="LRI19" s="281"/>
      <c r="LRJ19" s="281"/>
      <c r="LRK19" s="282"/>
      <c r="LRL19" s="283"/>
      <c r="LRM19" s="279"/>
      <c r="LRN19" s="280"/>
      <c r="LRO19" s="281"/>
      <c r="LRP19" s="281"/>
      <c r="LRQ19" s="282"/>
      <c r="LRR19" s="283"/>
      <c r="LRS19" s="279"/>
      <c r="LRT19" s="280"/>
      <c r="LRU19" s="281"/>
      <c r="LRV19" s="281"/>
      <c r="LRW19" s="282"/>
      <c r="LRX19" s="283"/>
      <c r="LRY19" s="279"/>
      <c r="LRZ19" s="280"/>
      <c r="LSA19" s="281"/>
      <c r="LSB19" s="281"/>
      <c r="LSC19" s="282"/>
      <c r="LSD19" s="283"/>
      <c r="LSE19" s="279"/>
      <c r="LSF19" s="280"/>
      <c r="LSG19" s="281"/>
      <c r="LSH19" s="281"/>
      <c r="LSI19" s="282"/>
      <c r="LSJ19" s="283"/>
      <c r="LSK19" s="279"/>
      <c r="LSL19" s="280"/>
      <c r="LSM19" s="281"/>
      <c r="LSN19" s="281"/>
      <c r="LSO19" s="282"/>
      <c r="LSP19" s="283"/>
      <c r="LSQ19" s="279"/>
      <c r="LSR19" s="280"/>
      <c r="LSS19" s="281"/>
      <c r="LST19" s="281"/>
      <c r="LSU19" s="282"/>
      <c r="LSV19" s="283"/>
      <c r="LSW19" s="279"/>
      <c r="LSX19" s="280"/>
      <c r="LSY19" s="281"/>
      <c r="LSZ19" s="281"/>
      <c r="LTA19" s="282"/>
      <c r="LTB19" s="283"/>
      <c r="LTC19" s="279"/>
      <c r="LTD19" s="280"/>
      <c r="LTE19" s="281"/>
      <c r="LTF19" s="281"/>
      <c r="LTG19" s="282"/>
      <c r="LTH19" s="283"/>
      <c r="LTI19" s="279"/>
      <c r="LTJ19" s="280"/>
      <c r="LTK19" s="281"/>
      <c r="LTL19" s="281"/>
      <c r="LTM19" s="282"/>
      <c r="LTN19" s="283"/>
      <c r="LTO19" s="279"/>
      <c r="LTP19" s="280"/>
      <c r="LTQ19" s="281"/>
      <c r="LTR19" s="281"/>
      <c r="LTS19" s="282"/>
      <c r="LTT19" s="283"/>
      <c r="LTU19" s="279"/>
      <c r="LTV19" s="280"/>
      <c r="LTW19" s="281"/>
      <c r="LTX19" s="281"/>
      <c r="LTY19" s="282"/>
      <c r="LTZ19" s="283"/>
      <c r="LUA19" s="279"/>
      <c r="LUB19" s="280"/>
      <c r="LUC19" s="281"/>
      <c r="LUD19" s="281"/>
      <c r="LUE19" s="282"/>
      <c r="LUF19" s="283"/>
      <c r="LUG19" s="279"/>
      <c r="LUH19" s="280"/>
      <c r="LUI19" s="281"/>
      <c r="LUJ19" s="281"/>
      <c r="LUK19" s="282"/>
      <c r="LUL19" s="283"/>
      <c r="LUM19" s="279"/>
      <c r="LUN19" s="280"/>
      <c r="LUO19" s="281"/>
      <c r="LUP19" s="281"/>
      <c r="LUQ19" s="282"/>
      <c r="LUR19" s="283"/>
      <c r="LUS19" s="279"/>
      <c r="LUT19" s="280"/>
      <c r="LUU19" s="281"/>
      <c r="LUV19" s="281"/>
      <c r="LUW19" s="282"/>
      <c r="LUX19" s="283"/>
      <c r="LUY19" s="279"/>
      <c r="LUZ19" s="280"/>
      <c r="LVA19" s="281"/>
      <c r="LVB19" s="281"/>
      <c r="LVC19" s="282"/>
      <c r="LVD19" s="283"/>
      <c r="LVE19" s="279"/>
      <c r="LVF19" s="280"/>
      <c r="LVG19" s="281"/>
      <c r="LVH19" s="281"/>
      <c r="LVI19" s="282"/>
      <c r="LVJ19" s="283"/>
      <c r="LVK19" s="279"/>
      <c r="LVL19" s="280"/>
      <c r="LVM19" s="281"/>
      <c r="LVN19" s="281"/>
      <c r="LVO19" s="282"/>
      <c r="LVP19" s="283"/>
      <c r="LVQ19" s="279"/>
      <c r="LVR19" s="280"/>
      <c r="LVS19" s="281"/>
      <c r="LVT19" s="281"/>
      <c r="LVU19" s="282"/>
      <c r="LVV19" s="283"/>
      <c r="LVW19" s="279"/>
      <c r="LVX19" s="280"/>
      <c r="LVY19" s="281"/>
      <c r="LVZ19" s="281"/>
      <c r="LWA19" s="282"/>
      <c r="LWB19" s="283"/>
      <c r="LWC19" s="279"/>
      <c r="LWD19" s="280"/>
      <c r="LWE19" s="281"/>
      <c r="LWF19" s="281"/>
      <c r="LWG19" s="282"/>
      <c r="LWH19" s="283"/>
      <c r="LWI19" s="279"/>
      <c r="LWJ19" s="280"/>
      <c r="LWK19" s="281"/>
      <c r="LWL19" s="281"/>
      <c r="LWM19" s="282"/>
      <c r="LWN19" s="283"/>
      <c r="LWO19" s="279"/>
      <c r="LWP19" s="280"/>
      <c r="LWQ19" s="281"/>
      <c r="LWR19" s="281"/>
      <c r="LWS19" s="282"/>
      <c r="LWT19" s="283"/>
      <c r="LWU19" s="279"/>
      <c r="LWV19" s="280"/>
      <c r="LWW19" s="281"/>
      <c r="LWX19" s="281"/>
      <c r="LWY19" s="282"/>
      <c r="LWZ19" s="283"/>
      <c r="LXA19" s="279"/>
      <c r="LXB19" s="280"/>
      <c r="LXC19" s="281"/>
      <c r="LXD19" s="281"/>
      <c r="LXE19" s="282"/>
      <c r="LXF19" s="283"/>
      <c r="LXG19" s="279"/>
      <c r="LXH19" s="280"/>
      <c r="LXI19" s="281"/>
      <c r="LXJ19" s="281"/>
      <c r="LXK19" s="282"/>
      <c r="LXL19" s="283"/>
      <c r="LXM19" s="279"/>
      <c r="LXN19" s="280"/>
      <c r="LXO19" s="281"/>
      <c r="LXP19" s="281"/>
      <c r="LXQ19" s="282"/>
      <c r="LXR19" s="283"/>
      <c r="LXS19" s="279"/>
      <c r="LXT19" s="280"/>
      <c r="LXU19" s="281"/>
      <c r="LXV19" s="281"/>
      <c r="LXW19" s="282"/>
      <c r="LXX19" s="283"/>
      <c r="LXY19" s="279"/>
      <c r="LXZ19" s="280"/>
      <c r="LYA19" s="281"/>
      <c r="LYB19" s="281"/>
      <c r="LYC19" s="282"/>
      <c r="LYD19" s="283"/>
      <c r="LYE19" s="279"/>
      <c r="LYF19" s="280"/>
      <c r="LYG19" s="281"/>
      <c r="LYH19" s="281"/>
      <c r="LYI19" s="282"/>
      <c r="LYJ19" s="283"/>
      <c r="LYK19" s="279"/>
      <c r="LYL19" s="280"/>
      <c r="LYM19" s="281"/>
      <c r="LYN19" s="281"/>
      <c r="LYO19" s="282"/>
      <c r="LYP19" s="283"/>
      <c r="LYQ19" s="279"/>
      <c r="LYR19" s="280"/>
      <c r="LYS19" s="281"/>
      <c r="LYT19" s="281"/>
      <c r="LYU19" s="282"/>
      <c r="LYV19" s="283"/>
      <c r="LYW19" s="279"/>
      <c r="LYX19" s="280"/>
      <c r="LYY19" s="281"/>
      <c r="LYZ19" s="281"/>
      <c r="LZA19" s="282"/>
      <c r="LZB19" s="283"/>
      <c r="LZC19" s="279"/>
      <c r="LZD19" s="280"/>
      <c r="LZE19" s="281"/>
      <c r="LZF19" s="281"/>
      <c r="LZG19" s="282"/>
      <c r="LZH19" s="283"/>
      <c r="LZI19" s="279"/>
      <c r="LZJ19" s="280"/>
      <c r="LZK19" s="281"/>
      <c r="LZL19" s="281"/>
      <c r="LZM19" s="282"/>
      <c r="LZN19" s="283"/>
      <c r="LZO19" s="279"/>
      <c r="LZP19" s="280"/>
      <c r="LZQ19" s="281"/>
      <c r="LZR19" s="281"/>
      <c r="LZS19" s="282"/>
      <c r="LZT19" s="283"/>
      <c r="LZU19" s="279"/>
      <c r="LZV19" s="280"/>
      <c r="LZW19" s="281"/>
      <c r="LZX19" s="281"/>
      <c r="LZY19" s="282"/>
      <c r="LZZ19" s="283"/>
      <c r="MAA19" s="279"/>
      <c r="MAB19" s="280"/>
      <c r="MAC19" s="281"/>
      <c r="MAD19" s="281"/>
      <c r="MAE19" s="282"/>
      <c r="MAF19" s="283"/>
      <c r="MAG19" s="279"/>
      <c r="MAH19" s="280"/>
      <c r="MAI19" s="281"/>
      <c r="MAJ19" s="281"/>
      <c r="MAK19" s="282"/>
      <c r="MAL19" s="283"/>
      <c r="MAM19" s="279"/>
      <c r="MAN19" s="280"/>
      <c r="MAO19" s="281"/>
      <c r="MAP19" s="281"/>
      <c r="MAQ19" s="282"/>
      <c r="MAR19" s="283"/>
      <c r="MAS19" s="279"/>
      <c r="MAT19" s="280"/>
      <c r="MAU19" s="281"/>
      <c r="MAV19" s="281"/>
      <c r="MAW19" s="282"/>
      <c r="MAX19" s="283"/>
      <c r="MAY19" s="279"/>
      <c r="MAZ19" s="280"/>
      <c r="MBA19" s="281"/>
      <c r="MBB19" s="281"/>
      <c r="MBC19" s="282"/>
      <c r="MBD19" s="283"/>
      <c r="MBE19" s="279"/>
      <c r="MBF19" s="280"/>
      <c r="MBG19" s="281"/>
      <c r="MBH19" s="281"/>
      <c r="MBI19" s="282"/>
      <c r="MBJ19" s="283"/>
      <c r="MBK19" s="279"/>
      <c r="MBL19" s="280"/>
      <c r="MBM19" s="281"/>
      <c r="MBN19" s="281"/>
      <c r="MBO19" s="282"/>
      <c r="MBP19" s="283"/>
      <c r="MBQ19" s="279"/>
      <c r="MBR19" s="280"/>
      <c r="MBS19" s="281"/>
      <c r="MBT19" s="281"/>
      <c r="MBU19" s="282"/>
      <c r="MBV19" s="283"/>
      <c r="MBW19" s="279"/>
      <c r="MBX19" s="280"/>
      <c r="MBY19" s="281"/>
      <c r="MBZ19" s="281"/>
      <c r="MCA19" s="282"/>
      <c r="MCB19" s="283"/>
      <c r="MCC19" s="279"/>
      <c r="MCD19" s="280"/>
      <c r="MCE19" s="281"/>
      <c r="MCF19" s="281"/>
      <c r="MCG19" s="282"/>
      <c r="MCH19" s="283"/>
      <c r="MCI19" s="279"/>
      <c r="MCJ19" s="280"/>
      <c r="MCK19" s="281"/>
      <c r="MCL19" s="281"/>
      <c r="MCM19" s="282"/>
      <c r="MCN19" s="283"/>
      <c r="MCO19" s="279"/>
      <c r="MCP19" s="280"/>
      <c r="MCQ19" s="281"/>
      <c r="MCR19" s="281"/>
      <c r="MCS19" s="282"/>
      <c r="MCT19" s="283"/>
      <c r="MCU19" s="279"/>
      <c r="MCV19" s="280"/>
      <c r="MCW19" s="281"/>
      <c r="MCX19" s="281"/>
      <c r="MCY19" s="282"/>
      <c r="MCZ19" s="283"/>
      <c r="MDA19" s="279"/>
      <c r="MDB19" s="280"/>
      <c r="MDC19" s="281"/>
      <c r="MDD19" s="281"/>
      <c r="MDE19" s="282"/>
      <c r="MDF19" s="283"/>
      <c r="MDG19" s="279"/>
      <c r="MDH19" s="280"/>
      <c r="MDI19" s="281"/>
      <c r="MDJ19" s="281"/>
      <c r="MDK19" s="282"/>
      <c r="MDL19" s="283"/>
      <c r="MDM19" s="279"/>
      <c r="MDN19" s="280"/>
      <c r="MDO19" s="281"/>
      <c r="MDP19" s="281"/>
      <c r="MDQ19" s="282"/>
      <c r="MDR19" s="283"/>
      <c r="MDS19" s="279"/>
      <c r="MDT19" s="280"/>
      <c r="MDU19" s="281"/>
      <c r="MDV19" s="281"/>
      <c r="MDW19" s="282"/>
      <c r="MDX19" s="283"/>
      <c r="MDY19" s="279"/>
      <c r="MDZ19" s="280"/>
      <c r="MEA19" s="281"/>
      <c r="MEB19" s="281"/>
      <c r="MEC19" s="282"/>
      <c r="MED19" s="283"/>
      <c r="MEE19" s="279"/>
      <c r="MEF19" s="280"/>
      <c r="MEG19" s="281"/>
      <c r="MEH19" s="281"/>
      <c r="MEI19" s="282"/>
      <c r="MEJ19" s="283"/>
      <c r="MEK19" s="279"/>
      <c r="MEL19" s="280"/>
      <c r="MEM19" s="281"/>
      <c r="MEN19" s="281"/>
      <c r="MEO19" s="282"/>
      <c r="MEP19" s="283"/>
      <c r="MEQ19" s="279"/>
      <c r="MER19" s="280"/>
      <c r="MES19" s="281"/>
      <c r="MET19" s="281"/>
      <c r="MEU19" s="282"/>
      <c r="MEV19" s="283"/>
      <c r="MEW19" s="279"/>
      <c r="MEX19" s="280"/>
      <c r="MEY19" s="281"/>
      <c r="MEZ19" s="281"/>
      <c r="MFA19" s="282"/>
      <c r="MFB19" s="283"/>
      <c r="MFC19" s="279"/>
      <c r="MFD19" s="280"/>
      <c r="MFE19" s="281"/>
      <c r="MFF19" s="281"/>
      <c r="MFG19" s="282"/>
      <c r="MFH19" s="283"/>
      <c r="MFI19" s="279"/>
      <c r="MFJ19" s="280"/>
      <c r="MFK19" s="281"/>
      <c r="MFL19" s="281"/>
      <c r="MFM19" s="282"/>
      <c r="MFN19" s="283"/>
      <c r="MFO19" s="279"/>
      <c r="MFP19" s="280"/>
      <c r="MFQ19" s="281"/>
      <c r="MFR19" s="281"/>
      <c r="MFS19" s="282"/>
      <c r="MFT19" s="283"/>
      <c r="MFU19" s="279"/>
      <c r="MFV19" s="280"/>
      <c r="MFW19" s="281"/>
      <c r="MFX19" s="281"/>
      <c r="MFY19" s="282"/>
      <c r="MFZ19" s="283"/>
      <c r="MGA19" s="279"/>
      <c r="MGB19" s="280"/>
      <c r="MGC19" s="281"/>
      <c r="MGD19" s="281"/>
      <c r="MGE19" s="282"/>
      <c r="MGF19" s="283"/>
      <c r="MGG19" s="279"/>
      <c r="MGH19" s="280"/>
      <c r="MGI19" s="281"/>
      <c r="MGJ19" s="281"/>
      <c r="MGK19" s="282"/>
      <c r="MGL19" s="283"/>
      <c r="MGM19" s="279"/>
      <c r="MGN19" s="280"/>
      <c r="MGO19" s="281"/>
      <c r="MGP19" s="281"/>
      <c r="MGQ19" s="282"/>
      <c r="MGR19" s="283"/>
      <c r="MGS19" s="279"/>
      <c r="MGT19" s="280"/>
      <c r="MGU19" s="281"/>
      <c r="MGV19" s="281"/>
      <c r="MGW19" s="282"/>
      <c r="MGX19" s="283"/>
      <c r="MGY19" s="279"/>
      <c r="MGZ19" s="280"/>
      <c r="MHA19" s="281"/>
      <c r="MHB19" s="281"/>
      <c r="MHC19" s="282"/>
      <c r="MHD19" s="283"/>
      <c r="MHE19" s="279"/>
      <c r="MHF19" s="280"/>
      <c r="MHG19" s="281"/>
      <c r="MHH19" s="281"/>
      <c r="MHI19" s="282"/>
      <c r="MHJ19" s="283"/>
      <c r="MHK19" s="279"/>
      <c r="MHL19" s="280"/>
      <c r="MHM19" s="281"/>
      <c r="MHN19" s="281"/>
      <c r="MHO19" s="282"/>
      <c r="MHP19" s="283"/>
      <c r="MHQ19" s="279"/>
      <c r="MHR19" s="280"/>
      <c r="MHS19" s="281"/>
      <c r="MHT19" s="281"/>
      <c r="MHU19" s="282"/>
      <c r="MHV19" s="283"/>
      <c r="MHW19" s="279"/>
      <c r="MHX19" s="280"/>
      <c r="MHY19" s="281"/>
      <c r="MHZ19" s="281"/>
      <c r="MIA19" s="282"/>
      <c r="MIB19" s="283"/>
      <c r="MIC19" s="279"/>
      <c r="MID19" s="280"/>
      <c r="MIE19" s="281"/>
      <c r="MIF19" s="281"/>
      <c r="MIG19" s="282"/>
      <c r="MIH19" s="283"/>
      <c r="MII19" s="279"/>
      <c r="MIJ19" s="280"/>
      <c r="MIK19" s="281"/>
      <c r="MIL19" s="281"/>
      <c r="MIM19" s="282"/>
      <c r="MIN19" s="283"/>
      <c r="MIO19" s="279"/>
      <c r="MIP19" s="280"/>
      <c r="MIQ19" s="281"/>
      <c r="MIR19" s="281"/>
      <c r="MIS19" s="282"/>
      <c r="MIT19" s="283"/>
      <c r="MIU19" s="279"/>
      <c r="MIV19" s="280"/>
      <c r="MIW19" s="281"/>
      <c r="MIX19" s="281"/>
      <c r="MIY19" s="282"/>
      <c r="MIZ19" s="283"/>
      <c r="MJA19" s="279"/>
      <c r="MJB19" s="280"/>
      <c r="MJC19" s="281"/>
      <c r="MJD19" s="281"/>
      <c r="MJE19" s="282"/>
      <c r="MJF19" s="283"/>
      <c r="MJG19" s="279"/>
      <c r="MJH19" s="280"/>
      <c r="MJI19" s="281"/>
      <c r="MJJ19" s="281"/>
      <c r="MJK19" s="282"/>
      <c r="MJL19" s="283"/>
      <c r="MJM19" s="279"/>
      <c r="MJN19" s="280"/>
      <c r="MJO19" s="281"/>
      <c r="MJP19" s="281"/>
      <c r="MJQ19" s="282"/>
      <c r="MJR19" s="283"/>
      <c r="MJS19" s="279"/>
      <c r="MJT19" s="280"/>
      <c r="MJU19" s="281"/>
      <c r="MJV19" s="281"/>
      <c r="MJW19" s="282"/>
      <c r="MJX19" s="283"/>
      <c r="MJY19" s="279"/>
      <c r="MJZ19" s="280"/>
      <c r="MKA19" s="281"/>
      <c r="MKB19" s="281"/>
      <c r="MKC19" s="282"/>
      <c r="MKD19" s="283"/>
      <c r="MKE19" s="279"/>
      <c r="MKF19" s="280"/>
      <c r="MKG19" s="281"/>
      <c r="MKH19" s="281"/>
      <c r="MKI19" s="282"/>
      <c r="MKJ19" s="283"/>
      <c r="MKK19" s="279"/>
      <c r="MKL19" s="280"/>
      <c r="MKM19" s="281"/>
      <c r="MKN19" s="281"/>
      <c r="MKO19" s="282"/>
      <c r="MKP19" s="283"/>
      <c r="MKQ19" s="279"/>
      <c r="MKR19" s="280"/>
      <c r="MKS19" s="281"/>
      <c r="MKT19" s="281"/>
      <c r="MKU19" s="282"/>
      <c r="MKV19" s="283"/>
      <c r="MKW19" s="279"/>
      <c r="MKX19" s="280"/>
      <c r="MKY19" s="281"/>
      <c r="MKZ19" s="281"/>
      <c r="MLA19" s="282"/>
      <c r="MLB19" s="283"/>
      <c r="MLC19" s="279"/>
      <c r="MLD19" s="280"/>
      <c r="MLE19" s="281"/>
      <c r="MLF19" s="281"/>
      <c r="MLG19" s="282"/>
      <c r="MLH19" s="283"/>
      <c r="MLI19" s="279"/>
      <c r="MLJ19" s="280"/>
      <c r="MLK19" s="281"/>
      <c r="MLL19" s="281"/>
      <c r="MLM19" s="282"/>
      <c r="MLN19" s="283"/>
      <c r="MLO19" s="279"/>
      <c r="MLP19" s="280"/>
      <c r="MLQ19" s="281"/>
      <c r="MLR19" s="281"/>
      <c r="MLS19" s="282"/>
      <c r="MLT19" s="283"/>
      <c r="MLU19" s="279"/>
      <c r="MLV19" s="280"/>
      <c r="MLW19" s="281"/>
      <c r="MLX19" s="281"/>
      <c r="MLY19" s="282"/>
      <c r="MLZ19" s="283"/>
      <c r="MMA19" s="279"/>
      <c r="MMB19" s="280"/>
      <c r="MMC19" s="281"/>
      <c r="MMD19" s="281"/>
      <c r="MME19" s="282"/>
      <c r="MMF19" s="283"/>
      <c r="MMG19" s="279"/>
      <c r="MMH19" s="280"/>
      <c r="MMI19" s="281"/>
      <c r="MMJ19" s="281"/>
      <c r="MMK19" s="282"/>
      <c r="MML19" s="283"/>
      <c r="MMM19" s="279"/>
      <c r="MMN19" s="280"/>
      <c r="MMO19" s="281"/>
      <c r="MMP19" s="281"/>
      <c r="MMQ19" s="282"/>
      <c r="MMR19" s="283"/>
      <c r="MMS19" s="279"/>
      <c r="MMT19" s="280"/>
      <c r="MMU19" s="281"/>
      <c r="MMV19" s="281"/>
      <c r="MMW19" s="282"/>
      <c r="MMX19" s="283"/>
      <c r="MMY19" s="279"/>
      <c r="MMZ19" s="280"/>
      <c r="MNA19" s="281"/>
      <c r="MNB19" s="281"/>
      <c r="MNC19" s="282"/>
      <c r="MND19" s="283"/>
      <c r="MNE19" s="279"/>
      <c r="MNF19" s="280"/>
      <c r="MNG19" s="281"/>
      <c r="MNH19" s="281"/>
      <c r="MNI19" s="282"/>
      <c r="MNJ19" s="283"/>
      <c r="MNK19" s="279"/>
      <c r="MNL19" s="280"/>
      <c r="MNM19" s="281"/>
      <c r="MNN19" s="281"/>
      <c r="MNO19" s="282"/>
      <c r="MNP19" s="283"/>
      <c r="MNQ19" s="279"/>
      <c r="MNR19" s="280"/>
      <c r="MNS19" s="281"/>
      <c r="MNT19" s="281"/>
      <c r="MNU19" s="282"/>
      <c r="MNV19" s="283"/>
      <c r="MNW19" s="279"/>
      <c r="MNX19" s="280"/>
      <c r="MNY19" s="281"/>
      <c r="MNZ19" s="281"/>
      <c r="MOA19" s="282"/>
      <c r="MOB19" s="283"/>
      <c r="MOC19" s="279"/>
      <c r="MOD19" s="280"/>
      <c r="MOE19" s="281"/>
      <c r="MOF19" s="281"/>
      <c r="MOG19" s="282"/>
      <c r="MOH19" s="283"/>
      <c r="MOI19" s="279"/>
      <c r="MOJ19" s="280"/>
      <c r="MOK19" s="281"/>
      <c r="MOL19" s="281"/>
      <c r="MOM19" s="282"/>
      <c r="MON19" s="283"/>
      <c r="MOO19" s="279"/>
      <c r="MOP19" s="280"/>
      <c r="MOQ19" s="281"/>
      <c r="MOR19" s="281"/>
      <c r="MOS19" s="282"/>
      <c r="MOT19" s="283"/>
      <c r="MOU19" s="279"/>
      <c r="MOV19" s="280"/>
      <c r="MOW19" s="281"/>
      <c r="MOX19" s="281"/>
      <c r="MOY19" s="282"/>
      <c r="MOZ19" s="283"/>
      <c r="MPA19" s="279"/>
      <c r="MPB19" s="280"/>
      <c r="MPC19" s="281"/>
      <c r="MPD19" s="281"/>
      <c r="MPE19" s="282"/>
      <c r="MPF19" s="283"/>
      <c r="MPG19" s="279"/>
      <c r="MPH19" s="280"/>
      <c r="MPI19" s="281"/>
      <c r="MPJ19" s="281"/>
      <c r="MPK19" s="282"/>
      <c r="MPL19" s="283"/>
      <c r="MPM19" s="279"/>
      <c r="MPN19" s="280"/>
      <c r="MPO19" s="281"/>
      <c r="MPP19" s="281"/>
      <c r="MPQ19" s="282"/>
      <c r="MPR19" s="283"/>
      <c r="MPS19" s="279"/>
      <c r="MPT19" s="280"/>
      <c r="MPU19" s="281"/>
      <c r="MPV19" s="281"/>
      <c r="MPW19" s="282"/>
      <c r="MPX19" s="283"/>
      <c r="MPY19" s="279"/>
      <c r="MPZ19" s="280"/>
      <c r="MQA19" s="281"/>
      <c r="MQB19" s="281"/>
      <c r="MQC19" s="282"/>
      <c r="MQD19" s="283"/>
      <c r="MQE19" s="279"/>
      <c r="MQF19" s="280"/>
      <c r="MQG19" s="281"/>
      <c r="MQH19" s="281"/>
      <c r="MQI19" s="282"/>
      <c r="MQJ19" s="283"/>
      <c r="MQK19" s="279"/>
      <c r="MQL19" s="280"/>
      <c r="MQM19" s="281"/>
      <c r="MQN19" s="281"/>
      <c r="MQO19" s="282"/>
      <c r="MQP19" s="283"/>
      <c r="MQQ19" s="279"/>
      <c r="MQR19" s="280"/>
      <c r="MQS19" s="281"/>
      <c r="MQT19" s="281"/>
      <c r="MQU19" s="282"/>
      <c r="MQV19" s="283"/>
      <c r="MQW19" s="279"/>
      <c r="MQX19" s="280"/>
      <c r="MQY19" s="281"/>
      <c r="MQZ19" s="281"/>
      <c r="MRA19" s="282"/>
      <c r="MRB19" s="283"/>
      <c r="MRC19" s="279"/>
      <c r="MRD19" s="280"/>
      <c r="MRE19" s="281"/>
      <c r="MRF19" s="281"/>
      <c r="MRG19" s="282"/>
      <c r="MRH19" s="283"/>
      <c r="MRI19" s="279"/>
      <c r="MRJ19" s="280"/>
      <c r="MRK19" s="281"/>
      <c r="MRL19" s="281"/>
      <c r="MRM19" s="282"/>
      <c r="MRN19" s="283"/>
      <c r="MRO19" s="279"/>
      <c r="MRP19" s="280"/>
      <c r="MRQ19" s="281"/>
      <c r="MRR19" s="281"/>
      <c r="MRS19" s="282"/>
      <c r="MRT19" s="283"/>
      <c r="MRU19" s="279"/>
      <c r="MRV19" s="280"/>
      <c r="MRW19" s="281"/>
      <c r="MRX19" s="281"/>
      <c r="MRY19" s="282"/>
      <c r="MRZ19" s="283"/>
      <c r="MSA19" s="279"/>
      <c r="MSB19" s="280"/>
      <c r="MSC19" s="281"/>
      <c r="MSD19" s="281"/>
      <c r="MSE19" s="282"/>
      <c r="MSF19" s="283"/>
      <c r="MSG19" s="279"/>
      <c r="MSH19" s="280"/>
      <c r="MSI19" s="281"/>
      <c r="MSJ19" s="281"/>
      <c r="MSK19" s="282"/>
      <c r="MSL19" s="283"/>
      <c r="MSM19" s="279"/>
      <c r="MSN19" s="280"/>
      <c r="MSO19" s="281"/>
      <c r="MSP19" s="281"/>
      <c r="MSQ19" s="282"/>
      <c r="MSR19" s="283"/>
      <c r="MSS19" s="279"/>
      <c r="MST19" s="280"/>
      <c r="MSU19" s="281"/>
      <c r="MSV19" s="281"/>
      <c r="MSW19" s="282"/>
      <c r="MSX19" s="283"/>
      <c r="MSY19" s="279"/>
      <c r="MSZ19" s="280"/>
      <c r="MTA19" s="281"/>
      <c r="MTB19" s="281"/>
      <c r="MTC19" s="282"/>
      <c r="MTD19" s="283"/>
      <c r="MTE19" s="279"/>
      <c r="MTF19" s="280"/>
      <c r="MTG19" s="281"/>
      <c r="MTH19" s="281"/>
      <c r="MTI19" s="282"/>
      <c r="MTJ19" s="283"/>
      <c r="MTK19" s="279"/>
      <c r="MTL19" s="280"/>
      <c r="MTM19" s="281"/>
      <c r="MTN19" s="281"/>
      <c r="MTO19" s="282"/>
      <c r="MTP19" s="283"/>
      <c r="MTQ19" s="279"/>
      <c r="MTR19" s="280"/>
      <c r="MTS19" s="281"/>
      <c r="MTT19" s="281"/>
      <c r="MTU19" s="282"/>
      <c r="MTV19" s="283"/>
      <c r="MTW19" s="279"/>
      <c r="MTX19" s="280"/>
      <c r="MTY19" s="281"/>
      <c r="MTZ19" s="281"/>
      <c r="MUA19" s="282"/>
      <c r="MUB19" s="283"/>
      <c r="MUC19" s="279"/>
      <c r="MUD19" s="280"/>
      <c r="MUE19" s="281"/>
      <c r="MUF19" s="281"/>
      <c r="MUG19" s="282"/>
      <c r="MUH19" s="283"/>
      <c r="MUI19" s="279"/>
      <c r="MUJ19" s="280"/>
      <c r="MUK19" s="281"/>
      <c r="MUL19" s="281"/>
      <c r="MUM19" s="282"/>
      <c r="MUN19" s="283"/>
      <c r="MUO19" s="279"/>
      <c r="MUP19" s="280"/>
      <c r="MUQ19" s="281"/>
      <c r="MUR19" s="281"/>
      <c r="MUS19" s="282"/>
      <c r="MUT19" s="283"/>
      <c r="MUU19" s="279"/>
      <c r="MUV19" s="280"/>
      <c r="MUW19" s="281"/>
      <c r="MUX19" s="281"/>
      <c r="MUY19" s="282"/>
      <c r="MUZ19" s="283"/>
      <c r="MVA19" s="279"/>
      <c r="MVB19" s="280"/>
      <c r="MVC19" s="281"/>
      <c r="MVD19" s="281"/>
      <c r="MVE19" s="282"/>
      <c r="MVF19" s="283"/>
      <c r="MVG19" s="279"/>
      <c r="MVH19" s="280"/>
      <c r="MVI19" s="281"/>
      <c r="MVJ19" s="281"/>
      <c r="MVK19" s="282"/>
      <c r="MVL19" s="283"/>
      <c r="MVM19" s="279"/>
      <c r="MVN19" s="280"/>
      <c r="MVO19" s="281"/>
      <c r="MVP19" s="281"/>
      <c r="MVQ19" s="282"/>
      <c r="MVR19" s="283"/>
      <c r="MVS19" s="279"/>
      <c r="MVT19" s="280"/>
      <c r="MVU19" s="281"/>
      <c r="MVV19" s="281"/>
      <c r="MVW19" s="282"/>
      <c r="MVX19" s="283"/>
      <c r="MVY19" s="279"/>
      <c r="MVZ19" s="280"/>
      <c r="MWA19" s="281"/>
      <c r="MWB19" s="281"/>
      <c r="MWC19" s="282"/>
      <c r="MWD19" s="283"/>
      <c r="MWE19" s="279"/>
      <c r="MWF19" s="280"/>
      <c r="MWG19" s="281"/>
      <c r="MWH19" s="281"/>
      <c r="MWI19" s="282"/>
      <c r="MWJ19" s="283"/>
      <c r="MWK19" s="279"/>
      <c r="MWL19" s="280"/>
      <c r="MWM19" s="281"/>
      <c r="MWN19" s="281"/>
      <c r="MWO19" s="282"/>
      <c r="MWP19" s="283"/>
      <c r="MWQ19" s="279"/>
      <c r="MWR19" s="280"/>
      <c r="MWS19" s="281"/>
      <c r="MWT19" s="281"/>
      <c r="MWU19" s="282"/>
      <c r="MWV19" s="283"/>
      <c r="MWW19" s="279"/>
      <c r="MWX19" s="280"/>
      <c r="MWY19" s="281"/>
      <c r="MWZ19" s="281"/>
      <c r="MXA19" s="282"/>
      <c r="MXB19" s="283"/>
      <c r="MXC19" s="279"/>
      <c r="MXD19" s="280"/>
      <c r="MXE19" s="281"/>
      <c r="MXF19" s="281"/>
      <c r="MXG19" s="282"/>
      <c r="MXH19" s="283"/>
      <c r="MXI19" s="279"/>
      <c r="MXJ19" s="280"/>
      <c r="MXK19" s="281"/>
      <c r="MXL19" s="281"/>
      <c r="MXM19" s="282"/>
      <c r="MXN19" s="283"/>
      <c r="MXO19" s="279"/>
      <c r="MXP19" s="280"/>
      <c r="MXQ19" s="281"/>
      <c r="MXR19" s="281"/>
      <c r="MXS19" s="282"/>
      <c r="MXT19" s="283"/>
      <c r="MXU19" s="279"/>
      <c r="MXV19" s="280"/>
      <c r="MXW19" s="281"/>
      <c r="MXX19" s="281"/>
      <c r="MXY19" s="282"/>
      <c r="MXZ19" s="283"/>
      <c r="MYA19" s="279"/>
      <c r="MYB19" s="280"/>
      <c r="MYC19" s="281"/>
      <c r="MYD19" s="281"/>
      <c r="MYE19" s="282"/>
      <c r="MYF19" s="283"/>
      <c r="MYG19" s="279"/>
      <c r="MYH19" s="280"/>
      <c r="MYI19" s="281"/>
      <c r="MYJ19" s="281"/>
      <c r="MYK19" s="282"/>
      <c r="MYL19" s="283"/>
      <c r="MYM19" s="279"/>
      <c r="MYN19" s="280"/>
      <c r="MYO19" s="281"/>
      <c r="MYP19" s="281"/>
      <c r="MYQ19" s="282"/>
      <c r="MYR19" s="283"/>
      <c r="MYS19" s="279"/>
      <c r="MYT19" s="280"/>
      <c r="MYU19" s="281"/>
      <c r="MYV19" s="281"/>
      <c r="MYW19" s="282"/>
      <c r="MYX19" s="283"/>
      <c r="MYY19" s="279"/>
      <c r="MYZ19" s="280"/>
      <c r="MZA19" s="281"/>
      <c r="MZB19" s="281"/>
      <c r="MZC19" s="282"/>
      <c r="MZD19" s="283"/>
      <c r="MZE19" s="279"/>
      <c r="MZF19" s="280"/>
      <c r="MZG19" s="281"/>
      <c r="MZH19" s="281"/>
      <c r="MZI19" s="282"/>
      <c r="MZJ19" s="283"/>
      <c r="MZK19" s="279"/>
      <c r="MZL19" s="280"/>
      <c r="MZM19" s="281"/>
      <c r="MZN19" s="281"/>
      <c r="MZO19" s="282"/>
      <c r="MZP19" s="283"/>
      <c r="MZQ19" s="279"/>
      <c r="MZR19" s="280"/>
      <c r="MZS19" s="281"/>
      <c r="MZT19" s="281"/>
      <c r="MZU19" s="282"/>
      <c r="MZV19" s="283"/>
      <c r="MZW19" s="279"/>
      <c r="MZX19" s="280"/>
      <c r="MZY19" s="281"/>
      <c r="MZZ19" s="281"/>
      <c r="NAA19" s="282"/>
      <c r="NAB19" s="283"/>
      <c r="NAC19" s="279"/>
      <c r="NAD19" s="280"/>
      <c r="NAE19" s="281"/>
      <c r="NAF19" s="281"/>
      <c r="NAG19" s="282"/>
      <c r="NAH19" s="283"/>
      <c r="NAI19" s="279"/>
      <c r="NAJ19" s="280"/>
      <c r="NAK19" s="281"/>
      <c r="NAL19" s="281"/>
      <c r="NAM19" s="282"/>
      <c r="NAN19" s="283"/>
      <c r="NAO19" s="279"/>
      <c r="NAP19" s="280"/>
      <c r="NAQ19" s="281"/>
      <c r="NAR19" s="281"/>
      <c r="NAS19" s="282"/>
      <c r="NAT19" s="283"/>
      <c r="NAU19" s="279"/>
      <c r="NAV19" s="280"/>
      <c r="NAW19" s="281"/>
      <c r="NAX19" s="281"/>
      <c r="NAY19" s="282"/>
      <c r="NAZ19" s="283"/>
      <c r="NBA19" s="279"/>
      <c r="NBB19" s="280"/>
      <c r="NBC19" s="281"/>
      <c r="NBD19" s="281"/>
      <c r="NBE19" s="282"/>
      <c r="NBF19" s="283"/>
      <c r="NBG19" s="279"/>
      <c r="NBH19" s="280"/>
      <c r="NBI19" s="281"/>
      <c r="NBJ19" s="281"/>
      <c r="NBK19" s="282"/>
      <c r="NBL19" s="283"/>
      <c r="NBM19" s="279"/>
      <c r="NBN19" s="280"/>
      <c r="NBO19" s="281"/>
      <c r="NBP19" s="281"/>
      <c r="NBQ19" s="282"/>
      <c r="NBR19" s="283"/>
      <c r="NBS19" s="279"/>
      <c r="NBT19" s="280"/>
      <c r="NBU19" s="281"/>
      <c r="NBV19" s="281"/>
      <c r="NBW19" s="282"/>
      <c r="NBX19" s="283"/>
      <c r="NBY19" s="279"/>
      <c r="NBZ19" s="280"/>
      <c r="NCA19" s="281"/>
      <c r="NCB19" s="281"/>
      <c r="NCC19" s="282"/>
      <c r="NCD19" s="283"/>
      <c r="NCE19" s="279"/>
      <c r="NCF19" s="280"/>
      <c r="NCG19" s="281"/>
      <c r="NCH19" s="281"/>
      <c r="NCI19" s="282"/>
      <c r="NCJ19" s="283"/>
      <c r="NCK19" s="279"/>
      <c r="NCL19" s="280"/>
      <c r="NCM19" s="281"/>
      <c r="NCN19" s="281"/>
      <c r="NCO19" s="282"/>
      <c r="NCP19" s="283"/>
      <c r="NCQ19" s="279"/>
      <c r="NCR19" s="280"/>
      <c r="NCS19" s="281"/>
      <c r="NCT19" s="281"/>
      <c r="NCU19" s="282"/>
      <c r="NCV19" s="283"/>
      <c r="NCW19" s="279"/>
      <c r="NCX19" s="280"/>
      <c r="NCY19" s="281"/>
      <c r="NCZ19" s="281"/>
      <c r="NDA19" s="282"/>
      <c r="NDB19" s="283"/>
      <c r="NDC19" s="279"/>
      <c r="NDD19" s="280"/>
      <c r="NDE19" s="281"/>
      <c r="NDF19" s="281"/>
      <c r="NDG19" s="282"/>
      <c r="NDH19" s="283"/>
      <c r="NDI19" s="279"/>
      <c r="NDJ19" s="280"/>
      <c r="NDK19" s="281"/>
      <c r="NDL19" s="281"/>
      <c r="NDM19" s="282"/>
      <c r="NDN19" s="283"/>
      <c r="NDO19" s="279"/>
      <c r="NDP19" s="280"/>
      <c r="NDQ19" s="281"/>
      <c r="NDR19" s="281"/>
      <c r="NDS19" s="282"/>
      <c r="NDT19" s="283"/>
      <c r="NDU19" s="279"/>
      <c r="NDV19" s="280"/>
      <c r="NDW19" s="281"/>
      <c r="NDX19" s="281"/>
      <c r="NDY19" s="282"/>
      <c r="NDZ19" s="283"/>
      <c r="NEA19" s="279"/>
      <c r="NEB19" s="280"/>
      <c r="NEC19" s="281"/>
      <c r="NED19" s="281"/>
      <c r="NEE19" s="282"/>
      <c r="NEF19" s="283"/>
      <c r="NEG19" s="279"/>
      <c r="NEH19" s="280"/>
      <c r="NEI19" s="281"/>
      <c r="NEJ19" s="281"/>
      <c r="NEK19" s="282"/>
      <c r="NEL19" s="283"/>
      <c r="NEM19" s="279"/>
      <c r="NEN19" s="280"/>
      <c r="NEO19" s="281"/>
      <c r="NEP19" s="281"/>
      <c r="NEQ19" s="282"/>
      <c r="NER19" s="283"/>
      <c r="NES19" s="279"/>
      <c r="NET19" s="280"/>
      <c r="NEU19" s="281"/>
      <c r="NEV19" s="281"/>
      <c r="NEW19" s="282"/>
      <c r="NEX19" s="283"/>
      <c r="NEY19" s="279"/>
      <c r="NEZ19" s="280"/>
      <c r="NFA19" s="281"/>
      <c r="NFB19" s="281"/>
      <c r="NFC19" s="282"/>
      <c r="NFD19" s="283"/>
      <c r="NFE19" s="279"/>
      <c r="NFF19" s="280"/>
      <c r="NFG19" s="281"/>
      <c r="NFH19" s="281"/>
      <c r="NFI19" s="282"/>
      <c r="NFJ19" s="283"/>
      <c r="NFK19" s="279"/>
      <c r="NFL19" s="280"/>
      <c r="NFM19" s="281"/>
      <c r="NFN19" s="281"/>
      <c r="NFO19" s="282"/>
      <c r="NFP19" s="283"/>
      <c r="NFQ19" s="279"/>
      <c r="NFR19" s="280"/>
      <c r="NFS19" s="281"/>
      <c r="NFT19" s="281"/>
      <c r="NFU19" s="282"/>
      <c r="NFV19" s="283"/>
      <c r="NFW19" s="279"/>
      <c r="NFX19" s="280"/>
      <c r="NFY19" s="281"/>
      <c r="NFZ19" s="281"/>
      <c r="NGA19" s="282"/>
      <c r="NGB19" s="283"/>
      <c r="NGC19" s="279"/>
      <c r="NGD19" s="280"/>
      <c r="NGE19" s="281"/>
      <c r="NGF19" s="281"/>
      <c r="NGG19" s="282"/>
      <c r="NGH19" s="283"/>
      <c r="NGI19" s="279"/>
      <c r="NGJ19" s="280"/>
      <c r="NGK19" s="281"/>
      <c r="NGL19" s="281"/>
      <c r="NGM19" s="282"/>
      <c r="NGN19" s="283"/>
      <c r="NGO19" s="279"/>
      <c r="NGP19" s="280"/>
      <c r="NGQ19" s="281"/>
      <c r="NGR19" s="281"/>
      <c r="NGS19" s="282"/>
      <c r="NGT19" s="283"/>
      <c r="NGU19" s="279"/>
      <c r="NGV19" s="280"/>
      <c r="NGW19" s="281"/>
      <c r="NGX19" s="281"/>
      <c r="NGY19" s="282"/>
      <c r="NGZ19" s="283"/>
      <c r="NHA19" s="279"/>
      <c r="NHB19" s="280"/>
      <c r="NHC19" s="281"/>
      <c r="NHD19" s="281"/>
      <c r="NHE19" s="282"/>
      <c r="NHF19" s="283"/>
      <c r="NHG19" s="279"/>
      <c r="NHH19" s="280"/>
      <c r="NHI19" s="281"/>
      <c r="NHJ19" s="281"/>
      <c r="NHK19" s="282"/>
      <c r="NHL19" s="283"/>
      <c r="NHM19" s="279"/>
      <c r="NHN19" s="280"/>
      <c r="NHO19" s="281"/>
      <c r="NHP19" s="281"/>
      <c r="NHQ19" s="282"/>
      <c r="NHR19" s="283"/>
      <c r="NHS19" s="279"/>
      <c r="NHT19" s="280"/>
      <c r="NHU19" s="281"/>
      <c r="NHV19" s="281"/>
      <c r="NHW19" s="282"/>
      <c r="NHX19" s="283"/>
      <c r="NHY19" s="279"/>
      <c r="NHZ19" s="280"/>
      <c r="NIA19" s="281"/>
      <c r="NIB19" s="281"/>
      <c r="NIC19" s="282"/>
      <c r="NID19" s="283"/>
      <c r="NIE19" s="279"/>
      <c r="NIF19" s="280"/>
      <c r="NIG19" s="281"/>
      <c r="NIH19" s="281"/>
      <c r="NII19" s="282"/>
      <c r="NIJ19" s="283"/>
      <c r="NIK19" s="279"/>
      <c r="NIL19" s="280"/>
      <c r="NIM19" s="281"/>
      <c r="NIN19" s="281"/>
      <c r="NIO19" s="282"/>
      <c r="NIP19" s="283"/>
      <c r="NIQ19" s="279"/>
      <c r="NIR19" s="280"/>
      <c r="NIS19" s="281"/>
      <c r="NIT19" s="281"/>
      <c r="NIU19" s="282"/>
      <c r="NIV19" s="283"/>
      <c r="NIW19" s="279"/>
      <c r="NIX19" s="280"/>
      <c r="NIY19" s="281"/>
      <c r="NIZ19" s="281"/>
      <c r="NJA19" s="282"/>
      <c r="NJB19" s="283"/>
      <c r="NJC19" s="279"/>
      <c r="NJD19" s="280"/>
      <c r="NJE19" s="281"/>
      <c r="NJF19" s="281"/>
      <c r="NJG19" s="282"/>
      <c r="NJH19" s="283"/>
      <c r="NJI19" s="279"/>
      <c r="NJJ19" s="280"/>
      <c r="NJK19" s="281"/>
      <c r="NJL19" s="281"/>
      <c r="NJM19" s="282"/>
      <c r="NJN19" s="283"/>
      <c r="NJO19" s="279"/>
      <c r="NJP19" s="280"/>
      <c r="NJQ19" s="281"/>
      <c r="NJR19" s="281"/>
      <c r="NJS19" s="282"/>
      <c r="NJT19" s="283"/>
      <c r="NJU19" s="279"/>
      <c r="NJV19" s="280"/>
      <c r="NJW19" s="281"/>
      <c r="NJX19" s="281"/>
      <c r="NJY19" s="282"/>
      <c r="NJZ19" s="283"/>
      <c r="NKA19" s="279"/>
      <c r="NKB19" s="280"/>
      <c r="NKC19" s="281"/>
      <c r="NKD19" s="281"/>
      <c r="NKE19" s="282"/>
      <c r="NKF19" s="283"/>
      <c r="NKG19" s="279"/>
      <c r="NKH19" s="280"/>
      <c r="NKI19" s="281"/>
      <c r="NKJ19" s="281"/>
      <c r="NKK19" s="282"/>
      <c r="NKL19" s="283"/>
      <c r="NKM19" s="279"/>
      <c r="NKN19" s="280"/>
      <c r="NKO19" s="281"/>
      <c r="NKP19" s="281"/>
      <c r="NKQ19" s="282"/>
      <c r="NKR19" s="283"/>
      <c r="NKS19" s="279"/>
      <c r="NKT19" s="280"/>
      <c r="NKU19" s="281"/>
      <c r="NKV19" s="281"/>
      <c r="NKW19" s="282"/>
      <c r="NKX19" s="283"/>
      <c r="NKY19" s="279"/>
      <c r="NKZ19" s="280"/>
      <c r="NLA19" s="281"/>
      <c r="NLB19" s="281"/>
      <c r="NLC19" s="282"/>
      <c r="NLD19" s="283"/>
      <c r="NLE19" s="279"/>
      <c r="NLF19" s="280"/>
      <c r="NLG19" s="281"/>
      <c r="NLH19" s="281"/>
      <c r="NLI19" s="282"/>
      <c r="NLJ19" s="283"/>
      <c r="NLK19" s="279"/>
      <c r="NLL19" s="280"/>
      <c r="NLM19" s="281"/>
      <c r="NLN19" s="281"/>
      <c r="NLO19" s="282"/>
      <c r="NLP19" s="283"/>
      <c r="NLQ19" s="279"/>
      <c r="NLR19" s="280"/>
      <c r="NLS19" s="281"/>
      <c r="NLT19" s="281"/>
      <c r="NLU19" s="282"/>
      <c r="NLV19" s="283"/>
      <c r="NLW19" s="279"/>
      <c r="NLX19" s="280"/>
      <c r="NLY19" s="281"/>
      <c r="NLZ19" s="281"/>
      <c r="NMA19" s="282"/>
      <c r="NMB19" s="283"/>
      <c r="NMC19" s="279"/>
      <c r="NMD19" s="280"/>
      <c r="NME19" s="281"/>
      <c r="NMF19" s="281"/>
      <c r="NMG19" s="282"/>
      <c r="NMH19" s="283"/>
      <c r="NMI19" s="279"/>
      <c r="NMJ19" s="280"/>
      <c r="NMK19" s="281"/>
      <c r="NML19" s="281"/>
      <c r="NMM19" s="282"/>
      <c r="NMN19" s="283"/>
      <c r="NMO19" s="279"/>
      <c r="NMP19" s="280"/>
      <c r="NMQ19" s="281"/>
      <c r="NMR19" s="281"/>
      <c r="NMS19" s="282"/>
      <c r="NMT19" s="283"/>
      <c r="NMU19" s="279"/>
      <c r="NMV19" s="280"/>
      <c r="NMW19" s="281"/>
      <c r="NMX19" s="281"/>
      <c r="NMY19" s="282"/>
      <c r="NMZ19" s="283"/>
      <c r="NNA19" s="279"/>
      <c r="NNB19" s="280"/>
      <c r="NNC19" s="281"/>
      <c r="NND19" s="281"/>
      <c r="NNE19" s="282"/>
      <c r="NNF19" s="283"/>
      <c r="NNG19" s="279"/>
      <c r="NNH19" s="280"/>
      <c r="NNI19" s="281"/>
      <c r="NNJ19" s="281"/>
      <c r="NNK19" s="282"/>
      <c r="NNL19" s="283"/>
      <c r="NNM19" s="279"/>
      <c r="NNN19" s="280"/>
      <c r="NNO19" s="281"/>
      <c r="NNP19" s="281"/>
      <c r="NNQ19" s="282"/>
      <c r="NNR19" s="283"/>
      <c r="NNS19" s="279"/>
      <c r="NNT19" s="280"/>
      <c r="NNU19" s="281"/>
      <c r="NNV19" s="281"/>
      <c r="NNW19" s="282"/>
      <c r="NNX19" s="283"/>
      <c r="NNY19" s="279"/>
      <c r="NNZ19" s="280"/>
      <c r="NOA19" s="281"/>
      <c r="NOB19" s="281"/>
      <c r="NOC19" s="282"/>
      <c r="NOD19" s="283"/>
      <c r="NOE19" s="279"/>
      <c r="NOF19" s="280"/>
      <c r="NOG19" s="281"/>
      <c r="NOH19" s="281"/>
      <c r="NOI19" s="282"/>
      <c r="NOJ19" s="283"/>
      <c r="NOK19" s="279"/>
      <c r="NOL19" s="280"/>
      <c r="NOM19" s="281"/>
      <c r="NON19" s="281"/>
      <c r="NOO19" s="282"/>
      <c r="NOP19" s="283"/>
      <c r="NOQ19" s="279"/>
      <c r="NOR19" s="280"/>
      <c r="NOS19" s="281"/>
      <c r="NOT19" s="281"/>
      <c r="NOU19" s="282"/>
      <c r="NOV19" s="283"/>
      <c r="NOW19" s="279"/>
      <c r="NOX19" s="280"/>
      <c r="NOY19" s="281"/>
      <c r="NOZ19" s="281"/>
      <c r="NPA19" s="282"/>
      <c r="NPB19" s="283"/>
      <c r="NPC19" s="279"/>
      <c r="NPD19" s="280"/>
      <c r="NPE19" s="281"/>
      <c r="NPF19" s="281"/>
      <c r="NPG19" s="282"/>
      <c r="NPH19" s="283"/>
      <c r="NPI19" s="279"/>
      <c r="NPJ19" s="280"/>
      <c r="NPK19" s="281"/>
      <c r="NPL19" s="281"/>
      <c r="NPM19" s="282"/>
      <c r="NPN19" s="283"/>
      <c r="NPO19" s="279"/>
      <c r="NPP19" s="280"/>
      <c r="NPQ19" s="281"/>
      <c r="NPR19" s="281"/>
      <c r="NPS19" s="282"/>
      <c r="NPT19" s="283"/>
      <c r="NPU19" s="279"/>
      <c r="NPV19" s="280"/>
      <c r="NPW19" s="281"/>
      <c r="NPX19" s="281"/>
      <c r="NPY19" s="282"/>
      <c r="NPZ19" s="283"/>
      <c r="NQA19" s="279"/>
      <c r="NQB19" s="280"/>
      <c r="NQC19" s="281"/>
      <c r="NQD19" s="281"/>
      <c r="NQE19" s="282"/>
      <c r="NQF19" s="283"/>
      <c r="NQG19" s="279"/>
      <c r="NQH19" s="280"/>
      <c r="NQI19" s="281"/>
      <c r="NQJ19" s="281"/>
      <c r="NQK19" s="282"/>
      <c r="NQL19" s="283"/>
      <c r="NQM19" s="279"/>
      <c r="NQN19" s="280"/>
      <c r="NQO19" s="281"/>
      <c r="NQP19" s="281"/>
      <c r="NQQ19" s="282"/>
      <c r="NQR19" s="283"/>
      <c r="NQS19" s="279"/>
      <c r="NQT19" s="280"/>
      <c r="NQU19" s="281"/>
      <c r="NQV19" s="281"/>
      <c r="NQW19" s="282"/>
      <c r="NQX19" s="283"/>
      <c r="NQY19" s="279"/>
      <c r="NQZ19" s="280"/>
      <c r="NRA19" s="281"/>
      <c r="NRB19" s="281"/>
      <c r="NRC19" s="282"/>
      <c r="NRD19" s="283"/>
      <c r="NRE19" s="279"/>
      <c r="NRF19" s="280"/>
      <c r="NRG19" s="281"/>
      <c r="NRH19" s="281"/>
      <c r="NRI19" s="282"/>
      <c r="NRJ19" s="283"/>
      <c r="NRK19" s="279"/>
      <c r="NRL19" s="280"/>
      <c r="NRM19" s="281"/>
      <c r="NRN19" s="281"/>
      <c r="NRO19" s="282"/>
      <c r="NRP19" s="283"/>
      <c r="NRQ19" s="279"/>
      <c r="NRR19" s="280"/>
      <c r="NRS19" s="281"/>
      <c r="NRT19" s="281"/>
      <c r="NRU19" s="282"/>
      <c r="NRV19" s="283"/>
      <c r="NRW19" s="279"/>
      <c r="NRX19" s="280"/>
      <c r="NRY19" s="281"/>
      <c r="NRZ19" s="281"/>
      <c r="NSA19" s="282"/>
      <c r="NSB19" s="283"/>
      <c r="NSC19" s="279"/>
      <c r="NSD19" s="280"/>
      <c r="NSE19" s="281"/>
      <c r="NSF19" s="281"/>
      <c r="NSG19" s="282"/>
      <c r="NSH19" s="283"/>
      <c r="NSI19" s="279"/>
      <c r="NSJ19" s="280"/>
      <c r="NSK19" s="281"/>
      <c r="NSL19" s="281"/>
      <c r="NSM19" s="282"/>
      <c r="NSN19" s="283"/>
      <c r="NSO19" s="279"/>
      <c r="NSP19" s="280"/>
      <c r="NSQ19" s="281"/>
      <c r="NSR19" s="281"/>
      <c r="NSS19" s="282"/>
      <c r="NST19" s="283"/>
      <c r="NSU19" s="279"/>
      <c r="NSV19" s="280"/>
      <c r="NSW19" s="281"/>
      <c r="NSX19" s="281"/>
      <c r="NSY19" s="282"/>
      <c r="NSZ19" s="283"/>
      <c r="NTA19" s="279"/>
      <c r="NTB19" s="280"/>
      <c r="NTC19" s="281"/>
      <c r="NTD19" s="281"/>
      <c r="NTE19" s="282"/>
      <c r="NTF19" s="283"/>
      <c r="NTG19" s="279"/>
      <c r="NTH19" s="280"/>
      <c r="NTI19" s="281"/>
      <c r="NTJ19" s="281"/>
      <c r="NTK19" s="282"/>
      <c r="NTL19" s="283"/>
      <c r="NTM19" s="279"/>
      <c r="NTN19" s="280"/>
      <c r="NTO19" s="281"/>
      <c r="NTP19" s="281"/>
      <c r="NTQ19" s="282"/>
      <c r="NTR19" s="283"/>
      <c r="NTS19" s="279"/>
      <c r="NTT19" s="280"/>
      <c r="NTU19" s="281"/>
      <c r="NTV19" s="281"/>
      <c r="NTW19" s="282"/>
      <c r="NTX19" s="283"/>
      <c r="NTY19" s="279"/>
      <c r="NTZ19" s="280"/>
      <c r="NUA19" s="281"/>
      <c r="NUB19" s="281"/>
      <c r="NUC19" s="282"/>
      <c r="NUD19" s="283"/>
      <c r="NUE19" s="279"/>
      <c r="NUF19" s="280"/>
      <c r="NUG19" s="281"/>
      <c r="NUH19" s="281"/>
      <c r="NUI19" s="282"/>
      <c r="NUJ19" s="283"/>
      <c r="NUK19" s="279"/>
      <c r="NUL19" s="280"/>
      <c r="NUM19" s="281"/>
      <c r="NUN19" s="281"/>
      <c r="NUO19" s="282"/>
      <c r="NUP19" s="283"/>
      <c r="NUQ19" s="279"/>
      <c r="NUR19" s="280"/>
      <c r="NUS19" s="281"/>
      <c r="NUT19" s="281"/>
      <c r="NUU19" s="282"/>
      <c r="NUV19" s="283"/>
      <c r="NUW19" s="279"/>
      <c r="NUX19" s="280"/>
      <c r="NUY19" s="281"/>
      <c r="NUZ19" s="281"/>
      <c r="NVA19" s="282"/>
      <c r="NVB19" s="283"/>
      <c r="NVC19" s="279"/>
      <c r="NVD19" s="280"/>
      <c r="NVE19" s="281"/>
      <c r="NVF19" s="281"/>
      <c r="NVG19" s="282"/>
      <c r="NVH19" s="283"/>
      <c r="NVI19" s="279"/>
      <c r="NVJ19" s="280"/>
      <c r="NVK19" s="281"/>
      <c r="NVL19" s="281"/>
      <c r="NVM19" s="282"/>
      <c r="NVN19" s="283"/>
      <c r="NVO19" s="279"/>
      <c r="NVP19" s="280"/>
      <c r="NVQ19" s="281"/>
      <c r="NVR19" s="281"/>
      <c r="NVS19" s="282"/>
      <c r="NVT19" s="283"/>
      <c r="NVU19" s="279"/>
      <c r="NVV19" s="280"/>
      <c r="NVW19" s="281"/>
      <c r="NVX19" s="281"/>
      <c r="NVY19" s="282"/>
      <c r="NVZ19" s="283"/>
      <c r="NWA19" s="279"/>
      <c r="NWB19" s="280"/>
      <c r="NWC19" s="281"/>
      <c r="NWD19" s="281"/>
      <c r="NWE19" s="282"/>
      <c r="NWF19" s="283"/>
      <c r="NWG19" s="279"/>
      <c r="NWH19" s="280"/>
      <c r="NWI19" s="281"/>
      <c r="NWJ19" s="281"/>
      <c r="NWK19" s="282"/>
      <c r="NWL19" s="283"/>
      <c r="NWM19" s="279"/>
      <c r="NWN19" s="280"/>
      <c r="NWO19" s="281"/>
      <c r="NWP19" s="281"/>
      <c r="NWQ19" s="282"/>
      <c r="NWR19" s="283"/>
      <c r="NWS19" s="279"/>
      <c r="NWT19" s="280"/>
      <c r="NWU19" s="281"/>
      <c r="NWV19" s="281"/>
      <c r="NWW19" s="282"/>
      <c r="NWX19" s="283"/>
      <c r="NWY19" s="279"/>
      <c r="NWZ19" s="280"/>
      <c r="NXA19" s="281"/>
      <c r="NXB19" s="281"/>
      <c r="NXC19" s="282"/>
      <c r="NXD19" s="283"/>
      <c r="NXE19" s="279"/>
      <c r="NXF19" s="280"/>
      <c r="NXG19" s="281"/>
      <c r="NXH19" s="281"/>
      <c r="NXI19" s="282"/>
      <c r="NXJ19" s="283"/>
      <c r="NXK19" s="279"/>
      <c r="NXL19" s="280"/>
      <c r="NXM19" s="281"/>
      <c r="NXN19" s="281"/>
      <c r="NXO19" s="282"/>
      <c r="NXP19" s="283"/>
      <c r="NXQ19" s="279"/>
      <c r="NXR19" s="280"/>
      <c r="NXS19" s="281"/>
      <c r="NXT19" s="281"/>
      <c r="NXU19" s="282"/>
      <c r="NXV19" s="283"/>
      <c r="NXW19" s="279"/>
      <c r="NXX19" s="280"/>
      <c r="NXY19" s="281"/>
      <c r="NXZ19" s="281"/>
      <c r="NYA19" s="282"/>
      <c r="NYB19" s="283"/>
      <c r="NYC19" s="279"/>
      <c r="NYD19" s="280"/>
      <c r="NYE19" s="281"/>
      <c r="NYF19" s="281"/>
      <c r="NYG19" s="282"/>
      <c r="NYH19" s="283"/>
      <c r="NYI19" s="279"/>
      <c r="NYJ19" s="280"/>
      <c r="NYK19" s="281"/>
      <c r="NYL19" s="281"/>
      <c r="NYM19" s="282"/>
      <c r="NYN19" s="283"/>
      <c r="NYO19" s="279"/>
      <c r="NYP19" s="280"/>
      <c r="NYQ19" s="281"/>
      <c r="NYR19" s="281"/>
      <c r="NYS19" s="282"/>
      <c r="NYT19" s="283"/>
      <c r="NYU19" s="279"/>
      <c r="NYV19" s="280"/>
      <c r="NYW19" s="281"/>
      <c r="NYX19" s="281"/>
      <c r="NYY19" s="282"/>
      <c r="NYZ19" s="283"/>
      <c r="NZA19" s="279"/>
      <c r="NZB19" s="280"/>
      <c r="NZC19" s="281"/>
      <c r="NZD19" s="281"/>
      <c r="NZE19" s="282"/>
      <c r="NZF19" s="283"/>
      <c r="NZG19" s="279"/>
      <c r="NZH19" s="280"/>
      <c r="NZI19" s="281"/>
      <c r="NZJ19" s="281"/>
      <c r="NZK19" s="282"/>
      <c r="NZL19" s="283"/>
      <c r="NZM19" s="279"/>
      <c r="NZN19" s="280"/>
      <c r="NZO19" s="281"/>
      <c r="NZP19" s="281"/>
      <c r="NZQ19" s="282"/>
      <c r="NZR19" s="283"/>
      <c r="NZS19" s="279"/>
      <c r="NZT19" s="280"/>
      <c r="NZU19" s="281"/>
      <c r="NZV19" s="281"/>
      <c r="NZW19" s="282"/>
      <c r="NZX19" s="283"/>
      <c r="NZY19" s="279"/>
      <c r="NZZ19" s="280"/>
      <c r="OAA19" s="281"/>
      <c r="OAB19" s="281"/>
      <c r="OAC19" s="282"/>
      <c r="OAD19" s="283"/>
      <c r="OAE19" s="279"/>
      <c r="OAF19" s="280"/>
      <c r="OAG19" s="281"/>
      <c r="OAH19" s="281"/>
      <c r="OAI19" s="282"/>
      <c r="OAJ19" s="283"/>
      <c r="OAK19" s="279"/>
      <c r="OAL19" s="280"/>
      <c r="OAM19" s="281"/>
      <c r="OAN19" s="281"/>
      <c r="OAO19" s="282"/>
      <c r="OAP19" s="283"/>
      <c r="OAQ19" s="279"/>
      <c r="OAR19" s="280"/>
      <c r="OAS19" s="281"/>
      <c r="OAT19" s="281"/>
      <c r="OAU19" s="282"/>
      <c r="OAV19" s="283"/>
      <c r="OAW19" s="279"/>
      <c r="OAX19" s="280"/>
      <c r="OAY19" s="281"/>
      <c r="OAZ19" s="281"/>
      <c r="OBA19" s="282"/>
      <c r="OBB19" s="283"/>
      <c r="OBC19" s="279"/>
      <c r="OBD19" s="280"/>
      <c r="OBE19" s="281"/>
      <c r="OBF19" s="281"/>
      <c r="OBG19" s="282"/>
      <c r="OBH19" s="283"/>
      <c r="OBI19" s="279"/>
      <c r="OBJ19" s="280"/>
      <c r="OBK19" s="281"/>
      <c r="OBL19" s="281"/>
      <c r="OBM19" s="282"/>
      <c r="OBN19" s="283"/>
      <c r="OBO19" s="279"/>
      <c r="OBP19" s="280"/>
      <c r="OBQ19" s="281"/>
      <c r="OBR19" s="281"/>
      <c r="OBS19" s="282"/>
      <c r="OBT19" s="283"/>
      <c r="OBU19" s="279"/>
      <c r="OBV19" s="280"/>
      <c r="OBW19" s="281"/>
      <c r="OBX19" s="281"/>
      <c r="OBY19" s="282"/>
      <c r="OBZ19" s="283"/>
      <c r="OCA19" s="279"/>
      <c r="OCB19" s="280"/>
      <c r="OCC19" s="281"/>
      <c r="OCD19" s="281"/>
      <c r="OCE19" s="282"/>
      <c r="OCF19" s="283"/>
      <c r="OCG19" s="279"/>
      <c r="OCH19" s="280"/>
      <c r="OCI19" s="281"/>
      <c r="OCJ19" s="281"/>
      <c r="OCK19" s="282"/>
      <c r="OCL19" s="283"/>
      <c r="OCM19" s="279"/>
      <c r="OCN19" s="280"/>
      <c r="OCO19" s="281"/>
      <c r="OCP19" s="281"/>
      <c r="OCQ19" s="282"/>
      <c r="OCR19" s="283"/>
      <c r="OCS19" s="279"/>
      <c r="OCT19" s="280"/>
      <c r="OCU19" s="281"/>
      <c r="OCV19" s="281"/>
      <c r="OCW19" s="282"/>
      <c r="OCX19" s="283"/>
      <c r="OCY19" s="279"/>
      <c r="OCZ19" s="280"/>
      <c r="ODA19" s="281"/>
      <c r="ODB19" s="281"/>
      <c r="ODC19" s="282"/>
      <c r="ODD19" s="283"/>
      <c r="ODE19" s="279"/>
      <c r="ODF19" s="280"/>
      <c r="ODG19" s="281"/>
      <c r="ODH19" s="281"/>
      <c r="ODI19" s="282"/>
      <c r="ODJ19" s="283"/>
      <c r="ODK19" s="279"/>
      <c r="ODL19" s="280"/>
      <c r="ODM19" s="281"/>
      <c r="ODN19" s="281"/>
      <c r="ODO19" s="282"/>
      <c r="ODP19" s="283"/>
      <c r="ODQ19" s="279"/>
      <c r="ODR19" s="280"/>
      <c r="ODS19" s="281"/>
      <c r="ODT19" s="281"/>
      <c r="ODU19" s="282"/>
      <c r="ODV19" s="283"/>
      <c r="ODW19" s="279"/>
      <c r="ODX19" s="280"/>
      <c r="ODY19" s="281"/>
      <c r="ODZ19" s="281"/>
      <c r="OEA19" s="282"/>
      <c r="OEB19" s="283"/>
      <c r="OEC19" s="279"/>
      <c r="OED19" s="280"/>
      <c r="OEE19" s="281"/>
      <c r="OEF19" s="281"/>
      <c r="OEG19" s="282"/>
      <c r="OEH19" s="283"/>
      <c r="OEI19" s="279"/>
      <c r="OEJ19" s="280"/>
      <c r="OEK19" s="281"/>
      <c r="OEL19" s="281"/>
      <c r="OEM19" s="282"/>
      <c r="OEN19" s="283"/>
      <c r="OEO19" s="279"/>
      <c r="OEP19" s="280"/>
      <c r="OEQ19" s="281"/>
      <c r="OER19" s="281"/>
      <c r="OES19" s="282"/>
      <c r="OET19" s="283"/>
      <c r="OEU19" s="279"/>
      <c r="OEV19" s="280"/>
      <c r="OEW19" s="281"/>
      <c r="OEX19" s="281"/>
      <c r="OEY19" s="282"/>
      <c r="OEZ19" s="283"/>
      <c r="OFA19" s="279"/>
      <c r="OFB19" s="280"/>
      <c r="OFC19" s="281"/>
      <c r="OFD19" s="281"/>
      <c r="OFE19" s="282"/>
      <c r="OFF19" s="283"/>
      <c r="OFG19" s="279"/>
      <c r="OFH19" s="280"/>
      <c r="OFI19" s="281"/>
      <c r="OFJ19" s="281"/>
      <c r="OFK19" s="282"/>
      <c r="OFL19" s="283"/>
      <c r="OFM19" s="279"/>
      <c r="OFN19" s="280"/>
      <c r="OFO19" s="281"/>
      <c r="OFP19" s="281"/>
      <c r="OFQ19" s="282"/>
      <c r="OFR19" s="283"/>
      <c r="OFS19" s="279"/>
      <c r="OFT19" s="280"/>
      <c r="OFU19" s="281"/>
      <c r="OFV19" s="281"/>
      <c r="OFW19" s="282"/>
      <c r="OFX19" s="283"/>
      <c r="OFY19" s="279"/>
      <c r="OFZ19" s="280"/>
      <c r="OGA19" s="281"/>
      <c r="OGB19" s="281"/>
      <c r="OGC19" s="282"/>
      <c r="OGD19" s="283"/>
      <c r="OGE19" s="279"/>
      <c r="OGF19" s="280"/>
      <c r="OGG19" s="281"/>
      <c r="OGH19" s="281"/>
      <c r="OGI19" s="282"/>
      <c r="OGJ19" s="283"/>
      <c r="OGK19" s="279"/>
      <c r="OGL19" s="280"/>
      <c r="OGM19" s="281"/>
      <c r="OGN19" s="281"/>
      <c r="OGO19" s="282"/>
      <c r="OGP19" s="283"/>
      <c r="OGQ19" s="279"/>
      <c r="OGR19" s="280"/>
      <c r="OGS19" s="281"/>
      <c r="OGT19" s="281"/>
      <c r="OGU19" s="282"/>
      <c r="OGV19" s="283"/>
      <c r="OGW19" s="279"/>
      <c r="OGX19" s="280"/>
      <c r="OGY19" s="281"/>
      <c r="OGZ19" s="281"/>
      <c r="OHA19" s="282"/>
      <c r="OHB19" s="283"/>
      <c r="OHC19" s="279"/>
      <c r="OHD19" s="280"/>
      <c r="OHE19" s="281"/>
      <c r="OHF19" s="281"/>
      <c r="OHG19" s="282"/>
      <c r="OHH19" s="283"/>
      <c r="OHI19" s="279"/>
      <c r="OHJ19" s="280"/>
      <c r="OHK19" s="281"/>
      <c r="OHL19" s="281"/>
      <c r="OHM19" s="282"/>
      <c r="OHN19" s="283"/>
      <c r="OHO19" s="279"/>
      <c r="OHP19" s="280"/>
      <c r="OHQ19" s="281"/>
      <c r="OHR19" s="281"/>
      <c r="OHS19" s="282"/>
      <c r="OHT19" s="283"/>
      <c r="OHU19" s="279"/>
      <c r="OHV19" s="280"/>
      <c r="OHW19" s="281"/>
      <c r="OHX19" s="281"/>
      <c r="OHY19" s="282"/>
      <c r="OHZ19" s="283"/>
      <c r="OIA19" s="279"/>
      <c r="OIB19" s="280"/>
      <c r="OIC19" s="281"/>
      <c r="OID19" s="281"/>
      <c r="OIE19" s="282"/>
      <c r="OIF19" s="283"/>
      <c r="OIG19" s="279"/>
      <c r="OIH19" s="280"/>
      <c r="OII19" s="281"/>
      <c r="OIJ19" s="281"/>
      <c r="OIK19" s="282"/>
      <c r="OIL19" s="283"/>
      <c r="OIM19" s="279"/>
      <c r="OIN19" s="280"/>
      <c r="OIO19" s="281"/>
      <c r="OIP19" s="281"/>
      <c r="OIQ19" s="282"/>
      <c r="OIR19" s="283"/>
      <c r="OIS19" s="279"/>
      <c r="OIT19" s="280"/>
      <c r="OIU19" s="281"/>
      <c r="OIV19" s="281"/>
      <c r="OIW19" s="282"/>
      <c r="OIX19" s="283"/>
      <c r="OIY19" s="279"/>
      <c r="OIZ19" s="280"/>
      <c r="OJA19" s="281"/>
      <c r="OJB19" s="281"/>
      <c r="OJC19" s="282"/>
      <c r="OJD19" s="283"/>
      <c r="OJE19" s="279"/>
      <c r="OJF19" s="280"/>
      <c r="OJG19" s="281"/>
      <c r="OJH19" s="281"/>
      <c r="OJI19" s="282"/>
      <c r="OJJ19" s="283"/>
      <c r="OJK19" s="279"/>
      <c r="OJL19" s="280"/>
      <c r="OJM19" s="281"/>
      <c r="OJN19" s="281"/>
      <c r="OJO19" s="282"/>
      <c r="OJP19" s="283"/>
      <c r="OJQ19" s="279"/>
      <c r="OJR19" s="280"/>
      <c r="OJS19" s="281"/>
      <c r="OJT19" s="281"/>
      <c r="OJU19" s="282"/>
      <c r="OJV19" s="283"/>
      <c r="OJW19" s="279"/>
      <c r="OJX19" s="280"/>
      <c r="OJY19" s="281"/>
      <c r="OJZ19" s="281"/>
      <c r="OKA19" s="282"/>
      <c r="OKB19" s="283"/>
      <c r="OKC19" s="279"/>
      <c r="OKD19" s="280"/>
      <c r="OKE19" s="281"/>
      <c r="OKF19" s="281"/>
      <c r="OKG19" s="282"/>
      <c r="OKH19" s="283"/>
      <c r="OKI19" s="279"/>
      <c r="OKJ19" s="280"/>
      <c r="OKK19" s="281"/>
      <c r="OKL19" s="281"/>
      <c r="OKM19" s="282"/>
      <c r="OKN19" s="283"/>
      <c r="OKO19" s="279"/>
      <c r="OKP19" s="280"/>
      <c r="OKQ19" s="281"/>
      <c r="OKR19" s="281"/>
      <c r="OKS19" s="282"/>
      <c r="OKT19" s="283"/>
      <c r="OKU19" s="279"/>
      <c r="OKV19" s="280"/>
      <c r="OKW19" s="281"/>
      <c r="OKX19" s="281"/>
      <c r="OKY19" s="282"/>
      <c r="OKZ19" s="283"/>
      <c r="OLA19" s="279"/>
      <c r="OLB19" s="280"/>
      <c r="OLC19" s="281"/>
      <c r="OLD19" s="281"/>
      <c r="OLE19" s="282"/>
      <c r="OLF19" s="283"/>
      <c r="OLG19" s="279"/>
      <c r="OLH19" s="280"/>
      <c r="OLI19" s="281"/>
      <c r="OLJ19" s="281"/>
      <c r="OLK19" s="282"/>
      <c r="OLL19" s="283"/>
      <c r="OLM19" s="279"/>
      <c r="OLN19" s="280"/>
      <c r="OLO19" s="281"/>
      <c r="OLP19" s="281"/>
      <c r="OLQ19" s="282"/>
      <c r="OLR19" s="283"/>
      <c r="OLS19" s="279"/>
      <c r="OLT19" s="280"/>
      <c r="OLU19" s="281"/>
      <c r="OLV19" s="281"/>
      <c r="OLW19" s="282"/>
      <c r="OLX19" s="283"/>
      <c r="OLY19" s="279"/>
      <c r="OLZ19" s="280"/>
      <c r="OMA19" s="281"/>
      <c r="OMB19" s="281"/>
      <c r="OMC19" s="282"/>
      <c r="OMD19" s="283"/>
      <c r="OME19" s="279"/>
      <c r="OMF19" s="280"/>
      <c r="OMG19" s="281"/>
      <c r="OMH19" s="281"/>
      <c r="OMI19" s="282"/>
      <c r="OMJ19" s="283"/>
      <c r="OMK19" s="279"/>
      <c r="OML19" s="280"/>
      <c r="OMM19" s="281"/>
      <c r="OMN19" s="281"/>
      <c r="OMO19" s="282"/>
      <c r="OMP19" s="283"/>
      <c r="OMQ19" s="279"/>
      <c r="OMR19" s="280"/>
      <c r="OMS19" s="281"/>
      <c r="OMT19" s="281"/>
      <c r="OMU19" s="282"/>
      <c r="OMV19" s="283"/>
      <c r="OMW19" s="279"/>
      <c r="OMX19" s="280"/>
      <c r="OMY19" s="281"/>
      <c r="OMZ19" s="281"/>
      <c r="ONA19" s="282"/>
      <c r="ONB19" s="283"/>
      <c r="ONC19" s="279"/>
      <c r="OND19" s="280"/>
      <c r="ONE19" s="281"/>
      <c r="ONF19" s="281"/>
      <c r="ONG19" s="282"/>
      <c r="ONH19" s="283"/>
      <c r="ONI19" s="279"/>
      <c r="ONJ19" s="280"/>
      <c r="ONK19" s="281"/>
      <c r="ONL19" s="281"/>
      <c r="ONM19" s="282"/>
      <c r="ONN19" s="283"/>
      <c r="ONO19" s="279"/>
      <c r="ONP19" s="280"/>
      <c r="ONQ19" s="281"/>
      <c r="ONR19" s="281"/>
      <c r="ONS19" s="282"/>
      <c r="ONT19" s="283"/>
      <c r="ONU19" s="279"/>
      <c r="ONV19" s="280"/>
      <c r="ONW19" s="281"/>
      <c r="ONX19" s="281"/>
      <c r="ONY19" s="282"/>
      <c r="ONZ19" s="283"/>
      <c r="OOA19" s="279"/>
      <c r="OOB19" s="280"/>
      <c r="OOC19" s="281"/>
      <c r="OOD19" s="281"/>
      <c r="OOE19" s="282"/>
      <c r="OOF19" s="283"/>
      <c r="OOG19" s="279"/>
      <c r="OOH19" s="280"/>
      <c r="OOI19" s="281"/>
      <c r="OOJ19" s="281"/>
      <c r="OOK19" s="282"/>
      <c r="OOL19" s="283"/>
      <c r="OOM19" s="279"/>
      <c r="OON19" s="280"/>
      <c r="OOO19" s="281"/>
      <c r="OOP19" s="281"/>
      <c r="OOQ19" s="282"/>
      <c r="OOR19" s="283"/>
      <c r="OOS19" s="279"/>
      <c r="OOT19" s="280"/>
      <c r="OOU19" s="281"/>
      <c r="OOV19" s="281"/>
      <c r="OOW19" s="282"/>
      <c r="OOX19" s="283"/>
      <c r="OOY19" s="279"/>
      <c r="OOZ19" s="280"/>
      <c r="OPA19" s="281"/>
      <c r="OPB19" s="281"/>
      <c r="OPC19" s="282"/>
      <c r="OPD19" s="283"/>
      <c r="OPE19" s="279"/>
      <c r="OPF19" s="280"/>
      <c r="OPG19" s="281"/>
      <c r="OPH19" s="281"/>
      <c r="OPI19" s="282"/>
      <c r="OPJ19" s="283"/>
      <c r="OPK19" s="279"/>
      <c r="OPL19" s="280"/>
      <c r="OPM19" s="281"/>
      <c r="OPN19" s="281"/>
      <c r="OPO19" s="282"/>
      <c r="OPP19" s="283"/>
      <c r="OPQ19" s="279"/>
      <c r="OPR19" s="280"/>
      <c r="OPS19" s="281"/>
      <c r="OPT19" s="281"/>
      <c r="OPU19" s="282"/>
      <c r="OPV19" s="283"/>
      <c r="OPW19" s="279"/>
      <c r="OPX19" s="280"/>
      <c r="OPY19" s="281"/>
      <c r="OPZ19" s="281"/>
      <c r="OQA19" s="282"/>
      <c r="OQB19" s="283"/>
      <c r="OQC19" s="279"/>
      <c r="OQD19" s="280"/>
      <c r="OQE19" s="281"/>
      <c r="OQF19" s="281"/>
      <c r="OQG19" s="282"/>
      <c r="OQH19" s="283"/>
      <c r="OQI19" s="279"/>
      <c r="OQJ19" s="280"/>
      <c r="OQK19" s="281"/>
      <c r="OQL19" s="281"/>
      <c r="OQM19" s="282"/>
      <c r="OQN19" s="283"/>
      <c r="OQO19" s="279"/>
      <c r="OQP19" s="280"/>
      <c r="OQQ19" s="281"/>
      <c r="OQR19" s="281"/>
      <c r="OQS19" s="282"/>
      <c r="OQT19" s="283"/>
      <c r="OQU19" s="279"/>
      <c r="OQV19" s="280"/>
      <c r="OQW19" s="281"/>
      <c r="OQX19" s="281"/>
      <c r="OQY19" s="282"/>
      <c r="OQZ19" s="283"/>
      <c r="ORA19" s="279"/>
      <c r="ORB19" s="280"/>
      <c r="ORC19" s="281"/>
      <c r="ORD19" s="281"/>
      <c r="ORE19" s="282"/>
      <c r="ORF19" s="283"/>
      <c r="ORG19" s="279"/>
      <c r="ORH19" s="280"/>
      <c r="ORI19" s="281"/>
      <c r="ORJ19" s="281"/>
      <c r="ORK19" s="282"/>
      <c r="ORL19" s="283"/>
      <c r="ORM19" s="279"/>
      <c r="ORN19" s="280"/>
      <c r="ORO19" s="281"/>
      <c r="ORP19" s="281"/>
      <c r="ORQ19" s="282"/>
      <c r="ORR19" s="283"/>
      <c r="ORS19" s="279"/>
      <c r="ORT19" s="280"/>
      <c r="ORU19" s="281"/>
      <c r="ORV19" s="281"/>
      <c r="ORW19" s="282"/>
      <c r="ORX19" s="283"/>
      <c r="ORY19" s="279"/>
      <c r="ORZ19" s="280"/>
      <c r="OSA19" s="281"/>
      <c r="OSB19" s="281"/>
      <c r="OSC19" s="282"/>
      <c r="OSD19" s="283"/>
      <c r="OSE19" s="279"/>
      <c r="OSF19" s="280"/>
      <c r="OSG19" s="281"/>
      <c r="OSH19" s="281"/>
      <c r="OSI19" s="282"/>
      <c r="OSJ19" s="283"/>
      <c r="OSK19" s="279"/>
      <c r="OSL19" s="280"/>
      <c r="OSM19" s="281"/>
      <c r="OSN19" s="281"/>
      <c r="OSO19" s="282"/>
      <c r="OSP19" s="283"/>
      <c r="OSQ19" s="279"/>
      <c r="OSR19" s="280"/>
      <c r="OSS19" s="281"/>
      <c r="OST19" s="281"/>
      <c r="OSU19" s="282"/>
      <c r="OSV19" s="283"/>
      <c r="OSW19" s="279"/>
      <c r="OSX19" s="280"/>
      <c r="OSY19" s="281"/>
      <c r="OSZ19" s="281"/>
      <c r="OTA19" s="282"/>
      <c r="OTB19" s="283"/>
      <c r="OTC19" s="279"/>
      <c r="OTD19" s="280"/>
      <c r="OTE19" s="281"/>
      <c r="OTF19" s="281"/>
      <c r="OTG19" s="282"/>
      <c r="OTH19" s="283"/>
      <c r="OTI19" s="279"/>
      <c r="OTJ19" s="280"/>
      <c r="OTK19" s="281"/>
      <c r="OTL19" s="281"/>
      <c r="OTM19" s="282"/>
      <c r="OTN19" s="283"/>
      <c r="OTO19" s="279"/>
      <c r="OTP19" s="280"/>
      <c r="OTQ19" s="281"/>
      <c r="OTR19" s="281"/>
      <c r="OTS19" s="282"/>
      <c r="OTT19" s="283"/>
      <c r="OTU19" s="279"/>
      <c r="OTV19" s="280"/>
      <c r="OTW19" s="281"/>
      <c r="OTX19" s="281"/>
      <c r="OTY19" s="282"/>
      <c r="OTZ19" s="283"/>
      <c r="OUA19" s="279"/>
      <c r="OUB19" s="280"/>
      <c r="OUC19" s="281"/>
      <c r="OUD19" s="281"/>
      <c r="OUE19" s="282"/>
      <c r="OUF19" s="283"/>
      <c r="OUG19" s="279"/>
      <c r="OUH19" s="280"/>
      <c r="OUI19" s="281"/>
      <c r="OUJ19" s="281"/>
      <c r="OUK19" s="282"/>
      <c r="OUL19" s="283"/>
      <c r="OUM19" s="279"/>
      <c r="OUN19" s="280"/>
      <c r="OUO19" s="281"/>
      <c r="OUP19" s="281"/>
      <c r="OUQ19" s="282"/>
      <c r="OUR19" s="283"/>
      <c r="OUS19" s="279"/>
      <c r="OUT19" s="280"/>
      <c r="OUU19" s="281"/>
      <c r="OUV19" s="281"/>
      <c r="OUW19" s="282"/>
      <c r="OUX19" s="283"/>
      <c r="OUY19" s="279"/>
      <c r="OUZ19" s="280"/>
      <c r="OVA19" s="281"/>
      <c r="OVB19" s="281"/>
      <c r="OVC19" s="282"/>
      <c r="OVD19" s="283"/>
      <c r="OVE19" s="279"/>
      <c r="OVF19" s="280"/>
      <c r="OVG19" s="281"/>
      <c r="OVH19" s="281"/>
      <c r="OVI19" s="282"/>
      <c r="OVJ19" s="283"/>
      <c r="OVK19" s="279"/>
      <c r="OVL19" s="280"/>
      <c r="OVM19" s="281"/>
      <c r="OVN19" s="281"/>
      <c r="OVO19" s="282"/>
      <c r="OVP19" s="283"/>
      <c r="OVQ19" s="279"/>
      <c r="OVR19" s="280"/>
      <c r="OVS19" s="281"/>
      <c r="OVT19" s="281"/>
      <c r="OVU19" s="282"/>
      <c r="OVV19" s="283"/>
      <c r="OVW19" s="279"/>
      <c r="OVX19" s="280"/>
      <c r="OVY19" s="281"/>
      <c r="OVZ19" s="281"/>
      <c r="OWA19" s="282"/>
      <c r="OWB19" s="283"/>
      <c r="OWC19" s="279"/>
      <c r="OWD19" s="280"/>
      <c r="OWE19" s="281"/>
      <c r="OWF19" s="281"/>
      <c r="OWG19" s="282"/>
      <c r="OWH19" s="283"/>
      <c r="OWI19" s="279"/>
      <c r="OWJ19" s="280"/>
      <c r="OWK19" s="281"/>
      <c r="OWL19" s="281"/>
      <c r="OWM19" s="282"/>
      <c r="OWN19" s="283"/>
      <c r="OWO19" s="279"/>
      <c r="OWP19" s="280"/>
      <c r="OWQ19" s="281"/>
      <c r="OWR19" s="281"/>
      <c r="OWS19" s="282"/>
      <c r="OWT19" s="283"/>
      <c r="OWU19" s="279"/>
      <c r="OWV19" s="280"/>
      <c r="OWW19" s="281"/>
      <c r="OWX19" s="281"/>
      <c r="OWY19" s="282"/>
      <c r="OWZ19" s="283"/>
      <c r="OXA19" s="279"/>
      <c r="OXB19" s="280"/>
      <c r="OXC19" s="281"/>
      <c r="OXD19" s="281"/>
      <c r="OXE19" s="282"/>
      <c r="OXF19" s="283"/>
      <c r="OXG19" s="279"/>
      <c r="OXH19" s="280"/>
      <c r="OXI19" s="281"/>
      <c r="OXJ19" s="281"/>
      <c r="OXK19" s="282"/>
      <c r="OXL19" s="283"/>
      <c r="OXM19" s="279"/>
      <c r="OXN19" s="280"/>
      <c r="OXO19" s="281"/>
      <c r="OXP19" s="281"/>
      <c r="OXQ19" s="282"/>
      <c r="OXR19" s="283"/>
      <c r="OXS19" s="279"/>
      <c r="OXT19" s="280"/>
      <c r="OXU19" s="281"/>
      <c r="OXV19" s="281"/>
      <c r="OXW19" s="282"/>
      <c r="OXX19" s="283"/>
      <c r="OXY19" s="279"/>
      <c r="OXZ19" s="280"/>
      <c r="OYA19" s="281"/>
      <c r="OYB19" s="281"/>
      <c r="OYC19" s="282"/>
      <c r="OYD19" s="283"/>
      <c r="OYE19" s="279"/>
      <c r="OYF19" s="280"/>
      <c r="OYG19" s="281"/>
      <c r="OYH19" s="281"/>
      <c r="OYI19" s="282"/>
      <c r="OYJ19" s="283"/>
      <c r="OYK19" s="279"/>
      <c r="OYL19" s="280"/>
      <c r="OYM19" s="281"/>
      <c r="OYN19" s="281"/>
      <c r="OYO19" s="282"/>
      <c r="OYP19" s="283"/>
      <c r="OYQ19" s="279"/>
      <c r="OYR19" s="280"/>
      <c r="OYS19" s="281"/>
      <c r="OYT19" s="281"/>
      <c r="OYU19" s="282"/>
      <c r="OYV19" s="283"/>
      <c r="OYW19" s="279"/>
      <c r="OYX19" s="280"/>
      <c r="OYY19" s="281"/>
      <c r="OYZ19" s="281"/>
      <c r="OZA19" s="282"/>
      <c r="OZB19" s="283"/>
      <c r="OZC19" s="279"/>
      <c r="OZD19" s="280"/>
      <c r="OZE19" s="281"/>
      <c r="OZF19" s="281"/>
      <c r="OZG19" s="282"/>
      <c r="OZH19" s="283"/>
      <c r="OZI19" s="279"/>
      <c r="OZJ19" s="280"/>
      <c r="OZK19" s="281"/>
      <c r="OZL19" s="281"/>
      <c r="OZM19" s="282"/>
      <c r="OZN19" s="283"/>
      <c r="OZO19" s="279"/>
      <c r="OZP19" s="280"/>
      <c r="OZQ19" s="281"/>
      <c r="OZR19" s="281"/>
      <c r="OZS19" s="282"/>
      <c r="OZT19" s="283"/>
      <c r="OZU19" s="279"/>
      <c r="OZV19" s="280"/>
      <c r="OZW19" s="281"/>
      <c r="OZX19" s="281"/>
      <c r="OZY19" s="282"/>
      <c r="OZZ19" s="283"/>
      <c r="PAA19" s="279"/>
      <c r="PAB19" s="280"/>
      <c r="PAC19" s="281"/>
      <c r="PAD19" s="281"/>
      <c r="PAE19" s="282"/>
      <c r="PAF19" s="283"/>
      <c r="PAG19" s="279"/>
      <c r="PAH19" s="280"/>
      <c r="PAI19" s="281"/>
      <c r="PAJ19" s="281"/>
      <c r="PAK19" s="282"/>
      <c r="PAL19" s="283"/>
      <c r="PAM19" s="279"/>
      <c r="PAN19" s="280"/>
      <c r="PAO19" s="281"/>
      <c r="PAP19" s="281"/>
      <c r="PAQ19" s="282"/>
      <c r="PAR19" s="283"/>
      <c r="PAS19" s="279"/>
      <c r="PAT19" s="280"/>
      <c r="PAU19" s="281"/>
      <c r="PAV19" s="281"/>
      <c r="PAW19" s="282"/>
      <c r="PAX19" s="283"/>
      <c r="PAY19" s="279"/>
      <c r="PAZ19" s="280"/>
      <c r="PBA19" s="281"/>
      <c r="PBB19" s="281"/>
      <c r="PBC19" s="282"/>
      <c r="PBD19" s="283"/>
      <c r="PBE19" s="279"/>
      <c r="PBF19" s="280"/>
      <c r="PBG19" s="281"/>
      <c r="PBH19" s="281"/>
      <c r="PBI19" s="282"/>
      <c r="PBJ19" s="283"/>
      <c r="PBK19" s="279"/>
      <c r="PBL19" s="280"/>
      <c r="PBM19" s="281"/>
      <c r="PBN19" s="281"/>
      <c r="PBO19" s="282"/>
      <c r="PBP19" s="283"/>
      <c r="PBQ19" s="279"/>
      <c r="PBR19" s="280"/>
      <c r="PBS19" s="281"/>
      <c r="PBT19" s="281"/>
      <c r="PBU19" s="282"/>
      <c r="PBV19" s="283"/>
      <c r="PBW19" s="279"/>
      <c r="PBX19" s="280"/>
      <c r="PBY19" s="281"/>
      <c r="PBZ19" s="281"/>
      <c r="PCA19" s="282"/>
      <c r="PCB19" s="283"/>
      <c r="PCC19" s="279"/>
      <c r="PCD19" s="280"/>
      <c r="PCE19" s="281"/>
      <c r="PCF19" s="281"/>
      <c r="PCG19" s="282"/>
      <c r="PCH19" s="283"/>
      <c r="PCI19" s="279"/>
      <c r="PCJ19" s="280"/>
      <c r="PCK19" s="281"/>
      <c r="PCL19" s="281"/>
      <c r="PCM19" s="282"/>
      <c r="PCN19" s="283"/>
      <c r="PCO19" s="279"/>
      <c r="PCP19" s="280"/>
      <c r="PCQ19" s="281"/>
      <c r="PCR19" s="281"/>
      <c r="PCS19" s="282"/>
      <c r="PCT19" s="283"/>
      <c r="PCU19" s="279"/>
      <c r="PCV19" s="280"/>
      <c r="PCW19" s="281"/>
      <c r="PCX19" s="281"/>
      <c r="PCY19" s="282"/>
      <c r="PCZ19" s="283"/>
      <c r="PDA19" s="279"/>
      <c r="PDB19" s="280"/>
      <c r="PDC19" s="281"/>
      <c r="PDD19" s="281"/>
      <c r="PDE19" s="282"/>
      <c r="PDF19" s="283"/>
      <c r="PDG19" s="279"/>
      <c r="PDH19" s="280"/>
      <c r="PDI19" s="281"/>
      <c r="PDJ19" s="281"/>
      <c r="PDK19" s="282"/>
      <c r="PDL19" s="283"/>
      <c r="PDM19" s="279"/>
      <c r="PDN19" s="280"/>
      <c r="PDO19" s="281"/>
      <c r="PDP19" s="281"/>
      <c r="PDQ19" s="282"/>
      <c r="PDR19" s="283"/>
      <c r="PDS19" s="279"/>
      <c r="PDT19" s="280"/>
      <c r="PDU19" s="281"/>
      <c r="PDV19" s="281"/>
      <c r="PDW19" s="282"/>
      <c r="PDX19" s="283"/>
      <c r="PDY19" s="279"/>
      <c r="PDZ19" s="280"/>
      <c r="PEA19" s="281"/>
      <c r="PEB19" s="281"/>
      <c r="PEC19" s="282"/>
      <c r="PED19" s="283"/>
      <c r="PEE19" s="279"/>
      <c r="PEF19" s="280"/>
      <c r="PEG19" s="281"/>
      <c r="PEH19" s="281"/>
      <c r="PEI19" s="282"/>
      <c r="PEJ19" s="283"/>
      <c r="PEK19" s="279"/>
      <c r="PEL19" s="280"/>
      <c r="PEM19" s="281"/>
      <c r="PEN19" s="281"/>
      <c r="PEO19" s="282"/>
      <c r="PEP19" s="283"/>
      <c r="PEQ19" s="279"/>
      <c r="PER19" s="280"/>
      <c r="PES19" s="281"/>
      <c r="PET19" s="281"/>
      <c r="PEU19" s="282"/>
      <c r="PEV19" s="283"/>
      <c r="PEW19" s="279"/>
      <c r="PEX19" s="280"/>
      <c r="PEY19" s="281"/>
      <c r="PEZ19" s="281"/>
      <c r="PFA19" s="282"/>
      <c r="PFB19" s="283"/>
      <c r="PFC19" s="279"/>
      <c r="PFD19" s="280"/>
      <c r="PFE19" s="281"/>
      <c r="PFF19" s="281"/>
      <c r="PFG19" s="282"/>
      <c r="PFH19" s="283"/>
      <c r="PFI19" s="279"/>
      <c r="PFJ19" s="280"/>
      <c r="PFK19" s="281"/>
      <c r="PFL19" s="281"/>
      <c r="PFM19" s="282"/>
      <c r="PFN19" s="283"/>
      <c r="PFO19" s="279"/>
      <c r="PFP19" s="280"/>
      <c r="PFQ19" s="281"/>
      <c r="PFR19" s="281"/>
      <c r="PFS19" s="282"/>
      <c r="PFT19" s="283"/>
      <c r="PFU19" s="279"/>
      <c r="PFV19" s="280"/>
      <c r="PFW19" s="281"/>
      <c r="PFX19" s="281"/>
      <c r="PFY19" s="282"/>
      <c r="PFZ19" s="283"/>
      <c r="PGA19" s="279"/>
      <c r="PGB19" s="280"/>
      <c r="PGC19" s="281"/>
      <c r="PGD19" s="281"/>
      <c r="PGE19" s="282"/>
      <c r="PGF19" s="283"/>
      <c r="PGG19" s="279"/>
      <c r="PGH19" s="280"/>
      <c r="PGI19" s="281"/>
      <c r="PGJ19" s="281"/>
      <c r="PGK19" s="282"/>
      <c r="PGL19" s="283"/>
      <c r="PGM19" s="279"/>
      <c r="PGN19" s="280"/>
      <c r="PGO19" s="281"/>
      <c r="PGP19" s="281"/>
      <c r="PGQ19" s="282"/>
      <c r="PGR19" s="283"/>
      <c r="PGS19" s="279"/>
      <c r="PGT19" s="280"/>
      <c r="PGU19" s="281"/>
      <c r="PGV19" s="281"/>
      <c r="PGW19" s="282"/>
      <c r="PGX19" s="283"/>
      <c r="PGY19" s="279"/>
      <c r="PGZ19" s="280"/>
      <c r="PHA19" s="281"/>
      <c r="PHB19" s="281"/>
      <c r="PHC19" s="282"/>
      <c r="PHD19" s="283"/>
      <c r="PHE19" s="279"/>
      <c r="PHF19" s="280"/>
      <c r="PHG19" s="281"/>
      <c r="PHH19" s="281"/>
      <c r="PHI19" s="282"/>
      <c r="PHJ19" s="283"/>
      <c r="PHK19" s="279"/>
      <c r="PHL19" s="280"/>
      <c r="PHM19" s="281"/>
      <c r="PHN19" s="281"/>
      <c r="PHO19" s="282"/>
      <c r="PHP19" s="283"/>
      <c r="PHQ19" s="279"/>
      <c r="PHR19" s="280"/>
      <c r="PHS19" s="281"/>
      <c r="PHT19" s="281"/>
      <c r="PHU19" s="282"/>
      <c r="PHV19" s="283"/>
      <c r="PHW19" s="279"/>
      <c r="PHX19" s="280"/>
      <c r="PHY19" s="281"/>
      <c r="PHZ19" s="281"/>
      <c r="PIA19" s="282"/>
      <c r="PIB19" s="283"/>
      <c r="PIC19" s="279"/>
      <c r="PID19" s="280"/>
      <c r="PIE19" s="281"/>
      <c r="PIF19" s="281"/>
      <c r="PIG19" s="282"/>
      <c r="PIH19" s="283"/>
      <c r="PII19" s="279"/>
      <c r="PIJ19" s="280"/>
      <c r="PIK19" s="281"/>
      <c r="PIL19" s="281"/>
      <c r="PIM19" s="282"/>
      <c r="PIN19" s="283"/>
      <c r="PIO19" s="279"/>
      <c r="PIP19" s="280"/>
      <c r="PIQ19" s="281"/>
      <c r="PIR19" s="281"/>
      <c r="PIS19" s="282"/>
      <c r="PIT19" s="283"/>
      <c r="PIU19" s="279"/>
      <c r="PIV19" s="280"/>
      <c r="PIW19" s="281"/>
      <c r="PIX19" s="281"/>
      <c r="PIY19" s="282"/>
      <c r="PIZ19" s="283"/>
      <c r="PJA19" s="279"/>
      <c r="PJB19" s="280"/>
      <c r="PJC19" s="281"/>
      <c r="PJD19" s="281"/>
      <c r="PJE19" s="282"/>
      <c r="PJF19" s="283"/>
      <c r="PJG19" s="279"/>
      <c r="PJH19" s="280"/>
      <c r="PJI19" s="281"/>
      <c r="PJJ19" s="281"/>
      <c r="PJK19" s="282"/>
      <c r="PJL19" s="283"/>
      <c r="PJM19" s="279"/>
      <c r="PJN19" s="280"/>
      <c r="PJO19" s="281"/>
      <c r="PJP19" s="281"/>
      <c r="PJQ19" s="282"/>
      <c r="PJR19" s="283"/>
      <c r="PJS19" s="279"/>
      <c r="PJT19" s="280"/>
      <c r="PJU19" s="281"/>
      <c r="PJV19" s="281"/>
      <c r="PJW19" s="282"/>
      <c r="PJX19" s="283"/>
      <c r="PJY19" s="279"/>
      <c r="PJZ19" s="280"/>
      <c r="PKA19" s="281"/>
      <c r="PKB19" s="281"/>
      <c r="PKC19" s="282"/>
      <c r="PKD19" s="283"/>
      <c r="PKE19" s="279"/>
      <c r="PKF19" s="280"/>
      <c r="PKG19" s="281"/>
      <c r="PKH19" s="281"/>
      <c r="PKI19" s="282"/>
      <c r="PKJ19" s="283"/>
      <c r="PKK19" s="279"/>
      <c r="PKL19" s="280"/>
      <c r="PKM19" s="281"/>
      <c r="PKN19" s="281"/>
      <c r="PKO19" s="282"/>
      <c r="PKP19" s="283"/>
      <c r="PKQ19" s="279"/>
      <c r="PKR19" s="280"/>
      <c r="PKS19" s="281"/>
      <c r="PKT19" s="281"/>
      <c r="PKU19" s="282"/>
      <c r="PKV19" s="283"/>
      <c r="PKW19" s="279"/>
      <c r="PKX19" s="280"/>
      <c r="PKY19" s="281"/>
      <c r="PKZ19" s="281"/>
      <c r="PLA19" s="282"/>
      <c r="PLB19" s="283"/>
      <c r="PLC19" s="279"/>
      <c r="PLD19" s="280"/>
      <c r="PLE19" s="281"/>
      <c r="PLF19" s="281"/>
      <c r="PLG19" s="282"/>
      <c r="PLH19" s="283"/>
      <c r="PLI19" s="279"/>
      <c r="PLJ19" s="280"/>
      <c r="PLK19" s="281"/>
      <c r="PLL19" s="281"/>
      <c r="PLM19" s="282"/>
      <c r="PLN19" s="283"/>
      <c r="PLO19" s="279"/>
      <c r="PLP19" s="280"/>
      <c r="PLQ19" s="281"/>
      <c r="PLR19" s="281"/>
      <c r="PLS19" s="282"/>
      <c r="PLT19" s="283"/>
      <c r="PLU19" s="279"/>
      <c r="PLV19" s="280"/>
      <c r="PLW19" s="281"/>
      <c r="PLX19" s="281"/>
      <c r="PLY19" s="282"/>
      <c r="PLZ19" s="283"/>
      <c r="PMA19" s="279"/>
      <c r="PMB19" s="280"/>
      <c r="PMC19" s="281"/>
      <c r="PMD19" s="281"/>
      <c r="PME19" s="282"/>
      <c r="PMF19" s="283"/>
      <c r="PMG19" s="279"/>
      <c r="PMH19" s="280"/>
      <c r="PMI19" s="281"/>
      <c r="PMJ19" s="281"/>
      <c r="PMK19" s="282"/>
      <c r="PML19" s="283"/>
      <c r="PMM19" s="279"/>
      <c r="PMN19" s="280"/>
      <c r="PMO19" s="281"/>
      <c r="PMP19" s="281"/>
      <c r="PMQ19" s="282"/>
      <c r="PMR19" s="283"/>
      <c r="PMS19" s="279"/>
      <c r="PMT19" s="280"/>
      <c r="PMU19" s="281"/>
      <c r="PMV19" s="281"/>
      <c r="PMW19" s="282"/>
      <c r="PMX19" s="283"/>
      <c r="PMY19" s="279"/>
      <c r="PMZ19" s="280"/>
      <c r="PNA19" s="281"/>
      <c r="PNB19" s="281"/>
      <c r="PNC19" s="282"/>
      <c r="PND19" s="283"/>
      <c r="PNE19" s="279"/>
      <c r="PNF19" s="280"/>
      <c r="PNG19" s="281"/>
      <c r="PNH19" s="281"/>
      <c r="PNI19" s="282"/>
      <c r="PNJ19" s="283"/>
      <c r="PNK19" s="279"/>
      <c r="PNL19" s="280"/>
      <c r="PNM19" s="281"/>
      <c r="PNN19" s="281"/>
      <c r="PNO19" s="282"/>
      <c r="PNP19" s="283"/>
      <c r="PNQ19" s="279"/>
      <c r="PNR19" s="280"/>
      <c r="PNS19" s="281"/>
      <c r="PNT19" s="281"/>
      <c r="PNU19" s="282"/>
      <c r="PNV19" s="283"/>
      <c r="PNW19" s="279"/>
      <c r="PNX19" s="280"/>
      <c r="PNY19" s="281"/>
      <c r="PNZ19" s="281"/>
      <c r="POA19" s="282"/>
      <c r="POB19" s="283"/>
      <c r="POC19" s="279"/>
      <c r="POD19" s="280"/>
      <c r="POE19" s="281"/>
      <c r="POF19" s="281"/>
      <c r="POG19" s="282"/>
      <c r="POH19" s="283"/>
      <c r="POI19" s="279"/>
      <c r="POJ19" s="280"/>
      <c r="POK19" s="281"/>
      <c r="POL19" s="281"/>
      <c r="POM19" s="282"/>
      <c r="PON19" s="283"/>
      <c r="POO19" s="279"/>
      <c r="POP19" s="280"/>
      <c r="POQ19" s="281"/>
      <c r="POR19" s="281"/>
      <c r="POS19" s="282"/>
      <c r="POT19" s="283"/>
      <c r="POU19" s="279"/>
      <c r="POV19" s="280"/>
      <c r="POW19" s="281"/>
      <c r="POX19" s="281"/>
      <c r="POY19" s="282"/>
      <c r="POZ19" s="283"/>
      <c r="PPA19" s="279"/>
      <c r="PPB19" s="280"/>
      <c r="PPC19" s="281"/>
      <c r="PPD19" s="281"/>
      <c r="PPE19" s="282"/>
      <c r="PPF19" s="283"/>
      <c r="PPG19" s="279"/>
      <c r="PPH19" s="280"/>
      <c r="PPI19" s="281"/>
      <c r="PPJ19" s="281"/>
      <c r="PPK19" s="282"/>
      <c r="PPL19" s="283"/>
      <c r="PPM19" s="279"/>
      <c r="PPN19" s="280"/>
      <c r="PPO19" s="281"/>
      <c r="PPP19" s="281"/>
      <c r="PPQ19" s="282"/>
      <c r="PPR19" s="283"/>
      <c r="PPS19" s="279"/>
      <c r="PPT19" s="280"/>
      <c r="PPU19" s="281"/>
      <c r="PPV19" s="281"/>
      <c r="PPW19" s="282"/>
      <c r="PPX19" s="283"/>
      <c r="PPY19" s="279"/>
      <c r="PPZ19" s="280"/>
      <c r="PQA19" s="281"/>
      <c r="PQB19" s="281"/>
      <c r="PQC19" s="282"/>
      <c r="PQD19" s="283"/>
      <c r="PQE19" s="279"/>
      <c r="PQF19" s="280"/>
      <c r="PQG19" s="281"/>
      <c r="PQH19" s="281"/>
      <c r="PQI19" s="282"/>
      <c r="PQJ19" s="283"/>
      <c r="PQK19" s="279"/>
      <c r="PQL19" s="280"/>
      <c r="PQM19" s="281"/>
      <c r="PQN19" s="281"/>
      <c r="PQO19" s="282"/>
      <c r="PQP19" s="283"/>
      <c r="PQQ19" s="279"/>
      <c r="PQR19" s="280"/>
      <c r="PQS19" s="281"/>
      <c r="PQT19" s="281"/>
      <c r="PQU19" s="282"/>
      <c r="PQV19" s="283"/>
      <c r="PQW19" s="279"/>
      <c r="PQX19" s="280"/>
      <c r="PQY19" s="281"/>
      <c r="PQZ19" s="281"/>
      <c r="PRA19" s="282"/>
      <c r="PRB19" s="283"/>
      <c r="PRC19" s="279"/>
      <c r="PRD19" s="280"/>
      <c r="PRE19" s="281"/>
      <c r="PRF19" s="281"/>
      <c r="PRG19" s="282"/>
      <c r="PRH19" s="283"/>
      <c r="PRI19" s="279"/>
      <c r="PRJ19" s="280"/>
      <c r="PRK19" s="281"/>
      <c r="PRL19" s="281"/>
      <c r="PRM19" s="282"/>
      <c r="PRN19" s="283"/>
      <c r="PRO19" s="279"/>
      <c r="PRP19" s="280"/>
      <c r="PRQ19" s="281"/>
      <c r="PRR19" s="281"/>
      <c r="PRS19" s="282"/>
      <c r="PRT19" s="283"/>
      <c r="PRU19" s="279"/>
      <c r="PRV19" s="280"/>
      <c r="PRW19" s="281"/>
      <c r="PRX19" s="281"/>
      <c r="PRY19" s="282"/>
      <c r="PRZ19" s="283"/>
      <c r="PSA19" s="279"/>
      <c r="PSB19" s="280"/>
      <c r="PSC19" s="281"/>
      <c r="PSD19" s="281"/>
      <c r="PSE19" s="282"/>
      <c r="PSF19" s="283"/>
      <c r="PSG19" s="279"/>
      <c r="PSH19" s="280"/>
      <c r="PSI19" s="281"/>
      <c r="PSJ19" s="281"/>
      <c r="PSK19" s="282"/>
      <c r="PSL19" s="283"/>
      <c r="PSM19" s="279"/>
      <c r="PSN19" s="280"/>
      <c r="PSO19" s="281"/>
      <c r="PSP19" s="281"/>
      <c r="PSQ19" s="282"/>
      <c r="PSR19" s="283"/>
      <c r="PSS19" s="279"/>
      <c r="PST19" s="280"/>
      <c r="PSU19" s="281"/>
      <c r="PSV19" s="281"/>
      <c r="PSW19" s="282"/>
      <c r="PSX19" s="283"/>
      <c r="PSY19" s="279"/>
      <c r="PSZ19" s="280"/>
      <c r="PTA19" s="281"/>
      <c r="PTB19" s="281"/>
      <c r="PTC19" s="282"/>
      <c r="PTD19" s="283"/>
      <c r="PTE19" s="279"/>
      <c r="PTF19" s="280"/>
      <c r="PTG19" s="281"/>
      <c r="PTH19" s="281"/>
      <c r="PTI19" s="282"/>
      <c r="PTJ19" s="283"/>
      <c r="PTK19" s="279"/>
      <c r="PTL19" s="280"/>
      <c r="PTM19" s="281"/>
      <c r="PTN19" s="281"/>
      <c r="PTO19" s="282"/>
      <c r="PTP19" s="283"/>
      <c r="PTQ19" s="279"/>
      <c r="PTR19" s="280"/>
      <c r="PTS19" s="281"/>
      <c r="PTT19" s="281"/>
      <c r="PTU19" s="282"/>
      <c r="PTV19" s="283"/>
      <c r="PTW19" s="279"/>
      <c r="PTX19" s="280"/>
      <c r="PTY19" s="281"/>
      <c r="PTZ19" s="281"/>
      <c r="PUA19" s="282"/>
      <c r="PUB19" s="283"/>
      <c r="PUC19" s="279"/>
      <c r="PUD19" s="280"/>
      <c r="PUE19" s="281"/>
      <c r="PUF19" s="281"/>
      <c r="PUG19" s="282"/>
      <c r="PUH19" s="283"/>
      <c r="PUI19" s="279"/>
      <c r="PUJ19" s="280"/>
      <c r="PUK19" s="281"/>
      <c r="PUL19" s="281"/>
      <c r="PUM19" s="282"/>
      <c r="PUN19" s="283"/>
      <c r="PUO19" s="279"/>
      <c r="PUP19" s="280"/>
      <c r="PUQ19" s="281"/>
      <c r="PUR19" s="281"/>
      <c r="PUS19" s="282"/>
      <c r="PUT19" s="283"/>
      <c r="PUU19" s="279"/>
      <c r="PUV19" s="280"/>
      <c r="PUW19" s="281"/>
      <c r="PUX19" s="281"/>
      <c r="PUY19" s="282"/>
      <c r="PUZ19" s="283"/>
      <c r="PVA19" s="279"/>
      <c r="PVB19" s="280"/>
      <c r="PVC19" s="281"/>
      <c r="PVD19" s="281"/>
      <c r="PVE19" s="282"/>
      <c r="PVF19" s="283"/>
      <c r="PVG19" s="279"/>
      <c r="PVH19" s="280"/>
      <c r="PVI19" s="281"/>
      <c r="PVJ19" s="281"/>
      <c r="PVK19" s="282"/>
      <c r="PVL19" s="283"/>
      <c r="PVM19" s="279"/>
      <c r="PVN19" s="280"/>
      <c r="PVO19" s="281"/>
      <c r="PVP19" s="281"/>
      <c r="PVQ19" s="282"/>
      <c r="PVR19" s="283"/>
      <c r="PVS19" s="279"/>
      <c r="PVT19" s="280"/>
      <c r="PVU19" s="281"/>
      <c r="PVV19" s="281"/>
      <c r="PVW19" s="282"/>
      <c r="PVX19" s="283"/>
      <c r="PVY19" s="279"/>
      <c r="PVZ19" s="280"/>
      <c r="PWA19" s="281"/>
      <c r="PWB19" s="281"/>
      <c r="PWC19" s="282"/>
      <c r="PWD19" s="283"/>
      <c r="PWE19" s="279"/>
      <c r="PWF19" s="280"/>
      <c r="PWG19" s="281"/>
      <c r="PWH19" s="281"/>
      <c r="PWI19" s="282"/>
      <c r="PWJ19" s="283"/>
      <c r="PWK19" s="279"/>
      <c r="PWL19" s="280"/>
      <c r="PWM19" s="281"/>
      <c r="PWN19" s="281"/>
      <c r="PWO19" s="282"/>
      <c r="PWP19" s="283"/>
      <c r="PWQ19" s="279"/>
      <c r="PWR19" s="280"/>
      <c r="PWS19" s="281"/>
      <c r="PWT19" s="281"/>
      <c r="PWU19" s="282"/>
      <c r="PWV19" s="283"/>
      <c r="PWW19" s="279"/>
      <c r="PWX19" s="280"/>
      <c r="PWY19" s="281"/>
      <c r="PWZ19" s="281"/>
      <c r="PXA19" s="282"/>
      <c r="PXB19" s="283"/>
      <c r="PXC19" s="279"/>
      <c r="PXD19" s="280"/>
      <c r="PXE19" s="281"/>
      <c r="PXF19" s="281"/>
      <c r="PXG19" s="282"/>
      <c r="PXH19" s="283"/>
      <c r="PXI19" s="279"/>
      <c r="PXJ19" s="280"/>
      <c r="PXK19" s="281"/>
      <c r="PXL19" s="281"/>
      <c r="PXM19" s="282"/>
      <c r="PXN19" s="283"/>
      <c r="PXO19" s="279"/>
      <c r="PXP19" s="280"/>
      <c r="PXQ19" s="281"/>
      <c r="PXR19" s="281"/>
      <c r="PXS19" s="282"/>
      <c r="PXT19" s="283"/>
      <c r="PXU19" s="279"/>
      <c r="PXV19" s="280"/>
      <c r="PXW19" s="281"/>
      <c r="PXX19" s="281"/>
      <c r="PXY19" s="282"/>
      <c r="PXZ19" s="283"/>
      <c r="PYA19" s="279"/>
      <c r="PYB19" s="280"/>
      <c r="PYC19" s="281"/>
      <c r="PYD19" s="281"/>
      <c r="PYE19" s="282"/>
      <c r="PYF19" s="283"/>
      <c r="PYG19" s="279"/>
      <c r="PYH19" s="280"/>
      <c r="PYI19" s="281"/>
      <c r="PYJ19" s="281"/>
      <c r="PYK19" s="282"/>
      <c r="PYL19" s="283"/>
      <c r="PYM19" s="279"/>
      <c r="PYN19" s="280"/>
      <c r="PYO19" s="281"/>
      <c r="PYP19" s="281"/>
      <c r="PYQ19" s="282"/>
      <c r="PYR19" s="283"/>
      <c r="PYS19" s="279"/>
      <c r="PYT19" s="280"/>
      <c r="PYU19" s="281"/>
      <c r="PYV19" s="281"/>
      <c r="PYW19" s="282"/>
      <c r="PYX19" s="283"/>
      <c r="PYY19" s="279"/>
      <c r="PYZ19" s="280"/>
      <c r="PZA19" s="281"/>
      <c r="PZB19" s="281"/>
      <c r="PZC19" s="282"/>
      <c r="PZD19" s="283"/>
      <c r="PZE19" s="279"/>
      <c r="PZF19" s="280"/>
      <c r="PZG19" s="281"/>
      <c r="PZH19" s="281"/>
      <c r="PZI19" s="282"/>
      <c r="PZJ19" s="283"/>
      <c r="PZK19" s="279"/>
      <c r="PZL19" s="280"/>
      <c r="PZM19" s="281"/>
      <c r="PZN19" s="281"/>
      <c r="PZO19" s="282"/>
      <c r="PZP19" s="283"/>
      <c r="PZQ19" s="279"/>
      <c r="PZR19" s="280"/>
      <c r="PZS19" s="281"/>
      <c r="PZT19" s="281"/>
      <c r="PZU19" s="282"/>
      <c r="PZV19" s="283"/>
      <c r="PZW19" s="279"/>
      <c r="PZX19" s="280"/>
      <c r="PZY19" s="281"/>
      <c r="PZZ19" s="281"/>
      <c r="QAA19" s="282"/>
      <c r="QAB19" s="283"/>
      <c r="QAC19" s="279"/>
      <c r="QAD19" s="280"/>
      <c r="QAE19" s="281"/>
      <c r="QAF19" s="281"/>
      <c r="QAG19" s="282"/>
      <c r="QAH19" s="283"/>
      <c r="QAI19" s="279"/>
      <c r="QAJ19" s="280"/>
      <c r="QAK19" s="281"/>
      <c r="QAL19" s="281"/>
      <c r="QAM19" s="282"/>
      <c r="QAN19" s="283"/>
      <c r="QAO19" s="279"/>
      <c r="QAP19" s="280"/>
      <c r="QAQ19" s="281"/>
      <c r="QAR19" s="281"/>
      <c r="QAS19" s="282"/>
      <c r="QAT19" s="283"/>
      <c r="QAU19" s="279"/>
      <c r="QAV19" s="280"/>
      <c r="QAW19" s="281"/>
      <c r="QAX19" s="281"/>
      <c r="QAY19" s="282"/>
      <c r="QAZ19" s="283"/>
      <c r="QBA19" s="279"/>
      <c r="QBB19" s="280"/>
      <c r="QBC19" s="281"/>
      <c r="QBD19" s="281"/>
      <c r="QBE19" s="282"/>
      <c r="QBF19" s="283"/>
      <c r="QBG19" s="279"/>
      <c r="QBH19" s="280"/>
      <c r="QBI19" s="281"/>
      <c r="QBJ19" s="281"/>
      <c r="QBK19" s="282"/>
      <c r="QBL19" s="283"/>
      <c r="QBM19" s="279"/>
      <c r="QBN19" s="280"/>
      <c r="QBO19" s="281"/>
      <c r="QBP19" s="281"/>
      <c r="QBQ19" s="282"/>
      <c r="QBR19" s="283"/>
      <c r="QBS19" s="279"/>
      <c r="QBT19" s="280"/>
      <c r="QBU19" s="281"/>
      <c r="QBV19" s="281"/>
      <c r="QBW19" s="282"/>
      <c r="QBX19" s="283"/>
      <c r="QBY19" s="279"/>
      <c r="QBZ19" s="280"/>
      <c r="QCA19" s="281"/>
      <c r="QCB19" s="281"/>
      <c r="QCC19" s="282"/>
      <c r="QCD19" s="283"/>
      <c r="QCE19" s="279"/>
      <c r="QCF19" s="280"/>
      <c r="QCG19" s="281"/>
      <c r="QCH19" s="281"/>
      <c r="QCI19" s="282"/>
      <c r="QCJ19" s="283"/>
      <c r="QCK19" s="279"/>
      <c r="QCL19" s="280"/>
      <c r="QCM19" s="281"/>
      <c r="QCN19" s="281"/>
      <c r="QCO19" s="282"/>
      <c r="QCP19" s="283"/>
      <c r="QCQ19" s="279"/>
      <c r="QCR19" s="280"/>
      <c r="QCS19" s="281"/>
      <c r="QCT19" s="281"/>
      <c r="QCU19" s="282"/>
      <c r="QCV19" s="283"/>
      <c r="QCW19" s="279"/>
      <c r="QCX19" s="280"/>
      <c r="QCY19" s="281"/>
      <c r="QCZ19" s="281"/>
      <c r="QDA19" s="282"/>
      <c r="QDB19" s="283"/>
      <c r="QDC19" s="279"/>
      <c r="QDD19" s="280"/>
      <c r="QDE19" s="281"/>
      <c r="QDF19" s="281"/>
      <c r="QDG19" s="282"/>
      <c r="QDH19" s="283"/>
      <c r="QDI19" s="279"/>
      <c r="QDJ19" s="280"/>
      <c r="QDK19" s="281"/>
      <c r="QDL19" s="281"/>
      <c r="QDM19" s="282"/>
      <c r="QDN19" s="283"/>
      <c r="QDO19" s="279"/>
      <c r="QDP19" s="280"/>
      <c r="QDQ19" s="281"/>
      <c r="QDR19" s="281"/>
      <c r="QDS19" s="282"/>
      <c r="QDT19" s="283"/>
      <c r="QDU19" s="279"/>
      <c r="QDV19" s="280"/>
      <c r="QDW19" s="281"/>
      <c r="QDX19" s="281"/>
      <c r="QDY19" s="282"/>
      <c r="QDZ19" s="283"/>
      <c r="QEA19" s="279"/>
      <c r="QEB19" s="280"/>
      <c r="QEC19" s="281"/>
      <c r="QED19" s="281"/>
      <c r="QEE19" s="282"/>
      <c r="QEF19" s="283"/>
      <c r="QEG19" s="279"/>
      <c r="QEH19" s="280"/>
      <c r="QEI19" s="281"/>
      <c r="QEJ19" s="281"/>
      <c r="QEK19" s="282"/>
      <c r="QEL19" s="283"/>
      <c r="QEM19" s="279"/>
      <c r="QEN19" s="280"/>
      <c r="QEO19" s="281"/>
      <c r="QEP19" s="281"/>
      <c r="QEQ19" s="282"/>
      <c r="QER19" s="283"/>
      <c r="QES19" s="279"/>
      <c r="QET19" s="280"/>
      <c r="QEU19" s="281"/>
      <c r="QEV19" s="281"/>
      <c r="QEW19" s="282"/>
      <c r="QEX19" s="283"/>
      <c r="QEY19" s="279"/>
      <c r="QEZ19" s="280"/>
      <c r="QFA19" s="281"/>
      <c r="QFB19" s="281"/>
      <c r="QFC19" s="282"/>
      <c r="QFD19" s="283"/>
      <c r="QFE19" s="279"/>
      <c r="QFF19" s="280"/>
      <c r="QFG19" s="281"/>
      <c r="QFH19" s="281"/>
      <c r="QFI19" s="282"/>
      <c r="QFJ19" s="283"/>
      <c r="QFK19" s="279"/>
      <c r="QFL19" s="280"/>
      <c r="QFM19" s="281"/>
      <c r="QFN19" s="281"/>
      <c r="QFO19" s="282"/>
      <c r="QFP19" s="283"/>
      <c r="QFQ19" s="279"/>
      <c r="QFR19" s="280"/>
      <c r="QFS19" s="281"/>
      <c r="QFT19" s="281"/>
      <c r="QFU19" s="282"/>
      <c r="QFV19" s="283"/>
      <c r="QFW19" s="279"/>
      <c r="QFX19" s="280"/>
      <c r="QFY19" s="281"/>
      <c r="QFZ19" s="281"/>
      <c r="QGA19" s="282"/>
      <c r="QGB19" s="283"/>
      <c r="QGC19" s="279"/>
      <c r="QGD19" s="280"/>
      <c r="QGE19" s="281"/>
      <c r="QGF19" s="281"/>
      <c r="QGG19" s="282"/>
      <c r="QGH19" s="283"/>
      <c r="QGI19" s="279"/>
      <c r="QGJ19" s="280"/>
      <c r="QGK19" s="281"/>
      <c r="QGL19" s="281"/>
      <c r="QGM19" s="282"/>
      <c r="QGN19" s="283"/>
      <c r="QGO19" s="279"/>
      <c r="QGP19" s="280"/>
      <c r="QGQ19" s="281"/>
      <c r="QGR19" s="281"/>
      <c r="QGS19" s="282"/>
      <c r="QGT19" s="283"/>
      <c r="QGU19" s="279"/>
      <c r="QGV19" s="280"/>
      <c r="QGW19" s="281"/>
      <c r="QGX19" s="281"/>
      <c r="QGY19" s="282"/>
      <c r="QGZ19" s="283"/>
      <c r="QHA19" s="279"/>
      <c r="QHB19" s="280"/>
      <c r="QHC19" s="281"/>
      <c r="QHD19" s="281"/>
      <c r="QHE19" s="282"/>
      <c r="QHF19" s="283"/>
      <c r="QHG19" s="279"/>
      <c r="QHH19" s="280"/>
      <c r="QHI19" s="281"/>
      <c r="QHJ19" s="281"/>
      <c r="QHK19" s="282"/>
      <c r="QHL19" s="283"/>
      <c r="QHM19" s="279"/>
      <c r="QHN19" s="280"/>
      <c r="QHO19" s="281"/>
      <c r="QHP19" s="281"/>
      <c r="QHQ19" s="282"/>
      <c r="QHR19" s="283"/>
      <c r="QHS19" s="279"/>
      <c r="QHT19" s="280"/>
      <c r="QHU19" s="281"/>
      <c r="QHV19" s="281"/>
      <c r="QHW19" s="282"/>
      <c r="QHX19" s="283"/>
      <c r="QHY19" s="279"/>
      <c r="QHZ19" s="280"/>
      <c r="QIA19" s="281"/>
      <c r="QIB19" s="281"/>
      <c r="QIC19" s="282"/>
      <c r="QID19" s="283"/>
      <c r="QIE19" s="279"/>
      <c r="QIF19" s="280"/>
      <c r="QIG19" s="281"/>
      <c r="QIH19" s="281"/>
      <c r="QII19" s="282"/>
      <c r="QIJ19" s="283"/>
      <c r="QIK19" s="279"/>
      <c r="QIL19" s="280"/>
      <c r="QIM19" s="281"/>
      <c r="QIN19" s="281"/>
      <c r="QIO19" s="282"/>
      <c r="QIP19" s="283"/>
      <c r="QIQ19" s="279"/>
      <c r="QIR19" s="280"/>
      <c r="QIS19" s="281"/>
      <c r="QIT19" s="281"/>
      <c r="QIU19" s="282"/>
      <c r="QIV19" s="283"/>
      <c r="QIW19" s="279"/>
      <c r="QIX19" s="280"/>
      <c r="QIY19" s="281"/>
      <c r="QIZ19" s="281"/>
      <c r="QJA19" s="282"/>
      <c r="QJB19" s="283"/>
      <c r="QJC19" s="279"/>
      <c r="QJD19" s="280"/>
      <c r="QJE19" s="281"/>
      <c r="QJF19" s="281"/>
      <c r="QJG19" s="282"/>
      <c r="QJH19" s="283"/>
      <c r="QJI19" s="279"/>
      <c r="QJJ19" s="280"/>
      <c r="QJK19" s="281"/>
      <c r="QJL19" s="281"/>
      <c r="QJM19" s="282"/>
      <c r="QJN19" s="283"/>
      <c r="QJO19" s="279"/>
      <c r="QJP19" s="280"/>
      <c r="QJQ19" s="281"/>
      <c r="QJR19" s="281"/>
      <c r="QJS19" s="282"/>
      <c r="QJT19" s="283"/>
      <c r="QJU19" s="279"/>
      <c r="QJV19" s="280"/>
      <c r="QJW19" s="281"/>
      <c r="QJX19" s="281"/>
      <c r="QJY19" s="282"/>
      <c r="QJZ19" s="283"/>
      <c r="QKA19" s="279"/>
      <c r="QKB19" s="280"/>
      <c r="QKC19" s="281"/>
      <c r="QKD19" s="281"/>
      <c r="QKE19" s="282"/>
      <c r="QKF19" s="283"/>
      <c r="QKG19" s="279"/>
      <c r="QKH19" s="280"/>
      <c r="QKI19" s="281"/>
      <c r="QKJ19" s="281"/>
      <c r="QKK19" s="282"/>
      <c r="QKL19" s="283"/>
      <c r="QKM19" s="279"/>
      <c r="QKN19" s="280"/>
      <c r="QKO19" s="281"/>
      <c r="QKP19" s="281"/>
      <c r="QKQ19" s="282"/>
      <c r="QKR19" s="283"/>
      <c r="QKS19" s="279"/>
      <c r="QKT19" s="280"/>
      <c r="QKU19" s="281"/>
      <c r="QKV19" s="281"/>
      <c r="QKW19" s="282"/>
      <c r="QKX19" s="283"/>
      <c r="QKY19" s="279"/>
      <c r="QKZ19" s="280"/>
      <c r="QLA19" s="281"/>
      <c r="QLB19" s="281"/>
      <c r="QLC19" s="282"/>
      <c r="QLD19" s="283"/>
      <c r="QLE19" s="279"/>
      <c r="QLF19" s="280"/>
      <c r="QLG19" s="281"/>
      <c r="QLH19" s="281"/>
      <c r="QLI19" s="282"/>
      <c r="QLJ19" s="283"/>
      <c r="QLK19" s="279"/>
      <c r="QLL19" s="280"/>
      <c r="QLM19" s="281"/>
      <c r="QLN19" s="281"/>
      <c r="QLO19" s="282"/>
      <c r="QLP19" s="283"/>
      <c r="QLQ19" s="279"/>
      <c r="QLR19" s="280"/>
      <c r="QLS19" s="281"/>
      <c r="QLT19" s="281"/>
      <c r="QLU19" s="282"/>
      <c r="QLV19" s="283"/>
      <c r="QLW19" s="279"/>
      <c r="QLX19" s="280"/>
      <c r="QLY19" s="281"/>
      <c r="QLZ19" s="281"/>
      <c r="QMA19" s="282"/>
      <c r="QMB19" s="283"/>
      <c r="QMC19" s="279"/>
      <c r="QMD19" s="280"/>
      <c r="QME19" s="281"/>
      <c r="QMF19" s="281"/>
      <c r="QMG19" s="282"/>
      <c r="QMH19" s="283"/>
      <c r="QMI19" s="279"/>
      <c r="QMJ19" s="280"/>
      <c r="QMK19" s="281"/>
      <c r="QML19" s="281"/>
      <c r="QMM19" s="282"/>
      <c r="QMN19" s="283"/>
      <c r="QMO19" s="279"/>
      <c r="QMP19" s="280"/>
      <c r="QMQ19" s="281"/>
      <c r="QMR19" s="281"/>
      <c r="QMS19" s="282"/>
      <c r="QMT19" s="283"/>
      <c r="QMU19" s="279"/>
      <c r="QMV19" s="280"/>
      <c r="QMW19" s="281"/>
      <c r="QMX19" s="281"/>
      <c r="QMY19" s="282"/>
      <c r="QMZ19" s="283"/>
      <c r="QNA19" s="279"/>
      <c r="QNB19" s="280"/>
      <c r="QNC19" s="281"/>
      <c r="QND19" s="281"/>
      <c r="QNE19" s="282"/>
      <c r="QNF19" s="283"/>
      <c r="QNG19" s="279"/>
      <c r="QNH19" s="280"/>
      <c r="QNI19" s="281"/>
      <c r="QNJ19" s="281"/>
      <c r="QNK19" s="282"/>
      <c r="QNL19" s="283"/>
      <c r="QNM19" s="279"/>
      <c r="QNN19" s="280"/>
      <c r="QNO19" s="281"/>
      <c r="QNP19" s="281"/>
      <c r="QNQ19" s="282"/>
      <c r="QNR19" s="283"/>
      <c r="QNS19" s="279"/>
      <c r="QNT19" s="280"/>
      <c r="QNU19" s="281"/>
      <c r="QNV19" s="281"/>
      <c r="QNW19" s="282"/>
      <c r="QNX19" s="283"/>
      <c r="QNY19" s="279"/>
      <c r="QNZ19" s="280"/>
      <c r="QOA19" s="281"/>
      <c r="QOB19" s="281"/>
      <c r="QOC19" s="282"/>
      <c r="QOD19" s="283"/>
      <c r="QOE19" s="279"/>
      <c r="QOF19" s="280"/>
      <c r="QOG19" s="281"/>
      <c r="QOH19" s="281"/>
      <c r="QOI19" s="282"/>
      <c r="QOJ19" s="283"/>
      <c r="QOK19" s="279"/>
      <c r="QOL19" s="280"/>
      <c r="QOM19" s="281"/>
      <c r="QON19" s="281"/>
      <c r="QOO19" s="282"/>
      <c r="QOP19" s="283"/>
      <c r="QOQ19" s="279"/>
      <c r="QOR19" s="280"/>
      <c r="QOS19" s="281"/>
      <c r="QOT19" s="281"/>
      <c r="QOU19" s="282"/>
      <c r="QOV19" s="283"/>
      <c r="QOW19" s="279"/>
      <c r="QOX19" s="280"/>
      <c r="QOY19" s="281"/>
      <c r="QOZ19" s="281"/>
      <c r="QPA19" s="282"/>
      <c r="QPB19" s="283"/>
      <c r="QPC19" s="279"/>
      <c r="QPD19" s="280"/>
      <c r="QPE19" s="281"/>
      <c r="QPF19" s="281"/>
      <c r="QPG19" s="282"/>
      <c r="QPH19" s="283"/>
      <c r="QPI19" s="279"/>
      <c r="QPJ19" s="280"/>
      <c r="QPK19" s="281"/>
      <c r="QPL19" s="281"/>
      <c r="QPM19" s="282"/>
      <c r="QPN19" s="283"/>
      <c r="QPO19" s="279"/>
      <c r="QPP19" s="280"/>
      <c r="QPQ19" s="281"/>
      <c r="QPR19" s="281"/>
      <c r="QPS19" s="282"/>
      <c r="QPT19" s="283"/>
      <c r="QPU19" s="279"/>
      <c r="QPV19" s="280"/>
      <c r="QPW19" s="281"/>
      <c r="QPX19" s="281"/>
      <c r="QPY19" s="282"/>
      <c r="QPZ19" s="283"/>
      <c r="QQA19" s="279"/>
      <c r="QQB19" s="280"/>
      <c r="QQC19" s="281"/>
      <c r="QQD19" s="281"/>
      <c r="QQE19" s="282"/>
      <c r="QQF19" s="283"/>
      <c r="QQG19" s="279"/>
      <c r="QQH19" s="280"/>
      <c r="QQI19" s="281"/>
      <c r="QQJ19" s="281"/>
      <c r="QQK19" s="282"/>
      <c r="QQL19" s="283"/>
      <c r="QQM19" s="279"/>
      <c r="QQN19" s="280"/>
      <c r="QQO19" s="281"/>
      <c r="QQP19" s="281"/>
      <c r="QQQ19" s="282"/>
      <c r="QQR19" s="283"/>
      <c r="QQS19" s="279"/>
      <c r="QQT19" s="280"/>
      <c r="QQU19" s="281"/>
      <c r="QQV19" s="281"/>
      <c r="QQW19" s="282"/>
      <c r="QQX19" s="283"/>
      <c r="QQY19" s="279"/>
      <c r="QQZ19" s="280"/>
      <c r="QRA19" s="281"/>
      <c r="QRB19" s="281"/>
      <c r="QRC19" s="282"/>
      <c r="QRD19" s="283"/>
      <c r="QRE19" s="279"/>
      <c r="QRF19" s="280"/>
      <c r="QRG19" s="281"/>
      <c r="QRH19" s="281"/>
      <c r="QRI19" s="282"/>
      <c r="QRJ19" s="283"/>
      <c r="QRK19" s="279"/>
      <c r="QRL19" s="280"/>
      <c r="QRM19" s="281"/>
      <c r="QRN19" s="281"/>
      <c r="QRO19" s="282"/>
      <c r="QRP19" s="283"/>
      <c r="QRQ19" s="279"/>
      <c r="QRR19" s="280"/>
      <c r="QRS19" s="281"/>
      <c r="QRT19" s="281"/>
      <c r="QRU19" s="282"/>
      <c r="QRV19" s="283"/>
      <c r="QRW19" s="279"/>
      <c r="QRX19" s="280"/>
      <c r="QRY19" s="281"/>
      <c r="QRZ19" s="281"/>
      <c r="QSA19" s="282"/>
      <c r="QSB19" s="283"/>
      <c r="QSC19" s="279"/>
      <c r="QSD19" s="280"/>
      <c r="QSE19" s="281"/>
      <c r="QSF19" s="281"/>
      <c r="QSG19" s="282"/>
      <c r="QSH19" s="283"/>
      <c r="QSI19" s="279"/>
      <c r="QSJ19" s="280"/>
      <c r="QSK19" s="281"/>
      <c r="QSL19" s="281"/>
      <c r="QSM19" s="282"/>
      <c r="QSN19" s="283"/>
      <c r="QSO19" s="279"/>
      <c r="QSP19" s="280"/>
      <c r="QSQ19" s="281"/>
      <c r="QSR19" s="281"/>
      <c r="QSS19" s="282"/>
      <c r="QST19" s="283"/>
      <c r="QSU19" s="279"/>
      <c r="QSV19" s="280"/>
      <c r="QSW19" s="281"/>
      <c r="QSX19" s="281"/>
      <c r="QSY19" s="282"/>
      <c r="QSZ19" s="283"/>
      <c r="QTA19" s="279"/>
      <c r="QTB19" s="280"/>
      <c r="QTC19" s="281"/>
      <c r="QTD19" s="281"/>
      <c r="QTE19" s="282"/>
      <c r="QTF19" s="283"/>
      <c r="QTG19" s="279"/>
      <c r="QTH19" s="280"/>
      <c r="QTI19" s="281"/>
      <c r="QTJ19" s="281"/>
      <c r="QTK19" s="282"/>
      <c r="QTL19" s="283"/>
      <c r="QTM19" s="279"/>
      <c r="QTN19" s="280"/>
      <c r="QTO19" s="281"/>
      <c r="QTP19" s="281"/>
      <c r="QTQ19" s="282"/>
      <c r="QTR19" s="283"/>
      <c r="QTS19" s="279"/>
      <c r="QTT19" s="280"/>
      <c r="QTU19" s="281"/>
      <c r="QTV19" s="281"/>
      <c r="QTW19" s="282"/>
      <c r="QTX19" s="283"/>
      <c r="QTY19" s="279"/>
      <c r="QTZ19" s="280"/>
      <c r="QUA19" s="281"/>
      <c r="QUB19" s="281"/>
      <c r="QUC19" s="282"/>
      <c r="QUD19" s="283"/>
      <c r="QUE19" s="279"/>
      <c r="QUF19" s="280"/>
      <c r="QUG19" s="281"/>
      <c r="QUH19" s="281"/>
      <c r="QUI19" s="282"/>
      <c r="QUJ19" s="283"/>
      <c r="QUK19" s="279"/>
      <c r="QUL19" s="280"/>
      <c r="QUM19" s="281"/>
      <c r="QUN19" s="281"/>
      <c r="QUO19" s="282"/>
      <c r="QUP19" s="283"/>
      <c r="QUQ19" s="279"/>
      <c r="QUR19" s="280"/>
      <c r="QUS19" s="281"/>
      <c r="QUT19" s="281"/>
      <c r="QUU19" s="282"/>
      <c r="QUV19" s="283"/>
      <c r="QUW19" s="279"/>
      <c r="QUX19" s="280"/>
      <c r="QUY19" s="281"/>
      <c r="QUZ19" s="281"/>
      <c r="QVA19" s="282"/>
      <c r="QVB19" s="283"/>
      <c r="QVC19" s="279"/>
      <c r="QVD19" s="280"/>
      <c r="QVE19" s="281"/>
      <c r="QVF19" s="281"/>
      <c r="QVG19" s="282"/>
      <c r="QVH19" s="283"/>
      <c r="QVI19" s="279"/>
      <c r="QVJ19" s="280"/>
      <c r="QVK19" s="281"/>
      <c r="QVL19" s="281"/>
      <c r="QVM19" s="282"/>
      <c r="QVN19" s="283"/>
      <c r="QVO19" s="279"/>
      <c r="QVP19" s="280"/>
      <c r="QVQ19" s="281"/>
      <c r="QVR19" s="281"/>
      <c r="QVS19" s="282"/>
      <c r="QVT19" s="283"/>
      <c r="QVU19" s="279"/>
      <c r="QVV19" s="280"/>
      <c r="QVW19" s="281"/>
      <c r="QVX19" s="281"/>
      <c r="QVY19" s="282"/>
      <c r="QVZ19" s="283"/>
      <c r="QWA19" s="279"/>
      <c r="QWB19" s="280"/>
      <c r="QWC19" s="281"/>
      <c r="QWD19" s="281"/>
      <c r="QWE19" s="282"/>
      <c r="QWF19" s="283"/>
      <c r="QWG19" s="279"/>
      <c r="QWH19" s="280"/>
      <c r="QWI19" s="281"/>
      <c r="QWJ19" s="281"/>
      <c r="QWK19" s="282"/>
      <c r="QWL19" s="283"/>
      <c r="QWM19" s="279"/>
      <c r="QWN19" s="280"/>
      <c r="QWO19" s="281"/>
      <c r="QWP19" s="281"/>
      <c r="QWQ19" s="282"/>
      <c r="QWR19" s="283"/>
      <c r="QWS19" s="279"/>
      <c r="QWT19" s="280"/>
      <c r="QWU19" s="281"/>
      <c r="QWV19" s="281"/>
      <c r="QWW19" s="282"/>
      <c r="QWX19" s="283"/>
      <c r="QWY19" s="279"/>
      <c r="QWZ19" s="280"/>
      <c r="QXA19" s="281"/>
      <c r="QXB19" s="281"/>
      <c r="QXC19" s="282"/>
      <c r="QXD19" s="283"/>
      <c r="QXE19" s="279"/>
      <c r="QXF19" s="280"/>
      <c r="QXG19" s="281"/>
      <c r="QXH19" s="281"/>
      <c r="QXI19" s="282"/>
      <c r="QXJ19" s="283"/>
      <c r="QXK19" s="279"/>
      <c r="QXL19" s="280"/>
      <c r="QXM19" s="281"/>
      <c r="QXN19" s="281"/>
      <c r="QXO19" s="282"/>
      <c r="QXP19" s="283"/>
      <c r="QXQ19" s="279"/>
      <c r="QXR19" s="280"/>
      <c r="QXS19" s="281"/>
      <c r="QXT19" s="281"/>
      <c r="QXU19" s="282"/>
      <c r="QXV19" s="283"/>
      <c r="QXW19" s="279"/>
      <c r="QXX19" s="280"/>
      <c r="QXY19" s="281"/>
      <c r="QXZ19" s="281"/>
      <c r="QYA19" s="282"/>
      <c r="QYB19" s="283"/>
      <c r="QYC19" s="279"/>
      <c r="QYD19" s="280"/>
      <c r="QYE19" s="281"/>
      <c r="QYF19" s="281"/>
      <c r="QYG19" s="282"/>
      <c r="QYH19" s="283"/>
      <c r="QYI19" s="279"/>
      <c r="QYJ19" s="280"/>
      <c r="QYK19" s="281"/>
      <c r="QYL19" s="281"/>
      <c r="QYM19" s="282"/>
      <c r="QYN19" s="283"/>
      <c r="QYO19" s="279"/>
      <c r="QYP19" s="280"/>
      <c r="QYQ19" s="281"/>
      <c r="QYR19" s="281"/>
      <c r="QYS19" s="282"/>
      <c r="QYT19" s="283"/>
      <c r="QYU19" s="279"/>
      <c r="QYV19" s="280"/>
      <c r="QYW19" s="281"/>
      <c r="QYX19" s="281"/>
      <c r="QYY19" s="282"/>
      <c r="QYZ19" s="283"/>
      <c r="QZA19" s="279"/>
      <c r="QZB19" s="280"/>
      <c r="QZC19" s="281"/>
      <c r="QZD19" s="281"/>
      <c r="QZE19" s="282"/>
      <c r="QZF19" s="283"/>
      <c r="QZG19" s="279"/>
      <c r="QZH19" s="280"/>
      <c r="QZI19" s="281"/>
      <c r="QZJ19" s="281"/>
      <c r="QZK19" s="282"/>
      <c r="QZL19" s="283"/>
      <c r="QZM19" s="279"/>
      <c r="QZN19" s="280"/>
      <c r="QZO19" s="281"/>
      <c r="QZP19" s="281"/>
      <c r="QZQ19" s="282"/>
      <c r="QZR19" s="283"/>
      <c r="QZS19" s="279"/>
      <c r="QZT19" s="280"/>
      <c r="QZU19" s="281"/>
      <c r="QZV19" s="281"/>
      <c r="QZW19" s="282"/>
      <c r="QZX19" s="283"/>
      <c r="QZY19" s="279"/>
      <c r="QZZ19" s="280"/>
      <c r="RAA19" s="281"/>
      <c r="RAB19" s="281"/>
      <c r="RAC19" s="282"/>
      <c r="RAD19" s="283"/>
      <c r="RAE19" s="279"/>
      <c r="RAF19" s="280"/>
      <c r="RAG19" s="281"/>
      <c r="RAH19" s="281"/>
      <c r="RAI19" s="282"/>
      <c r="RAJ19" s="283"/>
      <c r="RAK19" s="279"/>
      <c r="RAL19" s="280"/>
      <c r="RAM19" s="281"/>
      <c r="RAN19" s="281"/>
      <c r="RAO19" s="282"/>
      <c r="RAP19" s="283"/>
      <c r="RAQ19" s="279"/>
      <c r="RAR19" s="280"/>
      <c r="RAS19" s="281"/>
      <c r="RAT19" s="281"/>
      <c r="RAU19" s="282"/>
      <c r="RAV19" s="283"/>
      <c r="RAW19" s="279"/>
      <c r="RAX19" s="280"/>
      <c r="RAY19" s="281"/>
      <c r="RAZ19" s="281"/>
      <c r="RBA19" s="282"/>
      <c r="RBB19" s="283"/>
      <c r="RBC19" s="279"/>
      <c r="RBD19" s="280"/>
      <c r="RBE19" s="281"/>
      <c r="RBF19" s="281"/>
      <c r="RBG19" s="282"/>
      <c r="RBH19" s="283"/>
      <c r="RBI19" s="279"/>
      <c r="RBJ19" s="280"/>
      <c r="RBK19" s="281"/>
      <c r="RBL19" s="281"/>
      <c r="RBM19" s="282"/>
      <c r="RBN19" s="283"/>
      <c r="RBO19" s="279"/>
      <c r="RBP19" s="280"/>
      <c r="RBQ19" s="281"/>
      <c r="RBR19" s="281"/>
      <c r="RBS19" s="282"/>
      <c r="RBT19" s="283"/>
      <c r="RBU19" s="279"/>
      <c r="RBV19" s="280"/>
      <c r="RBW19" s="281"/>
      <c r="RBX19" s="281"/>
      <c r="RBY19" s="282"/>
      <c r="RBZ19" s="283"/>
      <c r="RCA19" s="279"/>
      <c r="RCB19" s="280"/>
      <c r="RCC19" s="281"/>
      <c r="RCD19" s="281"/>
      <c r="RCE19" s="282"/>
      <c r="RCF19" s="283"/>
      <c r="RCG19" s="279"/>
      <c r="RCH19" s="280"/>
      <c r="RCI19" s="281"/>
      <c r="RCJ19" s="281"/>
      <c r="RCK19" s="282"/>
      <c r="RCL19" s="283"/>
      <c r="RCM19" s="279"/>
      <c r="RCN19" s="280"/>
      <c r="RCO19" s="281"/>
      <c r="RCP19" s="281"/>
      <c r="RCQ19" s="282"/>
      <c r="RCR19" s="283"/>
      <c r="RCS19" s="279"/>
      <c r="RCT19" s="280"/>
      <c r="RCU19" s="281"/>
      <c r="RCV19" s="281"/>
      <c r="RCW19" s="282"/>
      <c r="RCX19" s="283"/>
      <c r="RCY19" s="279"/>
      <c r="RCZ19" s="280"/>
      <c r="RDA19" s="281"/>
      <c r="RDB19" s="281"/>
      <c r="RDC19" s="282"/>
      <c r="RDD19" s="283"/>
      <c r="RDE19" s="279"/>
      <c r="RDF19" s="280"/>
      <c r="RDG19" s="281"/>
      <c r="RDH19" s="281"/>
      <c r="RDI19" s="282"/>
      <c r="RDJ19" s="283"/>
      <c r="RDK19" s="279"/>
      <c r="RDL19" s="280"/>
      <c r="RDM19" s="281"/>
      <c r="RDN19" s="281"/>
      <c r="RDO19" s="282"/>
      <c r="RDP19" s="283"/>
      <c r="RDQ19" s="279"/>
      <c r="RDR19" s="280"/>
      <c r="RDS19" s="281"/>
      <c r="RDT19" s="281"/>
      <c r="RDU19" s="282"/>
      <c r="RDV19" s="283"/>
      <c r="RDW19" s="279"/>
      <c r="RDX19" s="280"/>
      <c r="RDY19" s="281"/>
      <c r="RDZ19" s="281"/>
      <c r="REA19" s="282"/>
      <c r="REB19" s="283"/>
      <c r="REC19" s="279"/>
      <c r="RED19" s="280"/>
      <c r="REE19" s="281"/>
      <c r="REF19" s="281"/>
      <c r="REG19" s="282"/>
      <c r="REH19" s="283"/>
      <c r="REI19" s="279"/>
      <c r="REJ19" s="280"/>
      <c r="REK19" s="281"/>
      <c r="REL19" s="281"/>
      <c r="REM19" s="282"/>
      <c r="REN19" s="283"/>
      <c r="REO19" s="279"/>
      <c r="REP19" s="280"/>
      <c r="REQ19" s="281"/>
      <c r="RER19" s="281"/>
      <c r="RES19" s="282"/>
      <c r="RET19" s="283"/>
      <c r="REU19" s="279"/>
      <c r="REV19" s="280"/>
      <c r="REW19" s="281"/>
      <c r="REX19" s="281"/>
      <c r="REY19" s="282"/>
      <c r="REZ19" s="283"/>
      <c r="RFA19" s="279"/>
      <c r="RFB19" s="280"/>
      <c r="RFC19" s="281"/>
      <c r="RFD19" s="281"/>
      <c r="RFE19" s="282"/>
      <c r="RFF19" s="283"/>
      <c r="RFG19" s="279"/>
      <c r="RFH19" s="280"/>
      <c r="RFI19" s="281"/>
      <c r="RFJ19" s="281"/>
      <c r="RFK19" s="282"/>
      <c r="RFL19" s="283"/>
      <c r="RFM19" s="279"/>
      <c r="RFN19" s="280"/>
      <c r="RFO19" s="281"/>
      <c r="RFP19" s="281"/>
      <c r="RFQ19" s="282"/>
      <c r="RFR19" s="283"/>
      <c r="RFS19" s="279"/>
      <c r="RFT19" s="280"/>
      <c r="RFU19" s="281"/>
      <c r="RFV19" s="281"/>
      <c r="RFW19" s="282"/>
      <c r="RFX19" s="283"/>
      <c r="RFY19" s="279"/>
      <c r="RFZ19" s="280"/>
      <c r="RGA19" s="281"/>
      <c r="RGB19" s="281"/>
      <c r="RGC19" s="282"/>
      <c r="RGD19" s="283"/>
      <c r="RGE19" s="279"/>
      <c r="RGF19" s="280"/>
      <c r="RGG19" s="281"/>
      <c r="RGH19" s="281"/>
      <c r="RGI19" s="282"/>
      <c r="RGJ19" s="283"/>
      <c r="RGK19" s="279"/>
      <c r="RGL19" s="280"/>
      <c r="RGM19" s="281"/>
      <c r="RGN19" s="281"/>
      <c r="RGO19" s="282"/>
      <c r="RGP19" s="283"/>
      <c r="RGQ19" s="279"/>
      <c r="RGR19" s="280"/>
      <c r="RGS19" s="281"/>
      <c r="RGT19" s="281"/>
      <c r="RGU19" s="282"/>
      <c r="RGV19" s="283"/>
      <c r="RGW19" s="279"/>
      <c r="RGX19" s="280"/>
      <c r="RGY19" s="281"/>
      <c r="RGZ19" s="281"/>
      <c r="RHA19" s="282"/>
      <c r="RHB19" s="283"/>
      <c r="RHC19" s="279"/>
      <c r="RHD19" s="280"/>
      <c r="RHE19" s="281"/>
      <c r="RHF19" s="281"/>
      <c r="RHG19" s="282"/>
      <c r="RHH19" s="283"/>
      <c r="RHI19" s="279"/>
      <c r="RHJ19" s="280"/>
      <c r="RHK19" s="281"/>
      <c r="RHL19" s="281"/>
      <c r="RHM19" s="282"/>
      <c r="RHN19" s="283"/>
      <c r="RHO19" s="279"/>
      <c r="RHP19" s="280"/>
      <c r="RHQ19" s="281"/>
      <c r="RHR19" s="281"/>
      <c r="RHS19" s="282"/>
      <c r="RHT19" s="283"/>
      <c r="RHU19" s="279"/>
      <c r="RHV19" s="280"/>
      <c r="RHW19" s="281"/>
      <c r="RHX19" s="281"/>
      <c r="RHY19" s="282"/>
      <c r="RHZ19" s="283"/>
      <c r="RIA19" s="279"/>
      <c r="RIB19" s="280"/>
      <c r="RIC19" s="281"/>
      <c r="RID19" s="281"/>
      <c r="RIE19" s="282"/>
      <c r="RIF19" s="283"/>
      <c r="RIG19" s="279"/>
      <c r="RIH19" s="280"/>
      <c r="RII19" s="281"/>
      <c r="RIJ19" s="281"/>
      <c r="RIK19" s="282"/>
      <c r="RIL19" s="283"/>
      <c r="RIM19" s="279"/>
      <c r="RIN19" s="280"/>
      <c r="RIO19" s="281"/>
      <c r="RIP19" s="281"/>
      <c r="RIQ19" s="282"/>
      <c r="RIR19" s="283"/>
      <c r="RIS19" s="279"/>
      <c r="RIT19" s="280"/>
      <c r="RIU19" s="281"/>
      <c r="RIV19" s="281"/>
      <c r="RIW19" s="282"/>
      <c r="RIX19" s="283"/>
      <c r="RIY19" s="279"/>
      <c r="RIZ19" s="280"/>
      <c r="RJA19" s="281"/>
      <c r="RJB19" s="281"/>
      <c r="RJC19" s="282"/>
      <c r="RJD19" s="283"/>
      <c r="RJE19" s="279"/>
      <c r="RJF19" s="280"/>
      <c r="RJG19" s="281"/>
      <c r="RJH19" s="281"/>
      <c r="RJI19" s="282"/>
      <c r="RJJ19" s="283"/>
      <c r="RJK19" s="279"/>
      <c r="RJL19" s="280"/>
      <c r="RJM19" s="281"/>
      <c r="RJN19" s="281"/>
      <c r="RJO19" s="282"/>
      <c r="RJP19" s="283"/>
      <c r="RJQ19" s="279"/>
      <c r="RJR19" s="280"/>
      <c r="RJS19" s="281"/>
      <c r="RJT19" s="281"/>
      <c r="RJU19" s="282"/>
      <c r="RJV19" s="283"/>
      <c r="RJW19" s="279"/>
      <c r="RJX19" s="280"/>
      <c r="RJY19" s="281"/>
      <c r="RJZ19" s="281"/>
      <c r="RKA19" s="282"/>
      <c r="RKB19" s="283"/>
      <c r="RKC19" s="279"/>
      <c r="RKD19" s="280"/>
      <c r="RKE19" s="281"/>
      <c r="RKF19" s="281"/>
      <c r="RKG19" s="282"/>
      <c r="RKH19" s="283"/>
      <c r="RKI19" s="279"/>
      <c r="RKJ19" s="280"/>
      <c r="RKK19" s="281"/>
      <c r="RKL19" s="281"/>
      <c r="RKM19" s="282"/>
      <c r="RKN19" s="283"/>
      <c r="RKO19" s="279"/>
      <c r="RKP19" s="280"/>
      <c r="RKQ19" s="281"/>
      <c r="RKR19" s="281"/>
      <c r="RKS19" s="282"/>
      <c r="RKT19" s="283"/>
      <c r="RKU19" s="279"/>
      <c r="RKV19" s="280"/>
      <c r="RKW19" s="281"/>
      <c r="RKX19" s="281"/>
      <c r="RKY19" s="282"/>
      <c r="RKZ19" s="283"/>
      <c r="RLA19" s="279"/>
      <c r="RLB19" s="280"/>
      <c r="RLC19" s="281"/>
      <c r="RLD19" s="281"/>
      <c r="RLE19" s="282"/>
      <c r="RLF19" s="283"/>
      <c r="RLG19" s="279"/>
      <c r="RLH19" s="280"/>
      <c r="RLI19" s="281"/>
      <c r="RLJ19" s="281"/>
      <c r="RLK19" s="282"/>
      <c r="RLL19" s="283"/>
      <c r="RLM19" s="279"/>
      <c r="RLN19" s="280"/>
      <c r="RLO19" s="281"/>
      <c r="RLP19" s="281"/>
      <c r="RLQ19" s="282"/>
      <c r="RLR19" s="283"/>
      <c r="RLS19" s="279"/>
      <c r="RLT19" s="280"/>
      <c r="RLU19" s="281"/>
      <c r="RLV19" s="281"/>
      <c r="RLW19" s="282"/>
      <c r="RLX19" s="283"/>
      <c r="RLY19" s="279"/>
      <c r="RLZ19" s="280"/>
      <c r="RMA19" s="281"/>
      <c r="RMB19" s="281"/>
      <c r="RMC19" s="282"/>
      <c r="RMD19" s="283"/>
      <c r="RME19" s="279"/>
      <c r="RMF19" s="280"/>
      <c r="RMG19" s="281"/>
      <c r="RMH19" s="281"/>
      <c r="RMI19" s="282"/>
      <c r="RMJ19" s="283"/>
      <c r="RMK19" s="279"/>
      <c r="RML19" s="280"/>
      <c r="RMM19" s="281"/>
      <c r="RMN19" s="281"/>
      <c r="RMO19" s="282"/>
      <c r="RMP19" s="283"/>
      <c r="RMQ19" s="279"/>
      <c r="RMR19" s="280"/>
      <c r="RMS19" s="281"/>
      <c r="RMT19" s="281"/>
      <c r="RMU19" s="282"/>
      <c r="RMV19" s="283"/>
      <c r="RMW19" s="279"/>
      <c r="RMX19" s="280"/>
      <c r="RMY19" s="281"/>
      <c r="RMZ19" s="281"/>
      <c r="RNA19" s="282"/>
      <c r="RNB19" s="283"/>
      <c r="RNC19" s="279"/>
      <c r="RND19" s="280"/>
      <c r="RNE19" s="281"/>
      <c r="RNF19" s="281"/>
      <c r="RNG19" s="282"/>
      <c r="RNH19" s="283"/>
      <c r="RNI19" s="279"/>
      <c r="RNJ19" s="280"/>
      <c r="RNK19" s="281"/>
      <c r="RNL19" s="281"/>
      <c r="RNM19" s="282"/>
      <c r="RNN19" s="283"/>
      <c r="RNO19" s="279"/>
      <c r="RNP19" s="280"/>
      <c r="RNQ19" s="281"/>
      <c r="RNR19" s="281"/>
      <c r="RNS19" s="282"/>
      <c r="RNT19" s="283"/>
      <c r="RNU19" s="279"/>
      <c r="RNV19" s="280"/>
      <c r="RNW19" s="281"/>
      <c r="RNX19" s="281"/>
      <c r="RNY19" s="282"/>
      <c r="RNZ19" s="283"/>
      <c r="ROA19" s="279"/>
      <c r="ROB19" s="280"/>
      <c r="ROC19" s="281"/>
      <c r="ROD19" s="281"/>
      <c r="ROE19" s="282"/>
      <c r="ROF19" s="283"/>
      <c r="ROG19" s="279"/>
      <c r="ROH19" s="280"/>
      <c r="ROI19" s="281"/>
      <c r="ROJ19" s="281"/>
      <c r="ROK19" s="282"/>
      <c r="ROL19" s="283"/>
      <c r="ROM19" s="279"/>
      <c r="RON19" s="280"/>
      <c r="ROO19" s="281"/>
      <c r="ROP19" s="281"/>
      <c r="ROQ19" s="282"/>
      <c r="ROR19" s="283"/>
      <c r="ROS19" s="279"/>
      <c r="ROT19" s="280"/>
      <c r="ROU19" s="281"/>
      <c r="ROV19" s="281"/>
      <c r="ROW19" s="282"/>
      <c r="ROX19" s="283"/>
      <c r="ROY19" s="279"/>
      <c r="ROZ19" s="280"/>
      <c r="RPA19" s="281"/>
      <c r="RPB19" s="281"/>
      <c r="RPC19" s="282"/>
      <c r="RPD19" s="283"/>
      <c r="RPE19" s="279"/>
      <c r="RPF19" s="280"/>
      <c r="RPG19" s="281"/>
      <c r="RPH19" s="281"/>
      <c r="RPI19" s="282"/>
      <c r="RPJ19" s="283"/>
      <c r="RPK19" s="279"/>
      <c r="RPL19" s="280"/>
      <c r="RPM19" s="281"/>
      <c r="RPN19" s="281"/>
      <c r="RPO19" s="282"/>
      <c r="RPP19" s="283"/>
      <c r="RPQ19" s="279"/>
      <c r="RPR19" s="280"/>
      <c r="RPS19" s="281"/>
      <c r="RPT19" s="281"/>
      <c r="RPU19" s="282"/>
      <c r="RPV19" s="283"/>
      <c r="RPW19" s="279"/>
      <c r="RPX19" s="280"/>
      <c r="RPY19" s="281"/>
      <c r="RPZ19" s="281"/>
      <c r="RQA19" s="282"/>
      <c r="RQB19" s="283"/>
      <c r="RQC19" s="279"/>
      <c r="RQD19" s="280"/>
      <c r="RQE19" s="281"/>
      <c r="RQF19" s="281"/>
      <c r="RQG19" s="282"/>
      <c r="RQH19" s="283"/>
      <c r="RQI19" s="279"/>
      <c r="RQJ19" s="280"/>
      <c r="RQK19" s="281"/>
      <c r="RQL19" s="281"/>
      <c r="RQM19" s="282"/>
      <c r="RQN19" s="283"/>
      <c r="RQO19" s="279"/>
      <c r="RQP19" s="280"/>
      <c r="RQQ19" s="281"/>
      <c r="RQR19" s="281"/>
      <c r="RQS19" s="282"/>
      <c r="RQT19" s="283"/>
      <c r="RQU19" s="279"/>
      <c r="RQV19" s="280"/>
      <c r="RQW19" s="281"/>
      <c r="RQX19" s="281"/>
      <c r="RQY19" s="282"/>
      <c r="RQZ19" s="283"/>
      <c r="RRA19" s="279"/>
      <c r="RRB19" s="280"/>
      <c r="RRC19" s="281"/>
      <c r="RRD19" s="281"/>
      <c r="RRE19" s="282"/>
      <c r="RRF19" s="283"/>
      <c r="RRG19" s="279"/>
      <c r="RRH19" s="280"/>
      <c r="RRI19" s="281"/>
      <c r="RRJ19" s="281"/>
      <c r="RRK19" s="282"/>
      <c r="RRL19" s="283"/>
      <c r="RRM19" s="279"/>
      <c r="RRN19" s="280"/>
      <c r="RRO19" s="281"/>
      <c r="RRP19" s="281"/>
      <c r="RRQ19" s="282"/>
      <c r="RRR19" s="283"/>
      <c r="RRS19" s="279"/>
      <c r="RRT19" s="280"/>
      <c r="RRU19" s="281"/>
      <c r="RRV19" s="281"/>
      <c r="RRW19" s="282"/>
      <c r="RRX19" s="283"/>
      <c r="RRY19" s="279"/>
      <c r="RRZ19" s="280"/>
      <c r="RSA19" s="281"/>
      <c r="RSB19" s="281"/>
      <c r="RSC19" s="282"/>
      <c r="RSD19" s="283"/>
      <c r="RSE19" s="279"/>
      <c r="RSF19" s="280"/>
      <c r="RSG19" s="281"/>
      <c r="RSH19" s="281"/>
      <c r="RSI19" s="282"/>
      <c r="RSJ19" s="283"/>
      <c r="RSK19" s="279"/>
      <c r="RSL19" s="280"/>
      <c r="RSM19" s="281"/>
      <c r="RSN19" s="281"/>
      <c r="RSO19" s="282"/>
      <c r="RSP19" s="283"/>
      <c r="RSQ19" s="279"/>
      <c r="RSR19" s="280"/>
      <c r="RSS19" s="281"/>
      <c r="RST19" s="281"/>
      <c r="RSU19" s="282"/>
      <c r="RSV19" s="283"/>
      <c r="RSW19" s="279"/>
      <c r="RSX19" s="280"/>
      <c r="RSY19" s="281"/>
      <c r="RSZ19" s="281"/>
      <c r="RTA19" s="282"/>
      <c r="RTB19" s="283"/>
      <c r="RTC19" s="279"/>
      <c r="RTD19" s="280"/>
      <c r="RTE19" s="281"/>
      <c r="RTF19" s="281"/>
      <c r="RTG19" s="282"/>
      <c r="RTH19" s="283"/>
      <c r="RTI19" s="279"/>
      <c r="RTJ19" s="280"/>
      <c r="RTK19" s="281"/>
      <c r="RTL19" s="281"/>
      <c r="RTM19" s="282"/>
      <c r="RTN19" s="283"/>
      <c r="RTO19" s="279"/>
      <c r="RTP19" s="280"/>
      <c r="RTQ19" s="281"/>
      <c r="RTR19" s="281"/>
      <c r="RTS19" s="282"/>
      <c r="RTT19" s="283"/>
      <c r="RTU19" s="279"/>
      <c r="RTV19" s="280"/>
      <c r="RTW19" s="281"/>
      <c r="RTX19" s="281"/>
      <c r="RTY19" s="282"/>
      <c r="RTZ19" s="283"/>
      <c r="RUA19" s="279"/>
      <c r="RUB19" s="280"/>
      <c r="RUC19" s="281"/>
      <c r="RUD19" s="281"/>
      <c r="RUE19" s="282"/>
      <c r="RUF19" s="283"/>
      <c r="RUG19" s="279"/>
      <c r="RUH19" s="280"/>
      <c r="RUI19" s="281"/>
      <c r="RUJ19" s="281"/>
      <c r="RUK19" s="282"/>
      <c r="RUL19" s="283"/>
      <c r="RUM19" s="279"/>
      <c r="RUN19" s="280"/>
      <c r="RUO19" s="281"/>
      <c r="RUP19" s="281"/>
      <c r="RUQ19" s="282"/>
      <c r="RUR19" s="283"/>
      <c r="RUS19" s="279"/>
      <c r="RUT19" s="280"/>
      <c r="RUU19" s="281"/>
      <c r="RUV19" s="281"/>
      <c r="RUW19" s="282"/>
      <c r="RUX19" s="283"/>
      <c r="RUY19" s="279"/>
      <c r="RUZ19" s="280"/>
      <c r="RVA19" s="281"/>
      <c r="RVB19" s="281"/>
      <c r="RVC19" s="282"/>
      <c r="RVD19" s="283"/>
      <c r="RVE19" s="279"/>
      <c r="RVF19" s="280"/>
      <c r="RVG19" s="281"/>
      <c r="RVH19" s="281"/>
      <c r="RVI19" s="282"/>
      <c r="RVJ19" s="283"/>
      <c r="RVK19" s="279"/>
      <c r="RVL19" s="280"/>
      <c r="RVM19" s="281"/>
      <c r="RVN19" s="281"/>
      <c r="RVO19" s="282"/>
      <c r="RVP19" s="283"/>
      <c r="RVQ19" s="279"/>
      <c r="RVR19" s="280"/>
      <c r="RVS19" s="281"/>
      <c r="RVT19" s="281"/>
      <c r="RVU19" s="282"/>
      <c r="RVV19" s="283"/>
      <c r="RVW19" s="279"/>
      <c r="RVX19" s="280"/>
      <c r="RVY19" s="281"/>
      <c r="RVZ19" s="281"/>
      <c r="RWA19" s="282"/>
      <c r="RWB19" s="283"/>
      <c r="RWC19" s="279"/>
      <c r="RWD19" s="280"/>
      <c r="RWE19" s="281"/>
      <c r="RWF19" s="281"/>
      <c r="RWG19" s="282"/>
      <c r="RWH19" s="283"/>
      <c r="RWI19" s="279"/>
      <c r="RWJ19" s="280"/>
      <c r="RWK19" s="281"/>
      <c r="RWL19" s="281"/>
      <c r="RWM19" s="282"/>
      <c r="RWN19" s="283"/>
      <c r="RWO19" s="279"/>
      <c r="RWP19" s="280"/>
      <c r="RWQ19" s="281"/>
      <c r="RWR19" s="281"/>
      <c r="RWS19" s="282"/>
      <c r="RWT19" s="283"/>
      <c r="RWU19" s="279"/>
      <c r="RWV19" s="280"/>
      <c r="RWW19" s="281"/>
      <c r="RWX19" s="281"/>
      <c r="RWY19" s="282"/>
      <c r="RWZ19" s="283"/>
      <c r="RXA19" s="279"/>
      <c r="RXB19" s="280"/>
      <c r="RXC19" s="281"/>
      <c r="RXD19" s="281"/>
      <c r="RXE19" s="282"/>
      <c r="RXF19" s="283"/>
      <c r="RXG19" s="279"/>
      <c r="RXH19" s="280"/>
      <c r="RXI19" s="281"/>
      <c r="RXJ19" s="281"/>
      <c r="RXK19" s="282"/>
      <c r="RXL19" s="283"/>
      <c r="RXM19" s="279"/>
      <c r="RXN19" s="280"/>
      <c r="RXO19" s="281"/>
      <c r="RXP19" s="281"/>
      <c r="RXQ19" s="282"/>
      <c r="RXR19" s="283"/>
      <c r="RXS19" s="279"/>
      <c r="RXT19" s="280"/>
      <c r="RXU19" s="281"/>
      <c r="RXV19" s="281"/>
      <c r="RXW19" s="282"/>
      <c r="RXX19" s="283"/>
      <c r="RXY19" s="279"/>
      <c r="RXZ19" s="280"/>
      <c r="RYA19" s="281"/>
      <c r="RYB19" s="281"/>
      <c r="RYC19" s="282"/>
      <c r="RYD19" s="283"/>
      <c r="RYE19" s="279"/>
      <c r="RYF19" s="280"/>
      <c r="RYG19" s="281"/>
      <c r="RYH19" s="281"/>
      <c r="RYI19" s="282"/>
      <c r="RYJ19" s="283"/>
      <c r="RYK19" s="279"/>
      <c r="RYL19" s="280"/>
      <c r="RYM19" s="281"/>
      <c r="RYN19" s="281"/>
      <c r="RYO19" s="282"/>
      <c r="RYP19" s="283"/>
      <c r="RYQ19" s="279"/>
      <c r="RYR19" s="280"/>
      <c r="RYS19" s="281"/>
      <c r="RYT19" s="281"/>
      <c r="RYU19" s="282"/>
      <c r="RYV19" s="283"/>
      <c r="RYW19" s="279"/>
      <c r="RYX19" s="280"/>
      <c r="RYY19" s="281"/>
      <c r="RYZ19" s="281"/>
      <c r="RZA19" s="282"/>
      <c r="RZB19" s="283"/>
      <c r="RZC19" s="279"/>
      <c r="RZD19" s="280"/>
      <c r="RZE19" s="281"/>
      <c r="RZF19" s="281"/>
      <c r="RZG19" s="282"/>
      <c r="RZH19" s="283"/>
      <c r="RZI19" s="279"/>
      <c r="RZJ19" s="280"/>
      <c r="RZK19" s="281"/>
      <c r="RZL19" s="281"/>
      <c r="RZM19" s="282"/>
      <c r="RZN19" s="283"/>
      <c r="RZO19" s="279"/>
      <c r="RZP19" s="280"/>
      <c r="RZQ19" s="281"/>
      <c r="RZR19" s="281"/>
      <c r="RZS19" s="282"/>
      <c r="RZT19" s="283"/>
      <c r="RZU19" s="279"/>
      <c r="RZV19" s="280"/>
      <c r="RZW19" s="281"/>
      <c r="RZX19" s="281"/>
      <c r="RZY19" s="282"/>
      <c r="RZZ19" s="283"/>
      <c r="SAA19" s="279"/>
      <c r="SAB19" s="280"/>
      <c r="SAC19" s="281"/>
      <c r="SAD19" s="281"/>
      <c r="SAE19" s="282"/>
      <c r="SAF19" s="283"/>
      <c r="SAG19" s="279"/>
      <c r="SAH19" s="280"/>
      <c r="SAI19" s="281"/>
      <c r="SAJ19" s="281"/>
      <c r="SAK19" s="282"/>
      <c r="SAL19" s="283"/>
      <c r="SAM19" s="279"/>
      <c r="SAN19" s="280"/>
      <c r="SAO19" s="281"/>
      <c r="SAP19" s="281"/>
      <c r="SAQ19" s="282"/>
      <c r="SAR19" s="283"/>
      <c r="SAS19" s="279"/>
      <c r="SAT19" s="280"/>
      <c r="SAU19" s="281"/>
      <c r="SAV19" s="281"/>
      <c r="SAW19" s="282"/>
      <c r="SAX19" s="283"/>
      <c r="SAY19" s="279"/>
      <c r="SAZ19" s="280"/>
      <c r="SBA19" s="281"/>
      <c r="SBB19" s="281"/>
      <c r="SBC19" s="282"/>
      <c r="SBD19" s="283"/>
      <c r="SBE19" s="279"/>
      <c r="SBF19" s="280"/>
      <c r="SBG19" s="281"/>
      <c r="SBH19" s="281"/>
      <c r="SBI19" s="282"/>
      <c r="SBJ19" s="283"/>
      <c r="SBK19" s="279"/>
      <c r="SBL19" s="280"/>
      <c r="SBM19" s="281"/>
      <c r="SBN19" s="281"/>
      <c r="SBO19" s="282"/>
      <c r="SBP19" s="283"/>
      <c r="SBQ19" s="279"/>
      <c r="SBR19" s="280"/>
      <c r="SBS19" s="281"/>
      <c r="SBT19" s="281"/>
      <c r="SBU19" s="282"/>
      <c r="SBV19" s="283"/>
      <c r="SBW19" s="279"/>
      <c r="SBX19" s="280"/>
      <c r="SBY19" s="281"/>
      <c r="SBZ19" s="281"/>
      <c r="SCA19" s="282"/>
      <c r="SCB19" s="283"/>
      <c r="SCC19" s="279"/>
      <c r="SCD19" s="280"/>
      <c r="SCE19" s="281"/>
      <c r="SCF19" s="281"/>
      <c r="SCG19" s="282"/>
      <c r="SCH19" s="283"/>
      <c r="SCI19" s="279"/>
      <c r="SCJ19" s="280"/>
      <c r="SCK19" s="281"/>
      <c r="SCL19" s="281"/>
      <c r="SCM19" s="282"/>
      <c r="SCN19" s="283"/>
      <c r="SCO19" s="279"/>
      <c r="SCP19" s="280"/>
      <c r="SCQ19" s="281"/>
      <c r="SCR19" s="281"/>
      <c r="SCS19" s="282"/>
      <c r="SCT19" s="283"/>
      <c r="SCU19" s="279"/>
      <c r="SCV19" s="280"/>
      <c r="SCW19" s="281"/>
      <c r="SCX19" s="281"/>
      <c r="SCY19" s="282"/>
      <c r="SCZ19" s="283"/>
      <c r="SDA19" s="279"/>
      <c r="SDB19" s="280"/>
      <c r="SDC19" s="281"/>
      <c r="SDD19" s="281"/>
      <c r="SDE19" s="282"/>
      <c r="SDF19" s="283"/>
      <c r="SDG19" s="279"/>
      <c r="SDH19" s="280"/>
      <c r="SDI19" s="281"/>
      <c r="SDJ19" s="281"/>
      <c r="SDK19" s="282"/>
      <c r="SDL19" s="283"/>
      <c r="SDM19" s="279"/>
      <c r="SDN19" s="280"/>
      <c r="SDO19" s="281"/>
      <c r="SDP19" s="281"/>
      <c r="SDQ19" s="282"/>
      <c r="SDR19" s="283"/>
      <c r="SDS19" s="279"/>
      <c r="SDT19" s="280"/>
      <c r="SDU19" s="281"/>
      <c r="SDV19" s="281"/>
      <c r="SDW19" s="282"/>
      <c r="SDX19" s="283"/>
      <c r="SDY19" s="279"/>
      <c r="SDZ19" s="280"/>
      <c r="SEA19" s="281"/>
      <c r="SEB19" s="281"/>
      <c r="SEC19" s="282"/>
      <c r="SED19" s="283"/>
      <c r="SEE19" s="279"/>
      <c r="SEF19" s="280"/>
      <c r="SEG19" s="281"/>
      <c r="SEH19" s="281"/>
      <c r="SEI19" s="282"/>
      <c r="SEJ19" s="283"/>
      <c r="SEK19" s="279"/>
      <c r="SEL19" s="280"/>
      <c r="SEM19" s="281"/>
      <c r="SEN19" s="281"/>
      <c r="SEO19" s="282"/>
      <c r="SEP19" s="283"/>
      <c r="SEQ19" s="279"/>
      <c r="SER19" s="280"/>
      <c r="SES19" s="281"/>
      <c r="SET19" s="281"/>
      <c r="SEU19" s="282"/>
      <c r="SEV19" s="283"/>
      <c r="SEW19" s="279"/>
      <c r="SEX19" s="280"/>
      <c r="SEY19" s="281"/>
      <c r="SEZ19" s="281"/>
      <c r="SFA19" s="282"/>
      <c r="SFB19" s="283"/>
      <c r="SFC19" s="279"/>
      <c r="SFD19" s="280"/>
      <c r="SFE19" s="281"/>
      <c r="SFF19" s="281"/>
      <c r="SFG19" s="282"/>
      <c r="SFH19" s="283"/>
      <c r="SFI19" s="279"/>
      <c r="SFJ19" s="280"/>
      <c r="SFK19" s="281"/>
      <c r="SFL19" s="281"/>
      <c r="SFM19" s="282"/>
      <c r="SFN19" s="283"/>
      <c r="SFO19" s="279"/>
      <c r="SFP19" s="280"/>
      <c r="SFQ19" s="281"/>
      <c r="SFR19" s="281"/>
      <c r="SFS19" s="282"/>
      <c r="SFT19" s="283"/>
      <c r="SFU19" s="279"/>
      <c r="SFV19" s="280"/>
      <c r="SFW19" s="281"/>
      <c r="SFX19" s="281"/>
      <c r="SFY19" s="282"/>
      <c r="SFZ19" s="283"/>
      <c r="SGA19" s="279"/>
      <c r="SGB19" s="280"/>
      <c r="SGC19" s="281"/>
      <c r="SGD19" s="281"/>
      <c r="SGE19" s="282"/>
      <c r="SGF19" s="283"/>
      <c r="SGG19" s="279"/>
      <c r="SGH19" s="280"/>
      <c r="SGI19" s="281"/>
      <c r="SGJ19" s="281"/>
      <c r="SGK19" s="282"/>
      <c r="SGL19" s="283"/>
      <c r="SGM19" s="279"/>
      <c r="SGN19" s="280"/>
      <c r="SGO19" s="281"/>
      <c r="SGP19" s="281"/>
      <c r="SGQ19" s="282"/>
      <c r="SGR19" s="283"/>
      <c r="SGS19" s="279"/>
      <c r="SGT19" s="280"/>
      <c r="SGU19" s="281"/>
      <c r="SGV19" s="281"/>
      <c r="SGW19" s="282"/>
      <c r="SGX19" s="283"/>
      <c r="SGY19" s="279"/>
      <c r="SGZ19" s="280"/>
      <c r="SHA19" s="281"/>
      <c r="SHB19" s="281"/>
      <c r="SHC19" s="282"/>
      <c r="SHD19" s="283"/>
      <c r="SHE19" s="279"/>
      <c r="SHF19" s="280"/>
      <c r="SHG19" s="281"/>
      <c r="SHH19" s="281"/>
      <c r="SHI19" s="282"/>
      <c r="SHJ19" s="283"/>
      <c r="SHK19" s="279"/>
      <c r="SHL19" s="280"/>
      <c r="SHM19" s="281"/>
      <c r="SHN19" s="281"/>
      <c r="SHO19" s="282"/>
      <c r="SHP19" s="283"/>
      <c r="SHQ19" s="279"/>
      <c r="SHR19" s="280"/>
      <c r="SHS19" s="281"/>
      <c r="SHT19" s="281"/>
      <c r="SHU19" s="282"/>
      <c r="SHV19" s="283"/>
      <c r="SHW19" s="279"/>
      <c r="SHX19" s="280"/>
      <c r="SHY19" s="281"/>
      <c r="SHZ19" s="281"/>
      <c r="SIA19" s="282"/>
      <c r="SIB19" s="283"/>
      <c r="SIC19" s="279"/>
      <c r="SID19" s="280"/>
      <c r="SIE19" s="281"/>
      <c r="SIF19" s="281"/>
      <c r="SIG19" s="282"/>
      <c r="SIH19" s="283"/>
      <c r="SII19" s="279"/>
      <c r="SIJ19" s="280"/>
      <c r="SIK19" s="281"/>
      <c r="SIL19" s="281"/>
      <c r="SIM19" s="282"/>
      <c r="SIN19" s="283"/>
      <c r="SIO19" s="279"/>
      <c r="SIP19" s="280"/>
      <c r="SIQ19" s="281"/>
      <c r="SIR19" s="281"/>
      <c r="SIS19" s="282"/>
      <c r="SIT19" s="283"/>
      <c r="SIU19" s="279"/>
      <c r="SIV19" s="280"/>
      <c r="SIW19" s="281"/>
      <c r="SIX19" s="281"/>
      <c r="SIY19" s="282"/>
      <c r="SIZ19" s="283"/>
      <c r="SJA19" s="279"/>
      <c r="SJB19" s="280"/>
      <c r="SJC19" s="281"/>
      <c r="SJD19" s="281"/>
      <c r="SJE19" s="282"/>
      <c r="SJF19" s="283"/>
      <c r="SJG19" s="279"/>
      <c r="SJH19" s="280"/>
      <c r="SJI19" s="281"/>
      <c r="SJJ19" s="281"/>
      <c r="SJK19" s="282"/>
      <c r="SJL19" s="283"/>
      <c r="SJM19" s="279"/>
      <c r="SJN19" s="280"/>
      <c r="SJO19" s="281"/>
      <c r="SJP19" s="281"/>
      <c r="SJQ19" s="282"/>
      <c r="SJR19" s="283"/>
      <c r="SJS19" s="279"/>
      <c r="SJT19" s="280"/>
      <c r="SJU19" s="281"/>
      <c r="SJV19" s="281"/>
      <c r="SJW19" s="282"/>
      <c r="SJX19" s="283"/>
      <c r="SJY19" s="279"/>
      <c r="SJZ19" s="280"/>
      <c r="SKA19" s="281"/>
      <c r="SKB19" s="281"/>
      <c r="SKC19" s="282"/>
      <c r="SKD19" s="283"/>
      <c r="SKE19" s="279"/>
      <c r="SKF19" s="280"/>
      <c r="SKG19" s="281"/>
      <c r="SKH19" s="281"/>
      <c r="SKI19" s="282"/>
      <c r="SKJ19" s="283"/>
      <c r="SKK19" s="279"/>
      <c r="SKL19" s="280"/>
      <c r="SKM19" s="281"/>
      <c r="SKN19" s="281"/>
      <c r="SKO19" s="282"/>
      <c r="SKP19" s="283"/>
      <c r="SKQ19" s="279"/>
      <c r="SKR19" s="280"/>
      <c r="SKS19" s="281"/>
      <c r="SKT19" s="281"/>
      <c r="SKU19" s="282"/>
      <c r="SKV19" s="283"/>
      <c r="SKW19" s="279"/>
      <c r="SKX19" s="280"/>
      <c r="SKY19" s="281"/>
      <c r="SKZ19" s="281"/>
      <c r="SLA19" s="282"/>
      <c r="SLB19" s="283"/>
      <c r="SLC19" s="279"/>
      <c r="SLD19" s="280"/>
      <c r="SLE19" s="281"/>
      <c r="SLF19" s="281"/>
      <c r="SLG19" s="282"/>
      <c r="SLH19" s="283"/>
      <c r="SLI19" s="279"/>
      <c r="SLJ19" s="280"/>
      <c r="SLK19" s="281"/>
      <c r="SLL19" s="281"/>
      <c r="SLM19" s="282"/>
      <c r="SLN19" s="283"/>
      <c r="SLO19" s="279"/>
      <c r="SLP19" s="280"/>
      <c r="SLQ19" s="281"/>
      <c r="SLR19" s="281"/>
      <c r="SLS19" s="282"/>
      <c r="SLT19" s="283"/>
      <c r="SLU19" s="279"/>
      <c r="SLV19" s="280"/>
      <c r="SLW19" s="281"/>
      <c r="SLX19" s="281"/>
      <c r="SLY19" s="282"/>
      <c r="SLZ19" s="283"/>
      <c r="SMA19" s="279"/>
      <c r="SMB19" s="280"/>
      <c r="SMC19" s="281"/>
      <c r="SMD19" s="281"/>
      <c r="SME19" s="282"/>
      <c r="SMF19" s="283"/>
      <c r="SMG19" s="279"/>
      <c r="SMH19" s="280"/>
      <c r="SMI19" s="281"/>
      <c r="SMJ19" s="281"/>
      <c r="SMK19" s="282"/>
      <c r="SML19" s="283"/>
      <c r="SMM19" s="279"/>
      <c r="SMN19" s="280"/>
      <c r="SMO19" s="281"/>
      <c r="SMP19" s="281"/>
      <c r="SMQ19" s="282"/>
      <c r="SMR19" s="283"/>
      <c r="SMS19" s="279"/>
      <c r="SMT19" s="280"/>
      <c r="SMU19" s="281"/>
      <c r="SMV19" s="281"/>
      <c r="SMW19" s="282"/>
      <c r="SMX19" s="283"/>
      <c r="SMY19" s="279"/>
      <c r="SMZ19" s="280"/>
      <c r="SNA19" s="281"/>
      <c r="SNB19" s="281"/>
      <c r="SNC19" s="282"/>
      <c r="SND19" s="283"/>
      <c r="SNE19" s="279"/>
      <c r="SNF19" s="280"/>
      <c r="SNG19" s="281"/>
      <c r="SNH19" s="281"/>
      <c r="SNI19" s="282"/>
      <c r="SNJ19" s="283"/>
      <c r="SNK19" s="279"/>
      <c r="SNL19" s="280"/>
      <c r="SNM19" s="281"/>
      <c r="SNN19" s="281"/>
      <c r="SNO19" s="282"/>
      <c r="SNP19" s="283"/>
      <c r="SNQ19" s="279"/>
      <c r="SNR19" s="280"/>
      <c r="SNS19" s="281"/>
      <c r="SNT19" s="281"/>
      <c r="SNU19" s="282"/>
      <c r="SNV19" s="283"/>
      <c r="SNW19" s="279"/>
      <c r="SNX19" s="280"/>
      <c r="SNY19" s="281"/>
      <c r="SNZ19" s="281"/>
      <c r="SOA19" s="282"/>
      <c r="SOB19" s="283"/>
      <c r="SOC19" s="279"/>
      <c r="SOD19" s="280"/>
      <c r="SOE19" s="281"/>
      <c r="SOF19" s="281"/>
      <c r="SOG19" s="282"/>
      <c r="SOH19" s="283"/>
      <c r="SOI19" s="279"/>
      <c r="SOJ19" s="280"/>
      <c r="SOK19" s="281"/>
      <c r="SOL19" s="281"/>
      <c r="SOM19" s="282"/>
      <c r="SON19" s="283"/>
      <c r="SOO19" s="279"/>
      <c r="SOP19" s="280"/>
      <c r="SOQ19" s="281"/>
      <c r="SOR19" s="281"/>
      <c r="SOS19" s="282"/>
      <c r="SOT19" s="283"/>
      <c r="SOU19" s="279"/>
      <c r="SOV19" s="280"/>
      <c r="SOW19" s="281"/>
      <c r="SOX19" s="281"/>
      <c r="SOY19" s="282"/>
      <c r="SOZ19" s="283"/>
      <c r="SPA19" s="279"/>
      <c r="SPB19" s="280"/>
      <c r="SPC19" s="281"/>
      <c r="SPD19" s="281"/>
      <c r="SPE19" s="282"/>
      <c r="SPF19" s="283"/>
      <c r="SPG19" s="279"/>
      <c r="SPH19" s="280"/>
      <c r="SPI19" s="281"/>
      <c r="SPJ19" s="281"/>
      <c r="SPK19" s="282"/>
      <c r="SPL19" s="283"/>
      <c r="SPM19" s="279"/>
      <c r="SPN19" s="280"/>
      <c r="SPO19" s="281"/>
      <c r="SPP19" s="281"/>
      <c r="SPQ19" s="282"/>
      <c r="SPR19" s="283"/>
      <c r="SPS19" s="279"/>
      <c r="SPT19" s="280"/>
      <c r="SPU19" s="281"/>
      <c r="SPV19" s="281"/>
      <c r="SPW19" s="282"/>
      <c r="SPX19" s="283"/>
      <c r="SPY19" s="279"/>
      <c r="SPZ19" s="280"/>
      <c r="SQA19" s="281"/>
      <c r="SQB19" s="281"/>
      <c r="SQC19" s="282"/>
      <c r="SQD19" s="283"/>
      <c r="SQE19" s="279"/>
      <c r="SQF19" s="280"/>
      <c r="SQG19" s="281"/>
      <c r="SQH19" s="281"/>
      <c r="SQI19" s="282"/>
      <c r="SQJ19" s="283"/>
      <c r="SQK19" s="279"/>
      <c r="SQL19" s="280"/>
      <c r="SQM19" s="281"/>
      <c r="SQN19" s="281"/>
      <c r="SQO19" s="282"/>
      <c r="SQP19" s="283"/>
      <c r="SQQ19" s="279"/>
      <c r="SQR19" s="280"/>
      <c r="SQS19" s="281"/>
      <c r="SQT19" s="281"/>
      <c r="SQU19" s="282"/>
      <c r="SQV19" s="283"/>
      <c r="SQW19" s="279"/>
      <c r="SQX19" s="280"/>
      <c r="SQY19" s="281"/>
      <c r="SQZ19" s="281"/>
      <c r="SRA19" s="282"/>
      <c r="SRB19" s="283"/>
      <c r="SRC19" s="279"/>
      <c r="SRD19" s="280"/>
      <c r="SRE19" s="281"/>
      <c r="SRF19" s="281"/>
      <c r="SRG19" s="282"/>
      <c r="SRH19" s="283"/>
      <c r="SRI19" s="279"/>
      <c r="SRJ19" s="280"/>
      <c r="SRK19" s="281"/>
      <c r="SRL19" s="281"/>
      <c r="SRM19" s="282"/>
      <c r="SRN19" s="283"/>
      <c r="SRO19" s="279"/>
      <c r="SRP19" s="280"/>
      <c r="SRQ19" s="281"/>
      <c r="SRR19" s="281"/>
      <c r="SRS19" s="282"/>
      <c r="SRT19" s="283"/>
      <c r="SRU19" s="279"/>
      <c r="SRV19" s="280"/>
      <c r="SRW19" s="281"/>
      <c r="SRX19" s="281"/>
      <c r="SRY19" s="282"/>
      <c r="SRZ19" s="283"/>
      <c r="SSA19" s="279"/>
      <c r="SSB19" s="280"/>
      <c r="SSC19" s="281"/>
      <c r="SSD19" s="281"/>
      <c r="SSE19" s="282"/>
      <c r="SSF19" s="283"/>
      <c r="SSG19" s="279"/>
      <c r="SSH19" s="280"/>
      <c r="SSI19" s="281"/>
      <c r="SSJ19" s="281"/>
      <c r="SSK19" s="282"/>
      <c r="SSL19" s="283"/>
      <c r="SSM19" s="279"/>
      <c r="SSN19" s="280"/>
      <c r="SSO19" s="281"/>
      <c r="SSP19" s="281"/>
      <c r="SSQ19" s="282"/>
      <c r="SSR19" s="283"/>
      <c r="SSS19" s="279"/>
      <c r="SST19" s="280"/>
      <c r="SSU19" s="281"/>
      <c r="SSV19" s="281"/>
      <c r="SSW19" s="282"/>
      <c r="SSX19" s="283"/>
      <c r="SSY19" s="279"/>
      <c r="SSZ19" s="280"/>
      <c r="STA19" s="281"/>
      <c r="STB19" s="281"/>
      <c r="STC19" s="282"/>
      <c r="STD19" s="283"/>
      <c r="STE19" s="279"/>
      <c r="STF19" s="280"/>
      <c r="STG19" s="281"/>
      <c r="STH19" s="281"/>
      <c r="STI19" s="282"/>
      <c r="STJ19" s="283"/>
      <c r="STK19" s="279"/>
      <c r="STL19" s="280"/>
      <c r="STM19" s="281"/>
      <c r="STN19" s="281"/>
      <c r="STO19" s="282"/>
      <c r="STP19" s="283"/>
      <c r="STQ19" s="279"/>
      <c r="STR19" s="280"/>
      <c r="STS19" s="281"/>
      <c r="STT19" s="281"/>
      <c r="STU19" s="282"/>
      <c r="STV19" s="283"/>
      <c r="STW19" s="279"/>
      <c r="STX19" s="280"/>
      <c r="STY19" s="281"/>
      <c r="STZ19" s="281"/>
      <c r="SUA19" s="282"/>
      <c r="SUB19" s="283"/>
      <c r="SUC19" s="279"/>
      <c r="SUD19" s="280"/>
      <c r="SUE19" s="281"/>
      <c r="SUF19" s="281"/>
      <c r="SUG19" s="282"/>
      <c r="SUH19" s="283"/>
      <c r="SUI19" s="279"/>
      <c r="SUJ19" s="280"/>
      <c r="SUK19" s="281"/>
      <c r="SUL19" s="281"/>
      <c r="SUM19" s="282"/>
      <c r="SUN19" s="283"/>
      <c r="SUO19" s="279"/>
      <c r="SUP19" s="280"/>
      <c r="SUQ19" s="281"/>
      <c r="SUR19" s="281"/>
      <c r="SUS19" s="282"/>
      <c r="SUT19" s="283"/>
      <c r="SUU19" s="279"/>
      <c r="SUV19" s="280"/>
      <c r="SUW19" s="281"/>
      <c r="SUX19" s="281"/>
      <c r="SUY19" s="282"/>
      <c r="SUZ19" s="283"/>
      <c r="SVA19" s="279"/>
      <c r="SVB19" s="280"/>
      <c r="SVC19" s="281"/>
      <c r="SVD19" s="281"/>
      <c r="SVE19" s="282"/>
      <c r="SVF19" s="283"/>
      <c r="SVG19" s="279"/>
      <c r="SVH19" s="280"/>
      <c r="SVI19" s="281"/>
      <c r="SVJ19" s="281"/>
      <c r="SVK19" s="282"/>
      <c r="SVL19" s="283"/>
      <c r="SVM19" s="279"/>
      <c r="SVN19" s="280"/>
      <c r="SVO19" s="281"/>
      <c r="SVP19" s="281"/>
      <c r="SVQ19" s="282"/>
      <c r="SVR19" s="283"/>
      <c r="SVS19" s="279"/>
      <c r="SVT19" s="280"/>
      <c r="SVU19" s="281"/>
      <c r="SVV19" s="281"/>
      <c r="SVW19" s="282"/>
      <c r="SVX19" s="283"/>
      <c r="SVY19" s="279"/>
      <c r="SVZ19" s="280"/>
      <c r="SWA19" s="281"/>
      <c r="SWB19" s="281"/>
      <c r="SWC19" s="282"/>
      <c r="SWD19" s="283"/>
      <c r="SWE19" s="279"/>
      <c r="SWF19" s="280"/>
      <c r="SWG19" s="281"/>
      <c r="SWH19" s="281"/>
      <c r="SWI19" s="282"/>
      <c r="SWJ19" s="283"/>
      <c r="SWK19" s="279"/>
      <c r="SWL19" s="280"/>
      <c r="SWM19" s="281"/>
      <c r="SWN19" s="281"/>
      <c r="SWO19" s="282"/>
      <c r="SWP19" s="283"/>
      <c r="SWQ19" s="279"/>
      <c r="SWR19" s="280"/>
      <c r="SWS19" s="281"/>
      <c r="SWT19" s="281"/>
      <c r="SWU19" s="282"/>
      <c r="SWV19" s="283"/>
      <c r="SWW19" s="279"/>
      <c r="SWX19" s="280"/>
      <c r="SWY19" s="281"/>
      <c r="SWZ19" s="281"/>
      <c r="SXA19" s="282"/>
      <c r="SXB19" s="283"/>
      <c r="SXC19" s="279"/>
      <c r="SXD19" s="280"/>
      <c r="SXE19" s="281"/>
      <c r="SXF19" s="281"/>
      <c r="SXG19" s="282"/>
      <c r="SXH19" s="283"/>
      <c r="SXI19" s="279"/>
      <c r="SXJ19" s="280"/>
      <c r="SXK19" s="281"/>
      <c r="SXL19" s="281"/>
      <c r="SXM19" s="282"/>
      <c r="SXN19" s="283"/>
      <c r="SXO19" s="279"/>
      <c r="SXP19" s="280"/>
      <c r="SXQ19" s="281"/>
      <c r="SXR19" s="281"/>
      <c r="SXS19" s="282"/>
      <c r="SXT19" s="283"/>
      <c r="SXU19" s="279"/>
      <c r="SXV19" s="280"/>
      <c r="SXW19" s="281"/>
      <c r="SXX19" s="281"/>
      <c r="SXY19" s="282"/>
      <c r="SXZ19" s="283"/>
      <c r="SYA19" s="279"/>
      <c r="SYB19" s="280"/>
      <c r="SYC19" s="281"/>
      <c r="SYD19" s="281"/>
      <c r="SYE19" s="282"/>
      <c r="SYF19" s="283"/>
      <c r="SYG19" s="279"/>
      <c r="SYH19" s="280"/>
      <c r="SYI19" s="281"/>
      <c r="SYJ19" s="281"/>
      <c r="SYK19" s="282"/>
      <c r="SYL19" s="283"/>
      <c r="SYM19" s="279"/>
      <c r="SYN19" s="280"/>
      <c r="SYO19" s="281"/>
      <c r="SYP19" s="281"/>
      <c r="SYQ19" s="282"/>
      <c r="SYR19" s="283"/>
      <c r="SYS19" s="279"/>
      <c r="SYT19" s="280"/>
      <c r="SYU19" s="281"/>
      <c r="SYV19" s="281"/>
      <c r="SYW19" s="282"/>
      <c r="SYX19" s="283"/>
      <c r="SYY19" s="279"/>
      <c r="SYZ19" s="280"/>
      <c r="SZA19" s="281"/>
      <c r="SZB19" s="281"/>
      <c r="SZC19" s="282"/>
      <c r="SZD19" s="283"/>
      <c r="SZE19" s="279"/>
      <c r="SZF19" s="280"/>
      <c r="SZG19" s="281"/>
      <c r="SZH19" s="281"/>
      <c r="SZI19" s="282"/>
      <c r="SZJ19" s="283"/>
      <c r="SZK19" s="279"/>
      <c r="SZL19" s="280"/>
      <c r="SZM19" s="281"/>
      <c r="SZN19" s="281"/>
      <c r="SZO19" s="282"/>
      <c r="SZP19" s="283"/>
      <c r="SZQ19" s="279"/>
      <c r="SZR19" s="280"/>
      <c r="SZS19" s="281"/>
      <c r="SZT19" s="281"/>
      <c r="SZU19" s="282"/>
      <c r="SZV19" s="283"/>
      <c r="SZW19" s="279"/>
      <c r="SZX19" s="280"/>
      <c r="SZY19" s="281"/>
      <c r="SZZ19" s="281"/>
      <c r="TAA19" s="282"/>
      <c r="TAB19" s="283"/>
      <c r="TAC19" s="279"/>
      <c r="TAD19" s="280"/>
      <c r="TAE19" s="281"/>
      <c r="TAF19" s="281"/>
      <c r="TAG19" s="282"/>
      <c r="TAH19" s="283"/>
      <c r="TAI19" s="279"/>
      <c r="TAJ19" s="280"/>
      <c r="TAK19" s="281"/>
      <c r="TAL19" s="281"/>
      <c r="TAM19" s="282"/>
      <c r="TAN19" s="283"/>
      <c r="TAO19" s="279"/>
      <c r="TAP19" s="280"/>
      <c r="TAQ19" s="281"/>
      <c r="TAR19" s="281"/>
      <c r="TAS19" s="282"/>
      <c r="TAT19" s="283"/>
      <c r="TAU19" s="279"/>
      <c r="TAV19" s="280"/>
      <c r="TAW19" s="281"/>
      <c r="TAX19" s="281"/>
      <c r="TAY19" s="282"/>
      <c r="TAZ19" s="283"/>
      <c r="TBA19" s="279"/>
      <c r="TBB19" s="280"/>
      <c r="TBC19" s="281"/>
      <c r="TBD19" s="281"/>
      <c r="TBE19" s="282"/>
      <c r="TBF19" s="283"/>
      <c r="TBG19" s="279"/>
      <c r="TBH19" s="280"/>
      <c r="TBI19" s="281"/>
      <c r="TBJ19" s="281"/>
      <c r="TBK19" s="282"/>
      <c r="TBL19" s="283"/>
      <c r="TBM19" s="279"/>
      <c r="TBN19" s="280"/>
      <c r="TBO19" s="281"/>
      <c r="TBP19" s="281"/>
      <c r="TBQ19" s="282"/>
      <c r="TBR19" s="283"/>
      <c r="TBS19" s="279"/>
      <c r="TBT19" s="280"/>
      <c r="TBU19" s="281"/>
      <c r="TBV19" s="281"/>
      <c r="TBW19" s="282"/>
      <c r="TBX19" s="283"/>
      <c r="TBY19" s="279"/>
      <c r="TBZ19" s="280"/>
      <c r="TCA19" s="281"/>
      <c r="TCB19" s="281"/>
      <c r="TCC19" s="282"/>
      <c r="TCD19" s="283"/>
      <c r="TCE19" s="279"/>
      <c r="TCF19" s="280"/>
      <c r="TCG19" s="281"/>
      <c r="TCH19" s="281"/>
      <c r="TCI19" s="282"/>
      <c r="TCJ19" s="283"/>
      <c r="TCK19" s="279"/>
      <c r="TCL19" s="280"/>
      <c r="TCM19" s="281"/>
      <c r="TCN19" s="281"/>
      <c r="TCO19" s="282"/>
      <c r="TCP19" s="283"/>
      <c r="TCQ19" s="279"/>
      <c r="TCR19" s="280"/>
      <c r="TCS19" s="281"/>
      <c r="TCT19" s="281"/>
      <c r="TCU19" s="282"/>
      <c r="TCV19" s="283"/>
      <c r="TCW19" s="279"/>
      <c r="TCX19" s="280"/>
      <c r="TCY19" s="281"/>
      <c r="TCZ19" s="281"/>
      <c r="TDA19" s="282"/>
      <c r="TDB19" s="283"/>
      <c r="TDC19" s="279"/>
      <c r="TDD19" s="280"/>
      <c r="TDE19" s="281"/>
      <c r="TDF19" s="281"/>
      <c r="TDG19" s="282"/>
      <c r="TDH19" s="283"/>
      <c r="TDI19" s="279"/>
      <c r="TDJ19" s="280"/>
      <c r="TDK19" s="281"/>
      <c r="TDL19" s="281"/>
      <c r="TDM19" s="282"/>
      <c r="TDN19" s="283"/>
      <c r="TDO19" s="279"/>
      <c r="TDP19" s="280"/>
      <c r="TDQ19" s="281"/>
      <c r="TDR19" s="281"/>
      <c r="TDS19" s="282"/>
      <c r="TDT19" s="283"/>
      <c r="TDU19" s="279"/>
      <c r="TDV19" s="280"/>
      <c r="TDW19" s="281"/>
      <c r="TDX19" s="281"/>
      <c r="TDY19" s="282"/>
      <c r="TDZ19" s="283"/>
      <c r="TEA19" s="279"/>
      <c r="TEB19" s="280"/>
      <c r="TEC19" s="281"/>
      <c r="TED19" s="281"/>
      <c r="TEE19" s="282"/>
      <c r="TEF19" s="283"/>
      <c r="TEG19" s="279"/>
      <c r="TEH19" s="280"/>
      <c r="TEI19" s="281"/>
      <c r="TEJ19" s="281"/>
      <c r="TEK19" s="282"/>
      <c r="TEL19" s="283"/>
      <c r="TEM19" s="279"/>
      <c r="TEN19" s="280"/>
      <c r="TEO19" s="281"/>
      <c r="TEP19" s="281"/>
      <c r="TEQ19" s="282"/>
      <c r="TER19" s="283"/>
      <c r="TES19" s="279"/>
      <c r="TET19" s="280"/>
      <c r="TEU19" s="281"/>
      <c r="TEV19" s="281"/>
      <c r="TEW19" s="282"/>
      <c r="TEX19" s="283"/>
      <c r="TEY19" s="279"/>
      <c r="TEZ19" s="280"/>
      <c r="TFA19" s="281"/>
      <c r="TFB19" s="281"/>
      <c r="TFC19" s="282"/>
      <c r="TFD19" s="283"/>
      <c r="TFE19" s="279"/>
      <c r="TFF19" s="280"/>
      <c r="TFG19" s="281"/>
      <c r="TFH19" s="281"/>
      <c r="TFI19" s="282"/>
      <c r="TFJ19" s="283"/>
      <c r="TFK19" s="279"/>
      <c r="TFL19" s="280"/>
      <c r="TFM19" s="281"/>
      <c r="TFN19" s="281"/>
      <c r="TFO19" s="282"/>
      <c r="TFP19" s="283"/>
      <c r="TFQ19" s="279"/>
      <c r="TFR19" s="280"/>
      <c r="TFS19" s="281"/>
      <c r="TFT19" s="281"/>
      <c r="TFU19" s="282"/>
      <c r="TFV19" s="283"/>
      <c r="TFW19" s="279"/>
      <c r="TFX19" s="280"/>
      <c r="TFY19" s="281"/>
      <c r="TFZ19" s="281"/>
      <c r="TGA19" s="282"/>
      <c r="TGB19" s="283"/>
      <c r="TGC19" s="279"/>
      <c r="TGD19" s="280"/>
      <c r="TGE19" s="281"/>
      <c r="TGF19" s="281"/>
      <c r="TGG19" s="282"/>
      <c r="TGH19" s="283"/>
      <c r="TGI19" s="279"/>
      <c r="TGJ19" s="280"/>
      <c r="TGK19" s="281"/>
      <c r="TGL19" s="281"/>
      <c r="TGM19" s="282"/>
      <c r="TGN19" s="283"/>
      <c r="TGO19" s="279"/>
      <c r="TGP19" s="280"/>
      <c r="TGQ19" s="281"/>
      <c r="TGR19" s="281"/>
      <c r="TGS19" s="282"/>
      <c r="TGT19" s="283"/>
      <c r="TGU19" s="279"/>
      <c r="TGV19" s="280"/>
      <c r="TGW19" s="281"/>
      <c r="TGX19" s="281"/>
      <c r="TGY19" s="282"/>
      <c r="TGZ19" s="283"/>
      <c r="THA19" s="279"/>
      <c r="THB19" s="280"/>
      <c r="THC19" s="281"/>
      <c r="THD19" s="281"/>
      <c r="THE19" s="282"/>
      <c r="THF19" s="283"/>
      <c r="THG19" s="279"/>
      <c r="THH19" s="280"/>
      <c r="THI19" s="281"/>
      <c r="THJ19" s="281"/>
      <c r="THK19" s="282"/>
      <c r="THL19" s="283"/>
      <c r="THM19" s="279"/>
      <c r="THN19" s="280"/>
      <c r="THO19" s="281"/>
      <c r="THP19" s="281"/>
      <c r="THQ19" s="282"/>
      <c r="THR19" s="283"/>
      <c r="THS19" s="279"/>
      <c r="THT19" s="280"/>
      <c r="THU19" s="281"/>
      <c r="THV19" s="281"/>
      <c r="THW19" s="282"/>
      <c r="THX19" s="283"/>
      <c r="THY19" s="279"/>
      <c r="THZ19" s="280"/>
      <c r="TIA19" s="281"/>
      <c r="TIB19" s="281"/>
      <c r="TIC19" s="282"/>
      <c r="TID19" s="283"/>
      <c r="TIE19" s="279"/>
      <c r="TIF19" s="280"/>
      <c r="TIG19" s="281"/>
      <c r="TIH19" s="281"/>
      <c r="TII19" s="282"/>
      <c r="TIJ19" s="283"/>
      <c r="TIK19" s="279"/>
      <c r="TIL19" s="280"/>
      <c r="TIM19" s="281"/>
      <c r="TIN19" s="281"/>
      <c r="TIO19" s="282"/>
      <c r="TIP19" s="283"/>
      <c r="TIQ19" s="279"/>
      <c r="TIR19" s="280"/>
      <c r="TIS19" s="281"/>
      <c r="TIT19" s="281"/>
      <c r="TIU19" s="282"/>
      <c r="TIV19" s="283"/>
      <c r="TIW19" s="279"/>
      <c r="TIX19" s="280"/>
      <c r="TIY19" s="281"/>
      <c r="TIZ19" s="281"/>
      <c r="TJA19" s="282"/>
      <c r="TJB19" s="283"/>
      <c r="TJC19" s="279"/>
      <c r="TJD19" s="280"/>
      <c r="TJE19" s="281"/>
      <c r="TJF19" s="281"/>
      <c r="TJG19" s="282"/>
      <c r="TJH19" s="283"/>
      <c r="TJI19" s="279"/>
      <c r="TJJ19" s="280"/>
      <c r="TJK19" s="281"/>
      <c r="TJL19" s="281"/>
      <c r="TJM19" s="282"/>
      <c r="TJN19" s="283"/>
      <c r="TJO19" s="279"/>
      <c r="TJP19" s="280"/>
      <c r="TJQ19" s="281"/>
      <c r="TJR19" s="281"/>
      <c r="TJS19" s="282"/>
      <c r="TJT19" s="283"/>
      <c r="TJU19" s="279"/>
      <c r="TJV19" s="280"/>
      <c r="TJW19" s="281"/>
      <c r="TJX19" s="281"/>
      <c r="TJY19" s="282"/>
      <c r="TJZ19" s="283"/>
      <c r="TKA19" s="279"/>
      <c r="TKB19" s="280"/>
      <c r="TKC19" s="281"/>
      <c r="TKD19" s="281"/>
      <c r="TKE19" s="282"/>
      <c r="TKF19" s="283"/>
      <c r="TKG19" s="279"/>
      <c r="TKH19" s="280"/>
      <c r="TKI19" s="281"/>
      <c r="TKJ19" s="281"/>
      <c r="TKK19" s="282"/>
      <c r="TKL19" s="283"/>
      <c r="TKM19" s="279"/>
      <c r="TKN19" s="280"/>
      <c r="TKO19" s="281"/>
      <c r="TKP19" s="281"/>
      <c r="TKQ19" s="282"/>
      <c r="TKR19" s="283"/>
      <c r="TKS19" s="279"/>
      <c r="TKT19" s="280"/>
      <c r="TKU19" s="281"/>
      <c r="TKV19" s="281"/>
      <c r="TKW19" s="282"/>
      <c r="TKX19" s="283"/>
      <c r="TKY19" s="279"/>
      <c r="TKZ19" s="280"/>
      <c r="TLA19" s="281"/>
      <c r="TLB19" s="281"/>
      <c r="TLC19" s="282"/>
      <c r="TLD19" s="283"/>
      <c r="TLE19" s="279"/>
      <c r="TLF19" s="280"/>
      <c r="TLG19" s="281"/>
      <c r="TLH19" s="281"/>
      <c r="TLI19" s="282"/>
      <c r="TLJ19" s="283"/>
      <c r="TLK19" s="279"/>
      <c r="TLL19" s="280"/>
      <c r="TLM19" s="281"/>
      <c r="TLN19" s="281"/>
      <c r="TLO19" s="282"/>
      <c r="TLP19" s="283"/>
      <c r="TLQ19" s="279"/>
      <c r="TLR19" s="280"/>
      <c r="TLS19" s="281"/>
      <c r="TLT19" s="281"/>
      <c r="TLU19" s="282"/>
      <c r="TLV19" s="283"/>
      <c r="TLW19" s="279"/>
      <c r="TLX19" s="280"/>
      <c r="TLY19" s="281"/>
      <c r="TLZ19" s="281"/>
      <c r="TMA19" s="282"/>
      <c r="TMB19" s="283"/>
      <c r="TMC19" s="279"/>
      <c r="TMD19" s="280"/>
      <c r="TME19" s="281"/>
      <c r="TMF19" s="281"/>
      <c r="TMG19" s="282"/>
      <c r="TMH19" s="283"/>
      <c r="TMI19" s="279"/>
      <c r="TMJ19" s="280"/>
      <c r="TMK19" s="281"/>
      <c r="TML19" s="281"/>
      <c r="TMM19" s="282"/>
      <c r="TMN19" s="283"/>
      <c r="TMO19" s="279"/>
      <c r="TMP19" s="280"/>
      <c r="TMQ19" s="281"/>
      <c r="TMR19" s="281"/>
      <c r="TMS19" s="282"/>
      <c r="TMT19" s="283"/>
      <c r="TMU19" s="279"/>
      <c r="TMV19" s="280"/>
      <c r="TMW19" s="281"/>
      <c r="TMX19" s="281"/>
      <c r="TMY19" s="282"/>
      <c r="TMZ19" s="283"/>
      <c r="TNA19" s="279"/>
      <c r="TNB19" s="280"/>
      <c r="TNC19" s="281"/>
      <c r="TND19" s="281"/>
      <c r="TNE19" s="282"/>
      <c r="TNF19" s="283"/>
      <c r="TNG19" s="279"/>
      <c r="TNH19" s="280"/>
      <c r="TNI19" s="281"/>
      <c r="TNJ19" s="281"/>
      <c r="TNK19" s="282"/>
      <c r="TNL19" s="283"/>
      <c r="TNM19" s="279"/>
      <c r="TNN19" s="280"/>
      <c r="TNO19" s="281"/>
      <c r="TNP19" s="281"/>
      <c r="TNQ19" s="282"/>
      <c r="TNR19" s="283"/>
      <c r="TNS19" s="279"/>
      <c r="TNT19" s="280"/>
      <c r="TNU19" s="281"/>
      <c r="TNV19" s="281"/>
      <c r="TNW19" s="282"/>
      <c r="TNX19" s="283"/>
      <c r="TNY19" s="279"/>
      <c r="TNZ19" s="280"/>
      <c r="TOA19" s="281"/>
      <c r="TOB19" s="281"/>
      <c r="TOC19" s="282"/>
      <c r="TOD19" s="283"/>
      <c r="TOE19" s="279"/>
      <c r="TOF19" s="280"/>
      <c r="TOG19" s="281"/>
      <c r="TOH19" s="281"/>
      <c r="TOI19" s="282"/>
      <c r="TOJ19" s="283"/>
      <c r="TOK19" s="279"/>
      <c r="TOL19" s="280"/>
      <c r="TOM19" s="281"/>
      <c r="TON19" s="281"/>
      <c r="TOO19" s="282"/>
      <c r="TOP19" s="283"/>
      <c r="TOQ19" s="279"/>
      <c r="TOR19" s="280"/>
      <c r="TOS19" s="281"/>
      <c r="TOT19" s="281"/>
      <c r="TOU19" s="282"/>
      <c r="TOV19" s="283"/>
      <c r="TOW19" s="279"/>
      <c r="TOX19" s="280"/>
      <c r="TOY19" s="281"/>
      <c r="TOZ19" s="281"/>
      <c r="TPA19" s="282"/>
      <c r="TPB19" s="283"/>
      <c r="TPC19" s="279"/>
      <c r="TPD19" s="280"/>
      <c r="TPE19" s="281"/>
      <c r="TPF19" s="281"/>
      <c r="TPG19" s="282"/>
      <c r="TPH19" s="283"/>
      <c r="TPI19" s="279"/>
      <c r="TPJ19" s="280"/>
      <c r="TPK19" s="281"/>
      <c r="TPL19" s="281"/>
      <c r="TPM19" s="282"/>
      <c r="TPN19" s="283"/>
      <c r="TPO19" s="279"/>
      <c r="TPP19" s="280"/>
      <c r="TPQ19" s="281"/>
      <c r="TPR19" s="281"/>
      <c r="TPS19" s="282"/>
      <c r="TPT19" s="283"/>
      <c r="TPU19" s="279"/>
      <c r="TPV19" s="280"/>
      <c r="TPW19" s="281"/>
      <c r="TPX19" s="281"/>
      <c r="TPY19" s="282"/>
      <c r="TPZ19" s="283"/>
      <c r="TQA19" s="279"/>
      <c r="TQB19" s="280"/>
      <c r="TQC19" s="281"/>
      <c r="TQD19" s="281"/>
      <c r="TQE19" s="282"/>
      <c r="TQF19" s="283"/>
      <c r="TQG19" s="279"/>
      <c r="TQH19" s="280"/>
      <c r="TQI19" s="281"/>
      <c r="TQJ19" s="281"/>
      <c r="TQK19" s="282"/>
      <c r="TQL19" s="283"/>
      <c r="TQM19" s="279"/>
      <c r="TQN19" s="280"/>
      <c r="TQO19" s="281"/>
      <c r="TQP19" s="281"/>
      <c r="TQQ19" s="282"/>
      <c r="TQR19" s="283"/>
      <c r="TQS19" s="279"/>
      <c r="TQT19" s="280"/>
      <c r="TQU19" s="281"/>
      <c r="TQV19" s="281"/>
      <c r="TQW19" s="282"/>
      <c r="TQX19" s="283"/>
      <c r="TQY19" s="279"/>
      <c r="TQZ19" s="280"/>
      <c r="TRA19" s="281"/>
      <c r="TRB19" s="281"/>
      <c r="TRC19" s="282"/>
      <c r="TRD19" s="283"/>
      <c r="TRE19" s="279"/>
      <c r="TRF19" s="280"/>
      <c r="TRG19" s="281"/>
      <c r="TRH19" s="281"/>
      <c r="TRI19" s="282"/>
      <c r="TRJ19" s="283"/>
      <c r="TRK19" s="279"/>
      <c r="TRL19" s="280"/>
      <c r="TRM19" s="281"/>
      <c r="TRN19" s="281"/>
      <c r="TRO19" s="282"/>
      <c r="TRP19" s="283"/>
      <c r="TRQ19" s="279"/>
      <c r="TRR19" s="280"/>
      <c r="TRS19" s="281"/>
      <c r="TRT19" s="281"/>
      <c r="TRU19" s="282"/>
      <c r="TRV19" s="283"/>
      <c r="TRW19" s="279"/>
      <c r="TRX19" s="280"/>
      <c r="TRY19" s="281"/>
      <c r="TRZ19" s="281"/>
      <c r="TSA19" s="282"/>
      <c r="TSB19" s="283"/>
      <c r="TSC19" s="279"/>
      <c r="TSD19" s="280"/>
      <c r="TSE19" s="281"/>
      <c r="TSF19" s="281"/>
      <c r="TSG19" s="282"/>
      <c r="TSH19" s="283"/>
      <c r="TSI19" s="279"/>
      <c r="TSJ19" s="280"/>
      <c r="TSK19" s="281"/>
      <c r="TSL19" s="281"/>
      <c r="TSM19" s="282"/>
      <c r="TSN19" s="283"/>
      <c r="TSO19" s="279"/>
      <c r="TSP19" s="280"/>
      <c r="TSQ19" s="281"/>
      <c r="TSR19" s="281"/>
      <c r="TSS19" s="282"/>
      <c r="TST19" s="283"/>
      <c r="TSU19" s="279"/>
      <c r="TSV19" s="280"/>
      <c r="TSW19" s="281"/>
      <c r="TSX19" s="281"/>
      <c r="TSY19" s="282"/>
      <c r="TSZ19" s="283"/>
      <c r="TTA19" s="279"/>
      <c r="TTB19" s="280"/>
      <c r="TTC19" s="281"/>
      <c r="TTD19" s="281"/>
      <c r="TTE19" s="282"/>
      <c r="TTF19" s="283"/>
      <c r="TTG19" s="279"/>
      <c r="TTH19" s="280"/>
      <c r="TTI19" s="281"/>
      <c r="TTJ19" s="281"/>
      <c r="TTK19" s="282"/>
      <c r="TTL19" s="283"/>
      <c r="TTM19" s="279"/>
      <c r="TTN19" s="280"/>
      <c r="TTO19" s="281"/>
      <c r="TTP19" s="281"/>
      <c r="TTQ19" s="282"/>
      <c r="TTR19" s="283"/>
      <c r="TTS19" s="279"/>
      <c r="TTT19" s="280"/>
      <c r="TTU19" s="281"/>
      <c r="TTV19" s="281"/>
      <c r="TTW19" s="282"/>
      <c r="TTX19" s="283"/>
      <c r="TTY19" s="279"/>
      <c r="TTZ19" s="280"/>
      <c r="TUA19" s="281"/>
      <c r="TUB19" s="281"/>
      <c r="TUC19" s="282"/>
      <c r="TUD19" s="283"/>
      <c r="TUE19" s="279"/>
      <c r="TUF19" s="280"/>
      <c r="TUG19" s="281"/>
      <c r="TUH19" s="281"/>
      <c r="TUI19" s="282"/>
      <c r="TUJ19" s="283"/>
      <c r="TUK19" s="279"/>
      <c r="TUL19" s="280"/>
      <c r="TUM19" s="281"/>
      <c r="TUN19" s="281"/>
      <c r="TUO19" s="282"/>
      <c r="TUP19" s="283"/>
      <c r="TUQ19" s="279"/>
      <c r="TUR19" s="280"/>
      <c r="TUS19" s="281"/>
      <c r="TUT19" s="281"/>
      <c r="TUU19" s="282"/>
      <c r="TUV19" s="283"/>
      <c r="TUW19" s="279"/>
      <c r="TUX19" s="280"/>
      <c r="TUY19" s="281"/>
      <c r="TUZ19" s="281"/>
      <c r="TVA19" s="282"/>
      <c r="TVB19" s="283"/>
      <c r="TVC19" s="279"/>
      <c r="TVD19" s="280"/>
      <c r="TVE19" s="281"/>
      <c r="TVF19" s="281"/>
      <c r="TVG19" s="282"/>
      <c r="TVH19" s="283"/>
      <c r="TVI19" s="279"/>
      <c r="TVJ19" s="280"/>
      <c r="TVK19" s="281"/>
      <c r="TVL19" s="281"/>
      <c r="TVM19" s="282"/>
      <c r="TVN19" s="283"/>
      <c r="TVO19" s="279"/>
      <c r="TVP19" s="280"/>
      <c r="TVQ19" s="281"/>
      <c r="TVR19" s="281"/>
      <c r="TVS19" s="282"/>
      <c r="TVT19" s="283"/>
      <c r="TVU19" s="279"/>
      <c r="TVV19" s="280"/>
      <c r="TVW19" s="281"/>
      <c r="TVX19" s="281"/>
      <c r="TVY19" s="282"/>
      <c r="TVZ19" s="283"/>
      <c r="TWA19" s="279"/>
      <c r="TWB19" s="280"/>
      <c r="TWC19" s="281"/>
      <c r="TWD19" s="281"/>
      <c r="TWE19" s="282"/>
      <c r="TWF19" s="283"/>
      <c r="TWG19" s="279"/>
      <c r="TWH19" s="280"/>
      <c r="TWI19" s="281"/>
      <c r="TWJ19" s="281"/>
      <c r="TWK19" s="282"/>
      <c r="TWL19" s="283"/>
      <c r="TWM19" s="279"/>
      <c r="TWN19" s="280"/>
      <c r="TWO19" s="281"/>
      <c r="TWP19" s="281"/>
      <c r="TWQ19" s="282"/>
      <c r="TWR19" s="283"/>
      <c r="TWS19" s="279"/>
      <c r="TWT19" s="280"/>
      <c r="TWU19" s="281"/>
      <c r="TWV19" s="281"/>
      <c r="TWW19" s="282"/>
      <c r="TWX19" s="283"/>
      <c r="TWY19" s="279"/>
      <c r="TWZ19" s="280"/>
      <c r="TXA19" s="281"/>
      <c r="TXB19" s="281"/>
      <c r="TXC19" s="282"/>
      <c r="TXD19" s="283"/>
      <c r="TXE19" s="279"/>
      <c r="TXF19" s="280"/>
      <c r="TXG19" s="281"/>
      <c r="TXH19" s="281"/>
      <c r="TXI19" s="282"/>
      <c r="TXJ19" s="283"/>
      <c r="TXK19" s="279"/>
      <c r="TXL19" s="280"/>
      <c r="TXM19" s="281"/>
      <c r="TXN19" s="281"/>
      <c r="TXO19" s="282"/>
      <c r="TXP19" s="283"/>
      <c r="TXQ19" s="279"/>
      <c r="TXR19" s="280"/>
      <c r="TXS19" s="281"/>
      <c r="TXT19" s="281"/>
      <c r="TXU19" s="282"/>
      <c r="TXV19" s="283"/>
      <c r="TXW19" s="279"/>
      <c r="TXX19" s="280"/>
      <c r="TXY19" s="281"/>
      <c r="TXZ19" s="281"/>
      <c r="TYA19" s="282"/>
      <c r="TYB19" s="283"/>
      <c r="TYC19" s="279"/>
      <c r="TYD19" s="280"/>
      <c r="TYE19" s="281"/>
      <c r="TYF19" s="281"/>
      <c r="TYG19" s="282"/>
      <c r="TYH19" s="283"/>
      <c r="TYI19" s="279"/>
      <c r="TYJ19" s="280"/>
      <c r="TYK19" s="281"/>
      <c r="TYL19" s="281"/>
      <c r="TYM19" s="282"/>
      <c r="TYN19" s="283"/>
      <c r="TYO19" s="279"/>
      <c r="TYP19" s="280"/>
      <c r="TYQ19" s="281"/>
      <c r="TYR19" s="281"/>
      <c r="TYS19" s="282"/>
      <c r="TYT19" s="283"/>
      <c r="TYU19" s="279"/>
      <c r="TYV19" s="280"/>
      <c r="TYW19" s="281"/>
      <c r="TYX19" s="281"/>
      <c r="TYY19" s="282"/>
      <c r="TYZ19" s="283"/>
      <c r="TZA19" s="279"/>
      <c r="TZB19" s="280"/>
      <c r="TZC19" s="281"/>
      <c r="TZD19" s="281"/>
      <c r="TZE19" s="282"/>
      <c r="TZF19" s="283"/>
      <c r="TZG19" s="279"/>
      <c r="TZH19" s="280"/>
      <c r="TZI19" s="281"/>
      <c r="TZJ19" s="281"/>
      <c r="TZK19" s="282"/>
      <c r="TZL19" s="283"/>
      <c r="TZM19" s="279"/>
      <c r="TZN19" s="280"/>
      <c r="TZO19" s="281"/>
      <c r="TZP19" s="281"/>
      <c r="TZQ19" s="282"/>
      <c r="TZR19" s="283"/>
      <c r="TZS19" s="279"/>
      <c r="TZT19" s="280"/>
      <c r="TZU19" s="281"/>
      <c r="TZV19" s="281"/>
      <c r="TZW19" s="282"/>
      <c r="TZX19" s="283"/>
      <c r="TZY19" s="279"/>
      <c r="TZZ19" s="280"/>
      <c r="UAA19" s="281"/>
      <c r="UAB19" s="281"/>
      <c r="UAC19" s="282"/>
      <c r="UAD19" s="283"/>
      <c r="UAE19" s="279"/>
      <c r="UAF19" s="280"/>
      <c r="UAG19" s="281"/>
      <c r="UAH19" s="281"/>
      <c r="UAI19" s="282"/>
      <c r="UAJ19" s="283"/>
      <c r="UAK19" s="279"/>
      <c r="UAL19" s="280"/>
      <c r="UAM19" s="281"/>
      <c r="UAN19" s="281"/>
      <c r="UAO19" s="282"/>
      <c r="UAP19" s="283"/>
      <c r="UAQ19" s="279"/>
      <c r="UAR19" s="280"/>
      <c r="UAS19" s="281"/>
      <c r="UAT19" s="281"/>
      <c r="UAU19" s="282"/>
      <c r="UAV19" s="283"/>
      <c r="UAW19" s="279"/>
      <c r="UAX19" s="280"/>
      <c r="UAY19" s="281"/>
      <c r="UAZ19" s="281"/>
      <c r="UBA19" s="282"/>
      <c r="UBB19" s="283"/>
      <c r="UBC19" s="279"/>
      <c r="UBD19" s="280"/>
      <c r="UBE19" s="281"/>
      <c r="UBF19" s="281"/>
      <c r="UBG19" s="282"/>
      <c r="UBH19" s="283"/>
      <c r="UBI19" s="279"/>
      <c r="UBJ19" s="280"/>
      <c r="UBK19" s="281"/>
      <c r="UBL19" s="281"/>
      <c r="UBM19" s="282"/>
      <c r="UBN19" s="283"/>
      <c r="UBO19" s="279"/>
      <c r="UBP19" s="280"/>
      <c r="UBQ19" s="281"/>
      <c r="UBR19" s="281"/>
      <c r="UBS19" s="282"/>
      <c r="UBT19" s="283"/>
      <c r="UBU19" s="279"/>
      <c r="UBV19" s="280"/>
      <c r="UBW19" s="281"/>
      <c r="UBX19" s="281"/>
      <c r="UBY19" s="282"/>
      <c r="UBZ19" s="283"/>
      <c r="UCA19" s="279"/>
      <c r="UCB19" s="280"/>
      <c r="UCC19" s="281"/>
      <c r="UCD19" s="281"/>
      <c r="UCE19" s="282"/>
      <c r="UCF19" s="283"/>
      <c r="UCG19" s="279"/>
      <c r="UCH19" s="280"/>
      <c r="UCI19" s="281"/>
      <c r="UCJ19" s="281"/>
      <c r="UCK19" s="282"/>
      <c r="UCL19" s="283"/>
      <c r="UCM19" s="279"/>
      <c r="UCN19" s="280"/>
      <c r="UCO19" s="281"/>
      <c r="UCP19" s="281"/>
      <c r="UCQ19" s="282"/>
      <c r="UCR19" s="283"/>
      <c r="UCS19" s="279"/>
      <c r="UCT19" s="280"/>
      <c r="UCU19" s="281"/>
      <c r="UCV19" s="281"/>
      <c r="UCW19" s="282"/>
      <c r="UCX19" s="283"/>
      <c r="UCY19" s="279"/>
      <c r="UCZ19" s="280"/>
      <c r="UDA19" s="281"/>
      <c r="UDB19" s="281"/>
      <c r="UDC19" s="282"/>
      <c r="UDD19" s="283"/>
      <c r="UDE19" s="279"/>
      <c r="UDF19" s="280"/>
      <c r="UDG19" s="281"/>
      <c r="UDH19" s="281"/>
      <c r="UDI19" s="282"/>
      <c r="UDJ19" s="283"/>
      <c r="UDK19" s="279"/>
      <c r="UDL19" s="280"/>
      <c r="UDM19" s="281"/>
      <c r="UDN19" s="281"/>
      <c r="UDO19" s="282"/>
      <c r="UDP19" s="283"/>
      <c r="UDQ19" s="279"/>
      <c r="UDR19" s="280"/>
      <c r="UDS19" s="281"/>
      <c r="UDT19" s="281"/>
      <c r="UDU19" s="282"/>
      <c r="UDV19" s="283"/>
      <c r="UDW19" s="279"/>
      <c r="UDX19" s="280"/>
      <c r="UDY19" s="281"/>
      <c r="UDZ19" s="281"/>
      <c r="UEA19" s="282"/>
      <c r="UEB19" s="283"/>
      <c r="UEC19" s="279"/>
      <c r="UED19" s="280"/>
      <c r="UEE19" s="281"/>
      <c r="UEF19" s="281"/>
      <c r="UEG19" s="282"/>
      <c r="UEH19" s="283"/>
      <c r="UEI19" s="279"/>
      <c r="UEJ19" s="280"/>
      <c r="UEK19" s="281"/>
      <c r="UEL19" s="281"/>
      <c r="UEM19" s="282"/>
      <c r="UEN19" s="283"/>
      <c r="UEO19" s="279"/>
      <c r="UEP19" s="280"/>
      <c r="UEQ19" s="281"/>
      <c r="UER19" s="281"/>
      <c r="UES19" s="282"/>
      <c r="UET19" s="283"/>
      <c r="UEU19" s="279"/>
      <c r="UEV19" s="280"/>
      <c r="UEW19" s="281"/>
      <c r="UEX19" s="281"/>
      <c r="UEY19" s="282"/>
      <c r="UEZ19" s="283"/>
      <c r="UFA19" s="279"/>
      <c r="UFB19" s="280"/>
      <c r="UFC19" s="281"/>
      <c r="UFD19" s="281"/>
      <c r="UFE19" s="282"/>
      <c r="UFF19" s="283"/>
      <c r="UFG19" s="279"/>
      <c r="UFH19" s="280"/>
      <c r="UFI19" s="281"/>
      <c r="UFJ19" s="281"/>
      <c r="UFK19" s="282"/>
      <c r="UFL19" s="283"/>
      <c r="UFM19" s="279"/>
      <c r="UFN19" s="280"/>
      <c r="UFO19" s="281"/>
      <c r="UFP19" s="281"/>
      <c r="UFQ19" s="282"/>
      <c r="UFR19" s="283"/>
      <c r="UFS19" s="279"/>
      <c r="UFT19" s="280"/>
      <c r="UFU19" s="281"/>
      <c r="UFV19" s="281"/>
      <c r="UFW19" s="282"/>
      <c r="UFX19" s="283"/>
      <c r="UFY19" s="279"/>
      <c r="UFZ19" s="280"/>
      <c r="UGA19" s="281"/>
      <c r="UGB19" s="281"/>
      <c r="UGC19" s="282"/>
      <c r="UGD19" s="283"/>
      <c r="UGE19" s="279"/>
      <c r="UGF19" s="280"/>
      <c r="UGG19" s="281"/>
      <c r="UGH19" s="281"/>
      <c r="UGI19" s="282"/>
      <c r="UGJ19" s="283"/>
      <c r="UGK19" s="279"/>
      <c r="UGL19" s="280"/>
      <c r="UGM19" s="281"/>
      <c r="UGN19" s="281"/>
      <c r="UGO19" s="282"/>
      <c r="UGP19" s="283"/>
      <c r="UGQ19" s="279"/>
      <c r="UGR19" s="280"/>
      <c r="UGS19" s="281"/>
      <c r="UGT19" s="281"/>
      <c r="UGU19" s="282"/>
      <c r="UGV19" s="283"/>
      <c r="UGW19" s="279"/>
      <c r="UGX19" s="280"/>
      <c r="UGY19" s="281"/>
      <c r="UGZ19" s="281"/>
      <c r="UHA19" s="282"/>
      <c r="UHB19" s="283"/>
      <c r="UHC19" s="279"/>
      <c r="UHD19" s="280"/>
      <c r="UHE19" s="281"/>
      <c r="UHF19" s="281"/>
      <c r="UHG19" s="282"/>
      <c r="UHH19" s="283"/>
      <c r="UHI19" s="279"/>
      <c r="UHJ19" s="280"/>
      <c r="UHK19" s="281"/>
      <c r="UHL19" s="281"/>
      <c r="UHM19" s="282"/>
      <c r="UHN19" s="283"/>
      <c r="UHO19" s="279"/>
      <c r="UHP19" s="280"/>
      <c r="UHQ19" s="281"/>
      <c r="UHR19" s="281"/>
      <c r="UHS19" s="282"/>
      <c r="UHT19" s="283"/>
      <c r="UHU19" s="279"/>
      <c r="UHV19" s="280"/>
      <c r="UHW19" s="281"/>
      <c r="UHX19" s="281"/>
      <c r="UHY19" s="282"/>
      <c r="UHZ19" s="283"/>
      <c r="UIA19" s="279"/>
      <c r="UIB19" s="280"/>
      <c r="UIC19" s="281"/>
      <c r="UID19" s="281"/>
      <c r="UIE19" s="282"/>
      <c r="UIF19" s="283"/>
      <c r="UIG19" s="279"/>
      <c r="UIH19" s="280"/>
      <c r="UII19" s="281"/>
      <c r="UIJ19" s="281"/>
      <c r="UIK19" s="282"/>
      <c r="UIL19" s="283"/>
      <c r="UIM19" s="279"/>
      <c r="UIN19" s="280"/>
      <c r="UIO19" s="281"/>
      <c r="UIP19" s="281"/>
      <c r="UIQ19" s="282"/>
      <c r="UIR19" s="283"/>
      <c r="UIS19" s="279"/>
      <c r="UIT19" s="280"/>
      <c r="UIU19" s="281"/>
      <c r="UIV19" s="281"/>
      <c r="UIW19" s="282"/>
      <c r="UIX19" s="283"/>
      <c r="UIY19" s="279"/>
      <c r="UIZ19" s="280"/>
      <c r="UJA19" s="281"/>
      <c r="UJB19" s="281"/>
      <c r="UJC19" s="282"/>
      <c r="UJD19" s="283"/>
      <c r="UJE19" s="279"/>
      <c r="UJF19" s="280"/>
      <c r="UJG19" s="281"/>
      <c r="UJH19" s="281"/>
      <c r="UJI19" s="282"/>
      <c r="UJJ19" s="283"/>
      <c r="UJK19" s="279"/>
      <c r="UJL19" s="280"/>
      <c r="UJM19" s="281"/>
      <c r="UJN19" s="281"/>
      <c r="UJO19" s="282"/>
      <c r="UJP19" s="283"/>
      <c r="UJQ19" s="279"/>
      <c r="UJR19" s="280"/>
      <c r="UJS19" s="281"/>
      <c r="UJT19" s="281"/>
      <c r="UJU19" s="282"/>
      <c r="UJV19" s="283"/>
      <c r="UJW19" s="279"/>
      <c r="UJX19" s="280"/>
      <c r="UJY19" s="281"/>
      <c r="UJZ19" s="281"/>
      <c r="UKA19" s="282"/>
      <c r="UKB19" s="283"/>
      <c r="UKC19" s="279"/>
      <c r="UKD19" s="280"/>
      <c r="UKE19" s="281"/>
      <c r="UKF19" s="281"/>
      <c r="UKG19" s="282"/>
      <c r="UKH19" s="283"/>
      <c r="UKI19" s="279"/>
      <c r="UKJ19" s="280"/>
      <c r="UKK19" s="281"/>
      <c r="UKL19" s="281"/>
      <c r="UKM19" s="282"/>
      <c r="UKN19" s="283"/>
      <c r="UKO19" s="279"/>
      <c r="UKP19" s="280"/>
      <c r="UKQ19" s="281"/>
      <c r="UKR19" s="281"/>
      <c r="UKS19" s="282"/>
      <c r="UKT19" s="283"/>
      <c r="UKU19" s="279"/>
      <c r="UKV19" s="280"/>
      <c r="UKW19" s="281"/>
      <c r="UKX19" s="281"/>
      <c r="UKY19" s="282"/>
      <c r="UKZ19" s="283"/>
      <c r="ULA19" s="279"/>
      <c r="ULB19" s="280"/>
      <c r="ULC19" s="281"/>
      <c r="ULD19" s="281"/>
      <c r="ULE19" s="282"/>
      <c r="ULF19" s="283"/>
      <c r="ULG19" s="279"/>
      <c r="ULH19" s="280"/>
      <c r="ULI19" s="281"/>
      <c r="ULJ19" s="281"/>
      <c r="ULK19" s="282"/>
      <c r="ULL19" s="283"/>
      <c r="ULM19" s="279"/>
      <c r="ULN19" s="280"/>
      <c r="ULO19" s="281"/>
      <c r="ULP19" s="281"/>
      <c r="ULQ19" s="282"/>
      <c r="ULR19" s="283"/>
      <c r="ULS19" s="279"/>
      <c r="ULT19" s="280"/>
      <c r="ULU19" s="281"/>
      <c r="ULV19" s="281"/>
      <c r="ULW19" s="282"/>
      <c r="ULX19" s="283"/>
      <c r="ULY19" s="279"/>
      <c r="ULZ19" s="280"/>
      <c r="UMA19" s="281"/>
      <c r="UMB19" s="281"/>
      <c r="UMC19" s="282"/>
      <c r="UMD19" s="283"/>
      <c r="UME19" s="279"/>
      <c r="UMF19" s="280"/>
      <c r="UMG19" s="281"/>
      <c r="UMH19" s="281"/>
      <c r="UMI19" s="282"/>
      <c r="UMJ19" s="283"/>
      <c r="UMK19" s="279"/>
      <c r="UML19" s="280"/>
      <c r="UMM19" s="281"/>
      <c r="UMN19" s="281"/>
      <c r="UMO19" s="282"/>
      <c r="UMP19" s="283"/>
      <c r="UMQ19" s="279"/>
      <c r="UMR19" s="280"/>
      <c r="UMS19" s="281"/>
      <c r="UMT19" s="281"/>
      <c r="UMU19" s="282"/>
      <c r="UMV19" s="283"/>
      <c r="UMW19" s="279"/>
      <c r="UMX19" s="280"/>
      <c r="UMY19" s="281"/>
      <c r="UMZ19" s="281"/>
      <c r="UNA19" s="282"/>
      <c r="UNB19" s="283"/>
      <c r="UNC19" s="279"/>
      <c r="UND19" s="280"/>
      <c r="UNE19" s="281"/>
      <c r="UNF19" s="281"/>
      <c r="UNG19" s="282"/>
      <c r="UNH19" s="283"/>
      <c r="UNI19" s="279"/>
      <c r="UNJ19" s="280"/>
      <c r="UNK19" s="281"/>
      <c r="UNL19" s="281"/>
      <c r="UNM19" s="282"/>
      <c r="UNN19" s="283"/>
      <c r="UNO19" s="279"/>
      <c r="UNP19" s="280"/>
      <c r="UNQ19" s="281"/>
      <c r="UNR19" s="281"/>
      <c r="UNS19" s="282"/>
      <c r="UNT19" s="283"/>
      <c r="UNU19" s="279"/>
      <c r="UNV19" s="280"/>
      <c r="UNW19" s="281"/>
      <c r="UNX19" s="281"/>
      <c r="UNY19" s="282"/>
      <c r="UNZ19" s="283"/>
      <c r="UOA19" s="279"/>
      <c r="UOB19" s="280"/>
      <c r="UOC19" s="281"/>
      <c r="UOD19" s="281"/>
      <c r="UOE19" s="282"/>
      <c r="UOF19" s="283"/>
      <c r="UOG19" s="279"/>
      <c r="UOH19" s="280"/>
      <c r="UOI19" s="281"/>
      <c r="UOJ19" s="281"/>
      <c r="UOK19" s="282"/>
      <c r="UOL19" s="283"/>
      <c r="UOM19" s="279"/>
      <c r="UON19" s="280"/>
      <c r="UOO19" s="281"/>
      <c r="UOP19" s="281"/>
      <c r="UOQ19" s="282"/>
      <c r="UOR19" s="283"/>
      <c r="UOS19" s="279"/>
      <c r="UOT19" s="280"/>
      <c r="UOU19" s="281"/>
      <c r="UOV19" s="281"/>
      <c r="UOW19" s="282"/>
      <c r="UOX19" s="283"/>
      <c r="UOY19" s="279"/>
      <c r="UOZ19" s="280"/>
      <c r="UPA19" s="281"/>
      <c r="UPB19" s="281"/>
      <c r="UPC19" s="282"/>
      <c r="UPD19" s="283"/>
      <c r="UPE19" s="279"/>
      <c r="UPF19" s="280"/>
      <c r="UPG19" s="281"/>
      <c r="UPH19" s="281"/>
      <c r="UPI19" s="282"/>
      <c r="UPJ19" s="283"/>
      <c r="UPK19" s="279"/>
      <c r="UPL19" s="280"/>
      <c r="UPM19" s="281"/>
      <c r="UPN19" s="281"/>
      <c r="UPO19" s="282"/>
      <c r="UPP19" s="283"/>
      <c r="UPQ19" s="279"/>
      <c r="UPR19" s="280"/>
      <c r="UPS19" s="281"/>
      <c r="UPT19" s="281"/>
      <c r="UPU19" s="282"/>
      <c r="UPV19" s="283"/>
      <c r="UPW19" s="279"/>
      <c r="UPX19" s="280"/>
      <c r="UPY19" s="281"/>
      <c r="UPZ19" s="281"/>
      <c r="UQA19" s="282"/>
      <c r="UQB19" s="283"/>
      <c r="UQC19" s="279"/>
      <c r="UQD19" s="280"/>
      <c r="UQE19" s="281"/>
      <c r="UQF19" s="281"/>
      <c r="UQG19" s="282"/>
      <c r="UQH19" s="283"/>
      <c r="UQI19" s="279"/>
      <c r="UQJ19" s="280"/>
      <c r="UQK19" s="281"/>
      <c r="UQL19" s="281"/>
      <c r="UQM19" s="282"/>
      <c r="UQN19" s="283"/>
      <c r="UQO19" s="279"/>
      <c r="UQP19" s="280"/>
      <c r="UQQ19" s="281"/>
      <c r="UQR19" s="281"/>
      <c r="UQS19" s="282"/>
      <c r="UQT19" s="283"/>
      <c r="UQU19" s="279"/>
      <c r="UQV19" s="280"/>
      <c r="UQW19" s="281"/>
      <c r="UQX19" s="281"/>
      <c r="UQY19" s="282"/>
      <c r="UQZ19" s="283"/>
      <c r="URA19" s="279"/>
      <c r="URB19" s="280"/>
      <c r="URC19" s="281"/>
      <c r="URD19" s="281"/>
      <c r="URE19" s="282"/>
      <c r="URF19" s="283"/>
      <c r="URG19" s="279"/>
      <c r="URH19" s="280"/>
      <c r="URI19" s="281"/>
      <c r="URJ19" s="281"/>
      <c r="URK19" s="282"/>
      <c r="URL19" s="283"/>
      <c r="URM19" s="279"/>
      <c r="URN19" s="280"/>
      <c r="URO19" s="281"/>
      <c r="URP19" s="281"/>
      <c r="URQ19" s="282"/>
      <c r="URR19" s="283"/>
      <c r="URS19" s="279"/>
      <c r="URT19" s="280"/>
      <c r="URU19" s="281"/>
      <c r="URV19" s="281"/>
      <c r="URW19" s="282"/>
      <c r="URX19" s="283"/>
      <c r="URY19" s="279"/>
      <c r="URZ19" s="280"/>
      <c r="USA19" s="281"/>
      <c r="USB19" s="281"/>
      <c r="USC19" s="282"/>
      <c r="USD19" s="283"/>
      <c r="USE19" s="279"/>
      <c r="USF19" s="280"/>
      <c r="USG19" s="281"/>
      <c r="USH19" s="281"/>
      <c r="USI19" s="282"/>
      <c r="USJ19" s="283"/>
      <c r="USK19" s="279"/>
      <c r="USL19" s="280"/>
      <c r="USM19" s="281"/>
      <c r="USN19" s="281"/>
      <c r="USO19" s="282"/>
      <c r="USP19" s="283"/>
      <c r="USQ19" s="279"/>
      <c r="USR19" s="280"/>
      <c r="USS19" s="281"/>
      <c r="UST19" s="281"/>
      <c r="USU19" s="282"/>
      <c r="USV19" s="283"/>
      <c r="USW19" s="279"/>
      <c r="USX19" s="280"/>
      <c r="USY19" s="281"/>
      <c r="USZ19" s="281"/>
      <c r="UTA19" s="282"/>
      <c r="UTB19" s="283"/>
      <c r="UTC19" s="279"/>
      <c r="UTD19" s="280"/>
      <c r="UTE19" s="281"/>
      <c r="UTF19" s="281"/>
      <c r="UTG19" s="282"/>
      <c r="UTH19" s="283"/>
      <c r="UTI19" s="279"/>
      <c r="UTJ19" s="280"/>
      <c r="UTK19" s="281"/>
      <c r="UTL19" s="281"/>
      <c r="UTM19" s="282"/>
      <c r="UTN19" s="283"/>
      <c r="UTO19" s="279"/>
      <c r="UTP19" s="280"/>
      <c r="UTQ19" s="281"/>
      <c r="UTR19" s="281"/>
      <c r="UTS19" s="282"/>
      <c r="UTT19" s="283"/>
      <c r="UTU19" s="279"/>
      <c r="UTV19" s="280"/>
      <c r="UTW19" s="281"/>
      <c r="UTX19" s="281"/>
      <c r="UTY19" s="282"/>
      <c r="UTZ19" s="283"/>
      <c r="UUA19" s="279"/>
      <c r="UUB19" s="280"/>
      <c r="UUC19" s="281"/>
      <c r="UUD19" s="281"/>
      <c r="UUE19" s="282"/>
      <c r="UUF19" s="283"/>
      <c r="UUG19" s="279"/>
      <c r="UUH19" s="280"/>
      <c r="UUI19" s="281"/>
      <c r="UUJ19" s="281"/>
      <c r="UUK19" s="282"/>
      <c r="UUL19" s="283"/>
      <c r="UUM19" s="279"/>
      <c r="UUN19" s="280"/>
      <c r="UUO19" s="281"/>
      <c r="UUP19" s="281"/>
      <c r="UUQ19" s="282"/>
      <c r="UUR19" s="283"/>
      <c r="UUS19" s="279"/>
      <c r="UUT19" s="280"/>
      <c r="UUU19" s="281"/>
      <c r="UUV19" s="281"/>
      <c r="UUW19" s="282"/>
      <c r="UUX19" s="283"/>
      <c r="UUY19" s="279"/>
      <c r="UUZ19" s="280"/>
      <c r="UVA19" s="281"/>
      <c r="UVB19" s="281"/>
      <c r="UVC19" s="282"/>
      <c r="UVD19" s="283"/>
      <c r="UVE19" s="279"/>
      <c r="UVF19" s="280"/>
      <c r="UVG19" s="281"/>
      <c r="UVH19" s="281"/>
      <c r="UVI19" s="282"/>
      <c r="UVJ19" s="283"/>
      <c r="UVK19" s="279"/>
      <c r="UVL19" s="280"/>
      <c r="UVM19" s="281"/>
      <c r="UVN19" s="281"/>
      <c r="UVO19" s="282"/>
      <c r="UVP19" s="283"/>
      <c r="UVQ19" s="279"/>
      <c r="UVR19" s="280"/>
      <c r="UVS19" s="281"/>
      <c r="UVT19" s="281"/>
      <c r="UVU19" s="282"/>
      <c r="UVV19" s="283"/>
      <c r="UVW19" s="279"/>
      <c r="UVX19" s="280"/>
      <c r="UVY19" s="281"/>
      <c r="UVZ19" s="281"/>
      <c r="UWA19" s="282"/>
      <c r="UWB19" s="283"/>
      <c r="UWC19" s="279"/>
      <c r="UWD19" s="280"/>
      <c r="UWE19" s="281"/>
      <c r="UWF19" s="281"/>
      <c r="UWG19" s="282"/>
      <c r="UWH19" s="283"/>
      <c r="UWI19" s="279"/>
      <c r="UWJ19" s="280"/>
      <c r="UWK19" s="281"/>
      <c r="UWL19" s="281"/>
      <c r="UWM19" s="282"/>
      <c r="UWN19" s="283"/>
      <c r="UWO19" s="279"/>
      <c r="UWP19" s="280"/>
      <c r="UWQ19" s="281"/>
      <c r="UWR19" s="281"/>
      <c r="UWS19" s="282"/>
      <c r="UWT19" s="283"/>
      <c r="UWU19" s="279"/>
      <c r="UWV19" s="280"/>
      <c r="UWW19" s="281"/>
      <c r="UWX19" s="281"/>
      <c r="UWY19" s="282"/>
      <c r="UWZ19" s="283"/>
      <c r="UXA19" s="279"/>
      <c r="UXB19" s="280"/>
      <c r="UXC19" s="281"/>
      <c r="UXD19" s="281"/>
      <c r="UXE19" s="282"/>
      <c r="UXF19" s="283"/>
      <c r="UXG19" s="279"/>
      <c r="UXH19" s="280"/>
      <c r="UXI19" s="281"/>
      <c r="UXJ19" s="281"/>
      <c r="UXK19" s="282"/>
      <c r="UXL19" s="283"/>
      <c r="UXM19" s="279"/>
      <c r="UXN19" s="280"/>
      <c r="UXO19" s="281"/>
      <c r="UXP19" s="281"/>
      <c r="UXQ19" s="282"/>
      <c r="UXR19" s="283"/>
      <c r="UXS19" s="279"/>
      <c r="UXT19" s="280"/>
      <c r="UXU19" s="281"/>
      <c r="UXV19" s="281"/>
      <c r="UXW19" s="282"/>
      <c r="UXX19" s="283"/>
      <c r="UXY19" s="279"/>
      <c r="UXZ19" s="280"/>
      <c r="UYA19" s="281"/>
      <c r="UYB19" s="281"/>
      <c r="UYC19" s="282"/>
      <c r="UYD19" s="283"/>
      <c r="UYE19" s="279"/>
      <c r="UYF19" s="280"/>
      <c r="UYG19" s="281"/>
      <c r="UYH19" s="281"/>
      <c r="UYI19" s="282"/>
      <c r="UYJ19" s="283"/>
      <c r="UYK19" s="279"/>
      <c r="UYL19" s="280"/>
      <c r="UYM19" s="281"/>
      <c r="UYN19" s="281"/>
      <c r="UYO19" s="282"/>
      <c r="UYP19" s="283"/>
      <c r="UYQ19" s="279"/>
      <c r="UYR19" s="280"/>
      <c r="UYS19" s="281"/>
      <c r="UYT19" s="281"/>
      <c r="UYU19" s="282"/>
      <c r="UYV19" s="283"/>
      <c r="UYW19" s="279"/>
      <c r="UYX19" s="280"/>
      <c r="UYY19" s="281"/>
      <c r="UYZ19" s="281"/>
      <c r="UZA19" s="282"/>
      <c r="UZB19" s="283"/>
      <c r="UZC19" s="279"/>
      <c r="UZD19" s="280"/>
      <c r="UZE19" s="281"/>
      <c r="UZF19" s="281"/>
      <c r="UZG19" s="282"/>
      <c r="UZH19" s="283"/>
      <c r="UZI19" s="279"/>
      <c r="UZJ19" s="280"/>
      <c r="UZK19" s="281"/>
      <c r="UZL19" s="281"/>
      <c r="UZM19" s="282"/>
      <c r="UZN19" s="283"/>
      <c r="UZO19" s="279"/>
      <c r="UZP19" s="280"/>
      <c r="UZQ19" s="281"/>
      <c r="UZR19" s="281"/>
      <c r="UZS19" s="282"/>
      <c r="UZT19" s="283"/>
      <c r="UZU19" s="279"/>
      <c r="UZV19" s="280"/>
      <c r="UZW19" s="281"/>
      <c r="UZX19" s="281"/>
      <c r="UZY19" s="282"/>
      <c r="UZZ19" s="283"/>
      <c r="VAA19" s="279"/>
      <c r="VAB19" s="280"/>
      <c r="VAC19" s="281"/>
      <c r="VAD19" s="281"/>
      <c r="VAE19" s="282"/>
      <c r="VAF19" s="283"/>
      <c r="VAG19" s="279"/>
      <c r="VAH19" s="280"/>
      <c r="VAI19" s="281"/>
      <c r="VAJ19" s="281"/>
      <c r="VAK19" s="282"/>
      <c r="VAL19" s="283"/>
      <c r="VAM19" s="279"/>
      <c r="VAN19" s="280"/>
      <c r="VAO19" s="281"/>
      <c r="VAP19" s="281"/>
      <c r="VAQ19" s="282"/>
      <c r="VAR19" s="283"/>
      <c r="VAS19" s="279"/>
      <c r="VAT19" s="280"/>
      <c r="VAU19" s="281"/>
      <c r="VAV19" s="281"/>
      <c r="VAW19" s="282"/>
      <c r="VAX19" s="283"/>
      <c r="VAY19" s="279"/>
      <c r="VAZ19" s="280"/>
      <c r="VBA19" s="281"/>
      <c r="VBB19" s="281"/>
      <c r="VBC19" s="282"/>
      <c r="VBD19" s="283"/>
      <c r="VBE19" s="279"/>
      <c r="VBF19" s="280"/>
      <c r="VBG19" s="281"/>
      <c r="VBH19" s="281"/>
      <c r="VBI19" s="282"/>
      <c r="VBJ19" s="283"/>
      <c r="VBK19" s="279"/>
      <c r="VBL19" s="280"/>
      <c r="VBM19" s="281"/>
      <c r="VBN19" s="281"/>
      <c r="VBO19" s="282"/>
      <c r="VBP19" s="283"/>
      <c r="VBQ19" s="279"/>
      <c r="VBR19" s="280"/>
      <c r="VBS19" s="281"/>
      <c r="VBT19" s="281"/>
      <c r="VBU19" s="282"/>
      <c r="VBV19" s="283"/>
      <c r="VBW19" s="279"/>
      <c r="VBX19" s="280"/>
      <c r="VBY19" s="281"/>
      <c r="VBZ19" s="281"/>
      <c r="VCA19" s="282"/>
      <c r="VCB19" s="283"/>
      <c r="VCC19" s="279"/>
      <c r="VCD19" s="280"/>
      <c r="VCE19" s="281"/>
      <c r="VCF19" s="281"/>
      <c r="VCG19" s="282"/>
      <c r="VCH19" s="283"/>
      <c r="VCI19" s="279"/>
      <c r="VCJ19" s="280"/>
      <c r="VCK19" s="281"/>
      <c r="VCL19" s="281"/>
      <c r="VCM19" s="282"/>
      <c r="VCN19" s="283"/>
      <c r="VCO19" s="279"/>
      <c r="VCP19" s="280"/>
      <c r="VCQ19" s="281"/>
      <c r="VCR19" s="281"/>
      <c r="VCS19" s="282"/>
      <c r="VCT19" s="283"/>
      <c r="VCU19" s="279"/>
      <c r="VCV19" s="280"/>
      <c r="VCW19" s="281"/>
      <c r="VCX19" s="281"/>
      <c r="VCY19" s="282"/>
      <c r="VCZ19" s="283"/>
      <c r="VDA19" s="279"/>
      <c r="VDB19" s="280"/>
      <c r="VDC19" s="281"/>
      <c r="VDD19" s="281"/>
      <c r="VDE19" s="282"/>
      <c r="VDF19" s="283"/>
      <c r="VDG19" s="279"/>
      <c r="VDH19" s="280"/>
      <c r="VDI19" s="281"/>
      <c r="VDJ19" s="281"/>
      <c r="VDK19" s="282"/>
      <c r="VDL19" s="283"/>
      <c r="VDM19" s="279"/>
      <c r="VDN19" s="280"/>
      <c r="VDO19" s="281"/>
      <c r="VDP19" s="281"/>
      <c r="VDQ19" s="282"/>
      <c r="VDR19" s="283"/>
      <c r="VDS19" s="279"/>
      <c r="VDT19" s="280"/>
      <c r="VDU19" s="281"/>
      <c r="VDV19" s="281"/>
      <c r="VDW19" s="282"/>
      <c r="VDX19" s="283"/>
      <c r="VDY19" s="279"/>
      <c r="VDZ19" s="280"/>
      <c r="VEA19" s="281"/>
      <c r="VEB19" s="281"/>
      <c r="VEC19" s="282"/>
      <c r="VED19" s="283"/>
      <c r="VEE19" s="279"/>
      <c r="VEF19" s="280"/>
      <c r="VEG19" s="281"/>
      <c r="VEH19" s="281"/>
      <c r="VEI19" s="282"/>
      <c r="VEJ19" s="283"/>
      <c r="VEK19" s="279"/>
      <c r="VEL19" s="280"/>
      <c r="VEM19" s="281"/>
      <c r="VEN19" s="281"/>
      <c r="VEO19" s="282"/>
      <c r="VEP19" s="283"/>
      <c r="VEQ19" s="279"/>
      <c r="VER19" s="280"/>
      <c r="VES19" s="281"/>
      <c r="VET19" s="281"/>
      <c r="VEU19" s="282"/>
      <c r="VEV19" s="283"/>
      <c r="VEW19" s="279"/>
      <c r="VEX19" s="280"/>
      <c r="VEY19" s="281"/>
      <c r="VEZ19" s="281"/>
      <c r="VFA19" s="282"/>
      <c r="VFB19" s="283"/>
      <c r="VFC19" s="279"/>
      <c r="VFD19" s="280"/>
      <c r="VFE19" s="281"/>
      <c r="VFF19" s="281"/>
      <c r="VFG19" s="282"/>
      <c r="VFH19" s="283"/>
      <c r="VFI19" s="279"/>
      <c r="VFJ19" s="280"/>
      <c r="VFK19" s="281"/>
      <c r="VFL19" s="281"/>
      <c r="VFM19" s="282"/>
      <c r="VFN19" s="283"/>
      <c r="VFO19" s="279"/>
      <c r="VFP19" s="280"/>
      <c r="VFQ19" s="281"/>
      <c r="VFR19" s="281"/>
      <c r="VFS19" s="282"/>
      <c r="VFT19" s="283"/>
      <c r="VFU19" s="279"/>
      <c r="VFV19" s="280"/>
      <c r="VFW19" s="281"/>
      <c r="VFX19" s="281"/>
      <c r="VFY19" s="282"/>
      <c r="VFZ19" s="283"/>
      <c r="VGA19" s="279"/>
      <c r="VGB19" s="280"/>
      <c r="VGC19" s="281"/>
      <c r="VGD19" s="281"/>
      <c r="VGE19" s="282"/>
      <c r="VGF19" s="283"/>
      <c r="VGG19" s="279"/>
      <c r="VGH19" s="280"/>
      <c r="VGI19" s="281"/>
      <c r="VGJ19" s="281"/>
      <c r="VGK19" s="282"/>
      <c r="VGL19" s="283"/>
      <c r="VGM19" s="279"/>
      <c r="VGN19" s="280"/>
      <c r="VGO19" s="281"/>
      <c r="VGP19" s="281"/>
      <c r="VGQ19" s="282"/>
      <c r="VGR19" s="283"/>
      <c r="VGS19" s="279"/>
      <c r="VGT19" s="280"/>
      <c r="VGU19" s="281"/>
      <c r="VGV19" s="281"/>
      <c r="VGW19" s="282"/>
      <c r="VGX19" s="283"/>
      <c r="VGY19" s="279"/>
      <c r="VGZ19" s="280"/>
      <c r="VHA19" s="281"/>
      <c r="VHB19" s="281"/>
      <c r="VHC19" s="282"/>
      <c r="VHD19" s="283"/>
      <c r="VHE19" s="279"/>
      <c r="VHF19" s="280"/>
      <c r="VHG19" s="281"/>
      <c r="VHH19" s="281"/>
      <c r="VHI19" s="282"/>
      <c r="VHJ19" s="283"/>
      <c r="VHK19" s="279"/>
      <c r="VHL19" s="280"/>
      <c r="VHM19" s="281"/>
      <c r="VHN19" s="281"/>
      <c r="VHO19" s="282"/>
      <c r="VHP19" s="283"/>
      <c r="VHQ19" s="279"/>
      <c r="VHR19" s="280"/>
      <c r="VHS19" s="281"/>
      <c r="VHT19" s="281"/>
      <c r="VHU19" s="282"/>
      <c r="VHV19" s="283"/>
      <c r="VHW19" s="279"/>
      <c r="VHX19" s="280"/>
      <c r="VHY19" s="281"/>
      <c r="VHZ19" s="281"/>
      <c r="VIA19" s="282"/>
      <c r="VIB19" s="283"/>
      <c r="VIC19" s="279"/>
      <c r="VID19" s="280"/>
      <c r="VIE19" s="281"/>
      <c r="VIF19" s="281"/>
      <c r="VIG19" s="282"/>
      <c r="VIH19" s="283"/>
      <c r="VII19" s="279"/>
      <c r="VIJ19" s="280"/>
      <c r="VIK19" s="281"/>
      <c r="VIL19" s="281"/>
      <c r="VIM19" s="282"/>
      <c r="VIN19" s="283"/>
      <c r="VIO19" s="279"/>
      <c r="VIP19" s="280"/>
      <c r="VIQ19" s="281"/>
      <c r="VIR19" s="281"/>
      <c r="VIS19" s="282"/>
      <c r="VIT19" s="283"/>
      <c r="VIU19" s="279"/>
      <c r="VIV19" s="280"/>
      <c r="VIW19" s="281"/>
      <c r="VIX19" s="281"/>
      <c r="VIY19" s="282"/>
      <c r="VIZ19" s="283"/>
      <c r="VJA19" s="279"/>
      <c r="VJB19" s="280"/>
      <c r="VJC19" s="281"/>
      <c r="VJD19" s="281"/>
      <c r="VJE19" s="282"/>
      <c r="VJF19" s="283"/>
      <c r="VJG19" s="279"/>
      <c r="VJH19" s="280"/>
      <c r="VJI19" s="281"/>
      <c r="VJJ19" s="281"/>
      <c r="VJK19" s="282"/>
      <c r="VJL19" s="283"/>
      <c r="VJM19" s="279"/>
      <c r="VJN19" s="280"/>
      <c r="VJO19" s="281"/>
      <c r="VJP19" s="281"/>
      <c r="VJQ19" s="282"/>
      <c r="VJR19" s="283"/>
      <c r="VJS19" s="279"/>
      <c r="VJT19" s="280"/>
      <c r="VJU19" s="281"/>
      <c r="VJV19" s="281"/>
      <c r="VJW19" s="282"/>
      <c r="VJX19" s="283"/>
      <c r="VJY19" s="279"/>
      <c r="VJZ19" s="280"/>
      <c r="VKA19" s="281"/>
      <c r="VKB19" s="281"/>
      <c r="VKC19" s="282"/>
      <c r="VKD19" s="283"/>
      <c r="VKE19" s="279"/>
      <c r="VKF19" s="280"/>
      <c r="VKG19" s="281"/>
      <c r="VKH19" s="281"/>
      <c r="VKI19" s="282"/>
      <c r="VKJ19" s="283"/>
      <c r="VKK19" s="279"/>
      <c r="VKL19" s="280"/>
      <c r="VKM19" s="281"/>
      <c r="VKN19" s="281"/>
      <c r="VKO19" s="282"/>
      <c r="VKP19" s="283"/>
      <c r="VKQ19" s="279"/>
      <c r="VKR19" s="280"/>
      <c r="VKS19" s="281"/>
      <c r="VKT19" s="281"/>
      <c r="VKU19" s="282"/>
      <c r="VKV19" s="283"/>
      <c r="VKW19" s="279"/>
      <c r="VKX19" s="280"/>
      <c r="VKY19" s="281"/>
      <c r="VKZ19" s="281"/>
      <c r="VLA19" s="282"/>
      <c r="VLB19" s="283"/>
      <c r="VLC19" s="279"/>
      <c r="VLD19" s="280"/>
      <c r="VLE19" s="281"/>
      <c r="VLF19" s="281"/>
      <c r="VLG19" s="282"/>
      <c r="VLH19" s="283"/>
      <c r="VLI19" s="279"/>
      <c r="VLJ19" s="280"/>
      <c r="VLK19" s="281"/>
      <c r="VLL19" s="281"/>
      <c r="VLM19" s="282"/>
      <c r="VLN19" s="283"/>
      <c r="VLO19" s="279"/>
      <c r="VLP19" s="280"/>
      <c r="VLQ19" s="281"/>
      <c r="VLR19" s="281"/>
      <c r="VLS19" s="282"/>
      <c r="VLT19" s="283"/>
      <c r="VLU19" s="279"/>
      <c r="VLV19" s="280"/>
      <c r="VLW19" s="281"/>
      <c r="VLX19" s="281"/>
      <c r="VLY19" s="282"/>
      <c r="VLZ19" s="283"/>
      <c r="VMA19" s="279"/>
      <c r="VMB19" s="280"/>
      <c r="VMC19" s="281"/>
      <c r="VMD19" s="281"/>
      <c r="VME19" s="282"/>
      <c r="VMF19" s="283"/>
      <c r="VMG19" s="279"/>
      <c r="VMH19" s="280"/>
      <c r="VMI19" s="281"/>
      <c r="VMJ19" s="281"/>
      <c r="VMK19" s="282"/>
      <c r="VML19" s="283"/>
      <c r="VMM19" s="279"/>
      <c r="VMN19" s="280"/>
      <c r="VMO19" s="281"/>
      <c r="VMP19" s="281"/>
      <c r="VMQ19" s="282"/>
      <c r="VMR19" s="283"/>
      <c r="VMS19" s="279"/>
      <c r="VMT19" s="280"/>
      <c r="VMU19" s="281"/>
      <c r="VMV19" s="281"/>
      <c r="VMW19" s="282"/>
      <c r="VMX19" s="283"/>
      <c r="VMY19" s="279"/>
      <c r="VMZ19" s="280"/>
      <c r="VNA19" s="281"/>
      <c r="VNB19" s="281"/>
      <c r="VNC19" s="282"/>
      <c r="VND19" s="283"/>
      <c r="VNE19" s="279"/>
      <c r="VNF19" s="280"/>
      <c r="VNG19" s="281"/>
      <c r="VNH19" s="281"/>
      <c r="VNI19" s="282"/>
      <c r="VNJ19" s="283"/>
      <c r="VNK19" s="279"/>
      <c r="VNL19" s="280"/>
      <c r="VNM19" s="281"/>
      <c r="VNN19" s="281"/>
      <c r="VNO19" s="282"/>
      <c r="VNP19" s="283"/>
      <c r="VNQ19" s="279"/>
      <c r="VNR19" s="280"/>
      <c r="VNS19" s="281"/>
      <c r="VNT19" s="281"/>
      <c r="VNU19" s="282"/>
      <c r="VNV19" s="283"/>
      <c r="VNW19" s="279"/>
      <c r="VNX19" s="280"/>
      <c r="VNY19" s="281"/>
      <c r="VNZ19" s="281"/>
      <c r="VOA19" s="282"/>
      <c r="VOB19" s="283"/>
      <c r="VOC19" s="279"/>
      <c r="VOD19" s="280"/>
      <c r="VOE19" s="281"/>
      <c r="VOF19" s="281"/>
      <c r="VOG19" s="282"/>
      <c r="VOH19" s="283"/>
      <c r="VOI19" s="279"/>
      <c r="VOJ19" s="280"/>
      <c r="VOK19" s="281"/>
      <c r="VOL19" s="281"/>
      <c r="VOM19" s="282"/>
      <c r="VON19" s="283"/>
      <c r="VOO19" s="279"/>
      <c r="VOP19" s="280"/>
      <c r="VOQ19" s="281"/>
      <c r="VOR19" s="281"/>
      <c r="VOS19" s="282"/>
      <c r="VOT19" s="283"/>
      <c r="VOU19" s="279"/>
      <c r="VOV19" s="280"/>
      <c r="VOW19" s="281"/>
      <c r="VOX19" s="281"/>
      <c r="VOY19" s="282"/>
      <c r="VOZ19" s="283"/>
      <c r="VPA19" s="279"/>
      <c r="VPB19" s="280"/>
      <c r="VPC19" s="281"/>
      <c r="VPD19" s="281"/>
      <c r="VPE19" s="282"/>
      <c r="VPF19" s="283"/>
      <c r="VPG19" s="279"/>
      <c r="VPH19" s="280"/>
      <c r="VPI19" s="281"/>
      <c r="VPJ19" s="281"/>
      <c r="VPK19" s="282"/>
      <c r="VPL19" s="283"/>
      <c r="VPM19" s="279"/>
      <c r="VPN19" s="280"/>
      <c r="VPO19" s="281"/>
      <c r="VPP19" s="281"/>
      <c r="VPQ19" s="282"/>
      <c r="VPR19" s="283"/>
      <c r="VPS19" s="279"/>
      <c r="VPT19" s="280"/>
      <c r="VPU19" s="281"/>
      <c r="VPV19" s="281"/>
      <c r="VPW19" s="282"/>
      <c r="VPX19" s="283"/>
      <c r="VPY19" s="279"/>
      <c r="VPZ19" s="280"/>
      <c r="VQA19" s="281"/>
      <c r="VQB19" s="281"/>
      <c r="VQC19" s="282"/>
      <c r="VQD19" s="283"/>
      <c r="VQE19" s="279"/>
      <c r="VQF19" s="280"/>
      <c r="VQG19" s="281"/>
      <c r="VQH19" s="281"/>
      <c r="VQI19" s="282"/>
      <c r="VQJ19" s="283"/>
      <c r="VQK19" s="279"/>
      <c r="VQL19" s="280"/>
      <c r="VQM19" s="281"/>
      <c r="VQN19" s="281"/>
      <c r="VQO19" s="282"/>
      <c r="VQP19" s="283"/>
      <c r="VQQ19" s="279"/>
      <c r="VQR19" s="280"/>
      <c r="VQS19" s="281"/>
      <c r="VQT19" s="281"/>
      <c r="VQU19" s="282"/>
      <c r="VQV19" s="283"/>
      <c r="VQW19" s="279"/>
      <c r="VQX19" s="280"/>
      <c r="VQY19" s="281"/>
      <c r="VQZ19" s="281"/>
      <c r="VRA19" s="282"/>
      <c r="VRB19" s="283"/>
      <c r="VRC19" s="279"/>
      <c r="VRD19" s="280"/>
      <c r="VRE19" s="281"/>
      <c r="VRF19" s="281"/>
      <c r="VRG19" s="282"/>
      <c r="VRH19" s="283"/>
      <c r="VRI19" s="279"/>
      <c r="VRJ19" s="280"/>
      <c r="VRK19" s="281"/>
      <c r="VRL19" s="281"/>
      <c r="VRM19" s="282"/>
      <c r="VRN19" s="283"/>
      <c r="VRO19" s="279"/>
      <c r="VRP19" s="280"/>
      <c r="VRQ19" s="281"/>
      <c r="VRR19" s="281"/>
      <c r="VRS19" s="282"/>
      <c r="VRT19" s="283"/>
      <c r="VRU19" s="279"/>
      <c r="VRV19" s="280"/>
      <c r="VRW19" s="281"/>
      <c r="VRX19" s="281"/>
      <c r="VRY19" s="282"/>
      <c r="VRZ19" s="283"/>
      <c r="VSA19" s="279"/>
      <c r="VSB19" s="280"/>
      <c r="VSC19" s="281"/>
      <c r="VSD19" s="281"/>
      <c r="VSE19" s="282"/>
      <c r="VSF19" s="283"/>
      <c r="VSG19" s="279"/>
      <c r="VSH19" s="280"/>
      <c r="VSI19" s="281"/>
      <c r="VSJ19" s="281"/>
      <c r="VSK19" s="282"/>
      <c r="VSL19" s="283"/>
      <c r="VSM19" s="279"/>
      <c r="VSN19" s="280"/>
      <c r="VSO19" s="281"/>
      <c r="VSP19" s="281"/>
      <c r="VSQ19" s="282"/>
      <c r="VSR19" s="283"/>
      <c r="VSS19" s="279"/>
      <c r="VST19" s="280"/>
      <c r="VSU19" s="281"/>
      <c r="VSV19" s="281"/>
      <c r="VSW19" s="282"/>
      <c r="VSX19" s="283"/>
      <c r="VSY19" s="279"/>
      <c r="VSZ19" s="280"/>
      <c r="VTA19" s="281"/>
      <c r="VTB19" s="281"/>
      <c r="VTC19" s="282"/>
      <c r="VTD19" s="283"/>
      <c r="VTE19" s="279"/>
      <c r="VTF19" s="280"/>
      <c r="VTG19" s="281"/>
      <c r="VTH19" s="281"/>
      <c r="VTI19" s="282"/>
      <c r="VTJ19" s="283"/>
      <c r="VTK19" s="279"/>
      <c r="VTL19" s="280"/>
      <c r="VTM19" s="281"/>
      <c r="VTN19" s="281"/>
      <c r="VTO19" s="282"/>
      <c r="VTP19" s="283"/>
      <c r="VTQ19" s="279"/>
      <c r="VTR19" s="280"/>
      <c r="VTS19" s="281"/>
      <c r="VTT19" s="281"/>
      <c r="VTU19" s="282"/>
      <c r="VTV19" s="283"/>
      <c r="VTW19" s="279"/>
      <c r="VTX19" s="280"/>
      <c r="VTY19" s="281"/>
      <c r="VTZ19" s="281"/>
      <c r="VUA19" s="282"/>
      <c r="VUB19" s="283"/>
      <c r="VUC19" s="279"/>
      <c r="VUD19" s="280"/>
      <c r="VUE19" s="281"/>
      <c r="VUF19" s="281"/>
      <c r="VUG19" s="282"/>
      <c r="VUH19" s="283"/>
      <c r="VUI19" s="279"/>
      <c r="VUJ19" s="280"/>
      <c r="VUK19" s="281"/>
      <c r="VUL19" s="281"/>
      <c r="VUM19" s="282"/>
      <c r="VUN19" s="283"/>
      <c r="VUO19" s="279"/>
      <c r="VUP19" s="280"/>
      <c r="VUQ19" s="281"/>
      <c r="VUR19" s="281"/>
      <c r="VUS19" s="282"/>
      <c r="VUT19" s="283"/>
      <c r="VUU19" s="279"/>
      <c r="VUV19" s="280"/>
      <c r="VUW19" s="281"/>
      <c r="VUX19" s="281"/>
      <c r="VUY19" s="282"/>
      <c r="VUZ19" s="283"/>
      <c r="VVA19" s="279"/>
      <c r="VVB19" s="280"/>
      <c r="VVC19" s="281"/>
      <c r="VVD19" s="281"/>
      <c r="VVE19" s="282"/>
      <c r="VVF19" s="283"/>
      <c r="VVG19" s="279"/>
      <c r="VVH19" s="280"/>
      <c r="VVI19" s="281"/>
      <c r="VVJ19" s="281"/>
      <c r="VVK19" s="282"/>
      <c r="VVL19" s="283"/>
      <c r="VVM19" s="279"/>
      <c r="VVN19" s="280"/>
      <c r="VVO19" s="281"/>
      <c r="VVP19" s="281"/>
      <c r="VVQ19" s="282"/>
      <c r="VVR19" s="283"/>
      <c r="VVS19" s="279"/>
      <c r="VVT19" s="280"/>
      <c r="VVU19" s="281"/>
      <c r="VVV19" s="281"/>
      <c r="VVW19" s="282"/>
      <c r="VVX19" s="283"/>
      <c r="VVY19" s="279"/>
      <c r="VVZ19" s="280"/>
      <c r="VWA19" s="281"/>
      <c r="VWB19" s="281"/>
      <c r="VWC19" s="282"/>
      <c r="VWD19" s="283"/>
      <c r="VWE19" s="279"/>
      <c r="VWF19" s="280"/>
      <c r="VWG19" s="281"/>
      <c r="VWH19" s="281"/>
      <c r="VWI19" s="282"/>
      <c r="VWJ19" s="283"/>
      <c r="VWK19" s="279"/>
      <c r="VWL19" s="280"/>
      <c r="VWM19" s="281"/>
      <c r="VWN19" s="281"/>
      <c r="VWO19" s="282"/>
      <c r="VWP19" s="283"/>
      <c r="VWQ19" s="279"/>
      <c r="VWR19" s="280"/>
      <c r="VWS19" s="281"/>
      <c r="VWT19" s="281"/>
      <c r="VWU19" s="282"/>
      <c r="VWV19" s="283"/>
      <c r="VWW19" s="279"/>
      <c r="VWX19" s="280"/>
      <c r="VWY19" s="281"/>
      <c r="VWZ19" s="281"/>
      <c r="VXA19" s="282"/>
      <c r="VXB19" s="283"/>
      <c r="VXC19" s="279"/>
      <c r="VXD19" s="280"/>
      <c r="VXE19" s="281"/>
      <c r="VXF19" s="281"/>
      <c r="VXG19" s="282"/>
      <c r="VXH19" s="283"/>
      <c r="VXI19" s="279"/>
      <c r="VXJ19" s="280"/>
      <c r="VXK19" s="281"/>
      <c r="VXL19" s="281"/>
      <c r="VXM19" s="282"/>
      <c r="VXN19" s="283"/>
      <c r="VXO19" s="279"/>
      <c r="VXP19" s="280"/>
      <c r="VXQ19" s="281"/>
      <c r="VXR19" s="281"/>
      <c r="VXS19" s="282"/>
      <c r="VXT19" s="283"/>
      <c r="VXU19" s="279"/>
      <c r="VXV19" s="280"/>
      <c r="VXW19" s="281"/>
      <c r="VXX19" s="281"/>
      <c r="VXY19" s="282"/>
      <c r="VXZ19" s="283"/>
      <c r="VYA19" s="279"/>
      <c r="VYB19" s="280"/>
      <c r="VYC19" s="281"/>
      <c r="VYD19" s="281"/>
      <c r="VYE19" s="282"/>
      <c r="VYF19" s="283"/>
      <c r="VYG19" s="279"/>
      <c r="VYH19" s="280"/>
      <c r="VYI19" s="281"/>
      <c r="VYJ19" s="281"/>
      <c r="VYK19" s="282"/>
      <c r="VYL19" s="283"/>
      <c r="VYM19" s="279"/>
      <c r="VYN19" s="280"/>
      <c r="VYO19" s="281"/>
      <c r="VYP19" s="281"/>
      <c r="VYQ19" s="282"/>
      <c r="VYR19" s="283"/>
      <c r="VYS19" s="279"/>
      <c r="VYT19" s="280"/>
      <c r="VYU19" s="281"/>
      <c r="VYV19" s="281"/>
      <c r="VYW19" s="282"/>
      <c r="VYX19" s="283"/>
      <c r="VYY19" s="279"/>
      <c r="VYZ19" s="280"/>
      <c r="VZA19" s="281"/>
      <c r="VZB19" s="281"/>
      <c r="VZC19" s="282"/>
      <c r="VZD19" s="283"/>
      <c r="VZE19" s="279"/>
      <c r="VZF19" s="280"/>
      <c r="VZG19" s="281"/>
      <c r="VZH19" s="281"/>
      <c r="VZI19" s="282"/>
      <c r="VZJ19" s="283"/>
      <c r="VZK19" s="279"/>
      <c r="VZL19" s="280"/>
      <c r="VZM19" s="281"/>
      <c r="VZN19" s="281"/>
      <c r="VZO19" s="282"/>
      <c r="VZP19" s="283"/>
      <c r="VZQ19" s="279"/>
      <c r="VZR19" s="280"/>
      <c r="VZS19" s="281"/>
      <c r="VZT19" s="281"/>
      <c r="VZU19" s="282"/>
      <c r="VZV19" s="283"/>
      <c r="VZW19" s="279"/>
      <c r="VZX19" s="280"/>
      <c r="VZY19" s="281"/>
      <c r="VZZ19" s="281"/>
      <c r="WAA19" s="282"/>
      <c r="WAB19" s="283"/>
      <c r="WAC19" s="279"/>
      <c r="WAD19" s="280"/>
      <c r="WAE19" s="281"/>
      <c r="WAF19" s="281"/>
      <c r="WAG19" s="282"/>
      <c r="WAH19" s="283"/>
      <c r="WAI19" s="279"/>
      <c r="WAJ19" s="280"/>
      <c r="WAK19" s="281"/>
      <c r="WAL19" s="281"/>
      <c r="WAM19" s="282"/>
      <c r="WAN19" s="283"/>
      <c r="WAO19" s="279"/>
      <c r="WAP19" s="280"/>
      <c r="WAQ19" s="281"/>
      <c r="WAR19" s="281"/>
      <c r="WAS19" s="282"/>
      <c r="WAT19" s="283"/>
      <c r="WAU19" s="279"/>
      <c r="WAV19" s="280"/>
      <c r="WAW19" s="281"/>
      <c r="WAX19" s="281"/>
      <c r="WAY19" s="282"/>
      <c r="WAZ19" s="283"/>
      <c r="WBA19" s="279"/>
      <c r="WBB19" s="280"/>
      <c r="WBC19" s="281"/>
      <c r="WBD19" s="281"/>
      <c r="WBE19" s="282"/>
      <c r="WBF19" s="283"/>
      <c r="WBG19" s="279"/>
      <c r="WBH19" s="280"/>
      <c r="WBI19" s="281"/>
      <c r="WBJ19" s="281"/>
      <c r="WBK19" s="282"/>
      <c r="WBL19" s="283"/>
      <c r="WBM19" s="279"/>
      <c r="WBN19" s="280"/>
      <c r="WBO19" s="281"/>
      <c r="WBP19" s="281"/>
      <c r="WBQ19" s="282"/>
      <c r="WBR19" s="283"/>
      <c r="WBS19" s="279"/>
      <c r="WBT19" s="280"/>
      <c r="WBU19" s="281"/>
      <c r="WBV19" s="281"/>
      <c r="WBW19" s="282"/>
      <c r="WBX19" s="283"/>
      <c r="WBY19" s="279"/>
      <c r="WBZ19" s="280"/>
      <c r="WCA19" s="281"/>
      <c r="WCB19" s="281"/>
      <c r="WCC19" s="282"/>
      <c r="WCD19" s="283"/>
      <c r="WCE19" s="279"/>
      <c r="WCF19" s="280"/>
      <c r="WCG19" s="281"/>
      <c r="WCH19" s="281"/>
      <c r="WCI19" s="282"/>
      <c r="WCJ19" s="283"/>
      <c r="WCK19" s="279"/>
      <c r="WCL19" s="280"/>
      <c r="WCM19" s="281"/>
      <c r="WCN19" s="281"/>
      <c r="WCO19" s="282"/>
      <c r="WCP19" s="283"/>
      <c r="WCQ19" s="279"/>
      <c r="WCR19" s="280"/>
      <c r="WCS19" s="281"/>
      <c r="WCT19" s="281"/>
      <c r="WCU19" s="282"/>
      <c r="WCV19" s="283"/>
      <c r="WCW19" s="279"/>
      <c r="WCX19" s="280"/>
      <c r="WCY19" s="281"/>
      <c r="WCZ19" s="281"/>
      <c r="WDA19" s="282"/>
      <c r="WDB19" s="283"/>
      <c r="WDC19" s="279"/>
      <c r="WDD19" s="280"/>
      <c r="WDE19" s="281"/>
      <c r="WDF19" s="281"/>
      <c r="WDG19" s="282"/>
      <c r="WDH19" s="283"/>
      <c r="WDI19" s="279"/>
      <c r="WDJ19" s="280"/>
      <c r="WDK19" s="281"/>
      <c r="WDL19" s="281"/>
      <c r="WDM19" s="282"/>
      <c r="WDN19" s="283"/>
      <c r="WDO19" s="279"/>
      <c r="WDP19" s="280"/>
      <c r="WDQ19" s="281"/>
      <c r="WDR19" s="281"/>
      <c r="WDS19" s="282"/>
      <c r="WDT19" s="283"/>
      <c r="WDU19" s="279"/>
      <c r="WDV19" s="280"/>
      <c r="WDW19" s="281"/>
      <c r="WDX19" s="281"/>
      <c r="WDY19" s="282"/>
      <c r="WDZ19" s="283"/>
      <c r="WEA19" s="279"/>
      <c r="WEB19" s="280"/>
      <c r="WEC19" s="281"/>
      <c r="WED19" s="281"/>
      <c r="WEE19" s="282"/>
      <c r="WEF19" s="283"/>
      <c r="WEG19" s="279"/>
      <c r="WEH19" s="280"/>
      <c r="WEI19" s="281"/>
      <c r="WEJ19" s="281"/>
      <c r="WEK19" s="282"/>
      <c r="WEL19" s="283"/>
      <c r="WEM19" s="279"/>
      <c r="WEN19" s="280"/>
      <c r="WEO19" s="281"/>
      <c r="WEP19" s="281"/>
      <c r="WEQ19" s="282"/>
      <c r="WER19" s="283"/>
      <c r="WES19" s="279"/>
      <c r="WET19" s="280"/>
      <c r="WEU19" s="281"/>
      <c r="WEV19" s="281"/>
      <c r="WEW19" s="282"/>
      <c r="WEX19" s="283"/>
      <c r="WEY19" s="279"/>
      <c r="WEZ19" s="280"/>
      <c r="WFA19" s="281"/>
      <c r="WFB19" s="281"/>
      <c r="WFC19" s="282"/>
      <c r="WFD19" s="283"/>
      <c r="WFE19" s="279"/>
      <c r="WFF19" s="280"/>
      <c r="WFG19" s="281"/>
      <c r="WFH19" s="281"/>
      <c r="WFI19" s="282"/>
      <c r="WFJ19" s="283"/>
      <c r="WFK19" s="279"/>
      <c r="WFL19" s="280"/>
      <c r="WFM19" s="281"/>
      <c r="WFN19" s="281"/>
      <c r="WFO19" s="282"/>
      <c r="WFP19" s="283"/>
      <c r="WFQ19" s="279"/>
      <c r="WFR19" s="280"/>
      <c r="WFS19" s="281"/>
      <c r="WFT19" s="281"/>
      <c r="WFU19" s="282"/>
      <c r="WFV19" s="283"/>
      <c r="WFW19" s="279"/>
      <c r="WFX19" s="280"/>
      <c r="WFY19" s="281"/>
      <c r="WFZ19" s="281"/>
      <c r="WGA19" s="282"/>
      <c r="WGB19" s="283"/>
      <c r="WGC19" s="279"/>
      <c r="WGD19" s="280"/>
      <c r="WGE19" s="281"/>
      <c r="WGF19" s="281"/>
      <c r="WGG19" s="282"/>
      <c r="WGH19" s="283"/>
      <c r="WGI19" s="279"/>
      <c r="WGJ19" s="280"/>
      <c r="WGK19" s="281"/>
      <c r="WGL19" s="281"/>
      <c r="WGM19" s="282"/>
      <c r="WGN19" s="283"/>
      <c r="WGO19" s="279"/>
      <c r="WGP19" s="280"/>
      <c r="WGQ19" s="281"/>
      <c r="WGR19" s="281"/>
      <c r="WGS19" s="282"/>
      <c r="WGT19" s="283"/>
      <c r="WGU19" s="279"/>
      <c r="WGV19" s="280"/>
      <c r="WGW19" s="281"/>
      <c r="WGX19" s="281"/>
      <c r="WGY19" s="282"/>
      <c r="WGZ19" s="283"/>
      <c r="WHA19" s="279"/>
      <c r="WHB19" s="280"/>
      <c r="WHC19" s="281"/>
      <c r="WHD19" s="281"/>
      <c r="WHE19" s="282"/>
      <c r="WHF19" s="283"/>
      <c r="WHG19" s="279"/>
      <c r="WHH19" s="280"/>
      <c r="WHI19" s="281"/>
      <c r="WHJ19" s="281"/>
      <c r="WHK19" s="282"/>
      <c r="WHL19" s="283"/>
      <c r="WHM19" s="279"/>
      <c r="WHN19" s="280"/>
      <c r="WHO19" s="281"/>
      <c r="WHP19" s="281"/>
      <c r="WHQ19" s="282"/>
      <c r="WHR19" s="283"/>
      <c r="WHS19" s="279"/>
      <c r="WHT19" s="280"/>
      <c r="WHU19" s="281"/>
      <c r="WHV19" s="281"/>
      <c r="WHW19" s="282"/>
      <c r="WHX19" s="283"/>
      <c r="WHY19" s="279"/>
      <c r="WHZ19" s="280"/>
      <c r="WIA19" s="281"/>
      <c r="WIB19" s="281"/>
      <c r="WIC19" s="282"/>
      <c r="WID19" s="283"/>
      <c r="WIE19" s="279"/>
      <c r="WIF19" s="280"/>
      <c r="WIG19" s="281"/>
      <c r="WIH19" s="281"/>
      <c r="WII19" s="282"/>
      <c r="WIJ19" s="283"/>
      <c r="WIK19" s="279"/>
      <c r="WIL19" s="280"/>
      <c r="WIM19" s="281"/>
      <c r="WIN19" s="281"/>
      <c r="WIO19" s="282"/>
      <c r="WIP19" s="283"/>
      <c r="WIQ19" s="279"/>
      <c r="WIR19" s="280"/>
      <c r="WIS19" s="281"/>
      <c r="WIT19" s="281"/>
      <c r="WIU19" s="282"/>
      <c r="WIV19" s="283"/>
      <c r="WIW19" s="279"/>
      <c r="WIX19" s="280"/>
      <c r="WIY19" s="281"/>
      <c r="WIZ19" s="281"/>
      <c r="WJA19" s="282"/>
      <c r="WJB19" s="283"/>
      <c r="WJC19" s="279"/>
      <c r="WJD19" s="280"/>
      <c r="WJE19" s="281"/>
      <c r="WJF19" s="281"/>
      <c r="WJG19" s="282"/>
      <c r="WJH19" s="283"/>
      <c r="WJI19" s="279"/>
      <c r="WJJ19" s="280"/>
      <c r="WJK19" s="281"/>
      <c r="WJL19" s="281"/>
      <c r="WJM19" s="282"/>
      <c r="WJN19" s="283"/>
      <c r="WJO19" s="279"/>
      <c r="WJP19" s="280"/>
      <c r="WJQ19" s="281"/>
      <c r="WJR19" s="281"/>
      <c r="WJS19" s="282"/>
      <c r="WJT19" s="283"/>
      <c r="WJU19" s="279"/>
      <c r="WJV19" s="280"/>
      <c r="WJW19" s="281"/>
      <c r="WJX19" s="281"/>
      <c r="WJY19" s="282"/>
      <c r="WJZ19" s="283"/>
      <c r="WKA19" s="279"/>
      <c r="WKB19" s="280"/>
      <c r="WKC19" s="281"/>
      <c r="WKD19" s="281"/>
      <c r="WKE19" s="282"/>
      <c r="WKF19" s="283"/>
      <c r="WKG19" s="279"/>
      <c r="WKH19" s="280"/>
      <c r="WKI19" s="281"/>
      <c r="WKJ19" s="281"/>
      <c r="WKK19" s="282"/>
      <c r="WKL19" s="283"/>
      <c r="WKM19" s="279"/>
      <c r="WKN19" s="280"/>
      <c r="WKO19" s="281"/>
      <c r="WKP19" s="281"/>
      <c r="WKQ19" s="282"/>
      <c r="WKR19" s="283"/>
      <c r="WKS19" s="279"/>
      <c r="WKT19" s="280"/>
      <c r="WKU19" s="281"/>
      <c r="WKV19" s="281"/>
      <c r="WKW19" s="282"/>
      <c r="WKX19" s="283"/>
      <c r="WKY19" s="279"/>
      <c r="WKZ19" s="280"/>
      <c r="WLA19" s="281"/>
      <c r="WLB19" s="281"/>
      <c r="WLC19" s="282"/>
      <c r="WLD19" s="283"/>
      <c r="WLE19" s="279"/>
      <c r="WLF19" s="280"/>
      <c r="WLG19" s="281"/>
      <c r="WLH19" s="281"/>
      <c r="WLI19" s="282"/>
      <c r="WLJ19" s="283"/>
      <c r="WLK19" s="279"/>
      <c r="WLL19" s="280"/>
      <c r="WLM19" s="281"/>
      <c r="WLN19" s="281"/>
      <c r="WLO19" s="282"/>
      <c r="WLP19" s="283"/>
      <c r="WLQ19" s="279"/>
      <c r="WLR19" s="280"/>
      <c r="WLS19" s="281"/>
      <c r="WLT19" s="281"/>
      <c r="WLU19" s="282"/>
      <c r="WLV19" s="283"/>
      <c r="WLW19" s="279"/>
      <c r="WLX19" s="280"/>
      <c r="WLY19" s="281"/>
      <c r="WLZ19" s="281"/>
      <c r="WMA19" s="282"/>
      <c r="WMB19" s="283"/>
      <c r="WMC19" s="279"/>
      <c r="WMD19" s="280"/>
      <c r="WME19" s="281"/>
      <c r="WMF19" s="281"/>
      <c r="WMG19" s="282"/>
      <c r="WMH19" s="283"/>
      <c r="WMI19" s="279"/>
      <c r="WMJ19" s="280"/>
      <c r="WMK19" s="281"/>
      <c r="WML19" s="281"/>
      <c r="WMM19" s="282"/>
      <c r="WMN19" s="283"/>
      <c r="WMO19" s="279"/>
      <c r="WMP19" s="280"/>
      <c r="WMQ19" s="281"/>
      <c r="WMR19" s="281"/>
      <c r="WMS19" s="282"/>
      <c r="WMT19" s="283"/>
      <c r="WMU19" s="279"/>
      <c r="WMV19" s="280"/>
      <c r="WMW19" s="281"/>
      <c r="WMX19" s="281"/>
      <c r="WMY19" s="282"/>
      <c r="WMZ19" s="283"/>
      <c r="WNA19" s="279"/>
      <c r="WNB19" s="280"/>
      <c r="WNC19" s="281"/>
      <c r="WND19" s="281"/>
      <c r="WNE19" s="282"/>
      <c r="WNF19" s="283"/>
      <c r="WNG19" s="279"/>
      <c r="WNH19" s="280"/>
      <c r="WNI19" s="281"/>
      <c r="WNJ19" s="281"/>
      <c r="WNK19" s="282"/>
      <c r="WNL19" s="283"/>
      <c r="WNM19" s="279"/>
      <c r="WNN19" s="280"/>
      <c r="WNO19" s="281"/>
      <c r="WNP19" s="281"/>
      <c r="WNQ19" s="282"/>
      <c r="WNR19" s="283"/>
      <c r="WNS19" s="279"/>
      <c r="WNT19" s="280"/>
      <c r="WNU19" s="281"/>
      <c r="WNV19" s="281"/>
      <c r="WNW19" s="282"/>
      <c r="WNX19" s="283"/>
      <c r="WNY19" s="279"/>
      <c r="WNZ19" s="280"/>
      <c r="WOA19" s="281"/>
      <c r="WOB19" s="281"/>
      <c r="WOC19" s="282"/>
      <c r="WOD19" s="283"/>
      <c r="WOE19" s="279"/>
      <c r="WOF19" s="280"/>
      <c r="WOG19" s="281"/>
      <c r="WOH19" s="281"/>
      <c r="WOI19" s="282"/>
      <c r="WOJ19" s="283"/>
      <c r="WOK19" s="279"/>
      <c r="WOL19" s="280"/>
      <c r="WOM19" s="281"/>
      <c r="WON19" s="281"/>
      <c r="WOO19" s="282"/>
      <c r="WOP19" s="283"/>
      <c r="WOQ19" s="279"/>
      <c r="WOR19" s="280"/>
      <c r="WOS19" s="281"/>
      <c r="WOT19" s="281"/>
      <c r="WOU19" s="282"/>
      <c r="WOV19" s="283"/>
      <c r="WOW19" s="279"/>
      <c r="WOX19" s="280"/>
      <c r="WOY19" s="281"/>
      <c r="WOZ19" s="281"/>
      <c r="WPA19" s="282"/>
      <c r="WPB19" s="283"/>
      <c r="WPC19" s="279"/>
      <c r="WPD19" s="280"/>
      <c r="WPE19" s="281"/>
      <c r="WPF19" s="281"/>
      <c r="WPG19" s="282"/>
      <c r="WPH19" s="283"/>
      <c r="WPI19" s="279"/>
      <c r="WPJ19" s="280"/>
      <c r="WPK19" s="281"/>
      <c r="WPL19" s="281"/>
      <c r="WPM19" s="282"/>
      <c r="WPN19" s="283"/>
      <c r="WPO19" s="279"/>
      <c r="WPP19" s="280"/>
      <c r="WPQ19" s="281"/>
      <c r="WPR19" s="281"/>
      <c r="WPS19" s="282"/>
      <c r="WPT19" s="283"/>
      <c r="WPU19" s="279"/>
      <c r="WPV19" s="280"/>
      <c r="WPW19" s="281"/>
      <c r="WPX19" s="281"/>
      <c r="WPY19" s="282"/>
      <c r="WPZ19" s="283"/>
      <c r="WQA19" s="279"/>
      <c r="WQB19" s="280"/>
      <c r="WQC19" s="281"/>
      <c r="WQD19" s="281"/>
      <c r="WQE19" s="282"/>
      <c r="WQF19" s="283"/>
      <c r="WQG19" s="279"/>
      <c r="WQH19" s="280"/>
      <c r="WQI19" s="281"/>
      <c r="WQJ19" s="281"/>
      <c r="WQK19" s="282"/>
      <c r="WQL19" s="283"/>
      <c r="WQM19" s="279"/>
      <c r="WQN19" s="280"/>
      <c r="WQO19" s="281"/>
      <c r="WQP19" s="281"/>
      <c r="WQQ19" s="282"/>
      <c r="WQR19" s="283"/>
      <c r="WQS19" s="279"/>
      <c r="WQT19" s="280"/>
      <c r="WQU19" s="281"/>
      <c r="WQV19" s="281"/>
      <c r="WQW19" s="282"/>
      <c r="WQX19" s="283"/>
      <c r="WQY19" s="279"/>
      <c r="WQZ19" s="280"/>
      <c r="WRA19" s="281"/>
      <c r="WRB19" s="281"/>
      <c r="WRC19" s="282"/>
      <c r="WRD19" s="283"/>
      <c r="WRE19" s="279"/>
      <c r="WRF19" s="280"/>
      <c r="WRG19" s="281"/>
      <c r="WRH19" s="281"/>
      <c r="WRI19" s="282"/>
      <c r="WRJ19" s="283"/>
      <c r="WRK19" s="279"/>
      <c r="WRL19" s="280"/>
      <c r="WRM19" s="281"/>
      <c r="WRN19" s="281"/>
      <c r="WRO19" s="282"/>
      <c r="WRP19" s="283"/>
      <c r="WRQ19" s="279"/>
      <c r="WRR19" s="280"/>
      <c r="WRS19" s="281"/>
      <c r="WRT19" s="281"/>
      <c r="WRU19" s="282"/>
      <c r="WRV19" s="283"/>
      <c r="WRW19" s="279"/>
      <c r="WRX19" s="280"/>
      <c r="WRY19" s="281"/>
      <c r="WRZ19" s="281"/>
      <c r="WSA19" s="282"/>
      <c r="WSB19" s="283"/>
      <c r="WSC19" s="279"/>
      <c r="WSD19" s="280"/>
      <c r="WSE19" s="281"/>
      <c r="WSF19" s="281"/>
      <c r="WSG19" s="282"/>
      <c r="WSH19" s="283"/>
      <c r="WSI19" s="279"/>
      <c r="WSJ19" s="280"/>
      <c r="WSK19" s="281"/>
      <c r="WSL19" s="281"/>
      <c r="WSM19" s="282"/>
      <c r="WSN19" s="283"/>
      <c r="WSO19" s="279"/>
      <c r="WSP19" s="280"/>
      <c r="WSQ19" s="281"/>
      <c r="WSR19" s="281"/>
      <c r="WSS19" s="282"/>
      <c r="WST19" s="283"/>
      <c r="WSU19" s="279"/>
      <c r="WSV19" s="280"/>
      <c r="WSW19" s="281"/>
      <c r="WSX19" s="281"/>
      <c r="WSY19" s="282"/>
      <c r="WSZ19" s="283"/>
      <c r="WTA19" s="279"/>
      <c r="WTB19" s="280"/>
      <c r="WTC19" s="281"/>
      <c r="WTD19" s="281"/>
      <c r="WTE19" s="282"/>
      <c r="WTF19" s="283"/>
      <c r="WTG19" s="279"/>
      <c r="WTH19" s="280"/>
      <c r="WTI19" s="281"/>
      <c r="WTJ19" s="281"/>
      <c r="WTK19" s="282"/>
      <c r="WTL19" s="283"/>
      <c r="WTM19" s="279"/>
      <c r="WTN19" s="280"/>
      <c r="WTO19" s="281"/>
      <c r="WTP19" s="281"/>
      <c r="WTQ19" s="282"/>
      <c r="WTR19" s="283"/>
      <c r="WTS19" s="279"/>
      <c r="WTT19" s="280"/>
      <c r="WTU19" s="281"/>
      <c r="WTV19" s="281"/>
      <c r="WTW19" s="282"/>
      <c r="WTX19" s="283"/>
      <c r="WTY19" s="279"/>
      <c r="WTZ19" s="280"/>
      <c r="WUA19" s="281"/>
      <c r="WUB19" s="281"/>
      <c r="WUC19" s="282"/>
      <c r="WUD19" s="283"/>
      <c r="WUE19" s="279"/>
      <c r="WUF19" s="280"/>
      <c r="WUG19" s="281"/>
      <c r="WUH19" s="281"/>
      <c r="WUI19" s="282"/>
      <c r="WUJ19" s="283"/>
      <c r="WUK19" s="279"/>
      <c r="WUL19" s="280"/>
      <c r="WUM19" s="281"/>
      <c r="WUN19" s="281"/>
      <c r="WUO19" s="282"/>
      <c r="WUP19" s="283"/>
      <c r="WUQ19" s="279"/>
      <c r="WUR19" s="280"/>
      <c r="WUS19" s="281"/>
      <c r="WUT19" s="281"/>
      <c r="WUU19" s="282"/>
      <c r="WUV19" s="283"/>
      <c r="WUW19" s="279"/>
      <c r="WUX19" s="280"/>
      <c r="WUY19" s="281"/>
      <c r="WUZ19" s="281"/>
      <c r="WVA19" s="282"/>
      <c r="WVB19" s="283"/>
      <c r="WVC19" s="279"/>
      <c r="WVD19" s="280"/>
      <c r="WVE19" s="281"/>
      <c r="WVF19" s="281"/>
      <c r="WVG19" s="282"/>
      <c r="WVH19" s="283"/>
      <c r="WVI19" s="279"/>
      <c r="WVJ19" s="280"/>
      <c r="WVK19" s="281"/>
      <c r="WVL19" s="281"/>
      <c r="WVM19" s="282"/>
      <c r="WVN19" s="283"/>
      <c r="WVO19" s="279"/>
      <c r="WVP19" s="280"/>
      <c r="WVQ19" s="281"/>
      <c r="WVR19" s="281"/>
      <c r="WVS19" s="282"/>
      <c r="WVT19" s="283"/>
      <c r="WVU19" s="279"/>
      <c r="WVV19" s="280"/>
      <c r="WVW19" s="281"/>
      <c r="WVX19" s="281"/>
      <c r="WVY19" s="282"/>
      <c r="WVZ19" s="283"/>
      <c r="WWA19" s="279"/>
      <c r="WWB19" s="280"/>
      <c r="WWC19" s="281"/>
      <c r="WWD19" s="281"/>
      <c r="WWE19" s="282"/>
      <c r="WWF19" s="283"/>
      <c r="WWG19" s="279"/>
      <c r="WWH19" s="280"/>
      <c r="WWI19" s="281"/>
      <c r="WWJ19" s="281"/>
      <c r="WWK19" s="282"/>
      <c r="WWL19" s="283"/>
      <c r="WWM19" s="279"/>
      <c r="WWN19" s="280"/>
      <c r="WWO19" s="281"/>
      <c r="WWP19" s="281"/>
      <c r="WWQ19" s="282"/>
      <c r="WWR19" s="283"/>
      <c r="WWS19" s="279"/>
      <c r="WWT19" s="280"/>
      <c r="WWU19" s="281"/>
      <c r="WWV19" s="281"/>
      <c r="WWW19" s="282"/>
      <c r="WWX19" s="283"/>
      <c r="WWY19" s="279"/>
      <c r="WWZ19" s="280"/>
      <c r="WXA19" s="281"/>
      <c r="WXB19" s="281"/>
      <c r="WXC19" s="282"/>
      <c r="WXD19" s="283"/>
      <c r="WXE19" s="279"/>
      <c r="WXF19" s="280"/>
      <c r="WXG19" s="281"/>
      <c r="WXH19" s="281"/>
      <c r="WXI19" s="282"/>
      <c r="WXJ19" s="283"/>
      <c r="WXK19" s="279"/>
      <c r="WXL19" s="280"/>
      <c r="WXM19" s="281"/>
      <c r="WXN19" s="281"/>
      <c r="WXO19" s="282"/>
      <c r="WXP19" s="283"/>
      <c r="WXQ19" s="279"/>
      <c r="WXR19" s="280"/>
      <c r="WXS19" s="281"/>
      <c r="WXT19" s="281"/>
      <c r="WXU19" s="282"/>
      <c r="WXV19" s="283"/>
      <c r="WXW19" s="279"/>
      <c r="WXX19" s="280"/>
      <c r="WXY19" s="281"/>
      <c r="WXZ19" s="281"/>
      <c r="WYA19" s="282"/>
      <c r="WYB19" s="283"/>
      <c r="WYC19" s="279"/>
      <c r="WYD19" s="280"/>
      <c r="WYE19" s="281"/>
      <c r="WYF19" s="281"/>
      <c r="WYG19" s="282"/>
      <c r="WYH19" s="283"/>
      <c r="WYI19" s="279"/>
      <c r="WYJ19" s="280"/>
      <c r="WYK19" s="281"/>
      <c r="WYL19" s="281"/>
      <c r="WYM19" s="282"/>
      <c r="WYN19" s="283"/>
      <c r="WYO19" s="279"/>
      <c r="WYP19" s="280"/>
      <c r="WYQ19" s="281"/>
      <c r="WYR19" s="281"/>
      <c r="WYS19" s="282"/>
      <c r="WYT19" s="283"/>
      <c r="WYU19" s="279"/>
      <c r="WYV19" s="280"/>
      <c r="WYW19" s="281"/>
      <c r="WYX19" s="281"/>
      <c r="WYY19" s="282"/>
      <c r="WYZ19" s="283"/>
      <c r="WZA19" s="279"/>
      <c r="WZB19" s="280"/>
      <c r="WZC19" s="281"/>
      <c r="WZD19" s="281"/>
      <c r="WZE19" s="282"/>
      <c r="WZF19" s="283"/>
      <c r="WZG19" s="279"/>
      <c r="WZH19" s="280"/>
      <c r="WZI19" s="281"/>
      <c r="WZJ19" s="281"/>
      <c r="WZK19" s="282"/>
      <c r="WZL19" s="283"/>
      <c r="WZM19" s="279"/>
      <c r="WZN19" s="280"/>
      <c r="WZO19" s="281"/>
      <c r="WZP19" s="281"/>
      <c r="WZQ19" s="282"/>
      <c r="WZR19" s="283"/>
      <c r="WZS19" s="279"/>
      <c r="WZT19" s="280"/>
      <c r="WZU19" s="281"/>
      <c r="WZV19" s="281"/>
      <c r="WZW19" s="282"/>
      <c r="WZX19" s="283"/>
      <c r="WZY19" s="279"/>
      <c r="WZZ19" s="280"/>
      <c r="XAA19" s="281"/>
      <c r="XAB19" s="281"/>
      <c r="XAC19" s="282"/>
      <c r="XAD19" s="283"/>
      <c r="XAE19" s="279"/>
      <c r="XAF19" s="280"/>
      <c r="XAG19" s="281"/>
      <c r="XAH19" s="281"/>
      <c r="XAI19" s="282"/>
      <c r="XAJ19" s="283"/>
      <c r="XAK19" s="279"/>
      <c r="XAL19" s="280"/>
      <c r="XAM19" s="281"/>
      <c r="XAN19" s="281"/>
      <c r="XAO19" s="282"/>
      <c r="XAP19" s="283"/>
      <c r="XAQ19" s="279"/>
      <c r="XAR19" s="280"/>
      <c r="XAS19" s="281"/>
      <c r="XAT19" s="281"/>
      <c r="XAU19" s="282"/>
      <c r="XAV19" s="283"/>
      <c r="XAW19" s="279"/>
      <c r="XAX19" s="280"/>
      <c r="XAY19" s="281"/>
      <c r="XAZ19" s="281"/>
      <c r="XBA19" s="282"/>
      <c r="XBB19" s="283"/>
      <c r="XBC19" s="279"/>
      <c r="XBD19" s="280"/>
      <c r="XBE19" s="281"/>
      <c r="XBF19" s="281"/>
      <c r="XBG19" s="282"/>
      <c r="XBH19" s="283"/>
      <c r="XBI19" s="279"/>
      <c r="XBJ19" s="280"/>
      <c r="XBK19" s="281"/>
      <c r="XBL19" s="281"/>
      <c r="XBM19" s="282"/>
      <c r="XBN19" s="283"/>
      <c r="XBO19" s="279"/>
      <c r="XBP19" s="280"/>
      <c r="XBQ19" s="281"/>
      <c r="XBR19" s="281"/>
      <c r="XBS19" s="282"/>
      <c r="XBT19" s="283"/>
      <c r="XBU19" s="279"/>
      <c r="XBV19" s="280"/>
      <c r="XBW19" s="281"/>
      <c r="XBX19" s="281"/>
      <c r="XBY19" s="282"/>
      <c r="XBZ19" s="283"/>
      <c r="XCA19" s="279"/>
      <c r="XCB19" s="280"/>
      <c r="XCC19" s="281"/>
      <c r="XCD19" s="281"/>
      <c r="XCE19" s="282"/>
      <c r="XCF19" s="283"/>
      <c r="XCG19" s="279"/>
      <c r="XCH19" s="280"/>
      <c r="XCI19" s="281"/>
      <c r="XCJ19" s="281"/>
      <c r="XCK19" s="282"/>
      <c r="XCL19" s="283"/>
      <c r="XCM19" s="279"/>
      <c r="XCN19" s="280"/>
      <c r="XCO19" s="281"/>
      <c r="XCP19" s="281"/>
      <c r="XCQ19" s="282"/>
      <c r="XCR19" s="283"/>
      <c r="XCS19" s="279"/>
      <c r="XCT19" s="280"/>
      <c r="XCU19" s="281"/>
      <c r="XCV19" s="281"/>
      <c r="XCW19" s="282"/>
      <c r="XCX19" s="283"/>
      <c r="XCY19" s="279"/>
      <c r="XCZ19" s="280"/>
      <c r="XDA19" s="281"/>
      <c r="XDB19" s="281"/>
      <c r="XDC19" s="282"/>
      <c r="XDD19" s="283"/>
      <c r="XDE19" s="279"/>
      <c r="XDF19" s="280"/>
      <c r="XDG19" s="281"/>
      <c r="XDH19" s="281"/>
      <c r="XDI19" s="282"/>
      <c r="XDJ19" s="283"/>
      <c r="XDK19" s="279"/>
      <c r="XDL19" s="280"/>
      <c r="XDM19" s="281"/>
      <c r="XDN19" s="281"/>
      <c r="XDO19" s="282"/>
      <c r="XDP19" s="283"/>
      <c r="XDQ19" s="279"/>
      <c r="XDR19" s="280"/>
      <c r="XDS19" s="281"/>
      <c r="XDT19" s="281"/>
      <c r="XDU19" s="282"/>
      <c r="XDV19" s="283"/>
      <c r="XDW19" s="279"/>
      <c r="XDX19" s="280"/>
      <c r="XDY19" s="281"/>
      <c r="XDZ19" s="281"/>
      <c r="XEA19" s="282"/>
      <c r="XEB19" s="283"/>
      <c r="XEC19" s="279"/>
      <c r="XED19" s="280"/>
      <c r="XEE19" s="281"/>
      <c r="XEF19" s="281"/>
      <c r="XEG19" s="282"/>
      <c r="XEH19" s="283"/>
      <c r="XEI19" s="279"/>
      <c r="XEJ19" s="280"/>
      <c r="XEK19" s="281"/>
      <c r="XEL19" s="281"/>
      <c r="XEM19" s="282"/>
      <c r="XEN19" s="283"/>
      <c r="XEO19" s="279"/>
      <c r="XEP19" s="280"/>
      <c r="XEQ19" s="281"/>
      <c r="XER19" s="281"/>
      <c r="XES19" s="282"/>
      <c r="XET19" s="283"/>
      <c r="XEU19" s="279"/>
      <c r="XEV19" s="280"/>
      <c r="XEW19" s="281"/>
      <c r="XEX19" s="281"/>
      <c r="XEY19" s="282"/>
      <c r="XEZ19" s="283"/>
      <c r="XFA19" s="279"/>
      <c r="XFB19" s="280"/>
      <c r="XFC19" s="281"/>
      <c r="XFD19" s="281"/>
    </row>
    <row r="20" spans="1:16384" s="1" customFormat="1" ht="5.95" customHeight="1">
      <c r="C20" s="2"/>
      <c r="D20" s="7"/>
      <c r="E20" s="4"/>
    </row>
    <row r="21" spans="1:16384" s="57" customFormat="1" ht="15.05">
      <c r="A21" s="67"/>
      <c r="B21" s="284" t="s">
        <v>84</v>
      </c>
      <c r="C21" s="285"/>
      <c r="D21" s="285"/>
      <c r="E21" s="286"/>
      <c r="F21" s="909" t="str">
        <f>IF(PRODUCT(F19, 0.25)&gt;0,PRODUCT(F19, 0.25),"")</f>
        <v/>
      </c>
      <c r="G21" s="279"/>
      <c r="H21" s="280"/>
      <c r="I21" s="281"/>
      <c r="J21" s="281"/>
      <c r="K21" s="282"/>
      <c r="L21" s="283"/>
      <c r="M21" s="279"/>
      <c r="N21" s="280"/>
      <c r="O21" s="281"/>
      <c r="P21" s="281"/>
      <c r="Q21" s="282"/>
      <c r="R21" s="283"/>
      <c r="S21" s="279"/>
      <c r="T21" s="280"/>
      <c r="U21" s="281"/>
      <c r="V21" s="281"/>
      <c r="W21" s="282"/>
      <c r="X21" s="283"/>
      <c r="Y21" s="279"/>
      <c r="Z21" s="280"/>
      <c r="AA21" s="281"/>
      <c r="AB21" s="281"/>
      <c r="AC21" s="282"/>
      <c r="AD21" s="283"/>
      <c r="AE21" s="279"/>
      <c r="AF21" s="280"/>
      <c r="AG21" s="281"/>
      <c r="AH21" s="281"/>
      <c r="AI21" s="282"/>
      <c r="AJ21" s="283"/>
      <c r="AK21" s="279"/>
      <c r="AL21" s="280"/>
      <c r="AM21" s="281"/>
      <c r="AN21" s="281"/>
      <c r="AO21" s="282"/>
      <c r="AP21" s="283"/>
      <c r="AQ21" s="279"/>
      <c r="AR21" s="280"/>
      <c r="AS21" s="281"/>
      <c r="AT21" s="281"/>
      <c r="AU21" s="282"/>
      <c r="AV21" s="283"/>
      <c r="AW21" s="279"/>
      <c r="AX21" s="280"/>
      <c r="AY21" s="281"/>
      <c r="AZ21" s="281"/>
      <c r="BA21" s="282"/>
      <c r="BB21" s="283"/>
      <c r="BC21" s="279"/>
      <c r="BD21" s="280"/>
      <c r="BE21" s="281"/>
      <c r="BF21" s="281"/>
      <c r="BG21" s="282"/>
      <c r="BH21" s="283"/>
      <c r="BI21" s="279"/>
      <c r="BJ21" s="280"/>
      <c r="BK21" s="281"/>
      <c r="BL21" s="281"/>
      <c r="BM21" s="282"/>
      <c r="BN21" s="283"/>
      <c r="BO21" s="279"/>
      <c r="BP21" s="280"/>
      <c r="BQ21" s="281"/>
      <c r="BR21" s="281"/>
      <c r="BS21" s="282"/>
      <c r="BT21" s="283"/>
      <c r="BU21" s="279"/>
      <c r="BV21" s="280"/>
      <c r="BW21" s="281"/>
      <c r="BX21" s="281"/>
      <c r="BY21" s="282"/>
      <c r="BZ21" s="283"/>
      <c r="CA21" s="279"/>
      <c r="CB21" s="280"/>
      <c r="CC21" s="281"/>
      <c r="CD21" s="281"/>
      <c r="CE21" s="282"/>
      <c r="CF21" s="283"/>
      <c r="CG21" s="279"/>
      <c r="CH21" s="280"/>
      <c r="CI21" s="281"/>
      <c r="CJ21" s="281"/>
      <c r="CK21" s="282"/>
      <c r="CL21" s="283"/>
      <c r="CM21" s="279"/>
      <c r="CN21" s="280"/>
      <c r="CO21" s="281"/>
      <c r="CP21" s="281"/>
      <c r="CQ21" s="282"/>
      <c r="CR21" s="283"/>
      <c r="CS21" s="279"/>
      <c r="CT21" s="280"/>
      <c r="CU21" s="281"/>
      <c r="CV21" s="281"/>
      <c r="CW21" s="282"/>
      <c r="CX21" s="283"/>
      <c r="CY21" s="279"/>
      <c r="CZ21" s="280"/>
      <c r="DA21" s="281"/>
      <c r="DB21" s="281"/>
      <c r="DC21" s="282"/>
      <c r="DD21" s="283"/>
      <c r="DE21" s="279"/>
      <c r="DF21" s="280"/>
      <c r="DG21" s="281"/>
      <c r="DH21" s="281"/>
      <c r="DI21" s="282"/>
      <c r="DJ21" s="283"/>
      <c r="DK21" s="279"/>
      <c r="DL21" s="280"/>
      <c r="DM21" s="281"/>
      <c r="DN21" s="281"/>
      <c r="DO21" s="282"/>
      <c r="DP21" s="283"/>
      <c r="DQ21" s="279"/>
      <c r="DR21" s="280"/>
      <c r="DS21" s="281"/>
      <c r="DT21" s="281"/>
      <c r="DU21" s="282"/>
      <c r="DV21" s="283"/>
      <c r="DW21" s="279"/>
      <c r="DX21" s="280"/>
      <c r="DY21" s="281"/>
      <c r="DZ21" s="281"/>
      <c r="EA21" s="282"/>
      <c r="EB21" s="283"/>
      <c r="EC21" s="279"/>
      <c r="ED21" s="280"/>
      <c r="EE21" s="281"/>
      <c r="EF21" s="281"/>
      <c r="EG21" s="282"/>
      <c r="EH21" s="283"/>
      <c r="EI21" s="279"/>
      <c r="EJ21" s="280"/>
      <c r="EK21" s="281"/>
      <c r="EL21" s="281"/>
      <c r="EM21" s="282"/>
      <c r="EN21" s="283"/>
      <c r="EO21" s="279"/>
      <c r="EP21" s="280"/>
      <c r="EQ21" s="281"/>
      <c r="ER21" s="281"/>
      <c r="ES21" s="282"/>
      <c r="ET21" s="283"/>
      <c r="EU21" s="279"/>
      <c r="EV21" s="280"/>
      <c r="EW21" s="281"/>
      <c r="EX21" s="281"/>
      <c r="EY21" s="282"/>
      <c r="EZ21" s="283"/>
      <c r="FA21" s="279"/>
      <c r="FB21" s="280"/>
      <c r="FC21" s="281"/>
      <c r="FD21" s="281"/>
      <c r="FE21" s="282"/>
      <c r="FF21" s="283"/>
      <c r="FG21" s="279"/>
      <c r="FH21" s="280"/>
      <c r="FI21" s="281"/>
      <c r="FJ21" s="281"/>
      <c r="FK21" s="282"/>
      <c r="FL21" s="283"/>
      <c r="FM21" s="279"/>
      <c r="FN21" s="280"/>
      <c r="FO21" s="281"/>
      <c r="FP21" s="281"/>
      <c r="FQ21" s="282"/>
      <c r="FR21" s="283"/>
      <c r="FS21" s="279"/>
      <c r="FT21" s="280"/>
      <c r="FU21" s="281"/>
      <c r="FV21" s="281"/>
      <c r="FW21" s="282"/>
      <c r="FX21" s="283"/>
      <c r="FY21" s="279"/>
      <c r="FZ21" s="280"/>
      <c r="GA21" s="281"/>
      <c r="GB21" s="281"/>
      <c r="GC21" s="282"/>
      <c r="GD21" s="283"/>
      <c r="GE21" s="279"/>
      <c r="GF21" s="280"/>
      <c r="GG21" s="281"/>
      <c r="GH21" s="281"/>
      <c r="GI21" s="282"/>
      <c r="GJ21" s="283"/>
      <c r="GK21" s="279"/>
      <c r="GL21" s="280"/>
      <c r="GM21" s="281"/>
      <c r="GN21" s="281"/>
      <c r="GO21" s="282"/>
      <c r="GP21" s="283"/>
      <c r="GQ21" s="279"/>
      <c r="GR21" s="280"/>
      <c r="GS21" s="281"/>
      <c r="GT21" s="281"/>
      <c r="GU21" s="282"/>
      <c r="GV21" s="283"/>
      <c r="GW21" s="279"/>
      <c r="GX21" s="280"/>
      <c r="GY21" s="281"/>
      <c r="GZ21" s="281"/>
      <c r="HA21" s="282"/>
      <c r="HB21" s="283"/>
      <c r="HC21" s="279"/>
      <c r="HD21" s="280"/>
      <c r="HE21" s="281"/>
      <c r="HF21" s="281"/>
      <c r="HG21" s="282"/>
      <c r="HH21" s="283"/>
      <c r="HI21" s="279"/>
      <c r="HJ21" s="280"/>
      <c r="HK21" s="281"/>
      <c r="HL21" s="281"/>
      <c r="HM21" s="282"/>
      <c r="HN21" s="283"/>
      <c r="HO21" s="279"/>
      <c r="HP21" s="280"/>
      <c r="HQ21" s="281"/>
      <c r="HR21" s="281"/>
      <c r="HS21" s="282"/>
      <c r="HT21" s="283"/>
      <c r="HU21" s="279"/>
      <c r="HV21" s="280"/>
      <c r="HW21" s="281"/>
      <c r="HX21" s="281"/>
      <c r="HY21" s="282"/>
      <c r="HZ21" s="283"/>
      <c r="IA21" s="279"/>
      <c r="IB21" s="280"/>
      <c r="IC21" s="281"/>
      <c r="ID21" s="281"/>
      <c r="IE21" s="282"/>
      <c r="IF21" s="283"/>
      <c r="IG21" s="279"/>
      <c r="IH21" s="280"/>
      <c r="II21" s="281"/>
      <c r="IJ21" s="281"/>
      <c r="IK21" s="282"/>
      <c r="IL21" s="283"/>
      <c r="IM21" s="279"/>
      <c r="IN21" s="280"/>
      <c r="IO21" s="281"/>
      <c r="IP21" s="281"/>
      <c r="IQ21" s="282"/>
      <c r="IR21" s="283"/>
      <c r="IS21" s="279"/>
      <c r="IT21" s="280"/>
      <c r="IU21" s="281"/>
      <c r="IV21" s="281"/>
      <c r="IW21" s="282"/>
      <c r="IX21" s="283"/>
      <c r="IY21" s="279"/>
      <c r="IZ21" s="280"/>
      <c r="JA21" s="281"/>
      <c r="JB21" s="281"/>
      <c r="JC21" s="282"/>
      <c r="JD21" s="283"/>
      <c r="JE21" s="279"/>
      <c r="JF21" s="280"/>
      <c r="JG21" s="281"/>
      <c r="JH21" s="281"/>
      <c r="JI21" s="282"/>
      <c r="JJ21" s="283"/>
      <c r="JK21" s="279"/>
      <c r="JL21" s="280"/>
      <c r="JM21" s="281"/>
      <c r="JN21" s="281"/>
      <c r="JO21" s="282"/>
      <c r="JP21" s="283"/>
      <c r="JQ21" s="279"/>
      <c r="JR21" s="280"/>
      <c r="JS21" s="281"/>
      <c r="JT21" s="281"/>
      <c r="JU21" s="282"/>
      <c r="JV21" s="283"/>
      <c r="JW21" s="279"/>
      <c r="JX21" s="280"/>
      <c r="JY21" s="281"/>
      <c r="JZ21" s="281"/>
      <c r="KA21" s="282"/>
      <c r="KB21" s="283"/>
      <c r="KC21" s="279"/>
      <c r="KD21" s="280"/>
      <c r="KE21" s="281"/>
      <c r="KF21" s="281"/>
      <c r="KG21" s="282"/>
      <c r="KH21" s="283"/>
      <c r="KI21" s="279"/>
      <c r="KJ21" s="280"/>
      <c r="KK21" s="281"/>
      <c r="KL21" s="281"/>
      <c r="KM21" s="282"/>
      <c r="KN21" s="283"/>
      <c r="KO21" s="279"/>
      <c r="KP21" s="280"/>
      <c r="KQ21" s="281"/>
      <c r="KR21" s="281"/>
      <c r="KS21" s="282"/>
      <c r="KT21" s="283"/>
      <c r="KU21" s="279"/>
      <c r="KV21" s="280"/>
      <c r="KW21" s="281"/>
      <c r="KX21" s="281"/>
      <c r="KY21" s="282"/>
      <c r="KZ21" s="283"/>
      <c r="LA21" s="279"/>
      <c r="LB21" s="280"/>
      <c r="LC21" s="281"/>
      <c r="LD21" s="281"/>
      <c r="LE21" s="282"/>
      <c r="LF21" s="283"/>
      <c r="LG21" s="279"/>
      <c r="LH21" s="280"/>
      <c r="LI21" s="281"/>
      <c r="LJ21" s="281"/>
      <c r="LK21" s="282"/>
      <c r="LL21" s="283"/>
      <c r="LM21" s="279"/>
      <c r="LN21" s="280"/>
      <c r="LO21" s="281"/>
      <c r="LP21" s="281"/>
      <c r="LQ21" s="282"/>
      <c r="LR21" s="283"/>
      <c r="LS21" s="279"/>
      <c r="LT21" s="280"/>
      <c r="LU21" s="281"/>
      <c r="LV21" s="281"/>
      <c r="LW21" s="282"/>
      <c r="LX21" s="283"/>
      <c r="LY21" s="279"/>
      <c r="LZ21" s="280"/>
      <c r="MA21" s="281"/>
      <c r="MB21" s="281"/>
      <c r="MC21" s="282"/>
      <c r="MD21" s="283"/>
      <c r="ME21" s="279"/>
      <c r="MF21" s="280"/>
      <c r="MG21" s="281"/>
      <c r="MH21" s="281"/>
      <c r="MI21" s="282"/>
      <c r="MJ21" s="283"/>
      <c r="MK21" s="279"/>
      <c r="ML21" s="280"/>
      <c r="MM21" s="281"/>
      <c r="MN21" s="281"/>
      <c r="MO21" s="282"/>
      <c r="MP21" s="283"/>
      <c r="MQ21" s="279"/>
      <c r="MR21" s="280"/>
      <c r="MS21" s="281"/>
      <c r="MT21" s="281"/>
      <c r="MU21" s="282"/>
      <c r="MV21" s="283"/>
      <c r="MW21" s="279"/>
      <c r="MX21" s="280"/>
      <c r="MY21" s="281"/>
      <c r="MZ21" s="281"/>
      <c r="NA21" s="282"/>
      <c r="NB21" s="283"/>
      <c r="NC21" s="279"/>
      <c r="ND21" s="280"/>
      <c r="NE21" s="281"/>
      <c r="NF21" s="281"/>
      <c r="NG21" s="282"/>
      <c r="NH21" s="283"/>
      <c r="NI21" s="279"/>
      <c r="NJ21" s="280"/>
      <c r="NK21" s="281"/>
      <c r="NL21" s="281"/>
      <c r="NM21" s="282"/>
      <c r="NN21" s="283"/>
      <c r="NO21" s="279"/>
      <c r="NP21" s="280"/>
      <c r="NQ21" s="281"/>
      <c r="NR21" s="281"/>
      <c r="NS21" s="282"/>
      <c r="NT21" s="283"/>
      <c r="NU21" s="279"/>
      <c r="NV21" s="280"/>
      <c r="NW21" s="281"/>
      <c r="NX21" s="281"/>
      <c r="NY21" s="282"/>
      <c r="NZ21" s="283"/>
      <c r="OA21" s="279"/>
      <c r="OB21" s="280"/>
      <c r="OC21" s="281"/>
      <c r="OD21" s="281"/>
      <c r="OE21" s="282"/>
      <c r="OF21" s="283"/>
      <c r="OG21" s="279"/>
      <c r="OH21" s="280"/>
      <c r="OI21" s="281"/>
      <c r="OJ21" s="281"/>
      <c r="OK21" s="282"/>
      <c r="OL21" s="283"/>
      <c r="OM21" s="279"/>
      <c r="ON21" s="280"/>
      <c r="OO21" s="281"/>
      <c r="OP21" s="281"/>
      <c r="OQ21" s="282"/>
      <c r="OR21" s="283"/>
      <c r="OS21" s="279"/>
      <c r="OT21" s="280"/>
      <c r="OU21" s="281"/>
      <c r="OV21" s="281"/>
      <c r="OW21" s="282"/>
      <c r="OX21" s="283"/>
      <c r="OY21" s="279"/>
      <c r="OZ21" s="280"/>
      <c r="PA21" s="281"/>
      <c r="PB21" s="281"/>
      <c r="PC21" s="282"/>
      <c r="PD21" s="283"/>
      <c r="PE21" s="279"/>
      <c r="PF21" s="280"/>
      <c r="PG21" s="281"/>
      <c r="PH21" s="281"/>
      <c r="PI21" s="282"/>
      <c r="PJ21" s="283"/>
      <c r="PK21" s="279"/>
      <c r="PL21" s="280"/>
      <c r="PM21" s="281"/>
      <c r="PN21" s="281"/>
      <c r="PO21" s="282"/>
      <c r="PP21" s="283"/>
      <c r="PQ21" s="279"/>
      <c r="PR21" s="280"/>
      <c r="PS21" s="281"/>
      <c r="PT21" s="281"/>
      <c r="PU21" s="282"/>
      <c r="PV21" s="283"/>
      <c r="PW21" s="279"/>
      <c r="PX21" s="280"/>
      <c r="PY21" s="281"/>
      <c r="PZ21" s="281"/>
      <c r="QA21" s="282"/>
      <c r="QB21" s="283"/>
      <c r="QC21" s="279"/>
      <c r="QD21" s="280"/>
      <c r="QE21" s="281"/>
      <c r="QF21" s="281"/>
      <c r="QG21" s="282"/>
      <c r="QH21" s="283"/>
      <c r="QI21" s="279"/>
      <c r="QJ21" s="280"/>
      <c r="QK21" s="281"/>
      <c r="QL21" s="281"/>
      <c r="QM21" s="282"/>
      <c r="QN21" s="283"/>
      <c r="QO21" s="279"/>
      <c r="QP21" s="280"/>
      <c r="QQ21" s="281"/>
      <c r="QR21" s="281"/>
      <c r="QS21" s="282"/>
      <c r="QT21" s="283"/>
      <c r="QU21" s="279"/>
      <c r="QV21" s="280"/>
      <c r="QW21" s="281"/>
      <c r="QX21" s="281"/>
      <c r="QY21" s="282"/>
      <c r="QZ21" s="283"/>
      <c r="RA21" s="279"/>
      <c r="RB21" s="280"/>
      <c r="RC21" s="281"/>
      <c r="RD21" s="281"/>
      <c r="RE21" s="282"/>
      <c r="RF21" s="283"/>
      <c r="RG21" s="279"/>
      <c r="RH21" s="280"/>
      <c r="RI21" s="281"/>
      <c r="RJ21" s="281"/>
      <c r="RK21" s="282"/>
      <c r="RL21" s="283"/>
      <c r="RM21" s="279"/>
      <c r="RN21" s="280"/>
      <c r="RO21" s="281"/>
      <c r="RP21" s="281"/>
      <c r="RQ21" s="282"/>
      <c r="RR21" s="283"/>
      <c r="RS21" s="279"/>
      <c r="RT21" s="280"/>
      <c r="RU21" s="281"/>
      <c r="RV21" s="281"/>
      <c r="RW21" s="282"/>
      <c r="RX21" s="283"/>
      <c r="RY21" s="279"/>
      <c r="RZ21" s="280"/>
      <c r="SA21" s="281"/>
      <c r="SB21" s="281"/>
      <c r="SC21" s="282"/>
      <c r="SD21" s="283"/>
      <c r="SE21" s="279"/>
      <c r="SF21" s="280"/>
      <c r="SG21" s="281"/>
      <c r="SH21" s="281"/>
      <c r="SI21" s="282"/>
      <c r="SJ21" s="283"/>
      <c r="SK21" s="279"/>
      <c r="SL21" s="280"/>
      <c r="SM21" s="281"/>
      <c r="SN21" s="281"/>
      <c r="SO21" s="282"/>
      <c r="SP21" s="283"/>
      <c r="SQ21" s="279"/>
      <c r="SR21" s="280"/>
      <c r="SS21" s="281"/>
      <c r="ST21" s="281"/>
      <c r="SU21" s="282"/>
      <c r="SV21" s="283"/>
      <c r="SW21" s="279"/>
      <c r="SX21" s="280"/>
      <c r="SY21" s="281"/>
      <c r="SZ21" s="281"/>
      <c r="TA21" s="282"/>
      <c r="TB21" s="283"/>
      <c r="TC21" s="279"/>
      <c r="TD21" s="280"/>
      <c r="TE21" s="281"/>
      <c r="TF21" s="281"/>
      <c r="TG21" s="282"/>
      <c r="TH21" s="283"/>
      <c r="TI21" s="279"/>
      <c r="TJ21" s="280"/>
      <c r="TK21" s="281"/>
      <c r="TL21" s="281"/>
      <c r="TM21" s="282"/>
      <c r="TN21" s="283"/>
      <c r="TO21" s="279"/>
      <c r="TP21" s="280"/>
      <c r="TQ21" s="281"/>
      <c r="TR21" s="281"/>
      <c r="TS21" s="282"/>
      <c r="TT21" s="283"/>
      <c r="TU21" s="279"/>
      <c r="TV21" s="280"/>
      <c r="TW21" s="281"/>
      <c r="TX21" s="281"/>
      <c r="TY21" s="282"/>
      <c r="TZ21" s="283"/>
      <c r="UA21" s="279"/>
      <c r="UB21" s="280"/>
      <c r="UC21" s="281"/>
      <c r="UD21" s="281"/>
      <c r="UE21" s="282"/>
      <c r="UF21" s="283"/>
      <c r="UG21" s="279"/>
      <c r="UH21" s="280"/>
      <c r="UI21" s="281"/>
      <c r="UJ21" s="281"/>
      <c r="UK21" s="282"/>
      <c r="UL21" s="283"/>
      <c r="UM21" s="279"/>
      <c r="UN21" s="280"/>
      <c r="UO21" s="281"/>
      <c r="UP21" s="281"/>
      <c r="UQ21" s="282"/>
      <c r="UR21" s="283"/>
      <c r="US21" s="279"/>
      <c r="UT21" s="280"/>
      <c r="UU21" s="281"/>
      <c r="UV21" s="281"/>
      <c r="UW21" s="282"/>
      <c r="UX21" s="283"/>
      <c r="UY21" s="279"/>
      <c r="UZ21" s="280"/>
      <c r="VA21" s="281"/>
      <c r="VB21" s="281"/>
      <c r="VC21" s="282"/>
      <c r="VD21" s="283"/>
      <c r="VE21" s="279"/>
      <c r="VF21" s="280"/>
      <c r="VG21" s="281"/>
      <c r="VH21" s="281"/>
      <c r="VI21" s="282"/>
      <c r="VJ21" s="283"/>
      <c r="VK21" s="279"/>
      <c r="VL21" s="280"/>
      <c r="VM21" s="281"/>
      <c r="VN21" s="281"/>
      <c r="VO21" s="282"/>
      <c r="VP21" s="283"/>
      <c r="VQ21" s="279"/>
      <c r="VR21" s="280"/>
      <c r="VS21" s="281"/>
      <c r="VT21" s="281"/>
      <c r="VU21" s="282"/>
      <c r="VV21" s="283"/>
      <c r="VW21" s="279"/>
      <c r="VX21" s="280"/>
      <c r="VY21" s="281"/>
      <c r="VZ21" s="281"/>
      <c r="WA21" s="282"/>
      <c r="WB21" s="283"/>
      <c r="WC21" s="279"/>
      <c r="WD21" s="280"/>
      <c r="WE21" s="281"/>
      <c r="WF21" s="281"/>
      <c r="WG21" s="282"/>
      <c r="WH21" s="283"/>
      <c r="WI21" s="279"/>
      <c r="WJ21" s="280"/>
      <c r="WK21" s="281"/>
      <c r="WL21" s="281"/>
      <c r="WM21" s="282"/>
      <c r="WN21" s="283"/>
      <c r="WO21" s="279"/>
      <c r="WP21" s="280"/>
      <c r="WQ21" s="281"/>
      <c r="WR21" s="281"/>
      <c r="WS21" s="282"/>
      <c r="WT21" s="283"/>
      <c r="WU21" s="279"/>
      <c r="WV21" s="280"/>
      <c r="WW21" s="281"/>
      <c r="WX21" s="281"/>
      <c r="WY21" s="282"/>
      <c r="WZ21" s="283"/>
      <c r="XA21" s="279"/>
      <c r="XB21" s="280"/>
      <c r="XC21" s="281"/>
      <c r="XD21" s="281"/>
      <c r="XE21" s="282"/>
      <c r="XF21" s="283"/>
      <c r="XG21" s="279"/>
      <c r="XH21" s="280"/>
      <c r="XI21" s="281"/>
      <c r="XJ21" s="281"/>
      <c r="XK21" s="282"/>
      <c r="XL21" s="283"/>
      <c r="XM21" s="279"/>
      <c r="XN21" s="280"/>
      <c r="XO21" s="281"/>
      <c r="XP21" s="281"/>
      <c r="XQ21" s="282"/>
      <c r="XR21" s="283"/>
      <c r="XS21" s="279"/>
      <c r="XT21" s="280"/>
      <c r="XU21" s="281"/>
      <c r="XV21" s="281"/>
      <c r="XW21" s="282"/>
      <c r="XX21" s="283"/>
      <c r="XY21" s="279"/>
      <c r="XZ21" s="280"/>
      <c r="YA21" s="281"/>
      <c r="YB21" s="281"/>
      <c r="YC21" s="282"/>
      <c r="YD21" s="283"/>
      <c r="YE21" s="279"/>
      <c r="YF21" s="280"/>
      <c r="YG21" s="281"/>
      <c r="YH21" s="281"/>
      <c r="YI21" s="282"/>
      <c r="YJ21" s="283"/>
      <c r="YK21" s="279"/>
      <c r="YL21" s="280"/>
      <c r="YM21" s="281"/>
      <c r="YN21" s="281"/>
      <c r="YO21" s="282"/>
      <c r="YP21" s="283"/>
      <c r="YQ21" s="279"/>
      <c r="YR21" s="280"/>
      <c r="YS21" s="281"/>
      <c r="YT21" s="281"/>
      <c r="YU21" s="282"/>
      <c r="YV21" s="283"/>
      <c r="YW21" s="279"/>
      <c r="YX21" s="280"/>
      <c r="YY21" s="281"/>
      <c r="YZ21" s="281"/>
      <c r="ZA21" s="282"/>
      <c r="ZB21" s="283"/>
      <c r="ZC21" s="279"/>
      <c r="ZD21" s="280"/>
      <c r="ZE21" s="281"/>
      <c r="ZF21" s="281"/>
      <c r="ZG21" s="282"/>
      <c r="ZH21" s="283"/>
      <c r="ZI21" s="279"/>
      <c r="ZJ21" s="280"/>
      <c r="ZK21" s="281"/>
      <c r="ZL21" s="281"/>
      <c r="ZM21" s="282"/>
      <c r="ZN21" s="283"/>
      <c r="ZO21" s="279"/>
      <c r="ZP21" s="280"/>
      <c r="ZQ21" s="281"/>
      <c r="ZR21" s="281"/>
      <c r="ZS21" s="282"/>
      <c r="ZT21" s="283"/>
      <c r="ZU21" s="279"/>
      <c r="ZV21" s="280"/>
      <c r="ZW21" s="281"/>
      <c r="ZX21" s="281"/>
      <c r="ZY21" s="282"/>
      <c r="ZZ21" s="283"/>
      <c r="AAA21" s="279"/>
      <c r="AAB21" s="280"/>
      <c r="AAC21" s="281"/>
      <c r="AAD21" s="281"/>
      <c r="AAE21" s="282"/>
      <c r="AAF21" s="283"/>
      <c r="AAG21" s="279"/>
      <c r="AAH21" s="280"/>
      <c r="AAI21" s="281"/>
      <c r="AAJ21" s="281"/>
      <c r="AAK21" s="282"/>
      <c r="AAL21" s="283"/>
      <c r="AAM21" s="279"/>
      <c r="AAN21" s="280"/>
      <c r="AAO21" s="281"/>
      <c r="AAP21" s="281"/>
      <c r="AAQ21" s="282"/>
      <c r="AAR21" s="283"/>
      <c r="AAS21" s="279"/>
      <c r="AAT21" s="280"/>
      <c r="AAU21" s="281"/>
      <c r="AAV21" s="281"/>
      <c r="AAW21" s="282"/>
      <c r="AAX21" s="283"/>
      <c r="AAY21" s="279"/>
      <c r="AAZ21" s="280"/>
      <c r="ABA21" s="281"/>
      <c r="ABB21" s="281"/>
      <c r="ABC21" s="282"/>
      <c r="ABD21" s="283"/>
      <c r="ABE21" s="279"/>
      <c r="ABF21" s="280"/>
      <c r="ABG21" s="281"/>
      <c r="ABH21" s="281"/>
      <c r="ABI21" s="282"/>
      <c r="ABJ21" s="283"/>
      <c r="ABK21" s="279"/>
      <c r="ABL21" s="280"/>
      <c r="ABM21" s="281"/>
      <c r="ABN21" s="281"/>
      <c r="ABO21" s="282"/>
      <c r="ABP21" s="283"/>
      <c r="ABQ21" s="279"/>
      <c r="ABR21" s="280"/>
      <c r="ABS21" s="281"/>
      <c r="ABT21" s="281"/>
      <c r="ABU21" s="282"/>
      <c r="ABV21" s="283"/>
      <c r="ABW21" s="279"/>
      <c r="ABX21" s="280"/>
      <c r="ABY21" s="281"/>
      <c r="ABZ21" s="281"/>
      <c r="ACA21" s="282"/>
      <c r="ACB21" s="283"/>
      <c r="ACC21" s="279"/>
      <c r="ACD21" s="280"/>
      <c r="ACE21" s="281"/>
      <c r="ACF21" s="281"/>
      <c r="ACG21" s="282"/>
      <c r="ACH21" s="283"/>
      <c r="ACI21" s="279"/>
      <c r="ACJ21" s="280"/>
      <c r="ACK21" s="281"/>
      <c r="ACL21" s="281"/>
      <c r="ACM21" s="282"/>
      <c r="ACN21" s="283"/>
      <c r="ACO21" s="279"/>
      <c r="ACP21" s="280"/>
      <c r="ACQ21" s="281"/>
      <c r="ACR21" s="281"/>
      <c r="ACS21" s="282"/>
      <c r="ACT21" s="283"/>
      <c r="ACU21" s="279"/>
      <c r="ACV21" s="280"/>
      <c r="ACW21" s="281"/>
      <c r="ACX21" s="281"/>
      <c r="ACY21" s="282"/>
      <c r="ACZ21" s="283"/>
      <c r="ADA21" s="279"/>
      <c r="ADB21" s="280"/>
      <c r="ADC21" s="281"/>
      <c r="ADD21" s="281"/>
      <c r="ADE21" s="282"/>
      <c r="ADF21" s="283"/>
      <c r="ADG21" s="279"/>
      <c r="ADH21" s="280"/>
      <c r="ADI21" s="281"/>
      <c r="ADJ21" s="281"/>
      <c r="ADK21" s="282"/>
      <c r="ADL21" s="283"/>
      <c r="ADM21" s="279"/>
      <c r="ADN21" s="280"/>
      <c r="ADO21" s="281"/>
      <c r="ADP21" s="281"/>
      <c r="ADQ21" s="282"/>
      <c r="ADR21" s="283"/>
      <c r="ADS21" s="279"/>
      <c r="ADT21" s="280"/>
      <c r="ADU21" s="281"/>
      <c r="ADV21" s="281"/>
      <c r="ADW21" s="282"/>
      <c r="ADX21" s="283"/>
      <c r="ADY21" s="279"/>
      <c r="ADZ21" s="280"/>
      <c r="AEA21" s="281"/>
      <c r="AEB21" s="281"/>
      <c r="AEC21" s="282"/>
      <c r="AED21" s="283"/>
      <c r="AEE21" s="279"/>
      <c r="AEF21" s="280"/>
      <c r="AEG21" s="281"/>
      <c r="AEH21" s="281"/>
      <c r="AEI21" s="282"/>
      <c r="AEJ21" s="283"/>
      <c r="AEK21" s="279"/>
      <c r="AEL21" s="280"/>
      <c r="AEM21" s="281"/>
      <c r="AEN21" s="281"/>
      <c r="AEO21" s="282"/>
      <c r="AEP21" s="283"/>
      <c r="AEQ21" s="279"/>
      <c r="AER21" s="280"/>
      <c r="AES21" s="281"/>
      <c r="AET21" s="281"/>
      <c r="AEU21" s="282"/>
      <c r="AEV21" s="283"/>
      <c r="AEW21" s="279"/>
      <c r="AEX21" s="280"/>
      <c r="AEY21" s="281"/>
      <c r="AEZ21" s="281"/>
      <c r="AFA21" s="282"/>
      <c r="AFB21" s="283"/>
      <c r="AFC21" s="279"/>
      <c r="AFD21" s="280"/>
      <c r="AFE21" s="281"/>
      <c r="AFF21" s="281"/>
      <c r="AFG21" s="282"/>
      <c r="AFH21" s="283"/>
      <c r="AFI21" s="279"/>
      <c r="AFJ21" s="280"/>
      <c r="AFK21" s="281"/>
      <c r="AFL21" s="281"/>
      <c r="AFM21" s="282"/>
      <c r="AFN21" s="283"/>
      <c r="AFO21" s="279"/>
      <c r="AFP21" s="280"/>
      <c r="AFQ21" s="281"/>
      <c r="AFR21" s="281"/>
      <c r="AFS21" s="282"/>
      <c r="AFT21" s="283"/>
      <c r="AFU21" s="279"/>
      <c r="AFV21" s="280"/>
      <c r="AFW21" s="281"/>
      <c r="AFX21" s="281"/>
      <c r="AFY21" s="282"/>
      <c r="AFZ21" s="283"/>
      <c r="AGA21" s="279"/>
      <c r="AGB21" s="280"/>
      <c r="AGC21" s="281"/>
      <c r="AGD21" s="281"/>
      <c r="AGE21" s="282"/>
      <c r="AGF21" s="283"/>
      <c r="AGG21" s="279"/>
      <c r="AGH21" s="280"/>
      <c r="AGI21" s="281"/>
      <c r="AGJ21" s="281"/>
      <c r="AGK21" s="282"/>
      <c r="AGL21" s="283"/>
      <c r="AGM21" s="279"/>
      <c r="AGN21" s="280"/>
      <c r="AGO21" s="281"/>
      <c r="AGP21" s="281"/>
      <c r="AGQ21" s="282"/>
      <c r="AGR21" s="283"/>
      <c r="AGS21" s="279"/>
      <c r="AGT21" s="280"/>
      <c r="AGU21" s="281"/>
      <c r="AGV21" s="281"/>
      <c r="AGW21" s="282"/>
      <c r="AGX21" s="283"/>
      <c r="AGY21" s="279"/>
      <c r="AGZ21" s="280"/>
      <c r="AHA21" s="281"/>
      <c r="AHB21" s="281"/>
      <c r="AHC21" s="282"/>
      <c r="AHD21" s="283"/>
      <c r="AHE21" s="279"/>
      <c r="AHF21" s="280"/>
      <c r="AHG21" s="281"/>
      <c r="AHH21" s="281"/>
      <c r="AHI21" s="282"/>
      <c r="AHJ21" s="283"/>
      <c r="AHK21" s="279"/>
      <c r="AHL21" s="280"/>
      <c r="AHM21" s="281"/>
      <c r="AHN21" s="281"/>
      <c r="AHO21" s="282"/>
      <c r="AHP21" s="283"/>
      <c r="AHQ21" s="279"/>
      <c r="AHR21" s="280"/>
      <c r="AHS21" s="281"/>
      <c r="AHT21" s="281"/>
      <c r="AHU21" s="282"/>
      <c r="AHV21" s="283"/>
      <c r="AHW21" s="279"/>
      <c r="AHX21" s="280"/>
      <c r="AHY21" s="281"/>
      <c r="AHZ21" s="281"/>
      <c r="AIA21" s="282"/>
      <c r="AIB21" s="283"/>
      <c r="AIC21" s="279"/>
      <c r="AID21" s="280"/>
      <c r="AIE21" s="281"/>
      <c r="AIF21" s="281"/>
      <c r="AIG21" s="282"/>
      <c r="AIH21" s="283"/>
      <c r="AII21" s="279"/>
      <c r="AIJ21" s="280"/>
      <c r="AIK21" s="281"/>
      <c r="AIL21" s="281"/>
      <c r="AIM21" s="282"/>
      <c r="AIN21" s="283"/>
      <c r="AIO21" s="279"/>
      <c r="AIP21" s="280"/>
      <c r="AIQ21" s="281"/>
      <c r="AIR21" s="281"/>
      <c r="AIS21" s="282"/>
      <c r="AIT21" s="283"/>
      <c r="AIU21" s="279"/>
      <c r="AIV21" s="280"/>
      <c r="AIW21" s="281"/>
      <c r="AIX21" s="281"/>
      <c r="AIY21" s="282"/>
      <c r="AIZ21" s="283"/>
      <c r="AJA21" s="279"/>
      <c r="AJB21" s="280"/>
      <c r="AJC21" s="281"/>
      <c r="AJD21" s="281"/>
      <c r="AJE21" s="282"/>
      <c r="AJF21" s="283"/>
      <c r="AJG21" s="279"/>
      <c r="AJH21" s="280"/>
      <c r="AJI21" s="281"/>
      <c r="AJJ21" s="281"/>
      <c r="AJK21" s="282"/>
      <c r="AJL21" s="283"/>
      <c r="AJM21" s="279"/>
      <c r="AJN21" s="280"/>
      <c r="AJO21" s="281"/>
      <c r="AJP21" s="281"/>
      <c r="AJQ21" s="282"/>
      <c r="AJR21" s="283"/>
      <c r="AJS21" s="279"/>
      <c r="AJT21" s="280"/>
      <c r="AJU21" s="281"/>
      <c r="AJV21" s="281"/>
      <c r="AJW21" s="282"/>
      <c r="AJX21" s="283"/>
      <c r="AJY21" s="279"/>
      <c r="AJZ21" s="280"/>
      <c r="AKA21" s="281"/>
      <c r="AKB21" s="281"/>
      <c r="AKC21" s="282"/>
      <c r="AKD21" s="283"/>
      <c r="AKE21" s="279"/>
      <c r="AKF21" s="280"/>
      <c r="AKG21" s="281"/>
      <c r="AKH21" s="281"/>
      <c r="AKI21" s="282"/>
      <c r="AKJ21" s="283"/>
      <c r="AKK21" s="279"/>
      <c r="AKL21" s="280"/>
      <c r="AKM21" s="281"/>
      <c r="AKN21" s="281"/>
      <c r="AKO21" s="282"/>
      <c r="AKP21" s="283"/>
      <c r="AKQ21" s="279"/>
      <c r="AKR21" s="280"/>
      <c r="AKS21" s="281"/>
      <c r="AKT21" s="281"/>
      <c r="AKU21" s="282"/>
      <c r="AKV21" s="283"/>
      <c r="AKW21" s="279"/>
      <c r="AKX21" s="280"/>
      <c r="AKY21" s="281"/>
      <c r="AKZ21" s="281"/>
      <c r="ALA21" s="282"/>
      <c r="ALB21" s="283"/>
      <c r="ALC21" s="279"/>
      <c r="ALD21" s="280"/>
      <c r="ALE21" s="281"/>
      <c r="ALF21" s="281"/>
      <c r="ALG21" s="282"/>
      <c r="ALH21" s="283"/>
      <c r="ALI21" s="279"/>
      <c r="ALJ21" s="280"/>
      <c r="ALK21" s="281"/>
      <c r="ALL21" s="281"/>
      <c r="ALM21" s="282"/>
      <c r="ALN21" s="283"/>
      <c r="ALO21" s="279"/>
      <c r="ALP21" s="280"/>
      <c r="ALQ21" s="281"/>
      <c r="ALR21" s="281"/>
      <c r="ALS21" s="282"/>
      <c r="ALT21" s="283"/>
      <c r="ALU21" s="279"/>
      <c r="ALV21" s="280"/>
      <c r="ALW21" s="281"/>
      <c r="ALX21" s="281"/>
      <c r="ALY21" s="282"/>
      <c r="ALZ21" s="283"/>
      <c r="AMA21" s="279"/>
      <c r="AMB21" s="280"/>
      <c r="AMC21" s="281"/>
      <c r="AMD21" s="281"/>
      <c r="AME21" s="282"/>
      <c r="AMF21" s="283"/>
      <c r="AMG21" s="279"/>
      <c r="AMH21" s="280"/>
      <c r="AMI21" s="281"/>
      <c r="AMJ21" s="281"/>
      <c r="AMK21" s="282"/>
      <c r="AML21" s="283"/>
      <c r="AMM21" s="279"/>
      <c r="AMN21" s="280"/>
      <c r="AMO21" s="281"/>
      <c r="AMP21" s="281"/>
      <c r="AMQ21" s="282"/>
      <c r="AMR21" s="283"/>
      <c r="AMS21" s="279"/>
      <c r="AMT21" s="280"/>
      <c r="AMU21" s="281"/>
      <c r="AMV21" s="281"/>
      <c r="AMW21" s="282"/>
      <c r="AMX21" s="283"/>
      <c r="AMY21" s="279"/>
      <c r="AMZ21" s="280"/>
      <c r="ANA21" s="281"/>
      <c r="ANB21" s="281"/>
      <c r="ANC21" s="282"/>
      <c r="AND21" s="283"/>
      <c r="ANE21" s="279"/>
      <c r="ANF21" s="280"/>
      <c r="ANG21" s="281"/>
      <c r="ANH21" s="281"/>
      <c r="ANI21" s="282"/>
      <c r="ANJ21" s="283"/>
      <c r="ANK21" s="279"/>
      <c r="ANL21" s="280"/>
      <c r="ANM21" s="281"/>
      <c r="ANN21" s="281"/>
      <c r="ANO21" s="282"/>
      <c r="ANP21" s="283"/>
      <c r="ANQ21" s="279"/>
      <c r="ANR21" s="280"/>
      <c r="ANS21" s="281"/>
      <c r="ANT21" s="281"/>
      <c r="ANU21" s="282"/>
      <c r="ANV21" s="283"/>
      <c r="ANW21" s="279"/>
      <c r="ANX21" s="280"/>
      <c r="ANY21" s="281"/>
      <c r="ANZ21" s="281"/>
      <c r="AOA21" s="282"/>
      <c r="AOB21" s="283"/>
      <c r="AOC21" s="279"/>
      <c r="AOD21" s="280"/>
      <c r="AOE21" s="281"/>
      <c r="AOF21" s="281"/>
      <c r="AOG21" s="282"/>
      <c r="AOH21" s="283"/>
      <c r="AOI21" s="279"/>
      <c r="AOJ21" s="280"/>
      <c r="AOK21" s="281"/>
      <c r="AOL21" s="281"/>
      <c r="AOM21" s="282"/>
      <c r="AON21" s="283"/>
      <c r="AOO21" s="279"/>
      <c r="AOP21" s="280"/>
      <c r="AOQ21" s="281"/>
      <c r="AOR21" s="281"/>
      <c r="AOS21" s="282"/>
      <c r="AOT21" s="283"/>
      <c r="AOU21" s="279"/>
      <c r="AOV21" s="280"/>
      <c r="AOW21" s="281"/>
      <c r="AOX21" s="281"/>
      <c r="AOY21" s="282"/>
      <c r="AOZ21" s="283"/>
      <c r="APA21" s="279"/>
      <c r="APB21" s="280"/>
      <c r="APC21" s="281"/>
      <c r="APD21" s="281"/>
      <c r="APE21" s="282"/>
      <c r="APF21" s="283"/>
      <c r="APG21" s="279"/>
      <c r="APH21" s="280"/>
      <c r="API21" s="281"/>
      <c r="APJ21" s="281"/>
      <c r="APK21" s="282"/>
      <c r="APL21" s="283"/>
      <c r="APM21" s="279"/>
      <c r="APN21" s="280"/>
      <c r="APO21" s="281"/>
      <c r="APP21" s="281"/>
      <c r="APQ21" s="282"/>
      <c r="APR21" s="283"/>
      <c r="APS21" s="279"/>
      <c r="APT21" s="280"/>
      <c r="APU21" s="281"/>
      <c r="APV21" s="281"/>
      <c r="APW21" s="282"/>
      <c r="APX21" s="283"/>
      <c r="APY21" s="279"/>
      <c r="APZ21" s="280"/>
      <c r="AQA21" s="281"/>
      <c r="AQB21" s="281"/>
      <c r="AQC21" s="282"/>
      <c r="AQD21" s="283"/>
      <c r="AQE21" s="279"/>
      <c r="AQF21" s="280"/>
      <c r="AQG21" s="281"/>
      <c r="AQH21" s="281"/>
      <c r="AQI21" s="282"/>
      <c r="AQJ21" s="283"/>
      <c r="AQK21" s="279"/>
      <c r="AQL21" s="280"/>
      <c r="AQM21" s="281"/>
      <c r="AQN21" s="281"/>
      <c r="AQO21" s="282"/>
      <c r="AQP21" s="283"/>
      <c r="AQQ21" s="279"/>
      <c r="AQR21" s="280"/>
      <c r="AQS21" s="281"/>
      <c r="AQT21" s="281"/>
      <c r="AQU21" s="282"/>
      <c r="AQV21" s="283"/>
      <c r="AQW21" s="279"/>
      <c r="AQX21" s="280"/>
      <c r="AQY21" s="281"/>
      <c r="AQZ21" s="281"/>
      <c r="ARA21" s="282"/>
      <c r="ARB21" s="283"/>
      <c r="ARC21" s="279"/>
      <c r="ARD21" s="280"/>
      <c r="ARE21" s="281"/>
      <c r="ARF21" s="281"/>
      <c r="ARG21" s="282"/>
      <c r="ARH21" s="283"/>
      <c r="ARI21" s="279"/>
      <c r="ARJ21" s="280"/>
      <c r="ARK21" s="281"/>
      <c r="ARL21" s="281"/>
      <c r="ARM21" s="282"/>
      <c r="ARN21" s="283"/>
      <c r="ARO21" s="279"/>
      <c r="ARP21" s="280"/>
      <c r="ARQ21" s="281"/>
      <c r="ARR21" s="281"/>
      <c r="ARS21" s="282"/>
      <c r="ART21" s="283"/>
      <c r="ARU21" s="279"/>
      <c r="ARV21" s="280"/>
      <c r="ARW21" s="281"/>
      <c r="ARX21" s="281"/>
      <c r="ARY21" s="282"/>
      <c r="ARZ21" s="283"/>
      <c r="ASA21" s="279"/>
      <c r="ASB21" s="280"/>
      <c r="ASC21" s="281"/>
      <c r="ASD21" s="281"/>
      <c r="ASE21" s="282"/>
      <c r="ASF21" s="283"/>
      <c r="ASG21" s="279"/>
      <c r="ASH21" s="280"/>
      <c r="ASI21" s="281"/>
      <c r="ASJ21" s="281"/>
      <c r="ASK21" s="282"/>
      <c r="ASL21" s="283"/>
      <c r="ASM21" s="279"/>
      <c r="ASN21" s="280"/>
      <c r="ASO21" s="281"/>
      <c r="ASP21" s="281"/>
      <c r="ASQ21" s="282"/>
      <c r="ASR21" s="283"/>
      <c r="ASS21" s="279"/>
      <c r="AST21" s="280"/>
      <c r="ASU21" s="281"/>
      <c r="ASV21" s="281"/>
      <c r="ASW21" s="282"/>
      <c r="ASX21" s="283"/>
      <c r="ASY21" s="279"/>
      <c r="ASZ21" s="280"/>
      <c r="ATA21" s="281"/>
      <c r="ATB21" s="281"/>
      <c r="ATC21" s="282"/>
      <c r="ATD21" s="283"/>
      <c r="ATE21" s="279"/>
      <c r="ATF21" s="280"/>
      <c r="ATG21" s="281"/>
      <c r="ATH21" s="281"/>
      <c r="ATI21" s="282"/>
      <c r="ATJ21" s="283"/>
      <c r="ATK21" s="279"/>
      <c r="ATL21" s="280"/>
      <c r="ATM21" s="281"/>
      <c r="ATN21" s="281"/>
      <c r="ATO21" s="282"/>
      <c r="ATP21" s="283"/>
      <c r="ATQ21" s="279"/>
      <c r="ATR21" s="280"/>
      <c r="ATS21" s="281"/>
      <c r="ATT21" s="281"/>
      <c r="ATU21" s="282"/>
      <c r="ATV21" s="283"/>
      <c r="ATW21" s="279"/>
      <c r="ATX21" s="280"/>
      <c r="ATY21" s="281"/>
      <c r="ATZ21" s="281"/>
      <c r="AUA21" s="282"/>
      <c r="AUB21" s="283"/>
      <c r="AUC21" s="279"/>
      <c r="AUD21" s="280"/>
      <c r="AUE21" s="281"/>
      <c r="AUF21" s="281"/>
      <c r="AUG21" s="282"/>
      <c r="AUH21" s="283"/>
      <c r="AUI21" s="279"/>
      <c r="AUJ21" s="280"/>
      <c r="AUK21" s="281"/>
      <c r="AUL21" s="281"/>
      <c r="AUM21" s="282"/>
      <c r="AUN21" s="283"/>
      <c r="AUO21" s="279"/>
      <c r="AUP21" s="280"/>
      <c r="AUQ21" s="281"/>
      <c r="AUR21" s="281"/>
      <c r="AUS21" s="282"/>
      <c r="AUT21" s="283"/>
      <c r="AUU21" s="279"/>
      <c r="AUV21" s="280"/>
      <c r="AUW21" s="281"/>
      <c r="AUX21" s="281"/>
      <c r="AUY21" s="282"/>
      <c r="AUZ21" s="283"/>
      <c r="AVA21" s="279"/>
      <c r="AVB21" s="280"/>
      <c r="AVC21" s="281"/>
      <c r="AVD21" s="281"/>
      <c r="AVE21" s="282"/>
      <c r="AVF21" s="283"/>
      <c r="AVG21" s="279"/>
      <c r="AVH21" s="280"/>
      <c r="AVI21" s="281"/>
      <c r="AVJ21" s="281"/>
      <c r="AVK21" s="282"/>
      <c r="AVL21" s="283"/>
      <c r="AVM21" s="279"/>
      <c r="AVN21" s="280"/>
      <c r="AVO21" s="281"/>
      <c r="AVP21" s="281"/>
      <c r="AVQ21" s="282"/>
      <c r="AVR21" s="283"/>
      <c r="AVS21" s="279"/>
      <c r="AVT21" s="280"/>
      <c r="AVU21" s="281"/>
      <c r="AVV21" s="281"/>
      <c r="AVW21" s="282"/>
      <c r="AVX21" s="283"/>
      <c r="AVY21" s="279"/>
      <c r="AVZ21" s="280"/>
      <c r="AWA21" s="281"/>
      <c r="AWB21" s="281"/>
      <c r="AWC21" s="282"/>
      <c r="AWD21" s="283"/>
      <c r="AWE21" s="279"/>
      <c r="AWF21" s="280"/>
      <c r="AWG21" s="281"/>
      <c r="AWH21" s="281"/>
      <c r="AWI21" s="282"/>
      <c r="AWJ21" s="283"/>
      <c r="AWK21" s="279"/>
      <c r="AWL21" s="280"/>
      <c r="AWM21" s="281"/>
      <c r="AWN21" s="281"/>
      <c r="AWO21" s="282"/>
      <c r="AWP21" s="283"/>
      <c r="AWQ21" s="279"/>
      <c r="AWR21" s="280"/>
      <c r="AWS21" s="281"/>
      <c r="AWT21" s="281"/>
      <c r="AWU21" s="282"/>
      <c r="AWV21" s="283"/>
      <c r="AWW21" s="279"/>
      <c r="AWX21" s="280"/>
      <c r="AWY21" s="281"/>
      <c r="AWZ21" s="281"/>
      <c r="AXA21" s="282"/>
      <c r="AXB21" s="283"/>
      <c r="AXC21" s="279"/>
      <c r="AXD21" s="280"/>
      <c r="AXE21" s="281"/>
      <c r="AXF21" s="281"/>
      <c r="AXG21" s="282"/>
      <c r="AXH21" s="283"/>
      <c r="AXI21" s="279"/>
      <c r="AXJ21" s="280"/>
      <c r="AXK21" s="281"/>
      <c r="AXL21" s="281"/>
      <c r="AXM21" s="282"/>
      <c r="AXN21" s="283"/>
      <c r="AXO21" s="279"/>
      <c r="AXP21" s="280"/>
      <c r="AXQ21" s="281"/>
      <c r="AXR21" s="281"/>
      <c r="AXS21" s="282"/>
      <c r="AXT21" s="283"/>
      <c r="AXU21" s="279"/>
      <c r="AXV21" s="280"/>
      <c r="AXW21" s="281"/>
      <c r="AXX21" s="281"/>
      <c r="AXY21" s="282"/>
      <c r="AXZ21" s="283"/>
      <c r="AYA21" s="279"/>
      <c r="AYB21" s="280"/>
      <c r="AYC21" s="281"/>
      <c r="AYD21" s="281"/>
      <c r="AYE21" s="282"/>
      <c r="AYF21" s="283"/>
      <c r="AYG21" s="279"/>
      <c r="AYH21" s="280"/>
      <c r="AYI21" s="281"/>
      <c r="AYJ21" s="281"/>
      <c r="AYK21" s="282"/>
      <c r="AYL21" s="283"/>
      <c r="AYM21" s="279"/>
      <c r="AYN21" s="280"/>
      <c r="AYO21" s="281"/>
      <c r="AYP21" s="281"/>
      <c r="AYQ21" s="282"/>
      <c r="AYR21" s="283"/>
      <c r="AYS21" s="279"/>
      <c r="AYT21" s="280"/>
      <c r="AYU21" s="281"/>
      <c r="AYV21" s="281"/>
      <c r="AYW21" s="282"/>
      <c r="AYX21" s="283"/>
      <c r="AYY21" s="279"/>
      <c r="AYZ21" s="280"/>
      <c r="AZA21" s="281"/>
      <c r="AZB21" s="281"/>
      <c r="AZC21" s="282"/>
      <c r="AZD21" s="283"/>
      <c r="AZE21" s="279"/>
      <c r="AZF21" s="280"/>
      <c r="AZG21" s="281"/>
      <c r="AZH21" s="281"/>
      <c r="AZI21" s="282"/>
      <c r="AZJ21" s="283"/>
      <c r="AZK21" s="279"/>
      <c r="AZL21" s="280"/>
      <c r="AZM21" s="281"/>
      <c r="AZN21" s="281"/>
      <c r="AZO21" s="282"/>
      <c r="AZP21" s="283"/>
      <c r="AZQ21" s="279"/>
      <c r="AZR21" s="280"/>
      <c r="AZS21" s="281"/>
      <c r="AZT21" s="281"/>
      <c r="AZU21" s="282"/>
      <c r="AZV21" s="283"/>
      <c r="AZW21" s="279"/>
      <c r="AZX21" s="280"/>
      <c r="AZY21" s="281"/>
      <c r="AZZ21" s="281"/>
      <c r="BAA21" s="282"/>
      <c r="BAB21" s="283"/>
      <c r="BAC21" s="279"/>
      <c r="BAD21" s="280"/>
      <c r="BAE21" s="281"/>
      <c r="BAF21" s="281"/>
      <c r="BAG21" s="282"/>
      <c r="BAH21" s="283"/>
      <c r="BAI21" s="279"/>
      <c r="BAJ21" s="280"/>
      <c r="BAK21" s="281"/>
      <c r="BAL21" s="281"/>
      <c r="BAM21" s="282"/>
      <c r="BAN21" s="283"/>
      <c r="BAO21" s="279"/>
      <c r="BAP21" s="280"/>
      <c r="BAQ21" s="281"/>
      <c r="BAR21" s="281"/>
      <c r="BAS21" s="282"/>
      <c r="BAT21" s="283"/>
      <c r="BAU21" s="279"/>
      <c r="BAV21" s="280"/>
      <c r="BAW21" s="281"/>
      <c r="BAX21" s="281"/>
      <c r="BAY21" s="282"/>
      <c r="BAZ21" s="283"/>
      <c r="BBA21" s="279"/>
      <c r="BBB21" s="280"/>
      <c r="BBC21" s="281"/>
      <c r="BBD21" s="281"/>
      <c r="BBE21" s="282"/>
      <c r="BBF21" s="283"/>
      <c r="BBG21" s="279"/>
      <c r="BBH21" s="280"/>
      <c r="BBI21" s="281"/>
      <c r="BBJ21" s="281"/>
      <c r="BBK21" s="282"/>
      <c r="BBL21" s="283"/>
      <c r="BBM21" s="279"/>
      <c r="BBN21" s="280"/>
      <c r="BBO21" s="281"/>
      <c r="BBP21" s="281"/>
      <c r="BBQ21" s="282"/>
      <c r="BBR21" s="283"/>
      <c r="BBS21" s="279"/>
      <c r="BBT21" s="280"/>
      <c r="BBU21" s="281"/>
      <c r="BBV21" s="281"/>
      <c r="BBW21" s="282"/>
      <c r="BBX21" s="283"/>
      <c r="BBY21" s="279"/>
      <c r="BBZ21" s="280"/>
      <c r="BCA21" s="281"/>
      <c r="BCB21" s="281"/>
      <c r="BCC21" s="282"/>
      <c r="BCD21" s="283"/>
      <c r="BCE21" s="279"/>
      <c r="BCF21" s="280"/>
      <c r="BCG21" s="281"/>
      <c r="BCH21" s="281"/>
      <c r="BCI21" s="282"/>
      <c r="BCJ21" s="283"/>
      <c r="BCK21" s="279"/>
      <c r="BCL21" s="280"/>
      <c r="BCM21" s="281"/>
      <c r="BCN21" s="281"/>
      <c r="BCO21" s="282"/>
      <c r="BCP21" s="283"/>
      <c r="BCQ21" s="279"/>
      <c r="BCR21" s="280"/>
      <c r="BCS21" s="281"/>
      <c r="BCT21" s="281"/>
      <c r="BCU21" s="282"/>
      <c r="BCV21" s="283"/>
      <c r="BCW21" s="279"/>
      <c r="BCX21" s="280"/>
      <c r="BCY21" s="281"/>
      <c r="BCZ21" s="281"/>
      <c r="BDA21" s="282"/>
      <c r="BDB21" s="283"/>
      <c r="BDC21" s="279"/>
      <c r="BDD21" s="280"/>
      <c r="BDE21" s="281"/>
      <c r="BDF21" s="281"/>
      <c r="BDG21" s="282"/>
      <c r="BDH21" s="283"/>
      <c r="BDI21" s="279"/>
      <c r="BDJ21" s="280"/>
      <c r="BDK21" s="281"/>
      <c r="BDL21" s="281"/>
      <c r="BDM21" s="282"/>
      <c r="BDN21" s="283"/>
      <c r="BDO21" s="279"/>
      <c r="BDP21" s="280"/>
      <c r="BDQ21" s="281"/>
      <c r="BDR21" s="281"/>
      <c r="BDS21" s="282"/>
      <c r="BDT21" s="283"/>
      <c r="BDU21" s="279"/>
      <c r="BDV21" s="280"/>
      <c r="BDW21" s="281"/>
      <c r="BDX21" s="281"/>
      <c r="BDY21" s="282"/>
      <c r="BDZ21" s="283"/>
      <c r="BEA21" s="279"/>
      <c r="BEB21" s="280"/>
      <c r="BEC21" s="281"/>
      <c r="BED21" s="281"/>
      <c r="BEE21" s="282"/>
      <c r="BEF21" s="283"/>
      <c r="BEG21" s="279"/>
      <c r="BEH21" s="280"/>
      <c r="BEI21" s="281"/>
      <c r="BEJ21" s="281"/>
      <c r="BEK21" s="282"/>
      <c r="BEL21" s="283"/>
      <c r="BEM21" s="279"/>
      <c r="BEN21" s="280"/>
      <c r="BEO21" s="281"/>
      <c r="BEP21" s="281"/>
      <c r="BEQ21" s="282"/>
      <c r="BER21" s="283"/>
      <c r="BES21" s="279"/>
      <c r="BET21" s="280"/>
      <c r="BEU21" s="281"/>
      <c r="BEV21" s="281"/>
      <c r="BEW21" s="282"/>
      <c r="BEX21" s="283"/>
      <c r="BEY21" s="279"/>
      <c r="BEZ21" s="280"/>
      <c r="BFA21" s="281"/>
      <c r="BFB21" s="281"/>
      <c r="BFC21" s="282"/>
      <c r="BFD21" s="283"/>
      <c r="BFE21" s="279"/>
      <c r="BFF21" s="280"/>
      <c r="BFG21" s="281"/>
      <c r="BFH21" s="281"/>
      <c r="BFI21" s="282"/>
      <c r="BFJ21" s="283"/>
      <c r="BFK21" s="279"/>
      <c r="BFL21" s="280"/>
      <c r="BFM21" s="281"/>
      <c r="BFN21" s="281"/>
      <c r="BFO21" s="282"/>
      <c r="BFP21" s="283"/>
      <c r="BFQ21" s="279"/>
      <c r="BFR21" s="280"/>
      <c r="BFS21" s="281"/>
      <c r="BFT21" s="281"/>
      <c r="BFU21" s="282"/>
      <c r="BFV21" s="283"/>
      <c r="BFW21" s="279"/>
      <c r="BFX21" s="280"/>
      <c r="BFY21" s="281"/>
      <c r="BFZ21" s="281"/>
      <c r="BGA21" s="282"/>
      <c r="BGB21" s="283"/>
      <c r="BGC21" s="279"/>
      <c r="BGD21" s="280"/>
      <c r="BGE21" s="281"/>
      <c r="BGF21" s="281"/>
      <c r="BGG21" s="282"/>
      <c r="BGH21" s="283"/>
      <c r="BGI21" s="279"/>
      <c r="BGJ21" s="280"/>
      <c r="BGK21" s="281"/>
      <c r="BGL21" s="281"/>
      <c r="BGM21" s="282"/>
      <c r="BGN21" s="283"/>
      <c r="BGO21" s="279"/>
      <c r="BGP21" s="280"/>
      <c r="BGQ21" s="281"/>
      <c r="BGR21" s="281"/>
      <c r="BGS21" s="282"/>
      <c r="BGT21" s="283"/>
      <c r="BGU21" s="279"/>
      <c r="BGV21" s="280"/>
      <c r="BGW21" s="281"/>
      <c r="BGX21" s="281"/>
      <c r="BGY21" s="282"/>
      <c r="BGZ21" s="283"/>
      <c r="BHA21" s="279"/>
      <c r="BHB21" s="280"/>
      <c r="BHC21" s="281"/>
      <c r="BHD21" s="281"/>
      <c r="BHE21" s="282"/>
      <c r="BHF21" s="283"/>
      <c r="BHG21" s="279"/>
      <c r="BHH21" s="280"/>
      <c r="BHI21" s="281"/>
      <c r="BHJ21" s="281"/>
      <c r="BHK21" s="282"/>
      <c r="BHL21" s="283"/>
      <c r="BHM21" s="279"/>
      <c r="BHN21" s="280"/>
      <c r="BHO21" s="281"/>
      <c r="BHP21" s="281"/>
      <c r="BHQ21" s="282"/>
      <c r="BHR21" s="283"/>
      <c r="BHS21" s="279"/>
      <c r="BHT21" s="280"/>
      <c r="BHU21" s="281"/>
      <c r="BHV21" s="281"/>
      <c r="BHW21" s="282"/>
      <c r="BHX21" s="283"/>
      <c r="BHY21" s="279"/>
      <c r="BHZ21" s="280"/>
      <c r="BIA21" s="281"/>
      <c r="BIB21" s="281"/>
      <c r="BIC21" s="282"/>
      <c r="BID21" s="283"/>
      <c r="BIE21" s="279"/>
      <c r="BIF21" s="280"/>
      <c r="BIG21" s="281"/>
      <c r="BIH21" s="281"/>
      <c r="BII21" s="282"/>
      <c r="BIJ21" s="283"/>
      <c r="BIK21" s="279"/>
      <c r="BIL21" s="280"/>
      <c r="BIM21" s="281"/>
      <c r="BIN21" s="281"/>
      <c r="BIO21" s="282"/>
      <c r="BIP21" s="283"/>
      <c r="BIQ21" s="279"/>
      <c r="BIR21" s="280"/>
      <c r="BIS21" s="281"/>
      <c r="BIT21" s="281"/>
      <c r="BIU21" s="282"/>
      <c r="BIV21" s="283"/>
      <c r="BIW21" s="279"/>
      <c r="BIX21" s="280"/>
      <c r="BIY21" s="281"/>
      <c r="BIZ21" s="281"/>
      <c r="BJA21" s="282"/>
      <c r="BJB21" s="283"/>
      <c r="BJC21" s="279"/>
      <c r="BJD21" s="280"/>
      <c r="BJE21" s="281"/>
      <c r="BJF21" s="281"/>
      <c r="BJG21" s="282"/>
      <c r="BJH21" s="283"/>
      <c r="BJI21" s="279"/>
      <c r="BJJ21" s="280"/>
      <c r="BJK21" s="281"/>
      <c r="BJL21" s="281"/>
      <c r="BJM21" s="282"/>
      <c r="BJN21" s="283"/>
      <c r="BJO21" s="279"/>
      <c r="BJP21" s="280"/>
      <c r="BJQ21" s="281"/>
      <c r="BJR21" s="281"/>
      <c r="BJS21" s="282"/>
      <c r="BJT21" s="283"/>
      <c r="BJU21" s="279"/>
      <c r="BJV21" s="280"/>
      <c r="BJW21" s="281"/>
      <c r="BJX21" s="281"/>
      <c r="BJY21" s="282"/>
      <c r="BJZ21" s="283"/>
      <c r="BKA21" s="279"/>
      <c r="BKB21" s="280"/>
      <c r="BKC21" s="281"/>
      <c r="BKD21" s="281"/>
      <c r="BKE21" s="282"/>
      <c r="BKF21" s="283"/>
      <c r="BKG21" s="279"/>
      <c r="BKH21" s="280"/>
      <c r="BKI21" s="281"/>
      <c r="BKJ21" s="281"/>
      <c r="BKK21" s="282"/>
      <c r="BKL21" s="283"/>
      <c r="BKM21" s="279"/>
      <c r="BKN21" s="280"/>
      <c r="BKO21" s="281"/>
      <c r="BKP21" s="281"/>
      <c r="BKQ21" s="282"/>
      <c r="BKR21" s="283"/>
      <c r="BKS21" s="279"/>
      <c r="BKT21" s="280"/>
      <c r="BKU21" s="281"/>
      <c r="BKV21" s="281"/>
      <c r="BKW21" s="282"/>
      <c r="BKX21" s="283"/>
      <c r="BKY21" s="279"/>
      <c r="BKZ21" s="280"/>
      <c r="BLA21" s="281"/>
      <c r="BLB21" s="281"/>
      <c r="BLC21" s="282"/>
      <c r="BLD21" s="283"/>
      <c r="BLE21" s="279"/>
      <c r="BLF21" s="280"/>
      <c r="BLG21" s="281"/>
      <c r="BLH21" s="281"/>
      <c r="BLI21" s="282"/>
      <c r="BLJ21" s="283"/>
      <c r="BLK21" s="279"/>
      <c r="BLL21" s="280"/>
      <c r="BLM21" s="281"/>
      <c r="BLN21" s="281"/>
      <c r="BLO21" s="282"/>
      <c r="BLP21" s="283"/>
      <c r="BLQ21" s="279"/>
      <c r="BLR21" s="280"/>
      <c r="BLS21" s="281"/>
      <c r="BLT21" s="281"/>
      <c r="BLU21" s="282"/>
      <c r="BLV21" s="283"/>
      <c r="BLW21" s="279"/>
      <c r="BLX21" s="280"/>
      <c r="BLY21" s="281"/>
      <c r="BLZ21" s="281"/>
      <c r="BMA21" s="282"/>
      <c r="BMB21" s="283"/>
      <c r="BMC21" s="279"/>
      <c r="BMD21" s="280"/>
      <c r="BME21" s="281"/>
      <c r="BMF21" s="281"/>
      <c r="BMG21" s="282"/>
      <c r="BMH21" s="283"/>
      <c r="BMI21" s="279"/>
      <c r="BMJ21" s="280"/>
      <c r="BMK21" s="281"/>
      <c r="BML21" s="281"/>
      <c r="BMM21" s="282"/>
      <c r="BMN21" s="283"/>
      <c r="BMO21" s="279"/>
      <c r="BMP21" s="280"/>
      <c r="BMQ21" s="281"/>
      <c r="BMR21" s="281"/>
      <c r="BMS21" s="282"/>
      <c r="BMT21" s="283"/>
      <c r="BMU21" s="279"/>
      <c r="BMV21" s="280"/>
      <c r="BMW21" s="281"/>
      <c r="BMX21" s="281"/>
      <c r="BMY21" s="282"/>
      <c r="BMZ21" s="283"/>
      <c r="BNA21" s="279"/>
      <c r="BNB21" s="280"/>
      <c r="BNC21" s="281"/>
      <c r="BND21" s="281"/>
      <c r="BNE21" s="282"/>
      <c r="BNF21" s="283"/>
      <c r="BNG21" s="279"/>
      <c r="BNH21" s="280"/>
      <c r="BNI21" s="281"/>
      <c r="BNJ21" s="281"/>
      <c r="BNK21" s="282"/>
      <c r="BNL21" s="283"/>
      <c r="BNM21" s="279"/>
      <c r="BNN21" s="280"/>
      <c r="BNO21" s="281"/>
      <c r="BNP21" s="281"/>
      <c r="BNQ21" s="282"/>
      <c r="BNR21" s="283"/>
      <c r="BNS21" s="279"/>
      <c r="BNT21" s="280"/>
      <c r="BNU21" s="281"/>
      <c r="BNV21" s="281"/>
      <c r="BNW21" s="282"/>
      <c r="BNX21" s="283"/>
      <c r="BNY21" s="279"/>
      <c r="BNZ21" s="280"/>
      <c r="BOA21" s="281"/>
      <c r="BOB21" s="281"/>
      <c r="BOC21" s="282"/>
      <c r="BOD21" s="283"/>
      <c r="BOE21" s="279"/>
      <c r="BOF21" s="280"/>
      <c r="BOG21" s="281"/>
      <c r="BOH21" s="281"/>
      <c r="BOI21" s="282"/>
      <c r="BOJ21" s="283"/>
      <c r="BOK21" s="279"/>
      <c r="BOL21" s="280"/>
      <c r="BOM21" s="281"/>
      <c r="BON21" s="281"/>
      <c r="BOO21" s="282"/>
      <c r="BOP21" s="283"/>
      <c r="BOQ21" s="279"/>
      <c r="BOR21" s="280"/>
      <c r="BOS21" s="281"/>
      <c r="BOT21" s="281"/>
      <c r="BOU21" s="282"/>
      <c r="BOV21" s="283"/>
      <c r="BOW21" s="279"/>
      <c r="BOX21" s="280"/>
      <c r="BOY21" s="281"/>
      <c r="BOZ21" s="281"/>
      <c r="BPA21" s="282"/>
      <c r="BPB21" s="283"/>
      <c r="BPC21" s="279"/>
      <c r="BPD21" s="280"/>
      <c r="BPE21" s="281"/>
      <c r="BPF21" s="281"/>
      <c r="BPG21" s="282"/>
      <c r="BPH21" s="283"/>
      <c r="BPI21" s="279"/>
      <c r="BPJ21" s="280"/>
      <c r="BPK21" s="281"/>
      <c r="BPL21" s="281"/>
      <c r="BPM21" s="282"/>
      <c r="BPN21" s="283"/>
      <c r="BPO21" s="279"/>
      <c r="BPP21" s="280"/>
      <c r="BPQ21" s="281"/>
      <c r="BPR21" s="281"/>
      <c r="BPS21" s="282"/>
      <c r="BPT21" s="283"/>
      <c r="BPU21" s="279"/>
      <c r="BPV21" s="280"/>
      <c r="BPW21" s="281"/>
      <c r="BPX21" s="281"/>
      <c r="BPY21" s="282"/>
      <c r="BPZ21" s="283"/>
      <c r="BQA21" s="279"/>
      <c r="BQB21" s="280"/>
      <c r="BQC21" s="281"/>
      <c r="BQD21" s="281"/>
      <c r="BQE21" s="282"/>
      <c r="BQF21" s="283"/>
      <c r="BQG21" s="279"/>
      <c r="BQH21" s="280"/>
      <c r="BQI21" s="281"/>
      <c r="BQJ21" s="281"/>
      <c r="BQK21" s="282"/>
      <c r="BQL21" s="283"/>
      <c r="BQM21" s="279"/>
      <c r="BQN21" s="280"/>
      <c r="BQO21" s="281"/>
      <c r="BQP21" s="281"/>
      <c r="BQQ21" s="282"/>
      <c r="BQR21" s="283"/>
      <c r="BQS21" s="279"/>
      <c r="BQT21" s="280"/>
      <c r="BQU21" s="281"/>
      <c r="BQV21" s="281"/>
      <c r="BQW21" s="282"/>
      <c r="BQX21" s="283"/>
      <c r="BQY21" s="279"/>
      <c r="BQZ21" s="280"/>
      <c r="BRA21" s="281"/>
      <c r="BRB21" s="281"/>
      <c r="BRC21" s="282"/>
      <c r="BRD21" s="283"/>
      <c r="BRE21" s="279"/>
      <c r="BRF21" s="280"/>
      <c r="BRG21" s="281"/>
      <c r="BRH21" s="281"/>
      <c r="BRI21" s="282"/>
      <c r="BRJ21" s="283"/>
      <c r="BRK21" s="279"/>
      <c r="BRL21" s="280"/>
      <c r="BRM21" s="281"/>
      <c r="BRN21" s="281"/>
      <c r="BRO21" s="282"/>
      <c r="BRP21" s="283"/>
      <c r="BRQ21" s="279"/>
      <c r="BRR21" s="280"/>
      <c r="BRS21" s="281"/>
      <c r="BRT21" s="281"/>
      <c r="BRU21" s="282"/>
      <c r="BRV21" s="283"/>
      <c r="BRW21" s="279"/>
      <c r="BRX21" s="280"/>
      <c r="BRY21" s="281"/>
      <c r="BRZ21" s="281"/>
      <c r="BSA21" s="282"/>
      <c r="BSB21" s="283"/>
      <c r="BSC21" s="279"/>
      <c r="BSD21" s="280"/>
      <c r="BSE21" s="281"/>
      <c r="BSF21" s="281"/>
      <c r="BSG21" s="282"/>
      <c r="BSH21" s="283"/>
      <c r="BSI21" s="279"/>
      <c r="BSJ21" s="280"/>
      <c r="BSK21" s="281"/>
      <c r="BSL21" s="281"/>
      <c r="BSM21" s="282"/>
      <c r="BSN21" s="283"/>
      <c r="BSO21" s="279"/>
      <c r="BSP21" s="280"/>
      <c r="BSQ21" s="281"/>
      <c r="BSR21" s="281"/>
      <c r="BSS21" s="282"/>
      <c r="BST21" s="283"/>
      <c r="BSU21" s="279"/>
      <c r="BSV21" s="280"/>
      <c r="BSW21" s="281"/>
      <c r="BSX21" s="281"/>
      <c r="BSY21" s="282"/>
      <c r="BSZ21" s="283"/>
      <c r="BTA21" s="279"/>
      <c r="BTB21" s="280"/>
      <c r="BTC21" s="281"/>
      <c r="BTD21" s="281"/>
      <c r="BTE21" s="282"/>
      <c r="BTF21" s="283"/>
      <c r="BTG21" s="279"/>
      <c r="BTH21" s="280"/>
      <c r="BTI21" s="281"/>
      <c r="BTJ21" s="281"/>
      <c r="BTK21" s="282"/>
      <c r="BTL21" s="283"/>
      <c r="BTM21" s="279"/>
      <c r="BTN21" s="280"/>
      <c r="BTO21" s="281"/>
      <c r="BTP21" s="281"/>
      <c r="BTQ21" s="282"/>
      <c r="BTR21" s="283"/>
      <c r="BTS21" s="279"/>
      <c r="BTT21" s="280"/>
      <c r="BTU21" s="281"/>
      <c r="BTV21" s="281"/>
      <c r="BTW21" s="282"/>
      <c r="BTX21" s="283"/>
      <c r="BTY21" s="279"/>
      <c r="BTZ21" s="280"/>
      <c r="BUA21" s="281"/>
      <c r="BUB21" s="281"/>
      <c r="BUC21" s="282"/>
      <c r="BUD21" s="283"/>
      <c r="BUE21" s="279"/>
      <c r="BUF21" s="280"/>
      <c r="BUG21" s="281"/>
      <c r="BUH21" s="281"/>
      <c r="BUI21" s="282"/>
      <c r="BUJ21" s="283"/>
      <c r="BUK21" s="279"/>
      <c r="BUL21" s="280"/>
      <c r="BUM21" s="281"/>
      <c r="BUN21" s="281"/>
      <c r="BUO21" s="282"/>
      <c r="BUP21" s="283"/>
      <c r="BUQ21" s="279"/>
      <c r="BUR21" s="280"/>
      <c r="BUS21" s="281"/>
      <c r="BUT21" s="281"/>
      <c r="BUU21" s="282"/>
      <c r="BUV21" s="283"/>
      <c r="BUW21" s="279"/>
      <c r="BUX21" s="280"/>
      <c r="BUY21" s="281"/>
      <c r="BUZ21" s="281"/>
      <c r="BVA21" s="282"/>
      <c r="BVB21" s="283"/>
      <c r="BVC21" s="279"/>
      <c r="BVD21" s="280"/>
      <c r="BVE21" s="281"/>
      <c r="BVF21" s="281"/>
      <c r="BVG21" s="282"/>
      <c r="BVH21" s="283"/>
      <c r="BVI21" s="279"/>
      <c r="BVJ21" s="280"/>
      <c r="BVK21" s="281"/>
      <c r="BVL21" s="281"/>
      <c r="BVM21" s="282"/>
      <c r="BVN21" s="283"/>
      <c r="BVO21" s="279"/>
      <c r="BVP21" s="280"/>
      <c r="BVQ21" s="281"/>
      <c r="BVR21" s="281"/>
      <c r="BVS21" s="282"/>
      <c r="BVT21" s="283"/>
      <c r="BVU21" s="279"/>
      <c r="BVV21" s="280"/>
      <c r="BVW21" s="281"/>
      <c r="BVX21" s="281"/>
      <c r="BVY21" s="282"/>
      <c r="BVZ21" s="283"/>
      <c r="BWA21" s="279"/>
      <c r="BWB21" s="280"/>
      <c r="BWC21" s="281"/>
      <c r="BWD21" s="281"/>
      <c r="BWE21" s="282"/>
      <c r="BWF21" s="283"/>
      <c r="BWG21" s="279"/>
      <c r="BWH21" s="280"/>
      <c r="BWI21" s="281"/>
      <c r="BWJ21" s="281"/>
      <c r="BWK21" s="282"/>
      <c r="BWL21" s="283"/>
      <c r="BWM21" s="279"/>
      <c r="BWN21" s="280"/>
      <c r="BWO21" s="281"/>
      <c r="BWP21" s="281"/>
      <c r="BWQ21" s="282"/>
      <c r="BWR21" s="283"/>
      <c r="BWS21" s="279"/>
      <c r="BWT21" s="280"/>
      <c r="BWU21" s="281"/>
      <c r="BWV21" s="281"/>
      <c r="BWW21" s="282"/>
      <c r="BWX21" s="283"/>
      <c r="BWY21" s="279"/>
      <c r="BWZ21" s="280"/>
      <c r="BXA21" s="281"/>
      <c r="BXB21" s="281"/>
      <c r="BXC21" s="282"/>
      <c r="BXD21" s="283"/>
      <c r="BXE21" s="279"/>
      <c r="BXF21" s="280"/>
      <c r="BXG21" s="281"/>
      <c r="BXH21" s="281"/>
      <c r="BXI21" s="282"/>
      <c r="BXJ21" s="283"/>
      <c r="BXK21" s="279"/>
      <c r="BXL21" s="280"/>
      <c r="BXM21" s="281"/>
      <c r="BXN21" s="281"/>
      <c r="BXO21" s="282"/>
      <c r="BXP21" s="283"/>
      <c r="BXQ21" s="279"/>
      <c r="BXR21" s="280"/>
      <c r="BXS21" s="281"/>
      <c r="BXT21" s="281"/>
      <c r="BXU21" s="282"/>
      <c r="BXV21" s="283"/>
      <c r="BXW21" s="279"/>
      <c r="BXX21" s="280"/>
      <c r="BXY21" s="281"/>
      <c r="BXZ21" s="281"/>
      <c r="BYA21" s="282"/>
      <c r="BYB21" s="283"/>
      <c r="BYC21" s="279"/>
      <c r="BYD21" s="280"/>
      <c r="BYE21" s="281"/>
      <c r="BYF21" s="281"/>
      <c r="BYG21" s="282"/>
      <c r="BYH21" s="283"/>
      <c r="BYI21" s="279"/>
      <c r="BYJ21" s="280"/>
      <c r="BYK21" s="281"/>
      <c r="BYL21" s="281"/>
      <c r="BYM21" s="282"/>
      <c r="BYN21" s="283"/>
      <c r="BYO21" s="279"/>
      <c r="BYP21" s="280"/>
      <c r="BYQ21" s="281"/>
      <c r="BYR21" s="281"/>
      <c r="BYS21" s="282"/>
      <c r="BYT21" s="283"/>
      <c r="BYU21" s="279"/>
      <c r="BYV21" s="280"/>
      <c r="BYW21" s="281"/>
      <c r="BYX21" s="281"/>
      <c r="BYY21" s="282"/>
      <c r="BYZ21" s="283"/>
      <c r="BZA21" s="279"/>
      <c r="BZB21" s="280"/>
      <c r="BZC21" s="281"/>
      <c r="BZD21" s="281"/>
      <c r="BZE21" s="282"/>
      <c r="BZF21" s="283"/>
      <c r="BZG21" s="279"/>
      <c r="BZH21" s="280"/>
      <c r="BZI21" s="281"/>
      <c r="BZJ21" s="281"/>
      <c r="BZK21" s="282"/>
      <c r="BZL21" s="283"/>
      <c r="BZM21" s="279"/>
      <c r="BZN21" s="280"/>
      <c r="BZO21" s="281"/>
      <c r="BZP21" s="281"/>
      <c r="BZQ21" s="282"/>
      <c r="BZR21" s="283"/>
      <c r="BZS21" s="279"/>
      <c r="BZT21" s="280"/>
      <c r="BZU21" s="281"/>
      <c r="BZV21" s="281"/>
      <c r="BZW21" s="282"/>
      <c r="BZX21" s="283"/>
      <c r="BZY21" s="279"/>
      <c r="BZZ21" s="280"/>
      <c r="CAA21" s="281"/>
      <c r="CAB21" s="281"/>
      <c r="CAC21" s="282"/>
      <c r="CAD21" s="283"/>
      <c r="CAE21" s="279"/>
      <c r="CAF21" s="280"/>
      <c r="CAG21" s="281"/>
      <c r="CAH21" s="281"/>
      <c r="CAI21" s="282"/>
      <c r="CAJ21" s="283"/>
      <c r="CAK21" s="279"/>
      <c r="CAL21" s="280"/>
      <c r="CAM21" s="281"/>
      <c r="CAN21" s="281"/>
      <c r="CAO21" s="282"/>
      <c r="CAP21" s="283"/>
      <c r="CAQ21" s="279"/>
      <c r="CAR21" s="280"/>
      <c r="CAS21" s="281"/>
      <c r="CAT21" s="281"/>
      <c r="CAU21" s="282"/>
      <c r="CAV21" s="283"/>
      <c r="CAW21" s="279"/>
      <c r="CAX21" s="280"/>
      <c r="CAY21" s="281"/>
      <c r="CAZ21" s="281"/>
      <c r="CBA21" s="282"/>
      <c r="CBB21" s="283"/>
      <c r="CBC21" s="279"/>
      <c r="CBD21" s="280"/>
      <c r="CBE21" s="281"/>
      <c r="CBF21" s="281"/>
      <c r="CBG21" s="282"/>
      <c r="CBH21" s="283"/>
      <c r="CBI21" s="279"/>
      <c r="CBJ21" s="280"/>
      <c r="CBK21" s="281"/>
      <c r="CBL21" s="281"/>
      <c r="CBM21" s="282"/>
      <c r="CBN21" s="283"/>
      <c r="CBO21" s="279"/>
      <c r="CBP21" s="280"/>
      <c r="CBQ21" s="281"/>
      <c r="CBR21" s="281"/>
      <c r="CBS21" s="282"/>
      <c r="CBT21" s="283"/>
      <c r="CBU21" s="279"/>
      <c r="CBV21" s="280"/>
      <c r="CBW21" s="281"/>
      <c r="CBX21" s="281"/>
      <c r="CBY21" s="282"/>
      <c r="CBZ21" s="283"/>
      <c r="CCA21" s="279"/>
      <c r="CCB21" s="280"/>
      <c r="CCC21" s="281"/>
      <c r="CCD21" s="281"/>
      <c r="CCE21" s="282"/>
      <c r="CCF21" s="283"/>
      <c r="CCG21" s="279"/>
      <c r="CCH21" s="280"/>
      <c r="CCI21" s="281"/>
      <c r="CCJ21" s="281"/>
      <c r="CCK21" s="282"/>
      <c r="CCL21" s="283"/>
      <c r="CCM21" s="279"/>
      <c r="CCN21" s="280"/>
      <c r="CCO21" s="281"/>
      <c r="CCP21" s="281"/>
      <c r="CCQ21" s="282"/>
      <c r="CCR21" s="283"/>
      <c r="CCS21" s="279"/>
      <c r="CCT21" s="280"/>
      <c r="CCU21" s="281"/>
      <c r="CCV21" s="281"/>
      <c r="CCW21" s="282"/>
      <c r="CCX21" s="283"/>
      <c r="CCY21" s="279"/>
      <c r="CCZ21" s="280"/>
      <c r="CDA21" s="281"/>
      <c r="CDB21" s="281"/>
      <c r="CDC21" s="282"/>
      <c r="CDD21" s="283"/>
      <c r="CDE21" s="279"/>
      <c r="CDF21" s="280"/>
      <c r="CDG21" s="281"/>
      <c r="CDH21" s="281"/>
      <c r="CDI21" s="282"/>
      <c r="CDJ21" s="283"/>
      <c r="CDK21" s="279"/>
      <c r="CDL21" s="280"/>
      <c r="CDM21" s="281"/>
      <c r="CDN21" s="281"/>
      <c r="CDO21" s="282"/>
      <c r="CDP21" s="283"/>
      <c r="CDQ21" s="279"/>
      <c r="CDR21" s="280"/>
      <c r="CDS21" s="281"/>
      <c r="CDT21" s="281"/>
      <c r="CDU21" s="282"/>
      <c r="CDV21" s="283"/>
      <c r="CDW21" s="279"/>
      <c r="CDX21" s="280"/>
      <c r="CDY21" s="281"/>
      <c r="CDZ21" s="281"/>
      <c r="CEA21" s="282"/>
      <c r="CEB21" s="283"/>
      <c r="CEC21" s="279"/>
      <c r="CED21" s="280"/>
      <c r="CEE21" s="281"/>
      <c r="CEF21" s="281"/>
      <c r="CEG21" s="282"/>
      <c r="CEH21" s="283"/>
      <c r="CEI21" s="279"/>
      <c r="CEJ21" s="280"/>
      <c r="CEK21" s="281"/>
      <c r="CEL21" s="281"/>
      <c r="CEM21" s="282"/>
      <c r="CEN21" s="283"/>
      <c r="CEO21" s="279"/>
      <c r="CEP21" s="280"/>
      <c r="CEQ21" s="281"/>
      <c r="CER21" s="281"/>
      <c r="CES21" s="282"/>
      <c r="CET21" s="283"/>
      <c r="CEU21" s="279"/>
      <c r="CEV21" s="280"/>
      <c r="CEW21" s="281"/>
      <c r="CEX21" s="281"/>
      <c r="CEY21" s="282"/>
      <c r="CEZ21" s="283"/>
      <c r="CFA21" s="279"/>
      <c r="CFB21" s="280"/>
      <c r="CFC21" s="281"/>
      <c r="CFD21" s="281"/>
      <c r="CFE21" s="282"/>
      <c r="CFF21" s="283"/>
      <c r="CFG21" s="279"/>
      <c r="CFH21" s="280"/>
      <c r="CFI21" s="281"/>
      <c r="CFJ21" s="281"/>
      <c r="CFK21" s="282"/>
      <c r="CFL21" s="283"/>
      <c r="CFM21" s="279"/>
      <c r="CFN21" s="280"/>
      <c r="CFO21" s="281"/>
      <c r="CFP21" s="281"/>
      <c r="CFQ21" s="282"/>
      <c r="CFR21" s="283"/>
      <c r="CFS21" s="279"/>
      <c r="CFT21" s="280"/>
      <c r="CFU21" s="281"/>
      <c r="CFV21" s="281"/>
      <c r="CFW21" s="282"/>
      <c r="CFX21" s="283"/>
      <c r="CFY21" s="279"/>
      <c r="CFZ21" s="280"/>
      <c r="CGA21" s="281"/>
      <c r="CGB21" s="281"/>
      <c r="CGC21" s="282"/>
      <c r="CGD21" s="283"/>
      <c r="CGE21" s="279"/>
      <c r="CGF21" s="280"/>
      <c r="CGG21" s="281"/>
      <c r="CGH21" s="281"/>
      <c r="CGI21" s="282"/>
      <c r="CGJ21" s="283"/>
      <c r="CGK21" s="279"/>
      <c r="CGL21" s="280"/>
      <c r="CGM21" s="281"/>
      <c r="CGN21" s="281"/>
      <c r="CGO21" s="282"/>
      <c r="CGP21" s="283"/>
      <c r="CGQ21" s="279"/>
      <c r="CGR21" s="280"/>
      <c r="CGS21" s="281"/>
      <c r="CGT21" s="281"/>
      <c r="CGU21" s="282"/>
      <c r="CGV21" s="283"/>
      <c r="CGW21" s="279"/>
      <c r="CGX21" s="280"/>
      <c r="CGY21" s="281"/>
      <c r="CGZ21" s="281"/>
      <c r="CHA21" s="282"/>
      <c r="CHB21" s="283"/>
      <c r="CHC21" s="279"/>
      <c r="CHD21" s="280"/>
      <c r="CHE21" s="281"/>
      <c r="CHF21" s="281"/>
      <c r="CHG21" s="282"/>
      <c r="CHH21" s="283"/>
      <c r="CHI21" s="279"/>
      <c r="CHJ21" s="280"/>
      <c r="CHK21" s="281"/>
      <c r="CHL21" s="281"/>
      <c r="CHM21" s="282"/>
      <c r="CHN21" s="283"/>
      <c r="CHO21" s="279"/>
      <c r="CHP21" s="280"/>
      <c r="CHQ21" s="281"/>
      <c r="CHR21" s="281"/>
      <c r="CHS21" s="282"/>
      <c r="CHT21" s="283"/>
      <c r="CHU21" s="279"/>
      <c r="CHV21" s="280"/>
      <c r="CHW21" s="281"/>
      <c r="CHX21" s="281"/>
      <c r="CHY21" s="282"/>
      <c r="CHZ21" s="283"/>
      <c r="CIA21" s="279"/>
      <c r="CIB21" s="280"/>
      <c r="CIC21" s="281"/>
      <c r="CID21" s="281"/>
      <c r="CIE21" s="282"/>
      <c r="CIF21" s="283"/>
      <c r="CIG21" s="279"/>
      <c r="CIH21" s="280"/>
      <c r="CII21" s="281"/>
      <c r="CIJ21" s="281"/>
      <c r="CIK21" s="282"/>
      <c r="CIL21" s="283"/>
      <c r="CIM21" s="279"/>
      <c r="CIN21" s="280"/>
      <c r="CIO21" s="281"/>
      <c r="CIP21" s="281"/>
      <c r="CIQ21" s="282"/>
      <c r="CIR21" s="283"/>
      <c r="CIS21" s="279"/>
      <c r="CIT21" s="280"/>
      <c r="CIU21" s="281"/>
      <c r="CIV21" s="281"/>
      <c r="CIW21" s="282"/>
      <c r="CIX21" s="283"/>
      <c r="CIY21" s="279"/>
      <c r="CIZ21" s="280"/>
      <c r="CJA21" s="281"/>
      <c r="CJB21" s="281"/>
      <c r="CJC21" s="282"/>
      <c r="CJD21" s="283"/>
      <c r="CJE21" s="279"/>
      <c r="CJF21" s="280"/>
      <c r="CJG21" s="281"/>
      <c r="CJH21" s="281"/>
      <c r="CJI21" s="282"/>
      <c r="CJJ21" s="283"/>
      <c r="CJK21" s="279"/>
      <c r="CJL21" s="280"/>
      <c r="CJM21" s="281"/>
      <c r="CJN21" s="281"/>
      <c r="CJO21" s="282"/>
      <c r="CJP21" s="283"/>
      <c r="CJQ21" s="279"/>
      <c r="CJR21" s="280"/>
      <c r="CJS21" s="281"/>
      <c r="CJT21" s="281"/>
      <c r="CJU21" s="282"/>
      <c r="CJV21" s="283"/>
      <c r="CJW21" s="279"/>
      <c r="CJX21" s="280"/>
      <c r="CJY21" s="281"/>
      <c r="CJZ21" s="281"/>
      <c r="CKA21" s="282"/>
      <c r="CKB21" s="283"/>
      <c r="CKC21" s="279"/>
      <c r="CKD21" s="280"/>
      <c r="CKE21" s="281"/>
      <c r="CKF21" s="281"/>
      <c r="CKG21" s="282"/>
      <c r="CKH21" s="283"/>
      <c r="CKI21" s="279"/>
      <c r="CKJ21" s="280"/>
      <c r="CKK21" s="281"/>
      <c r="CKL21" s="281"/>
      <c r="CKM21" s="282"/>
      <c r="CKN21" s="283"/>
      <c r="CKO21" s="279"/>
      <c r="CKP21" s="280"/>
      <c r="CKQ21" s="281"/>
      <c r="CKR21" s="281"/>
      <c r="CKS21" s="282"/>
      <c r="CKT21" s="283"/>
      <c r="CKU21" s="279"/>
      <c r="CKV21" s="280"/>
      <c r="CKW21" s="281"/>
      <c r="CKX21" s="281"/>
      <c r="CKY21" s="282"/>
      <c r="CKZ21" s="283"/>
      <c r="CLA21" s="279"/>
      <c r="CLB21" s="280"/>
      <c r="CLC21" s="281"/>
      <c r="CLD21" s="281"/>
      <c r="CLE21" s="282"/>
      <c r="CLF21" s="283"/>
      <c r="CLG21" s="279"/>
      <c r="CLH21" s="280"/>
      <c r="CLI21" s="281"/>
      <c r="CLJ21" s="281"/>
      <c r="CLK21" s="282"/>
      <c r="CLL21" s="283"/>
      <c r="CLM21" s="279"/>
      <c r="CLN21" s="280"/>
      <c r="CLO21" s="281"/>
      <c r="CLP21" s="281"/>
      <c r="CLQ21" s="282"/>
      <c r="CLR21" s="283"/>
      <c r="CLS21" s="279"/>
      <c r="CLT21" s="280"/>
      <c r="CLU21" s="281"/>
      <c r="CLV21" s="281"/>
      <c r="CLW21" s="282"/>
      <c r="CLX21" s="283"/>
      <c r="CLY21" s="279"/>
      <c r="CLZ21" s="280"/>
      <c r="CMA21" s="281"/>
      <c r="CMB21" s="281"/>
      <c r="CMC21" s="282"/>
      <c r="CMD21" s="283"/>
      <c r="CME21" s="279"/>
      <c r="CMF21" s="280"/>
      <c r="CMG21" s="281"/>
      <c r="CMH21" s="281"/>
      <c r="CMI21" s="282"/>
      <c r="CMJ21" s="283"/>
      <c r="CMK21" s="279"/>
      <c r="CML21" s="280"/>
      <c r="CMM21" s="281"/>
      <c r="CMN21" s="281"/>
      <c r="CMO21" s="282"/>
      <c r="CMP21" s="283"/>
      <c r="CMQ21" s="279"/>
      <c r="CMR21" s="280"/>
      <c r="CMS21" s="281"/>
      <c r="CMT21" s="281"/>
      <c r="CMU21" s="282"/>
      <c r="CMV21" s="283"/>
      <c r="CMW21" s="279"/>
      <c r="CMX21" s="280"/>
      <c r="CMY21" s="281"/>
      <c r="CMZ21" s="281"/>
      <c r="CNA21" s="282"/>
      <c r="CNB21" s="283"/>
      <c r="CNC21" s="279"/>
      <c r="CND21" s="280"/>
      <c r="CNE21" s="281"/>
      <c r="CNF21" s="281"/>
      <c r="CNG21" s="282"/>
      <c r="CNH21" s="283"/>
      <c r="CNI21" s="279"/>
      <c r="CNJ21" s="280"/>
      <c r="CNK21" s="281"/>
      <c r="CNL21" s="281"/>
      <c r="CNM21" s="282"/>
      <c r="CNN21" s="283"/>
      <c r="CNO21" s="279"/>
      <c r="CNP21" s="280"/>
      <c r="CNQ21" s="281"/>
      <c r="CNR21" s="281"/>
      <c r="CNS21" s="282"/>
      <c r="CNT21" s="283"/>
      <c r="CNU21" s="279"/>
      <c r="CNV21" s="280"/>
      <c r="CNW21" s="281"/>
      <c r="CNX21" s="281"/>
      <c r="CNY21" s="282"/>
      <c r="CNZ21" s="283"/>
      <c r="COA21" s="279"/>
      <c r="COB21" s="280"/>
      <c r="COC21" s="281"/>
      <c r="COD21" s="281"/>
      <c r="COE21" s="282"/>
      <c r="COF21" s="283"/>
      <c r="COG21" s="279"/>
      <c r="COH21" s="280"/>
      <c r="COI21" s="281"/>
      <c r="COJ21" s="281"/>
      <c r="COK21" s="282"/>
      <c r="COL21" s="283"/>
      <c r="COM21" s="279"/>
      <c r="CON21" s="280"/>
      <c r="COO21" s="281"/>
      <c r="COP21" s="281"/>
      <c r="COQ21" s="282"/>
      <c r="COR21" s="283"/>
      <c r="COS21" s="279"/>
      <c r="COT21" s="280"/>
      <c r="COU21" s="281"/>
      <c r="COV21" s="281"/>
      <c r="COW21" s="282"/>
      <c r="COX21" s="283"/>
      <c r="COY21" s="279"/>
      <c r="COZ21" s="280"/>
      <c r="CPA21" s="281"/>
      <c r="CPB21" s="281"/>
      <c r="CPC21" s="282"/>
      <c r="CPD21" s="283"/>
      <c r="CPE21" s="279"/>
      <c r="CPF21" s="280"/>
      <c r="CPG21" s="281"/>
      <c r="CPH21" s="281"/>
      <c r="CPI21" s="282"/>
      <c r="CPJ21" s="283"/>
      <c r="CPK21" s="279"/>
      <c r="CPL21" s="280"/>
      <c r="CPM21" s="281"/>
      <c r="CPN21" s="281"/>
      <c r="CPO21" s="282"/>
      <c r="CPP21" s="283"/>
      <c r="CPQ21" s="279"/>
      <c r="CPR21" s="280"/>
      <c r="CPS21" s="281"/>
      <c r="CPT21" s="281"/>
      <c r="CPU21" s="282"/>
      <c r="CPV21" s="283"/>
      <c r="CPW21" s="279"/>
      <c r="CPX21" s="280"/>
      <c r="CPY21" s="281"/>
      <c r="CPZ21" s="281"/>
      <c r="CQA21" s="282"/>
      <c r="CQB21" s="283"/>
      <c r="CQC21" s="279"/>
      <c r="CQD21" s="280"/>
      <c r="CQE21" s="281"/>
      <c r="CQF21" s="281"/>
      <c r="CQG21" s="282"/>
      <c r="CQH21" s="283"/>
      <c r="CQI21" s="279"/>
      <c r="CQJ21" s="280"/>
      <c r="CQK21" s="281"/>
      <c r="CQL21" s="281"/>
      <c r="CQM21" s="282"/>
      <c r="CQN21" s="283"/>
      <c r="CQO21" s="279"/>
      <c r="CQP21" s="280"/>
      <c r="CQQ21" s="281"/>
      <c r="CQR21" s="281"/>
      <c r="CQS21" s="282"/>
      <c r="CQT21" s="283"/>
      <c r="CQU21" s="279"/>
      <c r="CQV21" s="280"/>
      <c r="CQW21" s="281"/>
      <c r="CQX21" s="281"/>
      <c r="CQY21" s="282"/>
      <c r="CQZ21" s="283"/>
      <c r="CRA21" s="279"/>
      <c r="CRB21" s="280"/>
      <c r="CRC21" s="281"/>
      <c r="CRD21" s="281"/>
      <c r="CRE21" s="282"/>
      <c r="CRF21" s="283"/>
      <c r="CRG21" s="279"/>
      <c r="CRH21" s="280"/>
      <c r="CRI21" s="281"/>
      <c r="CRJ21" s="281"/>
      <c r="CRK21" s="282"/>
      <c r="CRL21" s="283"/>
      <c r="CRM21" s="279"/>
      <c r="CRN21" s="280"/>
      <c r="CRO21" s="281"/>
      <c r="CRP21" s="281"/>
      <c r="CRQ21" s="282"/>
      <c r="CRR21" s="283"/>
      <c r="CRS21" s="279"/>
      <c r="CRT21" s="280"/>
      <c r="CRU21" s="281"/>
      <c r="CRV21" s="281"/>
      <c r="CRW21" s="282"/>
      <c r="CRX21" s="283"/>
      <c r="CRY21" s="279"/>
      <c r="CRZ21" s="280"/>
      <c r="CSA21" s="281"/>
      <c r="CSB21" s="281"/>
      <c r="CSC21" s="282"/>
      <c r="CSD21" s="283"/>
      <c r="CSE21" s="279"/>
      <c r="CSF21" s="280"/>
      <c r="CSG21" s="281"/>
      <c r="CSH21" s="281"/>
      <c r="CSI21" s="282"/>
      <c r="CSJ21" s="283"/>
      <c r="CSK21" s="279"/>
      <c r="CSL21" s="280"/>
      <c r="CSM21" s="281"/>
      <c r="CSN21" s="281"/>
      <c r="CSO21" s="282"/>
      <c r="CSP21" s="283"/>
      <c r="CSQ21" s="279"/>
      <c r="CSR21" s="280"/>
      <c r="CSS21" s="281"/>
      <c r="CST21" s="281"/>
      <c r="CSU21" s="282"/>
      <c r="CSV21" s="283"/>
      <c r="CSW21" s="279"/>
      <c r="CSX21" s="280"/>
      <c r="CSY21" s="281"/>
      <c r="CSZ21" s="281"/>
      <c r="CTA21" s="282"/>
      <c r="CTB21" s="283"/>
      <c r="CTC21" s="279"/>
      <c r="CTD21" s="280"/>
      <c r="CTE21" s="281"/>
      <c r="CTF21" s="281"/>
      <c r="CTG21" s="282"/>
      <c r="CTH21" s="283"/>
      <c r="CTI21" s="279"/>
      <c r="CTJ21" s="280"/>
      <c r="CTK21" s="281"/>
      <c r="CTL21" s="281"/>
      <c r="CTM21" s="282"/>
      <c r="CTN21" s="283"/>
      <c r="CTO21" s="279"/>
      <c r="CTP21" s="280"/>
      <c r="CTQ21" s="281"/>
      <c r="CTR21" s="281"/>
      <c r="CTS21" s="282"/>
      <c r="CTT21" s="283"/>
      <c r="CTU21" s="279"/>
      <c r="CTV21" s="280"/>
      <c r="CTW21" s="281"/>
      <c r="CTX21" s="281"/>
      <c r="CTY21" s="282"/>
      <c r="CTZ21" s="283"/>
      <c r="CUA21" s="279"/>
      <c r="CUB21" s="280"/>
      <c r="CUC21" s="281"/>
      <c r="CUD21" s="281"/>
      <c r="CUE21" s="282"/>
      <c r="CUF21" s="283"/>
      <c r="CUG21" s="279"/>
      <c r="CUH21" s="280"/>
      <c r="CUI21" s="281"/>
      <c r="CUJ21" s="281"/>
      <c r="CUK21" s="282"/>
      <c r="CUL21" s="283"/>
      <c r="CUM21" s="279"/>
      <c r="CUN21" s="280"/>
      <c r="CUO21" s="281"/>
      <c r="CUP21" s="281"/>
      <c r="CUQ21" s="282"/>
      <c r="CUR21" s="283"/>
      <c r="CUS21" s="279"/>
      <c r="CUT21" s="280"/>
      <c r="CUU21" s="281"/>
      <c r="CUV21" s="281"/>
      <c r="CUW21" s="282"/>
      <c r="CUX21" s="283"/>
      <c r="CUY21" s="279"/>
      <c r="CUZ21" s="280"/>
      <c r="CVA21" s="281"/>
      <c r="CVB21" s="281"/>
      <c r="CVC21" s="282"/>
      <c r="CVD21" s="283"/>
      <c r="CVE21" s="279"/>
      <c r="CVF21" s="280"/>
      <c r="CVG21" s="281"/>
      <c r="CVH21" s="281"/>
      <c r="CVI21" s="282"/>
      <c r="CVJ21" s="283"/>
      <c r="CVK21" s="279"/>
      <c r="CVL21" s="280"/>
      <c r="CVM21" s="281"/>
      <c r="CVN21" s="281"/>
      <c r="CVO21" s="282"/>
      <c r="CVP21" s="283"/>
      <c r="CVQ21" s="279"/>
      <c r="CVR21" s="280"/>
      <c r="CVS21" s="281"/>
      <c r="CVT21" s="281"/>
      <c r="CVU21" s="282"/>
      <c r="CVV21" s="283"/>
      <c r="CVW21" s="279"/>
      <c r="CVX21" s="280"/>
      <c r="CVY21" s="281"/>
      <c r="CVZ21" s="281"/>
      <c r="CWA21" s="282"/>
      <c r="CWB21" s="283"/>
      <c r="CWC21" s="279"/>
      <c r="CWD21" s="280"/>
      <c r="CWE21" s="281"/>
      <c r="CWF21" s="281"/>
      <c r="CWG21" s="282"/>
      <c r="CWH21" s="283"/>
      <c r="CWI21" s="279"/>
      <c r="CWJ21" s="280"/>
      <c r="CWK21" s="281"/>
      <c r="CWL21" s="281"/>
      <c r="CWM21" s="282"/>
      <c r="CWN21" s="283"/>
      <c r="CWO21" s="279"/>
      <c r="CWP21" s="280"/>
      <c r="CWQ21" s="281"/>
      <c r="CWR21" s="281"/>
      <c r="CWS21" s="282"/>
      <c r="CWT21" s="283"/>
      <c r="CWU21" s="279"/>
      <c r="CWV21" s="280"/>
      <c r="CWW21" s="281"/>
      <c r="CWX21" s="281"/>
      <c r="CWY21" s="282"/>
      <c r="CWZ21" s="283"/>
      <c r="CXA21" s="279"/>
      <c r="CXB21" s="280"/>
      <c r="CXC21" s="281"/>
      <c r="CXD21" s="281"/>
      <c r="CXE21" s="282"/>
      <c r="CXF21" s="283"/>
      <c r="CXG21" s="279"/>
      <c r="CXH21" s="280"/>
      <c r="CXI21" s="281"/>
      <c r="CXJ21" s="281"/>
      <c r="CXK21" s="282"/>
      <c r="CXL21" s="283"/>
      <c r="CXM21" s="279"/>
      <c r="CXN21" s="280"/>
      <c r="CXO21" s="281"/>
      <c r="CXP21" s="281"/>
      <c r="CXQ21" s="282"/>
      <c r="CXR21" s="283"/>
      <c r="CXS21" s="279"/>
      <c r="CXT21" s="280"/>
      <c r="CXU21" s="281"/>
      <c r="CXV21" s="281"/>
      <c r="CXW21" s="282"/>
      <c r="CXX21" s="283"/>
      <c r="CXY21" s="279"/>
      <c r="CXZ21" s="280"/>
      <c r="CYA21" s="281"/>
      <c r="CYB21" s="281"/>
      <c r="CYC21" s="282"/>
      <c r="CYD21" s="283"/>
      <c r="CYE21" s="279"/>
      <c r="CYF21" s="280"/>
      <c r="CYG21" s="281"/>
      <c r="CYH21" s="281"/>
      <c r="CYI21" s="282"/>
      <c r="CYJ21" s="283"/>
      <c r="CYK21" s="279"/>
      <c r="CYL21" s="280"/>
      <c r="CYM21" s="281"/>
      <c r="CYN21" s="281"/>
      <c r="CYO21" s="282"/>
      <c r="CYP21" s="283"/>
      <c r="CYQ21" s="279"/>
      <c r="CYR21" s="280"/>
      <c r="CYS21" s="281"/>
      <c r="CYT21" s="281"/>
      <c r="CYU21" s="282"/>
      <c r="CYV21" s="283"/>
      <c r="CYW21" s="279"/>
      <c r="CYX21" s="280"/>
      <c r="CYY21" s="281"/>
      <c r="CYZ21" s="281"/>
      <c r="CZA21" s="282"/>
      <c r="CZB21" s="283"/>
      <c r="CZC21" s="279"/>
      <c r="CZD21" s="280"/>
      <c r="CZE21" s="281"/>
      <c r="CZF21" s="281"/>
      <c r="CZG21" s="282"/>
      <c r="CZH21" s="283"/>
      <c r="CZI21" s="279"/>
      <c r="CZJ21" s="280"/>
      <c r="CZK21" s="281"/>
      <c r="CZL21" s="281"/>
      <c r="CZM21" s="282"/>
      <c r="CZN21" s="283"/>
      <c r="CZO21" s="279"/>
      <c r="CZP21" s="280"/>
      <c r="CZQ21" s="281"/>
      <c r="CZR21" s="281"/>
      <c r="CZS21" s="282"/>
      <c r="CZT21" s="283"/>
      <c r="CZU21" s="279"/>
      <c r="CZV21" s="280"/>
      <c r="CZW21" s="281"/>
      <c r="CZX21" s="281"/>
      <c r="CZY21" s="282"/>
      <c r="CZZ21" s="283"/>
      <c r="DAA21" s="279"/>
      <c r="DAB21" s="280"/>
      <c r="DAC21" s="281"/>
      <c r="DAD21" s="281"/>
      <c r="DAE21" s="282"/>
      <c r="DAF21" s="283"/>
      <c r="DAG21" s="279"/>
      <c r="DAH21" s="280"/>
      <c r="DAI21" s="281"/>
      <c r="DAJ21" s="281"/>
      <c r="DAK21" s="282"/>
      <c r="DAL21" s="283"/>
      <c r="DAM21" s="279"/>
      <c r="DAN21" s="280"/>
      <c r="DAO21" s="281"/>
      <c r="DAP21" s="281"/>
      <c r="DAQ21" s="282"/>
      <c r="DAR21" s="283"/>
      <c r="DAS21" s="279"/>
      <c r="DAT21" s="280"/>
      <c r="DAU21" s="281"/>
      <c r="DAV21" s="281"/>
      <c r="DAW21" s="282"/>
      <c r="DAX21" s="283"/>
      <c r="DAY21" s="279"/>
      <c r="DAZ21" s="280"/>
      <c r="DBA21" s="281"/>
      <c r="DBB21" s="281"/>
      <c r="DBC21" s="282"/>
      <c r="DBD21" s="283"/>
      <c r="DBE21" s="279"/>
      <c r="DBF21" s="280"/>
      <c r="DBG21" s="281"/>
      <c r="DBH21" s="281"/>
      <c r="DBI21" s="282"/>
      <c r="DBJ21" s="283"/>
      <c r="DBK21" s="279"/>
      <c r="DBL21" s="280"/>
      <c r="DBM21" s="281"/>
      <c r="DBN21" s="281"/>
      <c r="DBO21" s="282"/>
      <c r="DBP21" s="283"/>
      <c r="DBQ21" s="279"/>
      <c r="DBR21" s="280"/>
      <c r="DBS21" s="281"/>
      <c r="DBT21" s="281"/>
      <c r="DBU21" s="282"/>
      <c r="DBV21" s="283"/>
      <c r="DBW21" s="279"/>
      <c r="DBX21" s="280"/>
      <c r="DBY21" s="281"/>
      <c r="DBZ21" s="281"/>
      <c r="DCA21" s="282"/>
      <c r="DCB21" s="283"/>
      <c r="DCC21" s="279"/>
      <c r="DCD21" s="280"/>
      <c r="DCE21" s="281"/>
      <c r="DCF21" s="281"/>
      <c r="DCG21" s="282"/>
      <c r="DCH21" s="283"/>
      <c r="DCI21" s="279"/>
      <c r="DCJ21" s="280"/>
      <c r="DCK21" s="281"/>
      <c r="DCL21" s="281"/>
      <c r="DCM21" s="282"/>
      <c r="DCN21" s="283"/>
      <c r="DCO21" s="279"/>
      <c r="DCP21" s="280"/>
      <c r="DCQ21" s="281"/>
      <c r="DCR21" s="281"/>
      <c r="DCS21" s="282"/>
      <c r="DCT21" s="283"/>
      <c r="DCU21" s="279"/>
      <c r="DCV21" s="280"/>
      <c r="DCW21" s="281"/>
      <c r="DCX21" s="281"/>
      <c r="DCY21" s="282"/>
      <c r="DCZ21" s="283"/>
      <c r="DDA21" s="279"/>
      <c r="DDB21" s="280"/>
      <c r="DDC21" s="281"/>
      <c r="DDD21" s="281"/>
      <c r="DDE21" s="282"/>
      <c r="DDF21" s="283"/>
      <c r="DDG21" s="279"/>
      <c r="DDH21" s="280"/>
      <c r="DDI21" s="281"/>
      <c r="DDJ21" s="281"/>
      <c r="DDK21" s="282"/>
      <c r="DDL21" s="283"/>
      <c r="DDM21" s="279"/>
      <c r="DDN21" s="280"/>
      <c r="DDO21" s="281"/>
      <c r="DDP21" s="281"/>
      <c r="DDQ21" s="282"/>
      <c r="DDR21" s="283"/>
      <c r="DDS21" s="279"/>
      <c r="DDT21" s="280"/>
      <c r="DDU21" s="281"/>
      <c r="DDV21" s="281"/>
      <c r="DDW21" s="282"/>
      <c r="DDX21" s="283"/>
      <c r="DDY21" s="279"/>
      <c r="DDZ21" s="280"/>
      <c r="DEA21" s="281"/>
      <c r="DEB21" s="281"/>
      <c r="DEC21" s="282"/>
      <c r="DED21" s="283"/>
      <c r="DEE21" s="279"/>
      <c r="DEF21" s="280"/>
      <c r="DEG21" s="281"/>
      <c r="DEH21" s="281"/>
      <c r="DEI21" s="282"/>
      <c r="DEJ21" s="283"/>
      <c r="DEK21" s="279"/>
      <c r="DEL21" s="280"/>
      <c r="DEM21" s="281"/>
      <c r="DEN21" s="281"/>
      <c r="DEO21" s="282"/>
      <c r="DEP21" s="283"/>
      <c r="DEQ21" s="279"/>
      <c r="DER21" s="280"/>
      <c r="DES21" s="281"/>
      <c r="DET21" s="281"/>
      <c r="DEU21" s="282"/>
      <c r="DEV21" s="283"/>
      <c r="DEW21" s="279"/>
      <c r="DEX21" s="280"/>
      <c r="DEY21" s="281"/>
      <c r="DEZ21" s="281"/>
      <c r="DFA21" s="282"/>
      <c r="DFB21" s="283"/>
      <c r="DFC21" s="279"/>
      <c r="DFD21" s="280"/>
      <c r="DFE21" s="281"/>
      <c r="DFF21" s="281"/>
      <c r="DFG21" s="282"/>
      <c r="DFH21" s="283"/>
      <c r="DFI21" s="279"/>
      <c r="DFJ21" s="280"/>
      <c r="DFK21" s="281"/>
      <c r="DFL21" s="281"/>
      <c r="DFM21" s="282"/>
      <c r="DFN21" s="283"/>
      <c r="DFO21" s="279"/>
      <c r="DFP21" s="280"/>
      <c r="DFQ21" s="281"/>
      <c r="DFR21" s="281"/>
      <c r="DFS21" s="282"/>
      <c r="DFT21" s="283"/>
      <c r="DFU21" s="279"/>
      <c r="DFV21" s="280"/>
      <c r="DFW21" s="281"/>
      <c r="DFX21" s="281"/>
      <c r="DFY21" s="282"/>
      <c r="DFZ21" s="283"/>
      <c r="DGA21" s="279"/>
      <c r="DGB21" s="280"/>
      <c r="DGC21" s="281"/>
      <c r="DGD21" s="281"/>
      <c r="DGE21" s="282"/>
      <c r="DGF21" s="283"/>
      <c r="DGG21" s="279"/>
      <c r="DGH21" s="280"/>
      <c r="DGI21" s="281"/>
      <c r="DGJ21" s="281"/>
      <c r="DGK21" s="282"/>
      <c r="DGL21" s="283"/>
      <c r="DGM21" s="279"/>
      <c r="DGN21" s="280"/>
      <c r="DGO21" s="281"/>
      <c r="DGP21" s="281"/>
      <c r="DGQ21" s="282"/>
      <c r="DGR21" s="283"/>
      <c r="DGS21" s="279"/>
      <c r="DGT21" s="280"/>
      <c r="DGU21" s="281"/>
      <c r="DGV21" s="281"/>
      <c r="DGW21" s="282"/>
      <c r="DGX21" s="283"/>
      <c r="DGY21" s="279"/>
      <c r="DGZ21" s="280"/>
      <c r="DHA21" s="281"/>
      <c r="DHB21" s="281"/>
      <c r="DHC21" s="282"/>
      <c r="DHD21" s="283"/>
      <c r="DHE21" s="279"/>
      <c r="DHF21" s="280"/>
      <c r="DHG21" s="281"/>
      <c r="DHH21" s="281"/>
      <c r="DHI21" s="282"/>
      <c r="DHJ21" s="283"/>
      <c r="DHK21" s="279"/>
      <c r="DHL21" s="280"/>
      <c r="DHM21" s="281"/>
      <c r="DHN21" s="281"/>
      <c r="DHO21" s="282"/>
      <c r="DHP21" s="283"/>
      <c r="DHQ21" s="279"/>
      <c r="DHR21" s="280"/>
      <c r="DHS21" s="281"/>
      <c r="DHT21" s="281"/>
      <c r="DHU21" s="282"/>
      <c r="DHV21" s="283"/>
      <c r="DHW21" s="279"/>
      <c r="DHX21" s="280"/>
      <c r="DHY21" s="281"/>
      <c r="DHZ21" s="281"/>
      <c r="DIA21" s="282"/>
      <c r="DIB21" s="283"/>
      <c r="DIC21" s="279"/>
      <c r="DID21" s="280"/>
      <c r="DIE21" s="281"/>
      <c r="DIF21" s="281"/>
      <c r="DIG21" s="282"/>
      <c r="DIH21" s="283"/>
      <c r="DII21" s="279"/>
      <c r="DIJ21" s="280"/>
      <c r="DIK21" s="281"/>
      <c r="DIL21" s="281"/>
      <c r="DIM21" s="282"/>
      <c r="DIN21" s="283"/>
      <c r="DIO21" s="279"/>
      <c r="DIP21" s="280"/>
      <c r="DIQ21" s="281"/>
      <c r="DIR21" s="281"/>
      <c r="DIS21" s="282"/>
      <c r="DIT21" s="283"/>
      <c r="DIU21" s="279"/>
      <c r="DIV21" s="280"/>
      <c r="DIW21" s="281"/>
      <c r="DIX21" s="281"/>
      <c r="DIY21" s="282"/>
      <c r="DIZ21" s="283"/>
      <c r="DJA21" s="279"/>
      <c r="DJB21" s="280"/>
      <c r="DJC21" s="281"/>
      <c r="DJD21" s="281"/>
      <c r="DJE21" s="282"/>
      <c r="DJF21" s="283"/>
      <c r="DJG21" s="279"/>
      <c r="DJH21" s="280"/>
      <c r="DJI21" s="281"/>
      <c r="DJJ21" s="281"/>
      <c r="DJK21" s="282"/>
      <c r="DJL21" s="283"/>
      <c r="DJM21" s="279"/>
      <c r="DJN21" s="280"/>
      <c r="DJO21" s="281"/>
      <c r="DJP21" s="281"/>
      <c r="DJQ21" s="282"/>
      <c r="DJR21" s="283"/>
      <c r="DJS21" s="279"/>
      <c r="DJT21" s="280"/>
      <c r="DJU21" s="281"/>
      <c r="DJV21" s="281"/>
      <c r="DJW21" s="282"/>
      <c r="DJX21" s="283"/>
      <c r="DJY21" s="279"/>
      <c r="DJZ21" s="280"/>
      <c r="DKA21" s="281"/>
      <c r="DKB21" s="281"/>
      <c r="DKC21" s="282"/>
      <c r="DKD21" s="283"/>
      <c r="DKE21" s="279"/>
      <c r="DKF21" s="280"/>
      <c r="DKG21" s="281"/>
      <c r="DKH21" s="281"/>
      <c r="DKI21" s="282"/>
      <c r="DKJ21" s="283"/>
      <c r="DKK21" s="279"/>
      <c r="DKL21" s="280"/>
      <c r="DKM21" s="281"/>
      <c r="DKN21" s="281"/>
      <c r="DKO21" s="282"/>
      <c r="DKP21" s="283"/>
      <c r="DKQ21" s="279"/>
      <c r="DKR21" s="280"/>
      <c r="DKS21" s="281"/>
      <c r="DKT21" s="281"/>
      <c r="DKU21" s="282"/>
      <c r="DKV21" s="283"/>
      <c r="DKW21" s="279"/>
      <c r="DKX21" s="280"/>
      <c r="DKY21" s="281"/>
      <c r="DKZ21" s="281"/>
      <c r="DLA21" s="282"/>
      <c r="DLB21" s="283"/>
      <c r="DLC21" s="279"/>
      <c r="DLD21" s="280"/>
      <c r="DLE21" s="281"/>
      <c r="DLF21" s="281"/>
      <c r="DLG21" s="282"/>
      <c r="DLH21" s="283"/>
      <c r="DLI21" s="279"/>
      <c r="DLJ21" s="280"/>
      <c r="DLK21" s="281"/>
      <c r="DLL21" s="281"/>
      <c r="DLM21" s="282"/>
      <c r="DLN21" s="283"/>
      <c r="DLO21" s="279"/>
      <c r="DLP21" s="280"/>
      <c r="DLQ21" s="281"/>
      <c r="DLR21" s="281"/>
      <c r="DLS21" s="282"/>
      <c r="DLT21" s="283"/>
      <c r="DLU21" s="279"/>
      <c r="DLV21" s="280"/>
      <c r="DLW21" s="281"/>
      <c r="DLX21" s="281"/>
      <c r="DLY21" s="282"/>
      <c r="DLZ21" s="283"/>
      <c r="DMA21" s="279"/>
      <c r="DMB21" s="280"/>
      <c r="DMC21" s="281"/>
      <c r="DMD21" s="281"/>
      <c r="DME21" s="282"/>
      <c r="DMF21" s="283"/>
      <c r="DMG21" s="279"/>
      <c r="DMH21" s="280"/>
      <c r="DMI21" s="281"/>
      <c r="DMJ21" s="281"/>
      <c r="DMK21" s="282"/>
      <c r="DML21" s="283"/>
      <c r="DMM21" s="279"/>
      <c r="DMN21" s="280"/>
      <c r="DMO21" s="281"/>
      <c r="DMP21" s="281"/>
      <c r="DMQ21" s="282"/>
      <c r="DMR21" s="283"/>
      <c r="DMS21" s="279"/>
      <c r="DMT21" s="280"/>
      <c r="DMU21" s="281"/>
      <c r="DMV21" s="281"/>
      <c r="DMW21" s="282"/>
      <c r="DMX21" s="283"/>
      <c r="DMY21" s="279"/>
      <c r="DMZ21" s="280"/>
      <c r="DNA21" s="281"/>
      <c r="DNB21" s="281"/>
      <c r="DNC21" s="282"/>
      <c r="DND21" s="283"/>
      <c r="DNE21" s="279"/>
      <c r="DNF21" s="280"/>
      <c r="DNG21" s="281"/>
      <c r="DNH21" s="281"/>
      <c r="DNI21" s="282"/>
      <c r="DNJ21" s="283"/>
      <c r="DNK21" s="279"/>
      <c r="DNL21" s="280"/>
      <c r="DNM21" s="281"/>
      <c r="DNN21" s="281"/>
      <c r="DNO21" s="282"/>
      <c r="DNP21" s="283"/>
      <c r="DNQ21" s="279"/>
      <c r="DNR21" s="280"/>
      <c r="DNS21" s="281"/>
      <c r="DNT21" s="281"/>
      <c r="DNU21" s="282"/>
      <c r="DNV21" s="283"/>
      <c r="DNW21" s="279"/>
      <c r="DNX21" s="280"/>
      <c r="DNY21" s="281"/>
      <c r="DNZ21" s="281"/>
      <c r="DOA21" s="282"/>
      <c r="DOB21" s="283"/>
      <c r="DOC21" s="279"/>
      <c r="DOD21" s="280"/>
      <c r="DOE21" s="281"/>
      <c r="DOF21" s="281"/>
      <c r="DOG21" s="282"/>
      <c r="DOH21" s="283"/>
      <c r="DOI21" s="279"/>
      <c r="DOJ21" s="280"/>
      <c r="DOK21" s="281"/>
      <c r="DOL21" s="281"/>
      <c r="DOM21" s="282"/>
      <c r="DON21" s="283"/>
      <c r="DOO21" s="279"/>
      <c r="DOP21" s="280"/>
      <c r="DOQ21" s="281"/>
      <c r="DOR21" s="281"/>
      <c r="DOS21" s="282"/>
      <c r="DOT21" s="283"/>
      <c r="DOU21" s="279"/>
      <c r="DOV21" s="280"/>
      <c r="DOW21" s="281"/>
      <c r="DOX21" s="281"/>
      <c r="DOY21" s="282"/>
      <c r="DOZ21" s="283"/>
      <c r="DPA21" s="279"/>
      <c r="DPB21" s="280"/>
      <c r="DPC21" s="281"/>
      <c r="DPD21" s="281"/>
      <c r="DPE21" s="282"/>
      <c r="DPF21" s="283"/>
      <c r="DPG21" s="279"/>
      <c r="DPH21" s="280"/>
      <c r="DPI21" s="281"/>
      <c r="DPJ21" s="281"/>
      <c r="DPK21" s="282"/>
      <c r="DPL21" s="283"/>
      <c r="DPM21" s="279"/>
      <c r="DPN21" s="280"/>
      <c r="DPO21" s="281"/>
      <c r="DPP21" s="281"/>
      <c r="DPQ21" s="282"/>
      <c r="DPR21" s="283"/>
      <c r="DPS21" s="279"/>
      <c r="DPT21" s="280"/>
      <c r="DPU21" s="281"/>
      <c r="DPV21" s="281"/>
      <c r="DPW21" s="282"/>
      <c r="DPX21" s="283"/>
      <c r="DPY21" s="279"/>
      <c r="DPZ21" s="280"/>
      <c r="DQA21" s="281"/>
      <c r="DQB21" s="281"/>
      <c r="DQC21" s="282"/>
      <c r="DQD21" s="283"/>
      <c r="DQE21" s="279"/>
      <c r="DQF21" s="280"/>
      <c r="DQG21" s="281"/>
      <c r="DQH21" s="281"/>
      <c r="DQI21" s="282"/>
      <c r="DQJ21" s="283"/>
      <c r="DQK21" s="279"/>
      <c r="DQL21" s="280"/>
      <c r="DQM21" s="281"/>
      <c r="DQN21" s="281"/>
      <c r="DQO21" s="282"/>
      <c r="DQP21" s="283"/>
      <c r="DQQ21" s="279"/>
      <c r="DQR21" s="280"/>
      <c r="DQS21" s="281"/>
      <c r="DQT21" s="281"/>
      <c r="DQU21" s="282"/>
      <c r="DQV21" s="283"/>
      <c r="DQW21" s="279"/>
      <c r="DQX21" s="280"/>
      <c r="DQY21" s="281"/>
      <c r="DQZ21" s="281"/>
      <c r="DRA21" s="282"/>
      <c r="DRB21" s="283"/>
      <c r="DRC21" s="279"/>
      <c r="DRD21" s="280"/>
      <c r="DRE21" s="281"/>
      <c r="DRF21" s="281"/>
      <c r="DRG21" s="282"/>
      <c r="DRH21" s="283"/>
      <c r="DRI21" s="279"/>
      <c r="DRJ21" s="280"/>
      <c r="DRK21" s="281"/>
      <c r="DRL21" s="281"/>
      <c r="DRM21" s="282"/>
      <c r="DRN21" s="283"/>
      <c r="DRO21" s="279"/>
      <c r="DRP21" s="280"/>
      <c r="DRQ21" s="281"/>
      <c r="DRR21" s="281"/>
      <c r="DRS21" s="282"/>
      <c r="DRT21" s="283"/>
      <c r="DRU21" s="279"/>
      <c r="DRV21" s="280"/>
      <c r="DRW21" s="281"/>
      <c r="DRX21" s="281"/>
      <c r="DRY21" s="282"/>
      <c r="DRZ21" s="283"/>
      <c r="DSA21" s="279"/>
      <c r="DSB21" s="280"/>
      <c r="DSC21" s="281"/>
      <c r="DSD21" s="281"/>
      <c r="DSE21" s="282"/>
      <c r="DSF21" s="283"/>
      <c r="DSG21" s="279"/>
      <c r="DSH21" s="280"/>
      <c r="DSI21" s="281"/>
      <c r="DSJ21" s="281"/>
      <c r="DSK21" s="282"/>
      <c r="DSL21" s="283"/>
      <c r="DSM21" s="279"/>
      <c r="DSN21" s="280"/>
      <c r="DSO21" s="281"/>
      <c r="DSP21" s="281"/>
      <c r="DSQ21" s="282"/>
      <c r="DSR21" s="283"/>
      <c r="DSS21" s="279"/>
      <c r="DST21" s="280"/>
      <c r="DSU21" s="281"/>
      <c r="DSV21" s="281"/>
      <c r="DSW21" s="282"/>
      <c r="DSX21" s="283"/>
      <c r="DSY21" s="279"/>
      <c r="DSZ21" s="280"/>
      <c r="DTA21" s="281"/>
      <c r="DTB21" s="281"/>
      <c r="DTC21" s="282"/>
      <c r="DTD21" s="283"/>
      <c r="DTE21" s="279"/>
      <c r="DTF21" s="280"/>
      <c r="DTG21" s="281"/>
      <c r="DTH21" s="281"/>
      <c r="DTI21" s="282"/>
      <c r="DTJ21" s="283"/>
      <c r="DTK21" s="279"/>
      <c r="DTL21" s="280"/>
      <c r="DTM21" s="281"/>
      <c r="DTN21" s="281"/>
      <c r="DTO21" s="282"/>
      <c r="DTP21" s="283"/>
      <c r="DTQ21" s="279"/>
      <c r="DTR21" s="280"/>
      <c r="DTS21" s="281"/>
      <c r="DTT21" s="281"/>
      <c r="DTU21" s="282"/>
      <c r="DTV21" s="283"/>
      <c r="DTW21" s="279"/>
      <c r="DTX21" s="280"/>
      <c r="DTY21" s="281"/>
      <c r="DTZ21" s="281"/>
      <c r="DUA21" s="282"/>
      <c r="DUB21" s="283"/>
      <c r="DUC21" s="279"/>
      <c r="DUD21" s="280"/>
      <c r="DUE21" s="281"/>
      <c r="DUF21" s="281"/>
      <c r="DUG21" s="282"/>
      <c r="DUH21" s="283"/>
      <c r="DUI21" s="279"/>
      <c r="DUJ21" s="280"/>
      <c r="DUK21" s="281"/>
      <c r="DUL21" s="281"/>
      <c r="DUM21" s="282"/>
      <c r="DUN21" s="283"/>
      <c r="DUO21" s="279"/>
      <c r="DUP21" s="280"/>
      <c r="DUQ21" s="281"/>
      <c r="DUR21" s="281"/>
      <c r="DUS21" s="282"/>
      <c r="DUT21" s="283"/>
      <c r="DUU21" s="279"/>
      <c r="DUV21" s="280"/>
      <c r="DUW21" s="281"/>
      <c r="DUX21" s="281"/>
      <c r="DUY21" s="282"/>
      <c r="DUZ21" s="283"/>
      <c r="DVA21" s="279"/>
      <c r="DVB21" s="280"/>
      <c r="DVC21" s="281"/>
      <c r="DVD21" s="281"/>
      <c r="DVE21" s="282"/>
      <c r="DVF21" s="283"/>
      <c r="DVG21" s="279"/>
      <c r="DVH21" s="280"/>
      <c r="DVI21" s="281"/>
      <c r="DVJ21" s="281"/>
      <c r="DVK21" s="282"/>
      <c r="DVL21" s="283"/>
      <c r="DVM21" s="279"/>
      <c r="DVN21" s="280"/>
      <c r="DVO21" s="281"/>
      <c r="DVP21" s="281"/>
      <c r="DVQ21" s="282"/>
      <c r="DVR21" s="283"/>
      <c r="DVS21" s="279"/>
      <c r="DVT21" s="280"/>
      <c r="DVU21" s="281"/>
      <c r="DVV21" s="281"/>
      <c r="DVW21" s="282"/>
      <c r="DVX21" s="283"/>
      <c r="DVY21" s="279"/>
      <c r="DVZ21" s="280"/>
      <c r="DWA21" s="281"/>
      <c r="DWB21" s="281"/>
      <c r="DWC21" s="282"/>
      <c r="DWD21" s="283"/>
      <c r="DWE21" s="279"/>
      <c r="DWF21" s="280"/>
      <c r="DWG21" s="281"/>
      <c r="DWH21" s="281"/>
      <c r="DWI21" s="282"/>
      <c r="DWJ21" s="283"/>
      <c r="DWK21" s="279"/>
      <c r="DWL21" s="280"/>
      <c r="DWM21" s="281"/>
      <c r="DWN21" s="281"/>
      <c r="DWO21" s="282"/>
      <c r="DWP21" s="283"/>
      <c r="DWQ21" s="279"/>
      <c r="DWR21" s="280"/>
      <c r="DWS21" s="281"/>
      <c r="DWT21" s="281"/>
      <c r="DWU21" s="282"/>
      <c r="DWV21" s="283"/>
      <c r="DWW21" s="279"/>
      <c r="DWX21" s="280"/>
      <c r="DWY21" s="281"/>
      <c r="DWZ21" s="281"/>
      <c r="DXA21" s="282"/>
      <c r="DXB21" s="283"/>
      <c r="DXC21" s="279"/>
      <c r="DXD21" s="280"/>
      <c r="DXE21" s="281"/>
      <c r="DXF21" s="281"/>
      <c r="DXG21" s="282"/>
      <c r="DXH21" s="283"/>
      <c r="DXI21" s="279"/>
      <c r="DXJ21" s="280"/>
      <c r="DXK21" s="281"/>
      <c r="DXL21" s="281"/>
      <c r="DXM21" s="282"/>
      <c r="DXN21" s="283"/>
      <c r="DXO21" s="279"/>
      <c r="DXP21" s="280"/>
      <c r="DXQ21" s="281"/>
      <c r="DXR21" s="281"/>
      <c r="DXS21" s="282"/>
      <c r="DXT21" s="283"/>
      <c r="DXU21" s="279"/>
      <c r="DXV21" s="280"/>
      <c r="DXW21" s="281"/>
      <c r="DXX21" s="281"/>
      <c r="DXY21" s="282"/>
      <c r="DXZ21" s="283"/>
      <c r="DYA21" s="279"/>
      <c r="DYB21" s="280"/>
      <c r="DYC21" s="281"/>
      <c r="DYD21" s="281"/>
      <c r="DYE21" s="282"/>
      <c r="DYF21" s="283"/>
      <c r="DYG21" s="279"/>
      <c r="DYH21" s="280"/>
      <c r="DYI21" s="281"/>
      <c r="DYJ21" s="281"/>
      <c r="DYK21" s="282"/>
      <c r="DYL21" s="283"/>
      <c r="DYM21" s="279"/>
      <c r="DYN21" s="280"/>
      <c r="DYO21" s="281"/>
      <c r="DYP21" s="281"/>
      <c r="DYQ21" s="282"/>
      <c r="DYR21" s="283"/>
      <c r="DYS21" s="279"/>
      <c r="DYT21" s="280"/>
      <c r="DYU21" s="281"/>
      <c r="DYV21" s="281"/>
      <c r="DYW21" s="282"/>
      <c r="DYX21" s="283"/>
      <c r="DYY21" s="279"/>
      <c r="DYZ21" s="280"/>
      <c r="DZA21" s="281"/>
      <c r="DZB21" s="281"/>
      <c r="DZC21" s="282"/>
      <c r="DZD21" s="283"/>
      <c r="DZE21" s="279"/>
      <c r="DZF21" s="280"/>
      <c r="DZG21" s="281"/>
      <c r="DZH21" s="281"/>
      <c r="DZI21" s="282"/>
      <c r="DZJ21" s="283"/>
      <c r="DZK21" s="279"/>
      <c r="DZL21" s="280"/>
      <c r="DZM21" s="281"/>
      <c r="DZN21" s="281"/>
      <c r="DZO21" s="282"/>
      <c r="DZP21" s="283"/>
      <c r="DZQ21" s="279"/>
      <c r="DZR21" s="280"/>
      <c r="DZS21" s="281"/>
      <c r="DZT21" s="281"/>
      <c r="DZU21" s="282"/>
      <c r="DZV21" s="283"/>
      <c r="DZW21" s="279"/>
      <c r="DZX21" s="280"/>
      <c r="DZY21" s="281"/>
      <c r="DZZ21" s="281"/>
      <c r="EAA21" s="282"/>
      <c r="EAB21" s="283"/>
      <c r="EAC21" s="279"/>
      <c r="EAD21" s="280"/>
      <c r="EAE21" s="281"/>
      <c r="EAF21" s="281"/>
      <c r="EAG21" s="282"/>
      <c r="EAH21" s="283"/>
      <c r="EAI21" s="279"/>
      <c r="EAJ21" s="280"/>
      <c r="EAK21" s="281"/>
      <c r="EAL21" s="281"/>
      <c r="EAM21" s="282"/>
      <c r="EAN21" s="283"/>
      <c r="EAO21" s="279"/>
      <c r="EAP21" s="280"/>
      <c r="EAQ21" s="281"/>
      <c r="EAR21" s="281"/>
      <c r="EAS21" s="282"/>
      <c r="EAT21" s="283"/>
      <c r="EAU21" s="279"/>
      <c r="EAV21" s="280"/>
      <c r="EAW21" s="281"/>
      <c r="EAX21" s="281"/>
      <c r="EAY21" s="282"/>
      <c r="EAZ21" s="283"/>
      <c r="EBA21" s="279"/>
      <c r="EBB21" s="280"/>
      <c r="EBC21" s="281"/>
      <c r="EBD21" s="281"/>
      <c r="EBE21" s="282"/>
      <c r="EBF21" s="283"/>
      <c r="EBG21" s="279"/>
      <c r="EBH21" s="280"/>
      <c r="EBI21" s="281"/>
      <c r="EBJ21" s="281"/>
      <c r="EBK21" s="282"/>
      <c r="EBL21" s="283"/>
      <c r="EBM21" s="279"/>
      <c r="EBN21" s="280"/>
      <c r="EBO21" s="281"/>
      <c r="EBP21" s="281"/>
      <c r="EBQ21" s="282"/>
      <c r="EBR21" s="283"/>
      <c r="EBS21" s="279"/>
      <c r="EBT21" s="280"/>
      <c r="EBU21" s="281"/>
      <c r="EBV21" s="281"/>
      <c r="EBW21" s="282"/>
      <c r="EBX21" s="283"/>
      <c r="EBY21" s="279"/>
      <c r="EBZ21" s="280"/>
      <c r="ECA21" s="281"/>
      <c r="ECB21" s="281"/>
      <c r="ECC21" s="282"/>
      <c r="ECD21" s="283"/>
      <c r="ECE21" s="279"/>
      <c r="ECF21" s="280"/>
      <c r="ECG21" s="281"/>
      <c r="ECH21" s="281"/>
      <c r="ECI21" s="282"/>
      <c r="ECJ21" s="283"/>
      <c r="ECK21" s="279"/>
      <c r="ECL21" s="280"/>
      <c r="ECM21" s="281"/>
      <c r="ECN21" s="281"/>
      <c r="ECO21" s="282"/>
      <c r="ECP21" s="283"/>
      <c r="ECQ21" s="279"/>
      <c r="ECR21" s="280"/>
      <c r="ECS21" s="281"/>
      <c r="ECT21" s="281"/>
      <c r="ECU21" s="282"/>
      <c r="ECV21" s="283"/>
      <c r="ECW21" s="279"/>
      <c r="ECX21" s="280"/>
      <c r="ECY21" s="281"/>
      <c r="ECZ21" s="281"/>
      <c r="EDA21" s="282"/>
      <c r="EDB21" s="283"/>
      <c r="EDC21" s="279"/>
      <c r="EDD21" s="280"/>
      <c r="EDE21" s="281"/>
      <c r="EDF21" s="281"/>
      <c r="EDG21" s="282"/>
      <c r="EDH21" s="283"/>
      <c r="EDI21" s="279"/>
      <c r="EDJ21" s="280"/>
      <c r="EDK21" s="281"/>
      <c r="EDL21" s="281"/>
      <c r="EDM21" s="282"/>
      <c r="EDN21" s="283"/>
      <c r="EDO21" s="279"/>
      <c r="EDP21" s="280"/>
      <c r="EDQ21" s="281"/>
      <c r="EDR21" s="281"/>
      <c r="EDS21" s="282"/>
      <c r="EDT21" s="283"/>
      <c r="EDU21" s="279"/>
      <c r="EDV21" s="280"/>
      <c r="EDW21" s="281"/>
      <c r="EDX21" s="281"/>
      <c r="EDY21" s="282"/>
      <c r="EDZ21" s="283"/>
      <c r="EEA21" s="279"/>
      <c r="EEB21" s="280"/>
      <c r="EEC21" s="281"/>
      <c r="EED21" s="281"/>
      <c r="EEE21" s="282"/>
      <c r="EEF21" s="283"/>
      <c r="EEG21" s="279"/>
      <c r="EEH21" s="280"/>
      <c r="EEI21" s="281"/>
      <c r="EEJ21" s="281"/>
      <c r="EEK21" s="282"/>
      <c r="EEL21" s="283"/>
      <c r="EEM21" s="279"/>
      <c r="EEN21" s="280"/>
      <c r="EEO21" s="281"/>
      <c r="EEP21" s="281"/>
      <c r="EEQ21" s="282"/>
      <c r="EER21" s="283"/>
      <c r="EES21" s="279"/>
      <c r="EET21" s="280"/>
      <c r="EEU21" s="281"/>
      <c r="EEV21" s="281"/>
      <c r="EEW21" s="282"/>
      <c r="EEX21" s="283"/>
      <c r="EEY21" s="279"/>
      <c r="EEZ21" s="280"/>
      <c r="EFA21" s="281"/>
      <c r="EFB21" s="281"/>
      <c r="EFC21" s="282"/>
      <c r="EFD21" s="283"/>
      <c r="EFE21" s="279"/>
      <c r="EFF21" s="280"/>
      <c r="EFG21" s="281"/>
      <c r="EFH21" s="281"/>
      <c r="EFI21" s="282"/>
      <c r="EFJ21" s="283"/>
      <c r="EFK21" s="279"/>
      <c r="EFL21" s="280"/>
      <c r="EFM21" s="281"/>
      <c r="EFN21" s="281"/>
      <c r="EFO21" s="282"/>
      <c r="EFP21" s="283"/>
      <c r="EFQ21" s="279"/>
      <c r="EFR21" s="280"/>
      <c r="EFS21" s="281"/>
      <c r="EFT21" s="281"/>
      <c r="EFU21" s="282"/>
      <c r="EFV21" s="283"/>
      <c r="EFW21" s="279"/>
      <c r="EFX21" s="280"/>
      <c r="EFY21" s="281"/>
      <c r="EFZ21" s="281"/>
      <c r="EGA21" s="282"/>
      <c r="EGB21" s="283"/>
      <c r="EGC21" s="279"/>
      <c r="EGD21" s="280"/>
      <c r="EGE21" s="281"/>
      <c r="EGF21" s="281"/>
      <c r="EGG21" s="282"/>
      <c r="EGH21" s="283"/>
      <c r="EGI21" s="279"/>
      <c r="EGJ21" s="280"/>
      <c r="EGK21" s="281"/>
      <c r="EGL21" s="281"/>
      <c r="EGM21" s="282"/>
      <c r="EGN21" s="283"/>
      <c r="EGO21" s="279"/>
      <c r="EGP21" s="280"/>
      <c r="EGQ21" s="281"/>
      <c r="EGR21" s="281"/>
      <c r="EGS21" s="282"/>
      <c r="EGT21" s="283"/>
      <c r="EGU21" s="279"/>
      <c r="EGV21" s="280"/>
      <c r="EGW21" s="281"/>
      <c r="EGX21" s="281"/>
      <c r="EGY21" s="282"/>
      <c r="EGZ21" s="283"/>
      <c r="EHA21" s="279"/>
      <c r="EHB21" s="280"/>
      <c r="EHC21" s="281"/>
      <c r="EHD21" s="281"/>
      <c r="EHE21" s="282"/>
      <c r="EHF21" s="283"/>
      <c r="EHG21" s="279"/>
      <c r="EHH21" s="280"/>
      <c r="EHI21" s="281"/>
      <c r="EHJ21" s="281"/>
      <c r="EHK21" s="282"/>
      <c r="EHL21" s="283"/>
      <c r="EHM21" s="279"/>
      <c r="EHN21" s="280"/>
      <c r="EHO21" s="281"/>
      <c r="EHP21" s="281"/>
      <c r="EHQ21" s="282"/>
      <c r="EHR21" s="283"/>
      <c r="EHS21" s="279"/>
      <c r="EHT21" s="280"/>
      <c r="EHU21" s="281"/>
      <c r="EHV21" s="281"/>
      <c r="EHW21" s="282"/>
      <c r="EHX21" s="283"/>
      <c r="EHY21" s="279"/>
      <c r="EHZ21" s="280"/>
      <c r="EIA21" s="281"/>
      <c r="EIB21" s="281"/>
      <c r="EIC21" s="282"/>
      <c r="EID21" s="283"/>
      <c r="EIE21" s="279"/>
      <c r="EIF21" s="280"/>
      <c r="EIG21" s="281"/>
      <c r="EIH21" s="281"/>
      <c r="EII21" s="282"/>
      <c r="EIJ21" s="283"/>
      <c r="EIK21" s="279"/>
      <c r="EIL21" s="280"/>
      <c r="EIM21" s="281"/>
      <c r="EIN21" s="281"/>
      <c r="EIO21" s="282"/>
      <c r="EIP21" s="283"/>
      <c r="EIQ21" s="279"/>
      <c r="EIR21" s="280"/>
      <c r="EIS21" s="281"/>
      <c r="EIT21" s="281"/>
      <c r="EIU21" s="282"/>
      <c r="EIV21" s="283"/>
      <c r="EIW21" s="279"/>
      <c r="EIX21" s="280"/>
      <c r="EIY21" s="281"/>
      <c r="EIZ21" s="281"/>
      <c r="EJA21" s="282"/>
      <c r="EJB21" s="283"/>
      <c r="EJC21" s="279"/>
      <c r="EJD21" s="280"/>
      <c r="EJE21" s="281"/>
      <c r="EJF21" s="281"/>
      <c r="EJG21" s="282"/>
      <c r="EJH21" s="283"/>
      <c r="EJI21" s="279"/>
      <c r="EJJ21" s="280"/>
      <c r="EJK21" s="281"/>
      <c r="EJL21" s="281"/>
      <c r="EJM21" s="282"/>
      <c r="EJN21" s="283"/>
      <c r="EJO21" s="279"/>
      <c r="EJP21" s="280"/>
      <c r="EJQ21" s="281"/>
      <c r="EJR21" s="281"/>
      <c r="EJS21" s="282"/>
      <c r="EJT21" s="283"/>
      <c r="EJU21" s="279"/>
      <c r="EJV21" s="280"/>
      <c r="EJW21" s="281"/>
      <c r="EJX21" s="281"/>
      <c r="EJY21" s="282"/>
      <c r="EJZ21" s="283"/>
      <c r="EKA21" s="279"/>
      <c r="EKB21" s="280"/>
      <c r="EKC21" s="281"/>
      <c r="EKD21" s="281"/>
      <c r="EKE21" s="282"/>
      <c r="EKF21" s="283"/>
      <c r="EKG21" s="279"/>
      <c r="EKH21" s="280"/>
      <c r="EKI21" s="281"/>
      <c r="EKJ21" s="281"/>
      <c r="EKK21" s="282"/>
      <c r="EKL21" s="283"/>
      <c r="EKM21" s="279"/>
      <c r="EKN21" s="280"/>
      <c r="EKO21" s="281"/>
      <c r="EKP21" s="281"/>
      <c r="EKQ21" s="282"/>
      <c r="EKR21" s="283"/>
      <c r="EKS21" s="279"/>
      <c r="EKT21" s="280"/>
      <c r="EKU21" s="281"/>
      <c r="EKV21" s="281"/>
      <c r="EKW21" s="282"/>
      <c r="EKX21" s="283"/>
      <c r="EKY21" s="279"/>
      <c r="EKZ21" s="280"/>
      <c r="ELA21" s="281"/>
      <c r="ELB21" s="281"/>
      <c r="ELC21" s="282"/>
      <c r="ELD21" s="283"/>
      <c r="ELE21" s="279"/>
      <c r="ELF21" s="280"/>
      <c r="ELG21" s="281"/>
      <c r="ELH21" s="281"/>
      <c r="ELI21" s="282"/>
      <c r="ELJ21" s="283"/>
      <c r="ELK21" s="279"/>
      <c r="ELL21" s="280"/>
      <c r="ELM21" s="281"/>
      <c r="ELN21" s="281"/>
      <c r="ELO21" s="282"/>
      <c r="ELP21" s="283"/>
      <c r="ELQ21" s="279"/>
      <c r="ELR21" s="280"/>
      <c r="ELS21" s="281"/>
      <c r="ELT21" s="281"/>
      <c r="ELU21" s="282"/>
      <c r="ELV21" s="283"/>
      <c r="ELW21" s="279"/>
      <c r="ELX21" s="280"/>
      <c r="ELY21" s="281"/>
      <c r="ELZ21" s="281"/>
      <c r="EMA21" s="282"/>
      <c r="EMB21" s="283"/>
      <c r="EMC21" s="279"/>
      <c r="EMD21" s="280"/>
      <c r="EME21" s="281"/>
      <c r="EMF21" s="281"/>
      <c r="EMG21" s="282"/>
      <c r="EMH21" s="283"/>
      <c r="EMI21" s="279"/>
      <c r="EMJ21" s="280"/>
      <c r="EMK21" s="281"/>
      <c r="EML21" s="281"/>
      <c r="EMM21" s="282"/>
      <c r="EMN21" s="283"/>
      <c r="EMO21" s="279"/>
      <c r="EMP21" s="280"/>
      <c r="EMQ21" s="281"/>
      <c r="EMR21" s="281"/>
      <c r="EMS21" s="282"/>
      <c r="EMT21" s="283"/>
      <c r="EMU21" s="279"/>
      <c r="EMV21" s="280"/>
      <c r="EMW21" s="281"/>
      <c r="EMX21" s="281"/>
      <c r="EMY21" s="282"/>
      <c r="EMZ21" s="283"/>
      <c r="ENA21" s="279"/>
      <c r="ENB21" s="280"/>
      <c r="ENC21" s="281"/>
      <c r="END21" s="281"/>
      <c r="ENE21" s="282"/>
      <c r="ENF21" s="283"/>
      <c r="ENG21" s="279"/>
      <c r="ENH21" s="280"/>
      <c r="ENI21" s="281"/>
      <c r="ENJ21" s="281"/>
      <c r="ENK21" s="282"/>
      <c r="ENL21" s="283"/>
      <c r="ENM21" s="279"/>
      <c r="ENN21" s="280"/>
      <c r="ENO21" s="281"/>
      <c r="ENP21" s="281"/>
      <c r="ENQ21" s="282"/>
      <c r="ENR21" s="283"/>
      <c r="ENS21" s="279"/>
      <c r="ENT21" s="280"/>
      <c r="ENU21" s="281"/>
      <c r="ENV21" s="281"/>
      <c r="ENW21" s="282"/>
      <c r="ENX21" s="283"/>
      <c r="ENY21" s="279"/>
      <c r="ENZ21" s="280"/>
      <c r="EOA21" s="281"/>
      <c r="EOB21" s="281"/>
      <c r="EOC21" s="282"/>
      <c r="EOD21" s="283"/>
      <c r="EOE21" s="279"/>
      <c r="EOF21" s="280"/>
      <c r="EOG21" s="281"/>
      <c r="EOH21" s="281"/>
      <c r="EOI21" s="282"/>
      <c r="EOJ21" s="283"/>
      <c r="EOK21" s="279"/>
      <c r="EOL21" s="280"/>
      <c r="EOM21" s="281"/>
      <c r="EON21" s="281"/>
      <c r="EOO21" s="282"/>
      <c r="EOP21" s="283"/>
      <c r="EOQ21" s="279"/>
      <c r="EOR21" s="280"/>
      <c r="EOS21" s="281"/>
      <c r="EOT21" s="281"/>
      <c r="EOU21" s="282"/>
      <c r="EOV21" s="283"/>
      <c r="EOW21" s="279"/>
      <c r="EOX21" s="280"/>
      <c r="EOY21" s="281"/>
      <c r="EOZ21" s="281"/>
      <c r="EPA21" s="282"/>
      <c r="EPB21" s="283"/>
      <c r="EPC21" s="279"/>
      <c r="EPD21" s="280"/>
      <c r="EPE21" s="281"/>
      <c r="EPF21" s="281"/>
      <c r="EPG21" s="282"/>
      <c r="EPH21" s="283"/>
      <c r="EPI21" s="279"/>
      <c r="EPJ21" s="280"/>
      <c r="EPK21" s="281"/>
      <c r="EPL21" s="281"/>
      <c r="EPM21" s="282"/>
      <c r="EPN21" s="283"/>
      <c r="EPO21" s="279"/>
      <c r="EPP21" s="280"/>
      <c r="EPQ21" s="281"/>
      <c r="EPR21" s="281"/>
      <c r="EPS21" s="282"/>
      <c r="EPT21" s="283"/>
      <c r="EPU21" s="279"/>
      <c r="EPV21" s="280"/>
      <c r="EPW21" s="281"/>
      <c r="EPX21" s="281"/>
      <c r="EPY21" s="282"/>
      <c r="EPZ21" s="283"/>
      <c r="EQA21" s="279"/>
      <c r="EQB21" s="280"/>
      <c r="EQC21" s="281"/>
      <c r="EQD21" s="281"/>
      <c r="EQE21" s="282"/>
      <c r="EQF21" s="283"/>
      <c r="EQG21" s="279"/>
      <c r="EQH21" s="280"/>
      <c r="EQI21" s="281"/>
      <c r="EQJ21" s="281"/>
      <c r="EQK21" s="282"/>
      <c r="EQL21" s="283"/>
      <c r="EQM21" s="279"/>
      <c r="EQN21" s="280"/>
      <c r="EQO21" s="281"/>
      <c r="EQP21" s="281"/>
      <c r="EQQ21" s="282"/>
      <c r="EQR21" s="283"/>
      <c r="EQS21" s="279"/>
      <c r="EQT21" s="280"/>
      <c r="EQU21" s="281"/>
      <c r="EQV21" s="281"/>
      <c r="EQW21" s="282"/>
      <c r="EQX21" s="283"/>
      <c r="EQY21" s="279"/>
      <c r="EQZ21" s="280"/>
      <c r="ERA21" s="281"/>
      <c r="ERB21" s="281"/>
      <c r="ERC21" s="282"/>
      <c r="ERD21" s="283"/>
      <c r="ERE21" s="279"/>
      <c r="ERF21" s="280"/>
      <c r="ERG21" s="281"/>
      <c r="ERH21" s="281"/>
      <c r="ERI21" s="282"/>
      <c r="ERJ21" s="283"/>
      <c r="ERK21" s="279"/>
      <c r="ERL21" s="280"/>
      <c r="ERM21" s="281"/>
      <c r="ERN21" s="281"/>
      <c r="ERO21" s="282"/>
      <c r="ERP21" s="283"/>
      <c r="ERQ21" s="279"/>
      <c r="ERR21" s="280"/>
      <c r="ERS21" s="281"/>
      <c r="ERT21" s="281"/>
      <c r="ERU21" s="282"/>
      <c r="ERV21" s="283"/>
      <c r="ERW21" s="279"/>
      <c r="ERX21" s="280"/>
      <c r="ERY21" s="281"/>
      <c r="ERZ21" s="281"/>
      <c r="ESA21" s="282"/>
      <c r="ESB21" s="283"/>
      <c r="ESC21" s="279"/>
      <c r="ESD21" s="280"/>
      <c r="ESE21" s="281"/>
      <c r="ESF21" s="281"/>
      <c r="ESG21" s="282"/>
      <c r="ESH21" s="283"/>
      <c r="ESI21" s="279"/>
      <c r="ESJ21" s="280"/>
      <c r="ESK21" s="281"/>
      <c r="ESL21" s="281"/>
      <c r="ESM21" s="282"/>
      <c r="ESN21" s="283"/>
      <c r="ESO21" s="279"/>
      <c r="ESP21" s="280"/>
      <c r="ESQ21" s="281"/>
      <c r="ESR21" s="281"/>
      <c r="ESS21" s="282"/>
      <c r="EST21" s="283"/>
      <c r="ESU21" s="279"/>
      <c r="ESV21" s="280"/>
      <c r="ESW21" s="281"/>
      <c r="ESX21" s="281"/>
      <c r="ESY21" s="282"/>
      <c r="ESZ21" s="283"/>
      <c r="ETA21" s="279"/>
      <c r="ETB21" s="280"/>
      <c r="ETC21" s="281"/>
      <c r="ETD21" s="281"/>
      <c r="ETE21" s="282"/>
      <c r="ETF21" s="283"/>
      <c r="ETG21" s="279"/>
      <c r="ETH21" s="280"/>
      <c r="ETI21" s="281"/>
      <c r="ETJ21" s="281"/>
      <c r="ETK21" s="282"/>
      <c r="ETL21" s="283"/>
      <c r="ETM21" s="279"/>
      <c r="ETN21" s="280"/>
      <c r="ETO21" s="281"/>
      <c r="ETP21" s="281"/>
      <c r="ETQ21" s="282"/>
      <c r="ETR21" s="283"/>
      <c r="ETS21" s="279"/>
      <c r="ETT21" s="280"/>
      <c r="ETU21" s="281"/>
      <c r="ETV21" s="281"/>
      <c r="ETW21" s="282"/>
      <c r="ETX21" s="283"/>
      <c r="ETY21" s="279"/>
      <c r="ETZ21" s="280"/>
      <c r="EUA21" s="281"/>
      <c r="EUB21" s="281"/>
      <c r="EUC21" s="282"/>
      <c r="EUD21" s="283"/>
      <c r="EUE21" s="279"/>
      <c r="EUF21" s="280"/>
      <c r="EUG21" s="281"/>
      <c r="EUH21" s="281"/>
      <c r="EUI21" s="282"/>
      <c r="EUJ21" s="283"/>
      <c r="EUK21" s="279"/>
      <c r="EUL21" s="280"/>
      <c r="EUM21" s="281"/>
      <c r="EUN21" s="281"/>
      <c r="EUO21" s="282"/>
      <c r="EUP21" s="283"/>
      <c r="EUQ21" s="279"/>
      <c r="EUR21" s="280"/>
      <c r="EUS21" s="281"/>
      <c r="EUT21" s="281"/>
      <c r="EUU21" s="282"/>
      <c r="EUV21" s="283"/>
      <c r="EUW21" s="279"/>
      <c r="EUX21" s="280"/>
      <c r="EUY21" s="281"/>
      <c r="EUZ21" s="281"/>
      <c r="EVA21" s="282"/>
      <c r="EVB21" s="283"/>
      <c r="EVC21" s="279"/>
      <c r="EVD21" s="280"/>
      <c r="EVE21" s="281"/>
      <c r="EVF21" s="281"/>
      <c r="EVG21" s="282"/>
      <c r="EVH21" s="283"/>
      <c r="EVI21" s="279"/>
      <c r="EVJ21" s="280"/>
      <c r="EVK21" s="281"/>
      <c r="EVL21" s="281"/>
      <c r="EVM21" s="282"/>
      <c r="EVN21" s="283"/>
      <c r="EVO21" s="279"/>
      <c r="EVP21" s="280"/>
      <c r="EVQ21" s="281"/>
      <c r="EVR21" s="281"/>
      <c r="EVS21" s="282"/>
      <c r="EVT21" s="283"/>
      <c r="EVU21" s="279"/>
      <c r="EVV21" s="280"/>
      <c r="EVW21" s="281"/>
      <c r="EVX21" s="281"/>
      <c r="EVY21" s="282"/>
      <c r="EVZ21" s="283"/>
      <c r="EWA21" s="279"/>
      <c r="EWB21" s="280"/>
      <c r="EWC21" s="281"/>
      <c r="EWD21" s="281"/>
      <c r="EWE21" s="282"/>
      <c r="EWF21" s="283"/>
      <c r="EWG21" s="279"/>
      <c r="EWH21" s="280"/>
      <c r="EWI21" s="281"/>
      <c r="EWJ21" s="281"/>
      <c r="EWK21" s="282"/>
      <c r="EWL21" s="283"/>
      <c r="EWM21" s="279"/>
      <c r="EWN21" s="280"/>
      <c r="EWO21" s="281"/>
      <c r="EWP21" s="281"/>
      <c r="EWQ21" s="282"/>
      <c r="EWR21" s="283"/>
      <c r="EWS21" s="279"/>
      <c r="EWT21" s="280"/>
      <c r="EWU21" s="281"/>
      <c r="EWV21" s="281"/>
      <c r="EWW21" s="282"/>
      <c r="EWX21" s="283"/>
      <c r="EWY21" s="279"/>
      <c r="EWZ21" s="280"/>
      <c r="EXA21" s="281"/>
      <c r="EXB21" s="281"/>
      <c r="EXC21" s="282"/>
      <c r="EXD21" s="283"/>
      <c r="EXE21" s="279"/>
      <c r="EXF21" s="280"/>
      <c r="EXG21" s="281"/>
      <c r="EXH21" s="281"/>
      <c r="EXI21" s="282"/>
      <c r="EXJ21" s="283"/>
      <c r="EXK21" s="279"/>
      <c r="EXL21" s="280"/>
      <c r="EXM21" s="281"/>
      <c r="EXN21" s="281"/>
      <c r="EXO21" s="282"/>
      <c r="EXP21" s="283"/>
      <c r="EXQ21" s="279"/>
      <c r="EXR21" s="280"/>
      <c r="EXS21" s="281"/>
      <c r="EXT21" s="281"/>
      <c r="EXU21" s="282"/>
      <c r="EXV21" s="283"/>
      <c r="EXW21" s="279"/>
      <c r="EXX21" s="280"/>
      <c r="EXY21" s="281"/>
      <c r="EXZ21" s="281"/>
      <c r="EYA21" s="282"/>
      <c r="EYB21" s="283"/>
      <c r="EYC21" s="279"/>
      <c r="EYD21" s="280"/>
      <c r="EYE21" s="281"/>
      <c r="EYF21" s="281"/>
      <c r="EYG21" s="282"/>
      <c r="EYH21" s="283"/>
      <c r="EYI21" s="279"/>
      <c r="EYJ21" s="280"/>
      <c r="EYK21" s="281"/>
      <c r="EYL21" s="281"/>
      <c r="EYM21" s="282"/>
      <c r="EYN21" s="283"/>
      <c r="EYO21" s="279"/>
      <c r="EYP21" s="280"/>
      <c r="EYQ21" s="281"/>
      <c r="EYR21" s="281"/>
      <c r="EYS21" s="282"/>
      <c r="EYT21" s="283"/>
      <c r="EYU21" s="279"/>
      <c r="EYV21" s="280"/>
      <c r="EYW21" s="281"/>
      <c r="EYX21" s="281"/>
      <c r="EYY21" s="282"/>
      <c r="EYZ21" s="283"/>
      <c r="EZA21" s="279"/>
      <c r="EZB21" s="280"/>
      <c r="EZC21" s="281"/>
      <c r="EZD21" s="281"/>
      <c r="EZE21" s="282"/>
      <c r="EZF21" s="283"/>
      <c r="EZG21" s="279"/>
      <c r="EZH21" s="280"/>
      <c r="EZI21" s="281"/>
      <c r="EZJ21" s="281"/>
      <c r="EZK21" s="282"/>
      <c r="EZL21" s="283"/>
      <c r="EZM21" s="279"/>
      <c r="EZN21" s="280"/>
      <c r="EZO21" s="281"/>
      <c r="EZP21" s="281"/>
      <c r="EZQ21" s="282"/>
      <c r="EZR21" s="283"/>
      <c r="EZS21" s="279"/>
      <c r="EZT21" s="280"/>
      <c r="EZU21" s="281"/>
      <c r="EZV21" s="281"/>
      <c r="EZW21" s="282"/>
      <c r="EZX21" s="283"/>
      <c r="EZY21" s="279"/>
      <c r="EZZ21" s="280"/>
      <c r="FAA21" s="281"/>
      <c r="FAB21" s="281"/>
      <c r="FAC21" s="282"/>
      <c r="FAD21" s="283"/>
      <c r="FAE21" s="279"/>
      <c r="FAF21" s="280"/>
      <c r="FAG21" s="281"/>
      <c r="FAH21" s="281"/>
      <c r="FAI21" s="282"/>
      <c r="FAJ21" s="283"/>
      <c r="FAK21" s="279"/>
      <c r="FAL21" s="280"/>
      <c r="FAM21" s="281"/>
      <c r="FAN21" s="281"/>
      <c r="FAO21" s="282"/>
      <c r="FAP21" s="283"/>
      <c r="FAQ21" s="279"/>
      <c r="FAR21" s="280"/>
      <c r="FAS21" s="281"/>
      <c r="FAT21" s="281"/>
      <c r="FAU21" s="282"/>
      <c r="FAV21" s="283"/>
      <c r="FAW21" s="279"/>
      <c r="FAX21" s="280"/>
      <c r="FAY21" s="281"/>
      <c r="FAZ21" s="281"/>
      <c r="FBA21" s="282"/>
      <c r="FBB21" s="283"/>
      <c r="FBC21" s="279"/>
      <c r="FBD21" s="280"/>
      <c r="FBE21" s="281"/>
      <c r="FBF21" s="281"/>
      <c r="FBG21" s="282"/>
      <c r="FBH21" s="283"/>
      <c r="FBI21" s="279"/>
      <c r="FBJ21" s="280"/>
      <c r="FBK21" s="281"/>
      <c r="FBL21" s="281"/>
      <c r="FBM21" s="282"/>
      <c r="FBN21" s="283"/>
      <c r="FBO21" s="279"/>
      <c r="FBP21" s="280"/>
      <c r="FBQ21" s="281"/>
      <c r="FBR21" s="281"/>
      <c r="FBS21" s="282"/>
      <c r="FBT21" s="283"/>
      <c r="FBU21" s="279"/>
      <c r="FBV21" s="280"/>
      <c r="FBW21" s="281"/>
      <c r="FBX21" s="281"/>
      <c r="FBY21" s="282"/>
      <c r="FBZ21" s="283"/>
      <c r="FCA21" s="279"/>
      <c r="FCB21" s="280"/>
      <c r="FCC21" s="281"/>
      <c r="FCD21" s="281"/>
      <c r="FCE21" s="282"/>
      <c r="FCF21" s="283"/>
      <c r="FCG21" s="279"/>
      <c r="FCH21" s="280"/>
      <c r="FCI21" s="281"/>
      <c r="FCJ21" s="281"/>
      <c r="FCK21" s="282"/>
      <c r="FCL21" s="283"/>
      <c r="FCM21" s="279"/>
      <c r="FCN21" s="280"/>
      <c r="FCO21" s="281"/>
      <c r="FCP21" s="281"/>
      <c r="FCQ21" s="282"/>
      <c r="FCR21" s="283"/>
      <c r="FCS21" s="279"/>
      <c r="FCT21" s="280"/>
      <c r="FCU21" s="281"/>
      <c r="FCV21" s="281"/>
      <c r="FCW21" s="282"/>
      <c r="FCX21" s="283"/>
      <c r="FCY21" s="279"/>
      <c r="FCZ21" s="280"/>
      <c r="FDA21" s="281"/>
      <c r="FDB21" s="281"/>
      <c r="FDC21" s="282"/>
      <c r="FDD21" s="283"/>
      <c r="FDE21" s="279"/>
      <c r="FDF21" s="280"/>
      <c r="FDG21" s="281"/>
      <c r="FDH21" s="281"/>
      <c r="FDI21" s="282"/>
      <c r="FDJ21" s="283"/>
      <c r="FDK21" s="279"/>
      <c r="FDL21" s="280"/>
      <c r="FDM21" s="281"/>
      <c r="FDN21" s="281"/>
      <c r="FDO21" s="282"/>
      <c r="FDP21" s="283"/>
      <c r="FDQ21" s="279"/>
      <c r="FDR21" s="280"/>
      <c r="FDS21" s="281"/>
      <c r="FDT21" s="281"/>
      <c r="FDU21" s="282"/>
      <c r="FDV21" s="283"/>
      <c r="FDW21" s="279"/>
      <c r="FDX21" s="280"/>
      <c r="FDY21" s="281"/>
      <c r="FDZ21" s="281"/>
      <c r="FEA21" s="282"/>
      <c r="FEB21" s="283"/>
      <c r="FEC21" s="279"/>
      <c r="FED21" s="280"/>
      <c r="FEE21" s="281"/>
      <c r="FEF21" s="281"/>
      <c r="FEG21" s="282"/>
      <c r="FEH21" s="283"/>
      <c r="FEI21" s="279"/>
      <c r="FEJ21" s="280"/>
      <c r="FEK21" s="281"/>
      <c r="FEL21" s="281"/>
      <c r="FEM21" s="282"/>
      <c r="FEN21" s="283"/>
      <c r="FEO21" s="279"/>
      <c r="FEP21" s="280"/>
      <c r="FEQ21" s="281"/>
      <c r="FER21" s="281"/>
      <c r="FES21" s="282"/>
      <c r="FET21" s="283"/>
      <c r="FEU21" s="279"/>
      <c r="FEV21" s="280"/>
      <c r="FEW21" s="281"/>
      <c r="FEX21" s="281"/>
      <c r="FEY21" s="282"/>
      <c r="FEZ21" s="283"/>
      <c r="FFA21" s="279"/>
      <c r="FFB21" s="280"/>
      <c r="FFC21" s="281"/>
      <c r="FFD21" s="281"/>
      <c r="FFE21" s="282"/>
      <c r="FFF21" s="283"/>
      <c r="FFG21" s="279"/>
      <c r="FFH21" s="280"/>
      <c r="FFI21" s="281"/>
      <c r="FFJ21" s="281"/>
      <c r="FFK21" s="282"/>
      <c r="FFL21" s="283"/>
      <c r="FFM21" s="279"/>
      <c r="FFN21" s="280"/>
      <c r="FFO21" s="281"/>
      <c r="FFP21" s="281"/>
      <c r="FFQ21" s="282"/>
      <c r="FFR21" s="283"/>
      <c r="FFS21" s="279"/>
      <c r="FFT21" s="280"/>
      <c r="FFU21" s="281"/>
      <c r="FFV21" s="281"/>
      <c r="FFW21" s="282"/>
      <c r="FFX21" s="283"/>
      <c r="FFY21" s="279"/>
      <c r="FFZ21" s="280"/>
      <c r="FGA21" s="281"/>
      <c r="FGB21" s="281"/>
      <c r="FGC21" s="282"/>
      <c r="FGD21" s="283"/>
      <c r="FGE21" s="279"/>
      <c r="FGF21" s="280"/>
      <c r="FGG21" s="281"/>
      <c r="FGH21" s="281"/>
      <c r="FGI21" s="282"/>
      <c r="FGJ21" s="283"/>
      <c r="FGK21" s="279"/>
      <c r="FGL21" s="280"/>
      <c r="FGM21" s="281"/>
      <c r="FGN21" s="281"/>
      <c r="FGO21" s="282"/>
      <c r="FGP21" s="283"/>
      <c r="FGQ21" s="279"/>
      <c r="FGR21" s="280"/>
      <c r="FGS21" s="281"/>
      <c r="FGT21" s="281"/>
      <c r="FGU21" s="282"/>
      <c r="FGV21" s="283"/>
      <c r="FGW21" s="279"/>
      <c r="FGX21" s="280"/>
      <c r="FGY21" s="281"/>
      <c r="FGZ21" s="281"/>
      <c r="FHA21" s="282"/>
      <c r="FHB21" s="283"/>
      <c r="FHC21" s="279"/>
      <c r="FHD21" s="280"/>
      <c r="FHE21" s="281"/>
      <c r="FHF21" s="281"/>
      <c r="FHG21" s="282"/>
      <c r="FHH21" s="283"/>
      <c r="FHI21" s="279"/>
      <c r="FHJ21" s="280"/>
      <c r="FHK21" s="281"/>
      <c r="FHL21" s="281"/>
      <c r="FHM21" s="282"/>
      <c r="FHN21" s="283"/>
      <c r="FHO21" s="279"/>
      <c r="FHP21" s="280"/>
      <c r="FHQ21" s="281"/>
      <c r="FHR21" s="281"/>
      <c r="FHS21" s="282"/>
      <c r="FHT21" s="283"/>
      <c r="FHU21" s="279"/>
      <c r="FHV21" s="280"/>
      <c r="FHW21" s="281"/>
      <c r="FHX21" s="281"/>
      <c r="FHY21" s="282"/>
      <c r="FHZ21" s="283"/>
      <c r="FIA21" s="279"/>
      <c r="FIB21" s="280"/>
      <c r="FIC21" s="281"/>
      <c r="FID21" s="281"/>
      <c r="FIE21" s="282"/>
      <c r="FIF21" s="283"/>
      <c r="FIG21" s="279"/>
      <c r="FIH21" s="280"/>
      <c r="FII21" s="281"/>
      <c r="FIJ21" s="281"/>
      <c r="FIK21" s="282"/>
      <c r="FIL21" s="283"/>
      <c r="FIM21" s="279"/>
      <c r="FIN21" s="280"/>
      <c r="FIO21" s="281"/>
      <c r="FIP21" s="281"/>
      <c r="FIQ21" s="282"/>
      <c r="FIR21" s="283"/>
      <c r="FIS21" s="279"/>
      <c r="FIT21" s="280"/>
      <c r="FIU21" s="281"/>
      <c r="FIV21" s="281"/>
      <c r="FIW21" s="282"/>
      <c r="FIX21" s="283"/>
      <c r="FIY21" s="279"/>
      <c r="FIZ21" s="280"/>
      <c r="FJA21" s="281"/>
      <c r="FJB21" s="281"/>
      <c r="FJC21" s="282"/>
      <c r="FJD21" s="283"/>
      <c r="FJE21" s="279"/>
      <c r="FJF21" s="280"/>
      <c r="FJG21" s="281"/>
      <c r="FJH21" s="281"/>
      <c r="FJI21" s="282"/>
      <c r="FJJ21" s="283"/>
      <c r="FJK21" s="279"/>
      <c r="FJL21" s="280"/>
      <c r="FJM21" s="281"/>
      <c r="FJN21" s="281"/>
      <c r="FJO21" s="282"/>
      <c r="FJP21" s="283"/>
      <c r="FJQ21" s="279"/>
      <c r="FJR21" s="280"/>
      <c r="FJS21" s="281"/>
      <c r="FJT21" s="281"/>
      <c r="FJU21" s="282"/>
      <c r="FJV21" s="283"/>
      <c r="FJW21" s="279"/>
      <c r="FJX21" s="280"/>
      <c r="FJY21" s="281"/>
      <c r="FJZ21" s="281"/>
      <c r="FKA21" s="282"/>
      <c r="FKB21" s="283"/>
      <c r="FKC21" s="279"/>
      <c r="FKD21" s="280"/>
      <c r="FKE21" s="281"/>
      <c r="FKF21" s="281"/>
      <c r="FKG21" s="282"/>
      <c r="FKH21" s="283"/>
      <c r="FKI21" s="279"/>
      <c r="FKJ21" s="280"/>
      <c r="FKK21" s="281"/>
      <c r="FKL21" s="281"/>
      <c r="FKM21" s="282"/>
      <c r="FKN21" s="283"/>
      <c r="FKO21" s="279"/>
      <c r="FKP21" s="280"/>
      <c r="FKQ21" s="281"/>
      <c r="FKR21" s="281"/>
      <c r="FKS21" s="282"/>
      <c r="FKT21" s="283"/>
      <c r="FKU21" s="279"/>
      <c r="FKV21" s="280"/>
      <c r="FKW21" s="281"/>
      <c r="FKX21" s="281"/>
      <c r="FKY21" s="282"/>
      <c r="FKZ21" s="283"/>
      <c r="FLA21" s="279"/>
      <c r="FLB21" s="280"/>
      <c r="FLC21" s="281"/>
      <c r="FLD21" s="281"/>
      <c r="FLE21" s="282"/>
      <c r="FLF21" s="283"/>
      <c r="FLG21" s="279"/>
      <c r="FLH21" s="280"/>
      <c r="FLI21" s="281"/>
      <c r="FLJ21" s="281"/>
      <c r="FLK21" s="282"/>
      <c r="FLL21" s="283"/>
      <c r="FLM21" s="279"/>
      <c r="FLN21" s="280"/>
      <c r="FLO21" s="281"/>
      <c r="FLP21" s="281"/>
      <c r="FLQ21" s="282"/>
      <c r="FLR21" s="283"/>
      <c r="FLS21" s="279"/>
      <c r="FLT21" s="280"/>
      <c r="FLU21" s="281"/>
      <c r="FLV21" s="281"/>
      <c r="FLW21" s="282"/>
      <c r="FLX21" s="283"/>
      <c r="FLY21" s="279"/>
      <c r="FLZ21" s="280"/>
      <c r="FMA21" s="281"/>
      <c r="FMB21" s="281"/>
      <c r="FMC21" s="282"/>
      <c r="FMD21" s="283"/>
      <c r="FME21" s="279"/>
      <c r="FMF21" s="280"/>
      <c r="FMG21" s="281"/>
      <c r="FMH21" s="281"/>
      <c r="FMI21" s="282"/>
      <c r="FMJ21" s="283"/>
      <c r="FMK21" s="279"/>
      <c r="FML21" s="280"/>
      <c r="FMM21" s="281"/>
      <c r="FMN21" s="281"/>
      <c r="FMO21" s="282"/>
      <c r="FMP21" s="283"/>
      <c r="FMQ21" s="279"/>
      <c r="FMR21" s="280"/>
      <c r="FMS21" s="281"/>
      <c r="FMT21" s="281"/>
      <c r="FMU21" s="282"/>
      <c r="FMV21" s="283"/>
      <c r="FMW21" s="279"/>
      <c r="FMX21" s="280"/>
      <c r="FMY21" s="281"/>
      <c r="FMZ21" s="281"/>
      <c r="FNA21" s="282"/>
      <c r="FNB21" s="283"/>
      <c r="FNC21" s="279"/>
      <c r="FND21" s="280"/>
      <c r="FNE21" s="281"/>
      <c r="FNF21" s="281"/>
      <c r="FNG21" s="282"/>
      <c r="FNH21" s="283"/>
      <c r="FNI21" s="279"/>
      <c r="FNJ21" s="280"/>
      <c r="FNK21" s="281"/>
      <c r="FNL21" s="281"/>
      <c r="FNM21" s="282"/>
      <c r="FNN21" s="283"/>
      <c r="FNO21" s="279"/>
      <c r="FNP21" s="280"/>
      <c r="FNQ21" s="281"/>
      <c r="FNR21" s="281"/>
      <c r="FNS21" s="282"/>
      <c r="FNT21" s="283"/>
      <c r="FNU21" s="279"/>
      <c r="FNV21" s="280"/>
      <c r="FNW21" s="281"/>
      <c r="FNX21" s="281"/>
      <c r="FNY21" s="282"/>
      <c r="FNZ21" s="283"/>
      <c r="FOA21" s="279"/>
      <c r="FOB21" s="280"/>
      <c r="FOC21" s="281"/>
      <c r="FOD21" s="281"/>
      <c r="FOE21" s="282"/>
      <c r="FOF21" s="283"/>
      <c r="FOG21" s="279"/>
      <c r="FOH21" s="280"/>
      <c r="FOI21" s="281"/>
      <c r="FOJ21" s="281"/>
      <c r="FOK21" s="282"/>
      <c r="FOL21" s="283"/>
      <c r="FOM21" s="279"/>
      <c r="FON21" s="280"/>
      <c r="FOO21" s="281"/>
      <c r="FOP21" s="281"/>
      <c r="FOQ21" s="282"/>
      <c r="FOR21" s="283"/>
      <c r="FOS21" s="279"/>
      <c r="FOT21" s="280"/>
      <c r="FOU21" s="281"/>
      <c r="FOV21" s="281"/>
      <c r="FOW21" s="282"/>
      <c r="FOX21" s="283"/>
      <c r="FOY21" s="279"/>
      <c r="FOZ21" s="280"/>
      <c r="FPA21" s="281"/>
      <c r="FPB21" s="281"/>
      <c r="FPC21" s="282"/>
      <c r="FPD21" s="283"/>
      <c r="FPE21" s="279"/>
      <c r="FPF21" s="280"/>
      <c r="FPG21" s="281"/>
      <c r="FPH21" s="281"/>
      <c r="FPI21" s="282"/>
      <c r="FPJ21" s="283"/>
      <c r="FPK21" s="279"/>
      <c r="FPL21" s="280"/>
      <c r="FPM21" s="281"/>
      <c r="FPN21" s="281"/>
      <c r="FPO21" s="282"/>
      <c r="FPP21" s="283"/>
      <c r="FPQ21" s="279"/>
      <c r="FPR21" s="280"/>
      <c r="FPS21" s="281"/>
      <c r="FPT21" s="281"/>
      <c r="FPU21" s="282"/>
      <c r="FPV21" s="283"/>
      <c r="FPW21" s="279"/>
      <c r="FPX21" s="280"/>
      <c r="FPY21" s="281"/>
      <c r="FPZ21" s="281"/>
      <c r="FQA21" s="282"/>
      <c r="FQB21" s="283"/>
      <c r="FQC21" s="279"/>
      <c r="FQD21" s="280"/>
      <c r="FQE21" s="281"/>
      <c r="FQF21" s="281"/>
      <c r="FQG21" s="282"/>
      <c r="FQH21" s="283"/>
      <c r="FQI21" s="279"/>
      <c r="FQJ21" s="280"/>
      <c r="FQK21" s="281"/>
      <c r="FQL21" s="281"/>
      <c r="FQM21" s="282"/>
      <c r="FQN21" s="283"/>
      <c r="FQO21" s="279"/>
      <c r="FQP21" s="280"/>
      <c r="FQQ21" s="281"/>
      <c r="FQR21" s="281"/>
      <c r="FQS21" s="282"/>
      <c r="FQT21" s="283"/>
      <c r="FQU21" s="279"/>
      <c r="FQV21" s="280"/>
      <c r="FQW21" s="281"/>
      <c r="FQX21" s="281"/>
      <c r="FQY21" s="282"/>
      <c r="FQZ21" s="283"/>
      <c r="FRA21" s="279"/>
      <c r="FRB21" s="280"/>
      <c r="FRC21" s="281"/>
      <c r="FRD21" s="281"/>
      <c r="FRE21" s="282"/>
      <c r="FRF21" s="283"/>
      <c r="FRG21" s="279"/>
      <c r="FRH21" s="280"/>
      <c r="FRI21" s="281"/>
      <c r="FRJ21" s="281"/>
      <c r="FRK21" s="282"/>
      <c r="FRL21" s="283"/>
      <c r="FRM21" s="279"/>
      <c r="FRN21" s="280"/>
      <c r="FRO21" s="281"/>
      <c r="FRP21" s="281"/>
      <c r="FRQ21" s="282"/>
      <c r="FRR21" s="283"/>
      <c r="FRS21" s="279"/>
      <c r="FRT21" s="280"/>
      <c r="FRU21" s="281"/>
      <c r="FRV21" s="281"/>
      <c r="FRW21" s="282"/>
      <c r="FRX21" s="283"/>
      <c r="FRY21" s="279"/>
      <c r="FRZ21" s="280"/>
      <c r="FSA21" s="281"/>
      <c r="FSB21" s="281"/>
      <c r="FSC21" s="282"/>
      <c r="FSD21" s="283"/>
      <c r="FSE21" s="279"/>
      <c r="FSF21" s="280"/>
      <c r="FSG21" s="281"/>
      <c r="FSH21" s="281"/>
      <c r="FSI21" s="282"/>
      <c r="FSJ21" s="283"/>
      <c r="FSK21" s="279"/>
      <c r="FSL21" s="280"/>
      <c r="FSM21" s="281"/>
      <c r="FSN21" s="281"/>
      <c r="FSO21" s="282"/>
      <c r="FSP21" s="283"/>
      <c r="FSQ21" s="279"/>
      <c r="FSR21" s="280"/>
      <c r="FSS21" s="281"/>
      <c r="FST21" s="281"/>
      <c r="FSU21" s="282"/>
      <c r="FSV21" s="283"/>
      <c r="FSW21" s="279"/>
      <c r="FSX21" s="280"/>
      <c r="FSY21" s="281"/>
      <c r="FSZ21" s="281"/>
      <c r="FTA21" s="282"/>
      <c r="FTB21" s="283"/>
      <c r="FTC21" s="279"/>
      <c r="FTD21" s="280"/>
      <c r="FTE21" s="281"/>
      <c r="FTF21" s="281"/>
      <c r="FTG21" s="282"/>
      <c r="FTH21" s="283"/>
      <c r="FTI21" s="279"/>
      <c r="FTJ21" s="280"/>
      <c r="FTK21" s="281"/>
      <c r="FTL21" s="281"/>
      <c r="FTM21" s="282"/>
      <c r="FTN21" s="283"/>
      <c r="FTO21" s="279"/>
      <c r="FTP21" s="280"/>
      <c r="FTQ21" s="281"/>
      <c r="FTR21" s="281"/>
      <c r="FTS21" s="282"/>
      <c r="FTT21" s="283"/>
      <c r="FTU21" s="279"/>
      <c r="FTV21" s="280"/>
      <c r="FTW21" s="281"/>
      <c r="FTX21" s="281"/>
      <c r="FTY21" s="282"/>
      <c r="FTZ21" s="283"/>
      <c r="FUA21" s="279"/>
      <c r="FUB21" s="280"/>
      <c r="FUC21" s="281"/>
      <c r="FUD21" s="281"/>
      <c r="FUE21" s="282"/>
      <c r="FUF21" s="283"/>
      <c r="FUG21" s="279"/>
      <c r="FUH21" s="280"/>
      <c r="FUI21" s="281"/>
      <c r="FUJ21" s="281"/>
      <c r="FUK21" s="282"/>
      <c r="FUL21" s="283"/>
      <c r="FUM21" s="279"/>
      <c r="FUN21" s="280"/>
      <c r="FUO21" s="281"/>
      <c r="FUP21" s="281"/>
      <c r="FUQ21" s="282"/>
      <c r="FUR21" s="283"/>
      <c r="FUS21" s="279"/>
      <c r="FUT21" s="280"/>
      <c r="FUU21" s="281"/>
      <c r="FUV21" s="281"/>
      <c r="FUW21" s="282"/>
      <c r="FUX21" s="283"/>
      <c r="FUY21" s="279"/>
      <c r="FUZ21" s="280"/>
      <c r="FVA21" s="281"/>
      <c r="FVB21" s="281"/>
      <c r="FVC21" s="282"/>
      <c r="FVD21" s="283"/>
      <c r="FVE21" s="279"/>
      <c r="FVF21" s="280"/>
      <c r="FVG21" s="281"/>
      <c r="FVH21" s="281"/>
      <c r="FVI21" s="282"/>
      <c r="FVJ21" s="283"/>
      <c r="FVK21" s="279"/>
      <c r="FVL21" s="280"/>
      <c r="FVM21" s="281"/>
      <c r="FVN21" s="281"/>
      <c r="FVO21" s="282"/>
      <c r="FVP21" s="283"/>
      <c r="FVQ21" s="279"/>
      <c r="FVR21" s="280"/>
      <c r="FVS21" s="281"/>
      <c r="FVT21" s="281"/>
      <c r="FVU21" s="282"/>
      <c r="FVV21" s="283"/>
      <c r="FVW21" s="279"/>
      <c r="FVX21" s="280"/>
      <c r="FVY21" s="281"/>
      <c r="FVZ21" s="281"/>
      <c r="FWA21" s="282"/>
      <c r="FWB21" s="283"/>
      <c r="FWC21" s="279"/>
      <c r="FWD21" s="280"/>
      <c r="FWE21" s="281"/>
      <c r="FWF21" s="281"/>
      <c r="FWG21" s="282"/>
      <c r="FWH21" s="283"/>
      <c r="FWI21" s="279"/>
      <c r="FWJ21" s="280"/>
      <c r="FWK21" s="281"/>
      <c r="FWL21" s="281"/>
      <c r="FWM21" s="282"/>
      <c r="FWN21" s="283"/>
      <c r="FWO21" s="279"/>
      <c r="FWP21" s="280"/>
      <c r="FWQ21" s="281"/>
      <c r="FWR21" s="281"/>
      <c r="FWS21" s="282"/>
      <c r="FWT21" s="283"/>
      <c r="FWU21" s="279"/>
      <c r="FWV21" s="280"/>
      <c r="FWW21" s="281"/>
      <c r="FWX21" s="281"/>
      <c r="FWY21" s="282"/>
      <c r="FWZ21" s="283"/>
      <c r="FXA21" s="279"/>
      <c r="FXB21" s="280"/>
      <c r="FXC21" s="281"/>
      <c r="FXD21" s="281"/>
      <c r="FXE21" s="282"/>
      <c r="FXF21" s="283"/>
      <c r="FXG21" s="279"/>
      <c r="FXH21" s="280"/>
      <c r="FXI21" s="281"/>
      <c r="FXJ21" s="281"/>
      <c r="FXK21" s="282"/>
      <c r="FXL21" s="283"/>
      <c r="FXM21" s="279"/>
      <c r="FXN21" s="280"/>
      <c r="FXO21" s="281"/>
      <c r="FXP21" s="281"/>
      <c r="FXQ21" s="282"/>
      <c r="FXR21" s="283"/>
      <c r="FXS21" s="279"/>
      <c r="FXT21" s="280"/>
      <c r="FXU21" s="281"/>
      <c r="FXV21" s="281"/>
      <c r="FXW21" s="282"/>
      <c r="FXX21" s="283"/>
      <c r="FXY21" s="279"/>
      <c r="FXZ21" s="280"/>
      <c r="FYA21" s="281"/>
      <c r="FYB21" s="281"/>
      <c r="FYC21" s="282"/>
      <c r="FYD21" s="283"/>
      <c r="FYE21" s="279"/>
      <c r="FYF21" s="280"/>
      <c r="FYG21" s="281"/>
      <c r="FYH21" s="281"/>
      <c r="FYI21" s="282"/>
      <c r="FYJ21" s="283"/>
      <c r="FYK21" s="279"/>
      <c r="FYL21" s="280"/>
      <c r="FYM21" s="281"/>
      <c r="FYN21" s="281"/>
      <c r="FYO21" s="282"/>
      <c r="FYP21" s="283"/>
      <c r="FYQ21" s="279"/>
      <c r="FYR21" s="280"/>
      <c r="FYS21" s="281"/>
      <c r="FYT21" s="281"/>
      <c r="FYU21" s="282"/>
      <c r="FYV21" s="283"/>
      <c r="FYW21" s="279"/>
      <c r="FYX21" s="280"/>
      <c r="FYY21" s="281"/>
      <c r="FYZ21" s="281"/>
      <c r="FZA21" s="282"/>
      <c r="FZB21" s="283"/>
      <c r="FZC21" s="279"/>
      <c r="FZD21" s="280"/>
      <c r="FZE21" s="281"/>
      <c r="FZF21" s="281"/>
      <c r="FZG21" s="282"/>
      <c r="FZH21" s="283"/>
      <c r="FZI21" s="279"/>
      <c r="FZJ21" s="280"/>
      <c r="FZK21" s="281"/>
      <c r="FZL21" s="281"/>
      <c r="FZM21" s="282"/>
      <c r="FZN21" s="283"/>
      <c r="FZO21" s="279"/>
      <c r="FZP21" s="280"/>
      <c r="FZQ21" s="281"/>
      <c r="FZR21" s="281"/>
      <c r="FZS21" s="282"/>
      <c r="FZT21" s="283"/>
      <c r="FZU21" s="279"/>
      <c r="FZV21" s="280"/>
      <c r="FZW21" s="281"/>
      <c r="FZX21" s="281"/>
      <c r="FZY21" s="282"/>
      <c r="FZZ21" s="283"/>
      <c r="GAA21" s="279"/>
      <c r="GAB21" s="280"/>
      <c r="GAC21" s="281"/>
      <c r="GAD21" s="281"/>
      <c r="GAE21" s="282"/>
      <c r="GAF21" s="283"/>
      <c r="GAG21" s="279"/>
      <c r="GAH21" s="280"/>
      <c r="GAI21" s="281"/>
      <c r="GAJ21" s="281"/>
      <c r="GAK21" s="282"/>
      <c r="GAL21" s="283"/>
      <c r="GAM21" s="279"/>
      <c r="GAN21" s="280"/>
      <c r="GAO21" s="281"/>
      <c r="GAP21" s="281"/>
      <c r="GAQ21" s="282"/>
      <c r="GAR21" s="283"/>
      <c r="GAS21" s="279"/>
      <c r="GAT21" s="280"/>
      <c r="GAU21" s="281"/>
      <c r="GAV21" s="281"/>
      <c r="GAW21" s="282"/>
      <c r="GAX21" s="283"/>
      <c r="GAY21" s="279"/>
      <c r="GAZ21" s="280"/>
      <c r="GBA21" s="281"/>
      <c r="GBB21" s="281"/>
      <c r="GBC21" s="282"/>
      <c r="GBD21" s="283"/>
      <c r="GBE21" s="279"/>
      <c r="GBF21" s="280"/>
      <c r="GBG21" s="281"/>
      <c r="GBH21" s="281"/>
      <c r="GBI21" s="282"/>
      <c r="GBJ21" s="283"/>
      <c r="GBK21" s="279"/>
      <c r="GBL21" s="280"/>
      <c r="GBM21" s="281"/>
      <c r="GBN21" s="281"/>
      <c r="GBO21" s="282"/>
      <c r="GBP21" s="283"/>
      <c r="GBQ21" s="279"/>
      <c r="GBR21" s="280"/>
      <c r="GBS21" s="281"/>
      <c r="GBT21" s="281"/>
      <c r="GBU21" s="282"/>
      <c r="GBV21" s="283"/>
      <c r="GBW21" s="279"/>
      <c r="GBX21" s="280"/>
      <c r="GBY21" s="281"/>
      <c r="GBZ21" s="281"/>
      <c r="GCA21" s="282"/>
      <c r="GCB21" s="283"/>
      <c r="GCC21" s="279"/>
      <c r="GCD21" s="280"/>
      <c r="GCE21" s="281"/>
      <c r="GCF21" s="281"/>
      <c r="GCG21" s="282"/>
      <c r="GCH21" s="283"/>
      <c r="GCI21" s="279"/>
      <c r="GCJ21" s="280"/>
      <c r="GCK21" s="281"/>
      <c r="GCL21" s="281"/>
      <c r="GCM21" s="282"/>
      <c r="GCN21" s="283"/>
      <c r="GCO21" s="279"/>
      <c r="GCP21" s="280"/>
      <c r="GCQ21" s="281"/>
      <c r="GCR21" s="281"/>
      <c r="GCS21" s="282"/>
      <c r="GCT21" s="283"/>
      <c r="GCU21" s="279"/>
      <c r="GCV21" s="280"/>
      <c r="GCW21" s="281"/>
      <c r="GCX21" s="281"/>
      <c r="GCY21" s="282"/>
      <c r="GCZ21" s="283"/>
      <c r="GDA21" s="279"/>
      <c r="GDB21" s="280"/>
      <c r="GDC21" s="281"/>
      <c r="GDD21" s="281"/>
      <c r="GDE21" s="282"/>
      <c r="GDF21" s="283"/>
      <c r="GDG21" s="279"/>
      <c r="GDH21" s="280"/>
      <c r="GDI21" s="281"/>
      <c r="GDJ21" s="281"/>
      <c r="GDK21" s="282"/>
      <c r="GDL21" s="283"/>
      <c r="GDM21" s="279"/>
      <c r="GDN21" s="280"/>
      <c r="GDO21" s="281"/>
      <c r="GDP21" s="281"/>
      <c r="GDQ21" s="282"/>
      <c r="GDR21" s="283"/>
      <c r="GDS21" s="279"/>
      <c r="GDT21" s="280"/>
      <c r="GDU21" s="281"/>
      <c r="GDV21" s="281"/>
      <c r="GDW21" s="282"/>
      <c r="GDX21" s="283"/>
      <c r="GDY21" s="279"/>
      <c r="GDZ21" s="280"/>
      <c r="GEA21" s="281"/>
      <c r="GEB21" s="281"/>
      <c r="GEC21" s="282"/>
      <c r="GED21" s="283"/>
      <c r="GEE21" s="279"/>
      <c r="GEF21" s="280"/>
      <c r="GEG21" s="281"/>
      <c r="GEH21" s="281"/>
      <c r="GEI21" s="282"/>
      <c r="GEJ21" s="283"/>
      <c r="GEK21" s="279"/>
      <c r="GEL21" s="280"/>
      <c r="GEM21" s="281"/>
      <c r="GEN21" s="281"/>
      <c r="GEO21" s="282"/>
      <c r="GEP21" s="283"/>
      <c r="GEQ21" s="279"/>
      <c r="GER21" s="280"/>
      <c r="GES21" s="281"/>
      <c r="GET21" s="281"/>
      <c r="GEU21" s="282"/>
      <c r="GEV21" s="283"/>
      <c r="GEW21" s="279"/>
      <c r="GEX21" s="280"/>
      <c r="GEY21" s="281"/>
      <c r="GEZ21" s="281"/>
      <c r="GFA21" s="282"/>
      <c r="GFB21" s="283"/>
      <c r="GFC21" s="279"/>
      <c r="GFD21" s="280"/>
      <c r="GFE21" s="281"/>
      <c r="GFF21" s="281"/>
      <c r="GFG21" s="282"/>
      <c r="GFH21" s="283"/>
      <c r="GFI21" s="279"/>
      <c r="GFJ21" s="280"/>
      <c r="GFK21" s="281"/>
      <c r="GFL21" s="281"/>
      <c r="GFM21" s="282"/>
      <c r="GFN21" s="283"/>
      <c r="GFO21" s="279"/>
      <c r="GFP21" s="280"/>
      <c r="GFQ21" s="281"/>
      <c r="GFR21" s="281"/>
      <c r="GFS21" s="282"/>
      <c r="GFT21" s="283"/>
      <c r="GFU21" s="279"/>
      <c r="GFV21" s="280"/>
      <c r="GFW21" s="281"/>
      <c r="GFX21" s="281"/>
      <c r="GFY21" s="282"/>
      <c r="GFZ21" s="283"/>
      <c r="GGA21" s="279"/>
      <c r="GGB21" s="280"/>
      <c r="GGC21" s="281"/>
      <c r="GGD21" s="281"/>
      <c r="GGE21" s="282"/>
      <c r="GGF21" s="283"/>
      <c r="GGG21" s="279"/>
      <c r="GGH21" s="280"/>
      <c r="GGI21" s="281"/>
      <c r="GGJ21" s="281"/>
      <c r="GGK21" s="282"/>
      <c r="GGL21" s="283"/>
      <c r="GGM21" s="279"/>
      <c r="GGN21" s="280"/>
      <c r="GGO21" s="281"/>
      <c r="GGP21" s="281"/>
      <c r="GGQ21" s="282"/>
      <c r="GGR21" s="283"/>
      <c r="GGS21" s="279"/>
      <c r="GGT21" s="280"/>
      <c r="GGU21" s="281"/>
      <c r="GGV21" s="281"/>
      <c r="GGW21" s="282"/>
      <c r="GGX21" s="283"/>
      <c r="GGY21" s="279"/>
      <c r="GGZ21" s="280"/>
      <c r="GHA21" s="281"/>
      <c r="GHB21" s="281"/>
      <c r="GHC21" s="282"/>
      <c r="GHD21" s="283"/>
      <c r="GHE21" s="279"/>
      <c r="GHF21" s="280"/>
      <c r="GHG21" s="281"/>
      <c r="GHH21" s="281"/>
      <c r="GHI21" s="282"/>
      <c r="GHJ21" s="283"/>
      <c r="GHK21" s="279"/>
      <c r="GHL21" s="280"/>
      <c r="GHM21" s="281"/>
      <c r="GHN21" s="281"/>
      <c r="GHO21" s="282"/>
      <c r="GHP21" s="283"/>
      <c r="GHQ21" s="279"/>
      <c r="GHR21" s="280"/>
      <c r="GHS21" s="281"/>
      <c r="GHT21" s="281"/>
      <c r="GHU21" s="282"/>
      <c r="GHV21" s="283"/>
      <c r="GHW21" s="279"/>
      <c r="GHX21" s="280"/>
      <c r="GHY21" s="281"/>
      <c r="GHZ21" s="281"/>
      <c r="GIA21" s="282"/>
      <c r="GIB21" s="283"/>
      <c r="GIC21" s="279"/>
      <c r="GID21" s="280"/>
      <c r="GIE21" s="281"/>
      <c r="GIF21" s="281"/>
      <c r="GIG21" s="282"/>
      <c r="GIH21" s="283"/>
      <c r="GII21" s="279"/>
      <c r="GIJ21" s="280"/>
      <c r="GIK21" s="281"/>
      <c r="GIL21" s="281"/>
      <c r="GIM21" s="282"/>
      <c r="GIN21" s="283"/>
      <c r="GIO21" s="279"/>
      <c r="GIP21" s="280"/>
      <c r="GIQ21" s="281"/>
      <c r="GIR21" s="281"/>
      <c r="GIS21" s="282"/>
      <c r="GIT21" s="283"/>
      <c r="GIU21" s="279"/>
      <c r="GIV21" s="280"/>
      <c r="GIW21" s="281"/>
      <c r="GIX21" s="281"/>
      <c r="GIY21" s="282"/>
      <c r="GIZ21" s="283"/>
      <c r="GJA21" s="279"/>
      <c r="GJB21" s="280"/>
      <c r="GJC21" s="281"/>
      <c r="GJD21" s="281"/>
      <c r="GJE21" s="282"/>
      <c r="GJF21" s="283"/>
      <c r="GJG21" s="279"/>
      <c r="GJH21" s="280"/>
      <c r="GJI21" s="281"/>
      <c r="GJJ21" s="281"/>
      <c r="GJK21" s="282"/>
      <c r="GJL21" s="283"/>
      <c r="GJM21" s="279"/>
      <c r="GJN21" s="280"/>
      <c r="GJO21" s="281"/>
      <c r="GJP21" s="281"/>
      <c r="GJQ21" s="282"/>
      <c r="GJR21" s="283"/>
      <c r="GJS21" s="279"/>
      <c r="GJT21" s="280"/>
      <c r="GJU21" s="281"/>
      <c r="GJV21" s="281"/>
      <c r="GJW21" s="282"/>
      <c r="GJX21" s="283"/>
      <c r="GJY21" s="279"/>
      <c r="GJZ21" s="280"/>
      <c r="GKA21" s="281"/>
      <c r="GKB21" s="281"/>
      <c r="GKC21" s="282"/>
      <c r="GKD21" s="283"/>
      <c r="GKE21" s="279"/>
      <c r="GKF21" s="280"/>
      <c r="GKG21" s="281"/>
      <c r="GKH21" s="281"/>
      <c r="GKI21" s="282"/>
      <c r="GKJ21" s="283"/>
      <c r="GKK21" s="279"/>
      <c r="GKL21" s="280"/>
      <c r="GKM21" s="281"/>
      <c r="GKN21" s="281"/>
      <c r="GKO21" s="282"/>
      <c r="GKP21" s="283"/>
      <c r="GKQ21" s="279"/>
      <c r="GKR21" s="280"/>
      <c r="GKS21" s="281"/>
      <c r="GKT21" s="281"/>
      <c r="GKU21" s="282"/>
      <c r="GKV21" s="283"/>
      <c r="GKW21" s="279"/>
      <c r="GKX21" s="280"/>
      <c r="GKY21" s="281"/>
      <c r="GKZ21" s="281"/>
      <c r="GLA21" s="282"/>
      <c r="GLB21" s="283"/>
      <c r="GLC21" s="279"/>
      <c r="GLD21" s="280"/>
      <c r="GLE21" s="281"/>
      <c r="GLF21" s="281"/>
      <c r="GLG21" s="282"/>
      <c r="GLH21" s="283"/>
      <c r="GLI21" s="279"/>
      <c r="GLJ21" s="280"/>
      <c r="GLK21" s="281"/>
      <c r="GLL21" s="281"/>
      <c r="GLM21" s="282"/>
      <c r="GLN21" s="283"/>
      <c r="GLO21" s="279"/>
      <c r="GLP21" s="280"/>
      <c r="GLQ21" s="281"/>
      <c r="GLR21" s="281"/>
      <c r="GLS21" s="282"/>
      <c r="GLT21" s="283"/>
      <c r="GLU21" s="279"/>
      <c r="GLV21" s="280"/>
      <c r="GLW21" s="281"/>
      <c r="GLX21" s="281"/>
      <c r="GLY21" s="282"/>
      <c r="GLZ21" s="283"/>
      <c r="GMA21" s="279"/>
      <c r="GMB21" s="280"/>
      <c r="GMC21" s="281"/>
      <c r="GMD21" s="281"/>
      <c r="GME21" s="282"/>
      <c r="GMF21" s="283"/>
      <c r="GMG21" s="279"/>
      <c r="GMH21" s="280"/>
      <c r="GMI21" s="281"/>
      <c r="GMJ21" s="281"/>
      <c r="GMK21" s="282"/>
      <c r="GML21" s="283"/>
      <c r="GMM21" s="279"/>
      <c r="GMN21" s="280"/>
      <c r="GMO21" s="281"/>
      <c r="GMP21" s="281"/>
      <c r="GMQ21" s="282"/>
      <c r="GMR21" s="283"/>
      <c r="GMS21" s="279"/>
      <c r="GMT21" s="280"/>
      <c r="GMU21" s="281"/>
      <c r="GMV21" s="281"/>
      <c r="GMW21" s="282"/>
      <c r="GMX21" s="283"/>
      <c r="GMY21" s="279"/>
      <c r="GMZ21" s="280"/>
      <c r="GNA21" s="281"/>
      <c r="GNB21" s="281"/>
      <c r="GNC21" s="282"/>
      <c r="GND21" s="283"/>
      <c r="GNE21" s="279"/>
      <c r="GNF21" s="280"/>
      <c r="GNG21" s="281"/>
      <c r="GNH21" s="281"/>
      <c r="GNI21" s="282"/>
      <c r="GNJ21" s="283"/>
      <c r="GNK21" s="279"/>
      <c r="GNL21" s="280"/>
      <c r="GNM21" s="281"/>
      <c r="GNN21" s="281"/>
      <c r="GNO21" s="282"/>
      <c r="GNP21" s="283"/>
      <c r="GNQ21" s="279"/>
      <c r="GNR21" s="280"/>
      <c r="GNS21" s="281"/>
      <c r="GNT21" s="281"/>
      <c r="GNU21" s="282"/>
      <c r="GNV21" s="283"/>
      <c r="GNW21" s="279"/>
      <c r="GNX21" s="280"/>
      <c r="GNY21" s="281"/>
      <c r="GNZ21" s="281"/>
      <c r="GOA21" s="282"/>
      <c r="GOB21" s="283"/>
      <c r="GOC21" s="279"/>
      <c r="GOD21" s="280"/>
      <c r="GOE21" s="281"/>
      <c r="GOF21" s="281"/>
      <c r="GOG21" s="282"/>
      <c r="GOH21" s="283"/>
      <c r="GOI21" s="279"/>
      <c r="GOJ21" s="280"/>
      <c r="GOK21" s="281"/>
      <c r="GOL21" s="281"/>
      <c r="GOM21" s="282"/>
      <c r="GON21" s="283"/>
      <c r="GOO21" s="279"/>
      <c r="GOP21" s="280"/>
      <c r="GOQ21" s="281"/>
      <c r="GOR21" s="281"/>
      <c r="GOS21" s="282"/>
      <c r="GOT21" s="283"/>
      <c r="GOU21" s="279"/>
      <c r="GOV21" s="280"/>
      <c r="GOW21" s="281"/>
      <c r="GOX21" s="281"/>
      <c r="GOY21" s="282"/>
      <c r="GOZ21" s="283"/>
      <c r="GPA21" s="279"/>
      <c r="GPB21" s="280"/>
      <c r="GPC21" s="281"/>
      <c r="GPD21" s="281"/>
      <c r="GPE21" s="282"/>
      <c r="GPF21" s="283"/>
      <c r="GPG21" s="279"/>
      <c r="GPH21" s="280"/>
      <c r="GPI21" s="281"/>
      <c r="GPJ21" s="281"/>
      <c r="GPK21" s="282"/>
      <c r="GPL21" s="283"/>
      <c r="GPM21" s="279"/>
      <c r="GPN21" s="280"/>
      <c r="GPO21" s="281"/>
      <c r="GPP21" s="281"/>
      <c r="GPQ21" s="282"/>
      <c r="GPR21" s="283"/>
      <c r="GPS21" s="279"/>
      <c r="GPT21" s="280"/>
      <c r="GPU21" s="281"/>
      <c r="GPV21" s="281"/>
      <c r="GPW21" s="282"/>
      <c r="GPX21" s="283"/>
      <c r="GPY21" s="279"/>
      <c r="GPZ21" s="280"/>
      <c r="GQA21" s="281"/>
      <c r="GQB21" s="281"/>
      <c r="GQC21" s="282"/>
      <c r="GQD21" s="283"/>
      <c r="GQE21" s="279"/>
      <c r="GQF21" s="280"/>
      <c r="GQG21" s="281"/>
      <c r="GQH21" s="281"/>
      <c r="GQI21" s="282"/>
      <c r="GQJ21" s="283"/>
      <c r="GQK21" s="279"/>
      <c r="GQL21" s="280"/>
      <c r="GQM21" s="281"/>
      <c r="GQN21" s="281"/>
      <c r="GQO21" s="282"/>
      <c r="GQP21" s="283"/>
      <c r="GQQ21" s="279"/>
      <c r="GQR21" s="280"/>
      <c r="GQS21" s="281"/>
      <c r="GQT21" s="281"/>
      <c r="GQU21" s="282"/>
      <c r="GQV21" s="283"/>
      <c r="GQW21" s="279"/>
      <c r="GQX21" s="280"/>
      <c r="GQY21" s="281"/>
      <c r="GQZ21" s="281"/>
      <c r="GRA21" s="282"/>
      <c r="GRB21" s="283"/>
      <c r="GRC21" s="279"/>
      <c r="GRD21" s="280"/>
      <c r="GRE21" s="281"/>
      <c r="GRF21" s="281"/>
      <c r="GRG21" s="282"/>
      <c r="GRH21" s="283"/>
      <c r="GRI21" s="279"/>
      <c r="GRJ21" s="280"/>
      <c r="GRK21" s="281"/>
      <c r="GRL21" s="281"/>
      <c r="GRM21" s="282"/>
      <c r="GRN21" s="283"/>
      <c r="GRO21" s="279"/>
      <c r="GRP21" s="280"/>
      <c r="GRQ21" s="281"/>
      <c r="GRR21" s="281"/>
      <c r="GRS21" s="282"/>
      <c r="GRT21" s="283"/>
      <c r="GRU21" s="279"/>
      <c r="GRV21" s="280"/>
      <c r="GRW21" s="281"/>
      <c r="GRX21" s="281"/>
      <c r="GRY21" s="282"/>
      <c r="GRZ21" s="283"/>
      <c r="GSA21" s="279"/>
      <c r="GSB21" s="280"/>
      <c r="GSC21" s="281"/>
      <c r="GSD21" s="281"/>
      <c r="GSE21" s="282"/>
      <c r="GSF21" s="283"/>
      <c r="GSG21" s="279"/>
      <c r="GSH21" s="280"/>
      <c r="GSI21" s="281"/>
      <c r="GSJ21" s="281"/>
      <c r="GSK21" s="282"/>
      <c r="GSL21" s="283"/>
      <c r="GSM21" s="279"/>
      <c r="GSN21" s="280"/>
      <c r="GSO21" s="281"/>
      <c r="GSP21" s="281"/>
      <c r="GSQ21" s="282"/>
      <c r="GSR21" s="283"/>
      <c r="GSS21" s="279"/>
      <c r="GST21" s="280"/>
      <c r="GSU21" s="281"/>
      <c r="GSV21" s="281"/>
      <c r="GSW21" s="282"/>
      <c r="GSX21" s="283"/>
      <c r="GSY21" s="279"/>
      <c r="GSZ21" s="280"/>
      <c r="GTA21" s="281"/>
      <c r="GTB21" s="281"/>
      <c r="GTC21" s="282"/>
      <c r="GTD21" s="283"/>
      <c r="GTE21" s="279"/>
      <c r="GTF21" s="280"/>
      <c r="GTG21" s="281"/>
      <c r="GTH21" s="281"/>
      <c r="GTI21" s="282"/>
      <c r="GTJ21" s="283"/>
      <c r="GTK21" s="279"/>
      <c r="GTL21" s="280"/>
      <c r="GTM21" s="281"/>
      <c r="GTN21" s="281"/>
      <c r="GTO21" s="282"/>
      <c r="GTP21" s="283"/>
      <c r="GTQ21" s="279"/>
      <c r="GTR21" s="280"/>
      <c r="GTS21" s="281"/>
      <c r="GTT21" s="281"/>
      <c r="GTU21" s="282"/>
      <c r="GTV21" s="283"/>
      <c r="GTW21" s="279"/>
      <c r="GTX21" s="280"/>
      <c r="GTY21" s="281"/>
      <c r="GTZ21" s="281"/>
      <c r="GUA21" s="282"/>
      <c r="GUB21" s="283"/>
      <c r="GUC21" s="279"/>
      <c r="GUD21" s="280"/>
      <c r="GUE21" s="281"/>
      <c r="GUF21" s="281"/>
      <c r="GUG21" s="282"/>
      <c r="GUH21" s="283"/>
      <c r="GUI21" s="279"/>
      <c r="GUJ21" s="280"/>
      <c r="GUK21" s="281"/>
      <c r="GUL21" s="281"/>
      <c r="GUM21" s="282"/>
      <c r="GUN21" s="283"/>
      <c r="GUO21" s="279"/>
      <c r="GUP21" s="280"/>
      <c r="GUQ21" s="281"/>
      <c r="GUR21" s="281"/>
      <c r="GUS21" s="282"/>
      <c r="GUT21" s="283"/>
      <c r="GUU21" s="279"/>
      <c r="GUV21" s="280"/>
      <c r="GUW21" s="281"/>
      <c r="GUX21" s="281"/>
      <c r="GUY21" s="282"/>
      <c r="GUZ21" s="283"/>
      <c r="GVA21" s="279"/>
      <c r="GVB21" s="280"/>
      <c r="GVC21" s="281"/>
      <c r="GVD21" s="281"/>
      <c r="GVE21" s="282"/>
      <c r="GVF21" s="283"/>
      <c r="GVG21" s="279"/>
      <c r="GVH21" s="280"/>
      <c r="GVI21" s="281"/>
      <c r="GVJ21" s="281"/>
      <c r="GVK21" s="282"/>
      <c r="GVL21" s="283"/>
      <c r="GVM21" s="279"/>
      <c r="GVN21" s="280"/>
      <c r="GVO21" s="281"/>
      <c r="GVP21" s="281"/>
      <c r="GVQ21" s="282"/>
      <c r="GVR21" s="283"/>
      <c r="GVS21" s="279"/>
      <c r="GVT21" s="280"/>
      <c r="GVU21" s="281"/>
      <c r="GVV21" s="281"/>
      <c r="GVW21" s="282"/>
      <c r="GVX21" s="283"/>
      <c r="GVY21" s="279"/>
      <c r="GVZ21" s="280"/>
      <c r="GWA21" s="281"/>
      <c r="GWB21" s="281"/>
      <c r="GWC21" s="282"/>
      <c r="GWD21" s="283"/>
      <c r="GWE21" s="279"/>
      <c r="GWF21" s="280"/>
      <c r="GWG21" s="281"/>
      <c r="GWH21" s="281"/>
      <c r="GWI21" s="282"/>
      <c r="GWJ21" s="283"/>
      <c r="GWK21" s="279"/>
      <c r="GWL21" s="280"/>
      <c r="GWM21" s="281"/>
      <c r="GWN21" s="281"/>
      <c r="GWO21" s="282"/>
      <c r="GWP21" s="283"/>
      <c r="GWQ21" s="279"/>
      <c r="GWR21" s="280"/>
      <c r="GWS21" s="281"/>
      <c r="GWT21" s="281"/>
      <c r="GWU21" s="282"/>
      <c r="GWV21" s="283"/>
      <c r="GWW21" s="279"/>
      <c r="GWX21" s="280"/>
      <c r="GWY21" s="281"/>
      <c r="GWZ21" s="281"/>
      <c r="GXA21" s="282"/>
      <c r="GXB21" s="283"/>
      <c r="GXC21" s="279"/>
      <c r="GXD21" s="280"/>
      <c r="GXE21" s="281"/>
      <c r="GXF21" s="281"/>
      <c r="GXG21" s="282"/>
      <c r="GXH21" s="283"/>
      <c r="GXI21" s="279"/>
      <c r="GXJ21" s="280"/>
      <c r="GXK21" s="281"/>
      <c r="GXL21" s="281"/>
      <c r="GXM21" s="282"/>
      <c r="GXN21" s="283"/>
      <c r="GXO21" s="279"/>
      <c r="GXP21" s="280"/>
      <c r="GXQ21" s="281"/>
      <c r="GXR21" s="281"/>
      <c r="GXS21" s="282"/>
      <c r="GXT21" s="283"/>
      <c r="GXU21" s="279"/>
      <c r="GXV21" s="280"/>
      <c r="GXW21" s="281"/>
      <c r="GXX21" s="281"/>
      <c r="GXY21" s="282"/>
      <c r="GXZ21" s="283"/>
      <c r="GYA21" s="279"/>
      <c r="GYB21" s="280"/>
      <c r="GYC21" s="281"/>
      <c r="GYD21" s="281"/>
      <c r="GYE21" s="282"/>
      <c r="GYF21" s="283"/>
      <c r="GYG21" s="279"/>
      <c r="GYH21" s="280"/>
      <c r="GYI21" s="281"/>
      <c r="GYJ21" s="281"/>
      <c r="GYK21" s="282"/>
      <c r="GYL21" s="283"/>
      <c r="GYM21" s="279"/>
      <c r="GYN21" s="280"/>
      <c r="GYO21" s="281"/>
      <c r="GYP21" s="281"/>
      <c r="GYQ21" s="282"/>
      <c r="GYR21" s="283"/>
      <c r="GYS21" s="279"/>
      <c r="GYT21" s="280"/>
      <c r="GYU21" s="281"/>
      <c r="GYV21" s="281"/>
      <c r="GYW21" s="282"/>
      <c r="GYX21" s="283"/>
      <c r="GYY21" s="279"/>
      <c r="GYZ21" s="280"/>
      <c r="GZA21" s="281"/>
      <c r="GZB21" s="281"/>
      <c r="GZC21" s="282"/>
      <c r="GZD21" s="283"/>
      <c r="GZE21" s="279"/>
      <c r="GZF21" s="280"/>
      <c r="GZG21" s="281"/>
      <c r="GZH21" s="281"/>
      <c r="GZI21" s="282"/>
      <c r="GZJ21" s="283"/>
      <c r="GZK21" s="279"/>
      <c r="GZL21" s="280"/>
      <c r="GZM21" s="281"/>
      <c r="GZN21" s="281"/>
      <c r="GZO21" s="282"/>
      <c r="GZP21" s="283"/>
      <c r="GZQ21" s="279"/>
      <c r="GZR21" s="280"/>
      <c r="GZS21" s="281"/>
      <c r="GZT21" s="281"/>
      <c r="GZU21" s="282"/>
      <c r="GZV21" s="283"/>
      <c r="GZW21" s="279"/>
      <c r="GZX21" s="280"/>
      <c r="GZY21" s="281"/>
      <c r="GZZ21" s="281"/>
      <c r="HAA21" s="282"/>
      <c r="HAB21" s="283"/>
      <c r="HAC21" s="279"/>
      <c r="HAD21" s="280"/>
      <c r="HAE21" s="281"/>
      <c r="HAF21" s="281"/>
      <c r="HAG21" s="282"/>
      <c r="HAH21" s="283"/>
      <c r="HAI21" s="279"/>
      <c r="HAJ21" s="280"/>
      <c r="HAK21" s="281"/>
      <c r="HAL21" s="281"/>
      <c r="HAM21" s="282"/>
      <c r="HAN21" s="283"/>
      <c r="HAO21" s="279"/>
      <c r="HAP21" s="280"/>
      <c r="HAQ21" s="281"/>
      <c r="HAR21" s="281"/>
      <c r="HAS21" s="282"/>
      <c r="HAT21" s="283"/>
      <c r="HAU21" s="279"/>
      <c r="HAV21" s="280"/>
      <c r="HAW21" s="281"/>
      <c r="HAX21" s="281"/>
      <c r="HAY21" s="282"/>
      <c r="HAZ21" s="283"/>
      <c r="HBA21" s="279"/>
      <c r="HBB21" s="280"/>
      <c r="HBC21" s="281"/>
      <c r="HBD21" s="281"/>
      <c r="HBE21" s="282"/>
      <c r="HBF21" s="283"/>
      <c r="HBG21" s="279"/>
      <c r="HBH21" s="280"/>
      <c r="HBI21" s="281"/>
      <c r="HBJ21" s="281"/>
      <c r="HBK21" s="282"/>
      <c r="HBL21" s="283"/>
      <c r="HBM21" s="279"/>
      <c r="HBN21" s="280"/>
      <c r="HBO21" s="281"/>
      <c r="HBP21" s="281"/>
      <c r="HBQ21" s="282"/>
      <c r="HBR21" s="283"/>
      <c r="HBS21" s="279"/>
      <c r="HBT21" s="280"/>
      <c r="HBU21" s="281"/>
      <c r="HBV21" s="281"/>
      <c r="HBW21" s="282"/>
      <c r="HBX21" s="283"/>
      <c r="HBY21" s="279"/>
      <c r="HBZ21" s="280"/>
      <c r="HCA21" s="281"/>
      <c r="HCB21" s="281"/>
      <c r="HCC21" s="282"/>
      <c r="HCD21" s="283"/>
      <c r="HCE21" s="279"/>
      <c r="HCF21" s="280"/>
      <c r="HCG21" s="281"/>
      <c r="HCH21" s="281"/>
      <c r="HCI21" s="282"/>
      <c r="HCJ21" s="283"/>
      <c r="HCK21" s="279"/>
      <c r="HCL21" s="280"/>
      <c r="HCM21" s="281"/>
      <c r="HCN21" s="281"/>
      <c r="HCO21" s="282"/>
      <c r="HCP21" s="283"/>
      <c r="HCQ21" s="279"/>
      <c r="HCR21" s="280"/>
      <c r="HCS21" s="281"/>
      <c r="HCT21" s="281"/>
      <c r="HCU21" s="282"/>
      <c r="HCV21" s="283"/>
      <c r="HCW21" s="279"/>
      <c r="HCX21" s="280"/>
      <c r="HCY21" s="281"/>
      <c r="HCZ21" s="281"/>
      <c r="HDA21" s="282"/>
      <c r="HDB21" s="283"/>
      <c r="HDC21" s="279"/>
      <c r="HDD21" s="280"/>
      <c r="HDE21" s="281"/>
      <c r="HDF21" s="281"/>
      <c r="HDG21" s="282"/>
      <c r="HDH21" s="283"/>
      <c r="HDI21" s="279"/>
      <c r="HDJ21" s="280"/>
      <c r="HDK21" s="281"/>
      <c r="HDL21" s="281"/>
      <c r="HDM21" s="282"/>
      <c r="HDN21" s="283"/>
      <c r="HDO21" s="279"/>
      <c r="HDP21" s="280"/>
      <c r="HDQ21" s="281"/>
      <c r="HDR21" s="281"/>
      <c r="HDS21" s="282"/>
      <c r="HDT21" s="283"/>
      <c r="HDU21" s="279"/>
      <c r="HDV21" s="280"/>
      <c r="HDW21" s="281"/>
      <c r="HDX21" s="281"/>
      <c r="HDY21" s="282"/>
      <c r="HDZ21" s="283"/>
      <c r="HEA21" s="279"/>
      <c r="HEB21" s="280"/>
      <c r="HEC21" s="281"/>
      <c r="HED21" s="281"/>
      <c r="HEE21" s="282"/>
      <c r="HEF21" s="283"/>
      <c r="HEG21" s="279"/>
      <c r="HEH21" s="280"/>
      <c r="HEI21" s="281"/>
      <c r="HEJ21" s="281"/>
      <c r="HEK21" s="282"/>
      <c r="HEL21" s="283"/>
      <c r="HEM21" s="279"/>
      <c r="HEN21" s="280"/>
      <c r="HEO21" s="281"/>
      <c r="HEP21" s="281"/>
      <c r="HEQ21" s="282"/>
      <c r="HER21" s="283"/>
      <c r="HES21" s="279"/>
      <c r="HET21" s="280"/>
      <c r="HEU21" s="281"/>
      <c r="HEV21" s="281"/>
      <c r="HEW21" s="282"/>
      <c r="HEX21" s="283"/>
      <c r="HEY21" s="279"/>
      <c r="HEZ21" s="280"/>
      <c r="HFA21" s="281"/>
      <c r="HFB21" s="281"/>
      <c r="HFC21" s="282"/>
      <c r="HFD21" s="283"/>
      <c r="HFE21" s="279"/>
      <c r="HFF21" s="280"/>
      <c r="HFG21" s="281"/>
      <c r="HFH21" s="281"/>
      <c r="HFI21" s="282"/>
      <c r="HFJ21" s="283"/>
      <c r="HFK21" s="279"/>
      <c r="HFL21" s="280"/>
      <c r="HFM21" s="281"/>
      <c r="HFN21" s="281"/>
      <c r="HFO21" s="282"/>
      <c r="HFP21" s="283"/>
      <c r="HFQ21" s="279"/>
      <c r="HFR21" s="280"/>
      <c r="HFS21" s="281"/>
      <c r="HFT21" s="281"/>
      <c r="HFU21" s="282"/>
      <c r="HFV21" s="283"/>
      <c r="HFW21" s="279"/>
      <c r="HFX21" s="280"/>
      <c r="HFY21" s="281"/>
      <c r="HFZ21" s="281"/>
      <c r="HGA21" s="282"/>
      <c r="HGB21" s="283"/>
      <c r="HGC21" s="279"/>
      <c r="HGD21" s="280"/>
      <c r="HGE21" s="281"/>
      <c r="HGF21" s="281"/>
      <c r="HGG21" s="282"/>
      <c r="HGH21" s="283"/>
      <c r="HGI21" s="279"/>
      <c r="HGJ21" s="280"/>
      <c r="HGK21" s="281"/>
      <c r="HGL21" s="281"/>
      <c r="HGM21" s="282"/>
      <c r="HGN21" s="283"/>
      <c r="HGO21" s="279"/>
      <c r="HGP21" s="280"/>
      <c r="HGQ21" s="281"/>
      <c r="HGR21" s="281"/>
      <c r="HGS21" s="282"/>
      <c r="HGT21" s="283"/>
      <c r="HGU21" s="279"/>
      <c r="HGV21" s="280"/>
      <c r="HGW21" s="281"/>
      <c r="HGX21" s="281"/>
      <c r="HGY21" s="282"/>
      <c r="HGZ21" s="283"/>
      <c r="HHA21" s="279"/>
      <c r="HHB21" s="280"/>
      <c r="HHC21" s="281"/>
      <c r="HHD21" s="281"/>
      <c r="HHE21" s="282"/>
      <c r="HHF21" s="283"/>
      <c r="HHG21" s="279"/>
      <c r="HHH21" s="280"/>
      <c r="HHI21" s="281"/>
      <c r="HHJ21" s="281"/>
      <c r="HHK21" s="282"/>
      <c r="HHL21" s="283"/>
      <c r="HHM21" s="279"/>
      <c r="HHN21" s="280"/>
      <c r="HHO21" s="281"/>
      <c r="HHP21" s="281"/>
      <c r="HHQ21" s="282"/>
      <c r="HHR21" s="283"/>
      <c r="HHS21" s="279"/>
      <c r="HHT21" s="280"/>
      <c r="HHU21" s="281"/>
      <c r="HHV21" s="281"/>
      <c r="HHW21" s="282"/>
      <c r="HHX21" s="283"/>
      <c r="HHY21" s="279"/>
      <c r="HHZ21" s="280"/>
      <c r="HIA21" s="281"/>
      <c r="HIB21" s="281"/>
      <c r="HIC21" s="282"/>
      <c r="HID21" s="283"/>
      <c r="HIE21" s="279"/>
      <c r="HIF21" s="280"/>
      <c r="HIG21" s="281"/>
      <c r="HIH21" s="281"/>
      <c r="HII21" s="282"/>
      <c r="HIJ21" s="283"/>
      <c r="HIK21" s="279"/>
      <c r="HIL21" s="280"/>
      <c r="HIM21" s="281"/>
      <c r="HIN21" s="281"/>
      <c r="HIO21" s="282"/>
      <c r="HIP21" s="283"/>
      <c r="HIQ21" s="279"/>
      <c r="HIR21" s="280"/>
      <c r="HIS21" s="281"/>
      <c r="HIT21" s="281"/>
      <c r="HIU21" s="282"/>
      <c r="HIV21" s="283"/>
      <c r="HIW21" s="279"/>
      <c r="HIX21" s="280"/>
      <c r="HIY21" s="281"/>
      <c r="HIZ21" s="281"/>
      <c r="HJA21" s="282"/>
      <c r="HJB21" s="283"/>
      <c r="HJC21" s="279"/>
      <c r="HJD21" s="280"/>
      <c r="HJE21" s="281"/>
      <c r="HJF21" s="281"/>
      <c r="HJG21" s="282"/>
      <c r="HJH21" s="283"/>
      <c r="HJI21" s="279"/>
      <c r="HJJ21" s="280"/>
      <c r="HJK21" s="281"/>
      <c r="HJL21" s="281"/>
      <c r="HJM21" s="282"/>
      <c r="HJN21" s="283"/>
      <c r="HJO21" s="279"/>
      <c r="HJP21" s="280"/>
      <c r="HJQ21" s="281"/>
      <c r="HJR21" s="281"/>
      <c r="HJS21" s="282"/>
      <c r="HJT21" s="283"/>
      <c r="HJU21" s="279"/>
      <c r="HJV21" s="280"/>
      <c r="HJW21" s="281"/>
      <c r="HJX21" s="281"/>
      <c r="HJY21" s="282"/>
      <c r="HJZ21" s="283"/>
      <c r="HKA21" s="279"/>
      <c r="HKB21" s="280"/>
      <c r="HKC21" s="281"/>
      <c r="HKD21" s="281"/>
      <c r="HKE21" s="282"/>
      <c r="HKF21" s="283"/>
      <c r="HKG21" s="279"/>
      <c r="HKH21" s="280"/>
      <c r="HKI21" s="281"/>
      <c r="HKJ21" s="281"/>
      <c r="HKK21" s="282"/>
      <c r="HKL21" s="283"/>
      <c r="HKM21" s="279"/>
      <c r="HKN21" s="280"/>
      <c r="HKO21" s="281"/>
      <c r="HKP21" s="281"/>
      <c r="HKQ21" s="282"/>
      <c r="HKR21" s="283"/>
      <c r="HKS21" s="279"/>
      <c r="HKT21" s="280"/>
      <c r="HKU21" s="281"/>
      <c r="HKV21" s="281"/>
      <c r="HKW21" s="282"/>
      <c r="HKX21" s="283"/>
      <c r="HKY21" s="279"/>
      <c r="HKZ21" s="280"/>
      <c r="HLA21" s="281"/>
      <c r="HLB21" s="281"/>
      <c r="HLC21" s="282"/>
      <c r="HLD21" s="283"/>
      <c r="HLE21" s="279"/>
      <c r="HLF21" s="280"/>
      <c r="HLG21" s="281"/>
      <c r="HLH21" s="281"/>
      <c r="HLI21" s="282"/>
      <c r="HLJ21" s="283"/>
      <c r="HLK21" s="279"/>
      <c r="HLL21" s="280"/>
      <c r="HLM21" s="281"/>
      <c r="HLN21" s="281"/>
      <c r="HLO21" s="282"/>
      <c r="HLP21" s="283"/>
      <c r="HLQ21" s="279"/>
      <c r="HLR21" s="280"/>
      <c r="HLS21" s="281"/>
      <c r="HLT21" s="281"/>
      <c r="HLU21" s="282"/>
      <c r="HLV21" s="283"/>
      <c r="HLW21" s="279"/>
      <c r="HLX21" s="280"/>
      <c r="HLY21" s="281"/>
      <c r="HLZ21" s="281"/>
      <c r="HMA21" s="282"/>
      <c r="HMB21" s="283"/>
      <c r="HMC21" s="279"/>
      <c r="HMD21" s="280"/>
      <c r="HME21" s="281"/>
      <c r="HMF21" s="281"/>
      <c r="HMG21" s="282"/>
      <c r="HMH21" s="283"/>
      <c r="HMI21" s="279"/>
      <c r="HMJ21" s="280"/>
      <c r="HMK21" s="281"/>
      <c r="HML21" s="281"/>
      <c r="HMM21" s="282"/>
      <c r="HMN21" s="283"/>
      <c r="HMO21" s="279"/>
      <c r="HMP21" s="280"/>
      <c r="HMQ21" s="281"/>
      <c r="HMR21" s="281"/>
      <c r="HMS21" s="282"/>
      <c r="HMT21" s="283"/>
      <c r="HMU21" s="279"/>
      <c r="HMV21" s="280"/>
      <c r="HMW21" s="281"/>
      <c r="HMX21" s="281"/>
      <c r="HMY21" s="282"/>
      <c r="HMZ21" s="283"/>
      <c r="HNA21" s="279"/>
      <c r="HNB21" s="280"/>
      <c r="HNC21" s="281"/>
      <c r="HND21" s="281"/>
      <c r="HNE21" s="282"/>
      <c r="HNF21" s="283"/>
      <c r="HNG21" s="279"/>
      <c r="HNH21" s="280"/>
      <c r="HNI21" s="281"/>
      <c r="HNJ21" s="281"/>
      <c r="HNK21" s="282"/>
      <c r="HNL21" s="283"/>
      <c r="HNM21" s="279"/>
      <c r="HNN21" s="280"/>
      <c r="HNO21" s="281"/>
      <c r="HNP21" s="281"/>
      <c r="HNQ21" s="282"/>
      <c r="HNR21" s="283"/>
      <c r="HNS21" s="279"/>
      <c r="HNT21" s="280"/>
      <c r="HNU21" s="281"/>
      <c r="HNV21" s="281"/>
      <c r="HNW21" s="282"/>
      <c r="HNX21" s="283"/>
      <c r="HNY21" s="279"/>
      <c r="HNZ21" s="280"/>
      <c r="HOA21" s="281"/>
      <c r="HOB21" s="281"/>
      <c r="HOC21" s="282"/>
      <c r="HOD21" s="283"/>
      <c r="HOE21" s="279"/>
      <c r="HOF21" s="280"/>
      <c r="HOG21" s="281"/>
      <c r="HOH21" s="281"/>
      <c r="HOI21" s="282"/>
      <c r="HOJ21" s="283"/>
      <c r="HOK21" s="279"/>
      <c r="HOL21" s="280"/>
      <c r="HOM21" s="281"/>
      <c r="HON21" s="281"/>
      <c r="HOO21" s="282"/>
      <c r="HOP21" s="283"/>
      <c r="HOQ21" s="279"/>
      <c r="HOR21" s="280"/>
      <c r="HOS21" s="281"/>
      <c r="HOT21" s="281"/>
      <c r="HOU21" s="282"/>
      <c r="HOV21" s="283"/>
      <c r="HOW21" s="279"/>
      <c r="HOX21" s="280"/>
      <c r="HOY21" s="281"/>
      <c r="HOZ21" s="281"/>
      <c r="HPA21" s="282"/>
      <c r="HPB21" s="283"/>
      <c r="HPC21" s="279"/>
      <c r="HPD21" s="280"/>
      <c r="HPE21" s="281"/>
      <c r="HPF21" s="281"/>
      <c r="HPG21" s="282"/>
      <c r="HPH21" s="283"/>
      <c r="HPI21" s="279"/>
      <c r="HPJ21" s="280"/>
      <c r="HPK21" s="281"/>
      <c r="HPL21" s="281"/>
      <c r="HPM21" s="282"/>
      <c r="HPN21" s="283"/>
      <c r="HPO21" s="279"/>
      <c r="HPP21" s="280"/>
      <c r="HPQ21" s="281"/>
      <c r="HPR21" s="281"/>
      <c r="HPS21" s="282"/>
      <c r="HPT21" s="283"/>
      <c r="HPU21" s="279"/>
      <c r="HPV21" s="280"/>
      <c r="HPW21" s="281"/>
      <c r="HPX21" s="281"/>
      <c r="HPY21" s="282"/>
      <c r="HPZ21" s="283"/>
      <c r="HQA21" s="279"/>
      <c r="HQB21" s="280"/>
      <c r="HQC21" s="281"/>
      <c r="HQD21" s="281"/>
      <c r="HQE21" s="282"/>
      <c r="HQF21" s="283"/>
      <c r="HQG21" s="279"/>
      <c r="HQH21" s="280"/>
      <c r="HQI21" s="281"/>
      <c r="HQJ21" s="281"/>
      <c r="HQK21" s="282"/>
      <c r="HQL21" s="283"/>
      <c r="HQM21" s="279"/>
      <c r="HQN21" s="280"/>
      <c r="HQO21" s="281"/>
      <c r="HQP21" s="281"/>
      <c r="HQQ21" s="282"/>
      <c r="HQR21" s="283"/>
      <c r="HQS21" s="279"/>
      <c r="HQT21" s="280"/>
      <c r="HQU21" s="281"/>
      <c r="HQV21" s="281"/>
      <c r="HQW21" s="282"/>
      <c r="HQX21" s="283"/>
      <c r="HQY21" s="279"/>
      <c r="HQZ21" s="280"/>
      <c r="HRA21" s="281"/>
      <c r="HRB21" s="281"/>
      <c r="HRC21" s="282"/>
      <c r="HRD21" s="283"/>
      <c r="HRE21" s="279"/>
      <c r="HRF21" s="280"/>
      <c r="HRG21" s="281"/>
      <c r="HRH21" s="281"/>
      <c r="HRI21" s="282"/>
      <c r="HRJ21" s="283"/>
      <c r="HRK21" s="279"/>
      <c r="HRL21" s="280"/>
      <c r="HRM21" s="281"/>
      <c r="HRN21" s="281"/>
      <c r="HRO21" s="282"/>
      <c r="HRP21" s="283"/>
      <c r="HRQ21" s="279"/>
      <c r="HRR21" s="280"/>
      <c r="HRS21" s="281"/>
      <c r="HRT21" s="281"/>
      <c r="HRU21" s="282"/>
      <c r="HRV21" s="283"/>
      <c r="HRW21" s="279"/>
      <c r="HRX21" s="280"/>
      <c r="HRY21" s="281"/>
      <c r="HRZ21" s="281"/>
      <c r="HSA21" s="282"/>
      <c r="HSB21" s="283"/>
      <c r="HSC21" s="279"/>
      <c r="HSD21" s="280"/>
      <c r="HSE21" s="281"/>
      <c r="HSF21" s="281"/>
      <c r="HSG21" s="282"/>
      <c r="HSH21" s="283"/>
      <c r="HSI21" s="279"/>
      <c r="HSJ21" s="280"/>
      <c r="HSK21" s="281"/>
      <c r="HSL21" s="281"/>
      <c r="HSM21" s="282"/>
      <c r="HSN21" s="283"/>
      <c r="HSO21" s="279"/>
      <c r="HSP21" s="280"/>
      <c r="HSQ21" s="281"/>
      <c r="HSR21" s="281"/>
      <c r="HSS21" s="282"/>
      <c r="HST21" s="283"/>
      <c r="HSU21" s="279"/>
      <c r="HSV21" s="280"/>
      <c r="HSW21" s="281"/>
      <c r="HSX21" s="281"/>
      <c r="HSY21" s="282"/>
      <c r="HSZ21" s="283"/>
      <c r="HTA21" s="279"/>
      <c r="HTB21" s="280"/>
      <c r="HTC21" s="281"/>
      <c r="HTD21" s="281"/>
      <c r="HTE21" s="282"/>
      <c r="HTF21" s="283"/>
      <c r="HTG21" s="279"/>
      <c r="HTH21" s="280"/>
      <c r="HTI21" s="281"/>
      <c r="HTJ21" s="281"/>
      <c r="HTK21" s="282"/>
      <c r="HTL21" s="283"/>
      <c r="HTM21" s="279"/>
      <c r="HTN21" s="280"/>
      <c r="HTO21" s="281"/>
      <c r="HTP21" s="281"/>
      <c r="HTQ21" s="282"/>
      <c r="HTR21" s="283"/>
      <c r="HTS21" s="279"/>
      <c r="HTT21" s="280"/>
      <c r="HTU21" s="281"/>
      <c r="HTV21" s="281"/>
      <c r="HTW21" s="282"/>
      <c r="HTX21" s="283"/>
      <c r="HTY21" s="279"/>
      <c r="HTZ21" s="280"/>
      <c r="HUA21" s="281"/>
      <c r="HUB21" s="281"/>
      <c r="HUC21" s="282"/>
      <c r="HUD21" s="283"/>
      <c r="HUE21" s="279"/>
      <c r="HUF21" s="280"/>
      <c r="HUG21" s="281"/>
      <c r="HUH21" s="281"/>
      <c r="HUI21" s="282"/>
      <c r="HUJ21" s="283"/>
      <c r="HUK21" s="279"/>
      <c r="HUL21" s="280"/>
      <c r="HUM21" s="281"/>
      <c r="HUN21" s="281"/>
      <c r="HUO21" s="282"/>
      <c r="HUP21" s="283"/>
      <c r="HUQ21" s="279"/>
      <c r="HUR21" s="280"/>
      <c r="HUS21" s="281"/>
      <c r="HUT21" s="281"/>
      <c r="HUU21" s="282"/>
      <c r="HUV21" s="283"/>
      <c r="HUW21" s="279"/>
      <c r="HUX21" s="280"/>
      <c r="HUY21" s="281"/>
      <c r="HUZ21" s="281"/>
      <c r="HVA21" s="282"/>
      <c r="HVB21" s="283"/>
      <c r="HVC21" s="279"/>
      <c r="HVD21" s="280"/>
      <c r="HVE21" s="281"/>
      <c r="HVF21" s="281"/>
      <c r="HVG21" s="282"/>
      <c r="HVH21" s="283"/>
      <c r="HVI21" s="279"/>
      <c r="HVJ21" s="280"/>
      <c r="HVK21" s="281"/>
      <c r="HVL21" s="281"/>
      <c r="HVM21" s="282"/>
      <c r="HVN21" s="283"/>
      <c r="HVO21" s="279"/>
      <c r="HVP21" s="280"/>
      <c r="HVQ21" s="281"/>
      <c r="HVR21" s="281"/>
      <c r="HVS21" s="282"/>
      <c r="HVT21" s="283"/>
      <c r="HVU21" s="279"/>
      <c r="HVV21" s="280"/>
      <c r="HVW21" s="281"/>
      <c r="HVX21" s="281"/>
      <c r="HVY21" s="282"/>
      <c r="HVZ21" s="283"/>
      <c r="HWA21" s="279"/>
      <c r="HWB21" s="280"/>
      <c r="HWC21" s="281"/>
      <c r="HWD21" s="281"/>
      <c r="HWE21" s="282"/>
      <c r="HWF21" s="283"/>
      <c r="HWG21" s="279"/>
      <c r="HWH21" s="280"/>
      <c r="HWI21" s="281"/>
      <c r="HWJ21" s="281"/>
      <c r="HWK21" s="282"/>
      <c r="HWL21" s="283"/>
      <c r="HWM21" s="279"/>
      <c r="HWN21" s="280"/>
      <c r="HWO21" s="281"/>
      <c r="HWP21" s="281"/>
      <c r="HWQ21" s="282"/>
      <c r="HWR21" s="283"/>
      <c r="HWS21" s="279"/>
      <c r="HWT21" s="280"/>
      <c r="HWU21" s="281"/>
      <c r="HWV21" s="281"/>
      <c r="HWW21" s="282"/>
      <c r="HWX21" s="283"/>
      <c r="HWY21" s="279"/>
      <c r="HWZ21" s="280"/>
      <c r="HXA21" s="281"/>
      <c r="HXB21" s="281"/>
      <c r="HXC21" s="282"/>
      <c r="HXD21" s="283"/>
      <c r="HXE21" s="279"/>
      <c r="HXF21" s="280"/>
      <c r="HXG21" s="281"/>
      <c r="HXH21" s="281"/>
      <c r="HXI21" s="282"/>
      <c r="HXJ21" s="283"/>
      <c r="HXK21" s="279"/>
      <c r="HXL21" s="280"/>
      <c r="HXM21" s="281"/>
      <c r="HXN21" s="281"/>
      <c r="HXO21" s="282"/>
      <c r="HXP21" s="283"/>
      <c r="HXQ21" s="279"/>
      <c r="HXR21" s="280"/>
      <c r="HXS21" s="281"/>
      <c r="HXT21" s="281"/>
      <c r="HXU21" s="282"/>
      <c r="HXV21" s="283"/>
      <c r="HXW21" s="279"/>
      <c r="HXX21" s="280"/>
      <c r="HXY21" s="281"/>
      <c r="HXZ21" s="281"/>
      <c r="HYA21" s="282"/>
      <c r="HYB21" s="283"/>
      <c r="HYC21" s="279"/>
      <c r="HYD21" s="280"/>
      <c r="HYE21" s="281"/>
      <c r="HYF21" s="281"/>
      <c r="HYG21" s="282"/>
      <c r="HYH21" s="283"/>
      <c r="HYI21" s="279"/>
      <c r="HYJ21" s="280"/>
      <c r="HYK21" s="281"/>
      <c r="HYL21" s="281"/>
      <c r="HYM21" s="282"/>
      <c r="HYN21" s="283"/>
      <c r="HYO21" s="279"/>
      <c r="HYP21" s="280"/>
      <c r="HYQ21" s="281"/>
      <c r="HYR21" s="281"/>
      <c r="HYS21" s="282"/>
      <c r="HYT21" s="283"/>
      <c r="HYU21" s="279"/>
      <c r="HYV21" s="280"/>
      <c r="HYW21" s="281"/>
      <c r="HYX21" s="281"/>
      <c r="HYY21" s="282"/>
      <c r="HYZ21" s="283"/>
      <c r="HZA21" s="279"/>
      <c r="HZB21" s="280"/>
      <c r="HZC21" s="281"/>
      <c r="HZD21" s="281"/>
      <c r="HZE21" s="282"/>
      <c r="HZF21" s="283"/>
      <c r="HZG21" s="279"/>
      <c r="HZH21" s="280"/>
      <c r="HZI21" s="281"/>
      <c r="HZJ21" s="281"/>
      <c r="HZK21" s="282"/>
      <c r="HZL21" s="283"/>
      <c r="HZM21" s="279"/>
      <c r="HZN21" s="280"/>
      <c r="HZO21" s="281"/>
      <c r="HZP21" s="281"/>
      <c r="HZQ21" s="282"/>
      <c r="HZR21" s="283"/>
      <c r="HZS21" s="279"/>
      <c r="HZT21" s="280"/>
      <c r="HZU21" s="281"/>
      <c r="HZV21" s="281"/>
      <c r="HZW21" s="282"/>
      <c r="HZX21" s="283"/>
      <c r="HZY21" s="279"/>
      <c r="HZZ21" s="280"/>
      <c r="IAA21" s="281"/>
      <c r="IAB21" s="281"/>
      <c r="IAC21" s="282"/>
      <c r="IAD21" s="283"/>
      <c r="IAE21" s="279"/>
      <c r="IAF21" s="280"/>
      <c r="IAG21" s="281"/>
      <c r="IAH21" s="281"/>
      <c r="IAI21" s="282"/>
      <c r="IAJ21" s="283"/>
      <c r="IAK21" s="279"/>
      <c r="IAL21" s="280"/>
      <c r="IAM21" s="281"/>
      <c r="IAN21" s="281"/>
      <c r="IAO21" s="282"/>
      <c r="IAP21" s="283"/>
      <c r="IAQ21" s="279"/>
      <c r="IAR21" s="280"/>
      <c r="IAS21" s="281"/>
      <c r="IAT21" s="281"/>
      <c r="IAU21" s="282"/>
      <c r="IAV21" s="283"/>
      <c r="IAW21" s="279"/>
      <c r="IAX21" s="280"/>
      <c r="IAY21" s="281"/>
      <c r="IAZ21" s="281"/>
      <c r="IBA21" s="282"/>
      <c r="IBB21" s="283"/>
      <c r="IBC21" s="279"/>
      <c r="IBD21" s="280"/>
      <c r="IBE21" s="281"/>
      <c r="IBF21" s="281"/>
      <c r="IBG21" s="282"/>
      <c r="IBH21" s="283"/>
      <c r="IBI21" s="279"/>
      <c r="IBJ21" s="280"/>
      <c r="IBK21" s="281"/>
      <c r="IBL21" s="281"/>
      <c r="IBM21" s="282"/>
      <c r="IBN21" s="283"/>
      <c r="IBO21" s="279"/>
      <c r="IBP21" s="280"/>
      <c r="IBQ21" s="281"/>
      <c r="IBR21" s="281"/>
      <c r="IBS21" s="282"/>
      <c r="IBT21" s="283"/>
      <c r="IBU21" s="279"/>
      <c r="IBV21" s="280"/>
      <c r="IBW21" s="281"/>
      <c r="IBX21" s="281"/>
      <c r="IBY21" s="282"/>
      <c r="IBZ21" s="283"/>
      <c r="ICA21" s="279"/>
      <c r="ICB21" s="280"/>
      <c r="ICC21" s="281"/>
      <c r="ICD21" s="281"/>
      <c r="ICE21" s="282"/>
      <c r="ICF21" s="283"/>
      <c r="ICG21" s="279"/>
      <c r="ICH21" s="280"/>
      <c r="ICI21" s="281"/>
      <c r="ICJ21" s="281"/>
      <c r="ICK21" s="282"/>
      <c r="ICL21" s="283"/>
      <c r="ICM21" s="279"/>
      <c r="ICN21" s="280"/>
      <c r="ICO21" s="281"/>
      <c r="ICP21" s="281"/>
      <c r="ICQ21" s="282"/>
      <c r="ICR21" s="283"/>
      <c r="ICS21" s="279"/>
      <c r="ICT21" s="280"/>
      <c r="ICU21" s="281"/>
      <c r="ICV21" s="281"/>
      <c r="ICW21" s="282"/>
      <c r="ICX21" s="283"/>
      <c r="ICY21" s="279"/>
      <c r="ICZ21" s="280"/>
      <c r="IDA21" s="281"/>
      <c r="IDB21" s="281"/>
      <c r="IDC21" s="282"/>
      <c r="IDD21" s="283"/>
      <c r="IDE21" s="279"/>
      <c r="IDF21" s="280"/>
      <c r="IDG21" s="281"/>
      <c r="IDH21" s="281"/>
      <c r="IDI21" s="282"/>
      <c r="IDJ21" s="283"/>
      <c r="IDK21" s="279"/>
      <c r="IDL21" s="280"/>
      <c r="IDM21" s="281"/>
      <c r="IDN21" s="281"/>
      <c r="IDO21" s="282"/>
      <c r="IDP21" s="283"/>
      <c r="IDQ21" s="279"/>
      <c r="IDR21" s="280"/>
      <c r="IDS21" s="281"/>
      <c r="IDT21" s="281"/>
      <c r="IDU21" s="282"/>
      <c r="IDV21" s="283"/>
      <c r="IDW21" s="279"/>
      <c r="IDX21" s="280"/>
      <c r="IDY21" s="281"/>
      <c r="IDZ21" s="281"/>
      <c r="IEA21" s="282"/>
      <c r="IEB21" s="283"/>
      <c r="IEC21" s="279"/>
      <c r="IED21" s="280"/>
      <c r="IEE21" s="281"/>
      <c r="IEF21" s="281"/>
      <c r="IEG21" s="282"/>
      <c r="IEH21" s="283"/>
      <c r="IEI21" s="279"/>
      <c r="IEJ21" s="280"/>
      <c r="IEK21" s="281"/>
      <c r="IEL21" s="281"/>
      <c r="IEM21" s="282"/>
      <c r="IEN21" s="283"/>
      <c r="IEO21" s="279"/>
      <c r="IEP21" s="280"/>
      <c r="IEQ21" s="281"/>
      <c r="IER21" s="281"/>
      <c r="IES21" s="282"/>
      <c r="IET21" s="283"/>
      <c r="IEU21" s="279"/>
      <c r="IEV21" s="280"/>
      <c r="IEW21" s="281"/>
      <c r="IEX21" s="281"/>
      <c r="IEY21" s="282"/>
      <c r="IEZ21" s="283"/>
      <c r="IFA21" s="279"/>
      <c r="IFB21" s="280"/>
      <c r="IFC21" s="281"/>
      <c r="IFD21" s="281"/>
      <c r="IFE21" s="282"/>
      <c r="IFF21" s="283"/>
      <c r="IFG21" s="279"/>
      <c r="IFH21" s="280"/>
      <c r="IFI21" s="281"/>
      <c r="IFJ21" s="281"/>
      <c r="IFK21" s="282"/>
      <c r="IFL21" s="283"/>
      <c r="IFM21" s="279"/>
      <c r="IFN21" s="280"/>
      <c r="IFO21" s="281"/>
      <c r="IFP21" s="281"/>
      <c r="IFQ21" s="282"/>
      <c r="IFR21" s="283"/>
      <c r="IFS21" s="279"/>
      <c r="IFT21" s="280"/>
      <c r="IFU21" s="281"/>
      <c r="IFV21" s="281"/>
      <c r="IFW21" s="282"/>
      <c r="IFX21" s="283"/>
      <c r="IFY21" s="279"/>
      <c r="IFZ21" s="280"/>
      <c r="IGA21" s="281"/>
      <c r="IGB21" s="281"/>
      <c r="IGC21" s="282"/>
      <c r="IGD21" s="283"/>
      <c r="IGE21" s="279"/>
      <c r="IGF21" s="280"/>
      <c r="IGG21" s="281"/>
      <c r="IGH21" s="281"/>
      <c r="IGI21" s="282"/>
      <c r="IGJ21" s="283"/>
      <c r="IGK21" s="279"/>
      <c r="IGL21" s="280"/>
      <c r="IGM21" s="281"/>
      <c r="IGN21" s="281"/>
      <c r="IGO21" s="282"/>
      <c r="IGP21" s="283"/>
      <c r="IGQ21" s="279"/>
      <c r="IGR21" s="280"/>
      <c r="IGS21" s="281"/>
      <c r="IGT21" s="281"/>
      <c r="IGU21" s="282"/>
      <c r="IGV21" s="283"/>
      <c r="IGW21" s="279"/>
      <c r="IGX21" s="280"/>
      <c r="IGY21" s="281"/>
      <c r="IGZ21" s="281"/>
      <c r="IHA21" s="282"/>
      <c r="IHB21" s="283"/>
      <c r="IHC21" s="279"/>
      <c r="IHD21" s="280"/>
      <c r="IHE21" s="281"/>
      <c r="IHF21" s="281"/>
      <c r="IHG21" s="282"/>
      <c r="IHH21" s="283"/>
      <c r="IHI21" s="279"/>
      <c r="IHJ21" s="280"/>
      <c r="IHK21" s="281"/>
      <c r="IHL21" s="281"/>
      <c r="IHM21" s="282"/>
      <c r="IHN21" s="283"/>
      <c r="IHO21" s="279"/>
      <c r="IHP21" s="280"/>
      <c r="IHQ21" s="281"/>
      <c r="IHR21" s="281"/>
      <c r="IHS21" s="282"/>
      <c r="IHT21" s="283"/>
      <c r="IHU21" s="279"/>
      <c r="IHV21" s="280"/>
      <c r="IHW21" s="281"/>
      <c r="IHX21" s="281"/>
      <c r="IHY21" s="282"/>
      <c r="IHZ21" s="283"/>
      <c r="IIA21" s="279"/>
      <c r="IIB21" s="280"/>
      <c r="IIC21" s="281"/>
      <c r="IID21" s="281"/>
      <c r="IIE21" s="282"/>
      <c r="IIF21" s="283"/>
      <c r="IIG21" s="279"/>
      <c r="IIH21" s="280"/>
      <c r="III21" s="281"/>
      <c r="IIJ21" s="281"/>
      <c r="IIK21" s="282"/>
      <c r="IIL21" s="283"/>
      <c r="IIM21" s="279"/>
      <c r="IIN21" s="280"/>
      <c r="IIO21" s="281"/>
      <c r="IIP21" s="281"/>
      <c r="IIQ21" s="282"/>
      <c r="IIR21" s="283"/>
      <c r="IIS21" s="279"/>
      <c r="IIT21" s="280"/>
      <c r="IIU21" s="281"/>
      <c r="IIV21" s="281"/>
      <c r="IIW21" s="282"/>
      <c r="IIX21" s="283"/>
      <c r="IIY21" s="279"/>
      <c r="IIZ21" s="280"/>
      <c r="IJA21" s="281"/>
      <c r="IJB21" s="281"/>
      <c r="IJC21" s="282"/>
      <c r="IJD21" s="283"/>
      <c r="IJE21" s="279"/>
      <c r="IJF21" s="280"/>
      <c r="IJG21" s="281"/>
      <c r="IJH21" s="281"/>
      <c r="IJI21" s="282"/>
      <c r="IJJ21" s="283"/>
      <c r="IJK21" s="279"/>
      <c r="IJL21" s="280"/>
      <c r="IJM21" s="281"/>
      <c r="IJN21" s="281"/>
      <c r="IJO21" s="282"/>
      <c r="IJP21" s="283"/>
      <c r="IJQ21" s="279"/>
      <c r="IJR21" s="280"/>
      <c r="IJS21" s="281"/>
      <c r="IJT21" s="281"/>
      <c r="IJU21" s="282"/>
      <c r="IJV21" s="283"/>
      <c r="IJW21" s="279"/>
      <c r="IJX21" s="280"/>
      <c r="IJY21" s="281"/>
      <c r="IJZ21" s="281"/>
      <c r="IKA21" s="282"/>
      <c r="IKB21" s="283"/>
      <c r="IKC21" s="279"/>
      <c r="IKD21" s="280"/>
      <c r="IKE21" s="281"/>
      <c r="IKF21" s="281"/>
      <c r="IKG21" s="282"/>
      <c r="IKH21" s="283"/>
      <c r="IKI21" s="279"/>
      <c r="IKJ21" s="280"/>
      <c r="IKK21" s="281"/>
      <c r="IKL21" s="281"/>
      <c r="IKM21" s="282"/>
      <c r="IKN21" s="283"/>
      <c r="IKO21" s="279"/>
      <c r="IKP21" s="280"/>
      <c r="IKQ21" s="281"/>
      <c r="IKR21" s="281"/>
      <c r="IKS21" s="282"/>
      <c r="IKT21" s="283"/>
      <c r="IKU21" s="279"/>
      <c r="IKV21" s="280"/>
      <c r="IKW21" s="281"/>
      <c r="IKX21" s="281"/>
      <c r="IKY21" s="282"/>
      <c r="IKZ21" s="283"/>
      <c r="ILA21" s="279"/>
      <c r="ILB21" s="280"/>
      <c r="ILC21" s="281"/>
      <c r="ILD21" s="281"/>
      <c r="ILE21" s="282"/>
      <c r="ILF21" s="283"/>
      <c r="ILG21" s="279"/>
      <c r="ILH21" s="280"/>
      <c r="ILI21" s="281"/>
      <c r="ILJ21" s="281"/>
      <c r="ILK21" s="282"/>
      <c r="ILL21" s="283"/>
      <c r="ILM21" s="279"/>
      <c r="ILN21" s="280"/>
      <c r="ILO21" s="281"/>
      <c r="ILP21" s="281"/>
      <c r="ILQ21" s="282"/>
      <c r="ILR21" s="283"/>
      <c r="ILS21" s="279"/>
      <c r="ILT21" s="280"/>
      <c r="ILU21" s="281"/>
      <c r="ILV21" s="281"/>
      <c r="ILW21" s="282"/>
      <c r="ILX21" s="283"/>
      <c r="ILY21" s="279"/>
      <c r="ILZ21" s="280"/>
      <c r="IMA21" s="281"/>
      <c r="IMB21" s="281"/>
      <c r="IMC21" s="282"/>
      <c r="IMD21" s="283"/>
      <c r="IME21" s="279"/>
      <c r="IMF21" s="280"/>
      <c r="IMG21" s="281"/>
      <c r="IMH21" s="281"/>
      <c r="IMI21" s="282"/>
      <c r="IMJ21" s="283"/>
      <c r="IMK21" s="279"/>
      <c r="IML21" s="280"/>
      <c r="IMM21" s="281"/>
      <c r="IMN21" s="281"/>
      <c r="IMO21" s="282"/>
      <c r="IMP21" s="283"/>
      <c r="IMQ21" s="279"/>
      <c r="IMR21" s="280"/>
      <c r="IMS21" s="281"/>
      <c r="IMT21" s="281"/>
      <c r="IMU21" s="282"/>
      <c r="IMV21" s="283"/>
      <c r="IMW21" s="279"/>
      <c r="IMX21" s="280"/>
      <c r="IMY21" s="281"/>
      <c r="IMZ21" s="281"/>
      <c r="INA21" s="282"/>
      <c r="INB21" s="283"/>
      <c r="INC21" s="279"/>
      <c r="IND21" s="280"/>
      <c r="INE21" s="281"/>
      <c r="INF21" s="281"/>
      <c r="ING21" s="282"/>
      <c r="INH21" s="283"/>
      <c r="INI21" s="279"/>
      <c r="INJ21" s="280"/>
      <c r="INK21" s="281"/>
      <c r="INL21" s="281"/>
      <c r="INM21" s="282"/>
      <c r="INN21" s="283"/>
      <c r="INO21" s="279"/>
      <c r="INP21" s="280"/>
      <c r="INQ21" s="281"/>
      <c r="INR21" s="281"/>
      <c r="INS21" s="282"/>
      <c r="INT21" s="283"/>
      <c r="INU21" s="279"/>
      <c r="INV21" s="280"/>
      <c r="INW21" s="281"/>
      <c r="INX21" s="281"/>
      <c r="INY21" s="282"/>
      <c r="INZ21" s="283"/>
      <c r="IOA21" s="279"/>
      <c r="IOB21" s="280"/>
      <c r="IOC21" s="281"/>
      <c r="IOD21" s="281"/>
      <c r="IOE21" s="282"/>
      <c r="IOF21" s="283"/>
      <c r="IOG21" s="279"/>
      <c r="IOH21" s="280"/>
      <c r="IOI21" s="281"/>
      <c r="IOJ21" s="281"/>
      <c r="IOK21" s="282"/>
      <c r="IOL21" s="283"/>
      <c r="IOM21" s="279"/>
      <c r="ION21" s="280"/>
      <c r="IOO21" s="281"/>
      <c r="IOP21" s="281"/>
      <c r="IOQ21" s="282"/>
      <c r="IOR21" s="283"/>
      <c r="IOS21" s="279"/>
      <c r="IOT21" s="280"/>
      <c r="IOU21" s="281"/>
      <c r="IOV21" s="281"/>
      <c r="IOW21" s="282"/>
      <c r="IOX21" s="283"/>
      <c r="IOY21" s="279"/>
      <c r="IOZ21" s="280"/>
      <c r="IPA21" s="281"/>
      <c r="IPB21" s="281"/>
      <c r="IPC21" s="282"/>
      <c r="IPD21" s="283"/>
      <c r="IPE21" s="279"/>
      <c r="IPF21" s="280"/>
      <c r="IPG21" s="281"/>
      <c r="IPH21" s="281"/>
      <c r="IPI21" s="282"/>
      <c r="IPJ21" s="283"/>
      <c r="IPK21" s="279"/>
      <c r="IPL21" s="280"/>
      <c r="IPM21" s="281"/>
      <c r="IPN21" s="281"/>
      <c r="IPO21" s="282"/>
      <c r="IPP21" s="283"/>
      <c r="IPQ21" s="279"/>
      <c r="IPR21" s="280"/>
      <c r="IPS21" s="281"/>
      <c r="IPT21" s="281"/>
      <c r="IPU21" s="282"/>
      <c r="IPV21" s="283"/>
      <c r="IPW21" s="279"/>
      <c r="IPX21" s="280"/>
      <c r="IPY21" s="281"/>
      <c r="IPZ21" s="281"/>
      <c r="IQA21" s="282"/>
      <c r="IQB21" s="283"/>
      <c r="IQC21" s="279"/>
      <c r="IQD21" s="280"/>
      <c r="IQE21" s="281"/>
      <c r="IQF21" s="281"/>
      <c r="IQG21" s="282"/>
      <c r="IQH21" s="283"/>
      <c r="IQI21" s="279"/>
      <c r="IQJ21" s="280"/>
      <c r="IQK21" s="281"/>
      <c r="IQL21" s="281"/>
      <c r="IQM21" s="282"/>
      <c r="IQN21" s="283"/>
      <c r="IQO21" s="279"/>
      <c r="IQP21" s="280"/>
      <c r="IQQ21" s="281"/>
      <c r="IQR21" s="281"/>
      <c r="IQS21" s="282"/>
      <c r="IQT21" s="283"/>
      <c r="IQU21" s="279"/>
      <c r="IQV21" s="280"/>
      <c r="IQW21" s="281"/>
      <c r="IQX21" s="281"/>
      <c r="IQY21" s="282"/>
      <c r="IQZ21" s="283"/>
      <c r="IRA21" s="279"/>
      <c r="IRB21" s="280"/>
      <c r="IRC21" s="281"/>
      <c r="IRD21" s="281"/>
      <c r="IRE21" s="282"/>
      <c r="IRF21" s="283"/>
      <c r="IRG21" s="279"/>
      <c r="IRH21" s="280"/>
      <c r="IRI21" s="281"/>
      <c r="IRJ21" s="281"/>
      <c r="IRK21" s="282"/>
      <c r="IRL21" s="283"/>
      <c r="IRM21" s="279"/>
      <c r="IRN21" s="280"/>
      <c r="IRO21" s="281"/>
      <c r="IRP21" s="281"/>
      <c r="IRQ21" s="282"/>
      <c r="IRR21" s="283"/>
      <c r="IRS21" s="279"/>
      <c r="IRT21" s="280"/>
      <c r="IRU21" s="281"/>
      <c r="IRV21" s="281"/>
      <c r="IRW21" s="282"/>
      <c r="IRX21" s="283"/>
      <c r="IRY21" s="279"/>
      <c r="IRZ21" s="280"/>
      <c r="ISA21" s="281"/>
      <c r="ISB21" s="281"/>
      <c r="ISC21" s="282"/>
      <c r="ISD21" s="283"/>
      <c r="ISE21" s="279"/>
      <c r="ISF21" s="280"/>
      <c r="ISG21" s="281"/>
      <c r="ISH21" s="281"/>
      <c r="ISI21" s="282"/>
      <c r="ISJ21" s="283"/>
      <c r="ISK21" s="279"/>
      <c r="ISL21" s="280"/>
      <c r="ISM21" s="281"/>
      <c r="ISN21" s="281"/>
      <c r="ISO21" s="282"/>
      <c r="ISP21" s="283"/>
      <c r="ISQ21" s="279"/>
      <c r="ISR21" s="280"/>
      <c r="ISS21" s="281"/>
      <c r="IST21" s="281"/>
      <c r="ISU21" s="282"/>
      <c r="ISV21" s="283"/>
      <c r="ISW21" s="279"/>
      <c r="ISX21" s="280"/>
      <c r="ISY21" s="281"/>
      <c r="ISZ21" s="281"/>
      <c r="ITA21" s="282"/>
      <c r="ITB21" s="283"/>
      <c r="ITC21" s="279"/>
      <c r="ITD21" s="280"/>
      <c r="ITE21" s="281"/>
      <c r="ITF21" s="281"/>
      <c r="ITG21" s="282"/>
      <c r="ITH21" s="283"/>
      <c r="ITI21" s="279"/>
      <c r="ITJ21" s="280"/>
      <c r="ITK21" s="281"/>
      <c r="ITL21" s="281"/>
      <c r="ITM21" s="282"/>
      <c r="ITN21" s="283"/>
      <c r="ITO21" s="279"/>
      <c r="ITP21" s="280"/>
      <c r="ITQ21" s="281"/>
      <c r="ITR21" s="281"/>
      <c r="ITS21" s="282"/>
      <c r="ITT21" s="283"/>
      <c r="ITU21" s="279"/>
      <c r="ITV21" s="280"/>
      <c r="ITW21" s="281"/>
      <c r="ITX21" s="281"/>
      <c r="ITY21" s="282"/>
      <c r="ITZ21" s="283"/>
      <c r="IUA21" s="279"/>
      <c r="IUB21" s="280"/>
      <c r="IUC21" s="281"/>
      <c r="IUD21" s="281"/>
      <c r="IUE21" s="282"/>
      <c r="IUF21" s="283"/>
      <c r="IUG21" s="279"/>
      <c r="IUH21" s="280"/>
      <c r="IUI21" s="281"/>
      <c r="IUJ21" s="281"/>
      <c r="IUK21" s="282"/>
      <c r="IUL21" s="283"/>
      <c r="IUM21" s="279"/>
      <c r="IUN21" s="280"/>
      <c r="IUO21" s="281"/>
      <c r="IUP21" s="281"/>
      <c r="IUQ21" s="282"/>
      <c r="IUR21" s="283"/>
      <c r="IUS21" s="279"/>
      <c r="IUT21" s="280"/>
      <c r="IUU21" s="281"/>
      <c r="IUV21" s="281"/>
      <c r="IUW21" s="282"/>
      <c r="IUX21" s="283"/>
      <c r="IUY21" s="279"/>
      <c r="IUZ21" s="280"/>
      <c r="IVA21" s="281"/>
      <c r="IVB21" s="281"/>
      <c r="IVC21" s="282"/>
      <c r="IVD21" s="283"/>
      <c r="IVE21" s="279"/>
      <c r="IVF21" s="280"/>
      <c r="IVG21" s="281"/>
      <c r="IVH21" s="281"/>
      <c r="IVI21" s="282"/>
      <c r="IVJ21" s="283"/>
      <c r="IVK21" s="279"/>
      <c r="IVL21" s="280"/>
      <c r="IVM21" s="281"/>
      <c r="IVN21" s="281"/>
      <c r="IVO21" s="282"/>
      <c r="IVP21" s="283"/>
      <c r="IVQ21" s="279"/>
      <c r="IVR21" s="280"/>
      <c r="IVS21" s="281"/>
      <c r="IVT21" s="281"/>
      <c r="IVU21" s="282"/>
      <c r="IVV21" s="283"/>
      <c r="IVW21" s="279"/>
      <c r="IVX21" s="280"/>
      <c r="IVY21" s="281"/>
      <c r="IVZ21" s="281"/>
      <c r="IWA21" s="282"/>
      <c r="IWB21" s="283"/>
      <c r="IWC21" s="279"/>
      <c r="IWD21" s="280"/>
      <c r="IWE21" s="281"/>
      <c r="IWF21" s="281"/>
      <c r="IWG21" s="282"/>
      <c r="IWH21" s="283"/>
      <c r="IWI21" s="279"/>
      <c r="IWJ21" s="280"/>
      <c r="IWK21" s="281"/>
      <c r="IWL21" s="281"/>
      <c r="IWM21" s="282"/>
      <c r="IWN21" s="283"/>
      <c r="IWO21" s="279"/>
      <c r="IWP21" s="280"/>
      <c r="IWQ21" s="281"/>
      <c r="IWR21" s="281"/>
      <c r="IWS21" s="282"/>
      <c r="IWT21" s="283"/>
      <c r="IWU21" s="279"/>
      <c r="IWV21" s="280"/>
      <c r="IWW21" s="281"/>
      <c r="IWX21" s="281"/>
      <c r="IWY21" s="282"/>
      <c r="IWZ21" s="283"/>
      <c r="IXA21" s="279"/>
      <c r="IXB21" s="280"/>
      <c r="IXC21" s="281"/>
      <c r="IXD21" s="281"/>
      <c r="IXE21" s="282"/>
      <c r="IXF21" s="283"/>
      <c r="IXG21" s="279"/>
      <c r="IXH21" s="280"/>
      <c r="IXI21" s="281"/>
      <c r="IXJ21" s="281"/>
      <c r="IXK21" s="282"/>
      <c r="IXL21" s="283"/>
      <c r="IXM21" s="279"/>
      <c r="IXN21" s="280"/>
      <c r="IXO21" s="281"/>
      <c r="IXP21" s="281"/>
      <c r="IXQ21" s="282"/>
      <c r="IXR21" s="283"/>
      <c r="IXS21" s="279"/>
      <c r="IXT21" s="280"/>
      <c r="IXU21" s="281"/>
      <c r="IXV21" s="281"/>
      <c r="IXW21" s="282"/>
      <c r="IXX21" s="283"/>
      <c r="IXY21" s="279"/>
      <c r="IXZ21" s="280"/>
      <c r="IYA21" s="281"/>
      <c r="IYB21" s="281"/>
      <c r="IYC21" s="282"/>
      <c r="IYD21" s="283"/>
      <c r="IYE21" s="279"/>
      <c r="IYF21" s="280"/>
      <c r="IYG21" s="281"/>
      <c r="IYH21" s="281"/>
      <c r="IYI21" s="282"/>
      <c r="IYJ21" s="283"/>
      <c r="IYK21" s="279"/>
      <c r="IYL21" s="280"/>
      <c r="IYM21" s="281"/>
      <c r="IYN21" s="281"/>
      <c r="IYO21" s="282"/>
      <c r="IYP21" s="283"/>
      <c r="IYQ21" s="279"/>
      <c r="IYR21" s="280"/>
      <c r="IYS21" s="281"/>
      <c r="IYT21" s="281"/>
      <c r="IYU21" s="282"/>
      <c r="IYV21" s="283"/>
      <c r="IYW21" s="279"/>
      <c r="IYX21" s="280"/>
      <c r="IYY21" s="281"/>
      <c r="IYZ21" s="281"/>
      <c r="IZA21" s="282"/>
      <c r="IZB21" s="283"/>
      <c r="IZC21" s="279"/>
      <c r="IZD21" s="280"/>
      <c r="IZE21" s="281"/>
      <c r="IZF21" s="281"/>
      <c r="IZG21" s="282"/>
      <c r="IZH21" s="283"/>
      <c r="IZI21" s="279"/>
      <c r="IZJ21" s="280"/>
      <c r="IZK21" s="281"/>
      <c r="IZL21" s="281"/>
      <c r="IZM21" s="282"/>
      <c r="IZN21" s="283"/>
      <c r="IZO21" s="279"/>
      <c r="IZP21" s="280"/>
      <c r="IZQ21" s="281"/>
      <c r="IZR21" s="281"/>
      <c r="IZS21" s="282"/>
      <c r="IZT21" s="283"/>
      <c r="IZU21" s="279"/>
      <c r="IZV21" s="280"/>
      <c r="IZW21" s="281"/>
      <c r="IZX21" s="281"/>
      <c r="IZY21" s="282"/>
      <c r="IZZ21" s="283"/>
      <c r="JAA21" s="279"/>
      <c r="JAB21" s="280"/>
      <c r="JAC21" s="281"/>
      <c r="JAD21" s="281"/>
      <c r="JAE21" s="282"/>
      <c r="JAF21" s="283"/>
      <c r="JAG21" s="279"/>
      <c r="JAH21" s="280"/>
      <c r="JAI21" s="281"/>
      <c r="JAJ21" s="281"/>
      <c r="JAK21" s="282"/>
      <c r="JAL21" s="283"/>
      <c r="JAM21" s="279"/>
      <c r="JAN21" s="280"/>
      <c r="JAO21" s="281"/>
      <c r="JAP21" s="281"/>
      <c r="JAQ21" s="282"/>
      <c r="JAR21" s="283"/>
      <c r="JAS21" s="279"/>
      <c r="JAT21" s="280"/>
      <c r="JAU21" s="281"/>
      <c r="JAV21" s="281"/>
      <c r="JAW21" s="282"/>
      <c r="JAX21" s="283"/>
      <c r="JAY21" s="279"/>
      <c r="JAZ21" s="280"/>
      <c r="JBA21" s="281"/>
      <c r="JBB21" s="281"/>
      <c r="JBC21" s="282"/>
      <c r="JBD21" s="283"/>
      <c r="JBE21" s="279"/>
      <c r="JBF21" s="280"/>
      <c r="JBG21" s="281"/>
      <c r="JBH21" s="281"/>
      <c r="JBI21" s="282"/>
      <c r="JBJ21" s="283"/>
      <c r="JBK21" s="279"/>
      <c r="JBL21" s="280"/>
      <c r="JBM21" s="281"/>
      <c r="JBN21" s="281"/>
      <c r="JBO21" s="282"/>
      <c r="JBP21" s="283"/>
      <c r="JBQ21" s="279"/>
      <c r="JBR21" s="280"/>
      <c r="JBS21" s="281"/>
      <c r="JBT21" s="281"/>
      <c r="JBU21" s="282"/>
      <c r="JBV21" s="283"/>
      <c r="JBW21" s="279"/>
      <c r="JBX21" s="280"/>
      <c r="JBY21" s="281"/>
      <c r="JBZ21" s="281"/>
      <c r="JCA21" s="282"/>
      <c r="JCB21" s="283"/>
      <c r="JCC21" s="279"/>
      <c r="JCD21" s="280"/>
      <c r="JCE21" s="281"/>
      <c r="JCF21" s="281"/>
      <c r="JCG21" s="282"/>
      <c r="JCH21" s="283"/>
      <c r="JCI21" s="279"/>
      <c r="JCJ21" s="280"/>
      <c r="JCK21" s="281"/>
      <c r="JCL21" s="281"/>
      <c r="JCM21" s="282"/>
      <c r="JCN21" s="283"/>
      <c r="JCO21" s="279"/>
      <c r="JCP21" s="280"/>
      <c r="JCQ21" s="281"/>
      <c r="JCR21" s="281"/>
      <c r="JCS21" s="282"/>
      <c r="JCT21" s="283"/>
      <c r="JCU21" s="279"/>
      <c r="JCV21" s="280"/>
      <c r="JCW21" s="281"/>
      <c r="JCX21" s="281"/>
      <c r="JCY21" s="282"/>
      <c r="JCZ21" s="283"/>
      <c r="JDA21" s="279"/>
      <c r="JDB21" s="280"/>
      <c r="JDC21" s="281"/>
      <c r="JDD21" s="281"/>
      <c r="JDE21" s="282"/>
      <c r="JDF21" s="283"/>
      <c r="JDG21" s="279"/>
      <c r="JDH21" s="280"/>
      <c r="JDI21" s="281"/>
      <c r="JDJ21" s="281"/>
      <c r="JDK21" s="282"/>
      <c r="JDL21" s="283"/>
      <c r="JDM21" s="279"/>
      <c r="JDN21" s="280"/>
      <c r="JDO21" s="281"/>
      <c r="JDP21" s="281"/>
      <c r="JDQ21" s="282"/>
      <c r="JDR21" s="283"/>
      <c r="JDS21" s="279"/>
      <c r="JDT21" s="280"/>
      <c r="JDU21" s="281"/>
      <c r="JDV21" s="281"/>
      <c r="JDW21" s="282"/>
      <c r="JDX21" s="283"/>
      <c r="JDY21" s="279"/>
      <c r="JDZ21" s="280"/>
      <c r="JEA21" s="281"/>
      <c r="JEB21" s="281"/>
      <c r="JEC21" s="282"/>
      <c r="JED21" s="283"/>
      <c r="JEE21" s="279"/>
      <c r="JEF21" s="280"/>
      <c r="JEG21" s="281"/>
      <c r="JEH21" s="281"/>
      <c r="JEI21" s="282"/>
      <c r="JEJ21" s="283"/>
      <c r="JEK21" s="279"/>
      <c r="JEL21" s="280"/>
      <c r="JEM21" s="281"/>
      <c r="JEN21" s="281"/>
      <c r="JEO21" s="282"/>
      <c r="JEP21" s="283"/>
      <c r="JEQ21" s="279"/>
      <c r="JER21" s="280"/>
      <c r="JES21" s="281"/>
      <c r="JET21" s="281"/>
      <c r="JEU21" s="282"/>
      <c r="JEV21" s="283"/>
      <c r="JEW21" s="279"/>
      <c r="JEX21" s="280"/>
      <c r="JEY21" s="281"/>
      <c r="JEZ21" s="281"/>
      <c r="JFA21" s="282"/>
      <c r="JFB21" s="283"/>
      <c r="JFC21" s="279"/>
      <c r="JFD21" s="280"/>
      <c r="JFE21" s="281"/>
      <c r="JFF21" s="281"/>
      <c r="JFG21" s="282"/>
      <c r="JFH21" s="283"/>
      <c r="JFI21" s="279"/>
      <c r="JFJ21" s="280"/>
      <c r="JFK21" s="281"/>
      <c r="JFL21" s="281"/>
      <c r="JFM21" s="282"/>
      <c r="JFN21" s="283"/>
      <c r="JFO21" s="279"/>
      <c r="JFP21" s="280"/>
      <c r="JFQ21" s="281"/>
      <c r="JFR21" s="281"/>
      <c r="JFS21" s="282"/>
      <c r="JFT21" s="283"/>
      <c r="JFU21" s="279"/>
      <c r="JFV21" s="280"/>
      <c r="JFW21" s="281"/>
      <c r="JFX21" s="281"/>
      <c r="JFY21" s="282"/>
      <c r="JFZ21" s="283"/>
      <c r="JGA21" s="279"/>
      <c r="JGB21" s="280"/>
      <c r="JGC21" s="281"/>
      <c r="JGD21" s="281"/>
      <c r="JGE21" s="282"/>
      <c r="JGF21" s="283"/>
      <c r="JGG21" s="279"/>
      <c r="JGH21" s="280"/>
      <c r="JGI21" s="281"/>
      <c r="JGJ21" s="281"/>
      <c r="JGK21" s="282"/>
      <c r="JGL21" s="283"/>
      <c r="JGM21" s="279"/>
      <c r="JGN21" s="280"/>
      <c r="JGO21" s="281"/>
      <c r="JGP21" s="281"/>
      <c r="JGQ21" s="282"/>
      <c r="JGR21" s="283"/>
      <c r="JGS21" s="279"/>
      <c r="JGT21" s="280"/>
      <c r="JGU21" s="281"/>
      <c r="JGV21" s="281"/>
      <c r="JGW21" s="282"/>
      <c r="JGX21" s="283"/>
      <c r="JGY21" s="279"/>
      <c r="JGZ21" s="280"/>
      <c r="JHA21" s="281"/>
      <c r="JHB21" s="281"/>
      <c r="JHC21" s="282"/>
      <c r="JHD21" s="283"/>
      <c r="JHE21" s="279"/>
      <c r="JHF21" s="280"/>
      <c r="JHG21" s="281"/>
      <c r="JHH21" s="281"/>
      <c r="JHI21" s="282"/>
      <c r="JHJ21" s="283"/>
      <c r="JHK21" s="279"/>
      <c r="JHL21" s="280"/>
      <c r="JHM21" s="281"/>
      <c r="JHN21" s="281"/>
      <c r="JHO21" s="282"/>
      <c r="JHP21" s="283"/>
      <c r="JHQ21" s="279"/>
      <c r="JHR21" s="280"/>
      <c r="JHS21" s="281"/>
      <c r="JHT21" s="281"/>
      <c r="JHU21" s="282"/>
      <c r="JHV21" s="283"/>
      <c r="JHW21" s="279"/>
      <c r="JHX21" s="280"/>
      <c r="JHY21" s="281"/>
      <c r="JHZ21" s="281"/>
      <c r="JIA21" s="282"/>
      <c r="JIB21" s="283"/>
      <c r="JIC21" s="279"/>
      <c r="JID21" s="280"/>
      <c r="JIE21" s="281"/>
      <c r="JIF21" s="281"/>
      <c r="JIG21" s="282"/>
      <c r="JIH21" s="283"/>
      <c r="JII21" s="279"/>
      <c r="JIJ21" s="280"/>
      <c r="JIK21" s="281"/>
      <c r="JIL21" s="281"/>
      <c r="JIM21" s="282"/>
      <c r="JIN21" s="283"/>
      <c r="JIO21" s="279"/>
      <c r="JIP21" s="280"/>
      <c r="JIQ21" s="281"/>
      <c r="JIR21" s="281"/>
      <c r="JIS21" s="282"/>
      <c r="JIT21" s="283"/>
      <c r="JIU21" s="279"/>
      <c r="JIV21" s="280"/>
      <c r="JIW21" s="281"/>
      <c r="JIX21" s="281"/>
      <c r="JIY21" s="282"/>
      <c r="JIZ21" s="283"/>
      <c r="JJA21" s="279"/>
      <c r="JJB21" s="280"/>
      <c r="JJC21" s="281"/>
      <c r="JJD21" s="281"/>
      <c r="JJE21" s="282"/>
      <c r="JJF21" s="283"/>
      <c r="JJG21" s="279"/>
      <c r="JJH21" s="280"/>
      <c r="JJI21" s="281"/>
      <c r="JJJ21" s="281"/>
      <c r="JJK21" s="282"/>
      <c r="JJL21" s="283"/>
      <c r="JJM21" s="279"/>
      <c r="JJN21" s="280"/>
      <c r="JJO21" s="281"/>
      <c r="JJP21" s="281"/>
      <c r="JJQ21" s="282"/>
      <c r="JJR21" s="283"/>
      <c r="JJS21" s="279"/>
      <c r="JJT21" s="280"/>
      <c r="JJU21" s="281"/>
      <c r="JJV21" s="281"/>
      <c r="JJW21" s="282"/>
      <c r="JJX21" s="283"/>
      <c r="JJY21" s="279"/>
      <c r="JJZ21" s="280"/>
      <c r="JKA21" s="281"/>
      <c r="JKB21" s="281"/>
      <c r="JKC21" s="282"/>
      <c r="JKD21" s="283"/>
      <c r="JKE21" s="279"/>
      <c r="JKF21" s="280"/>
      <c r="JKG21" s="281"/>
      <c r="JKH21" s="281"/>
      <c r="JKI21" s="282"/>
      <c r="JKJ21" s="283"/>
      <c r="JKK21" s="279"/>
      <c r="JKL21" s="280"/>
      <c r="JKM21" s="281"/>
      <c r="JKN21" s="281"/>
      <c r="JKO21" s="282"/>
      <c r="JKP21" s="283"/>
      <c r="JKQ21" s="279"/>
      <c r="JKR21" s="280"/>
      <c r="JKS21" s="281"/>
      <c r="JKT21" s="281"/>
      <c r="JKU21" s="282"/>
      <c r="JKV21" s="283"/>
      <c r="JKW21" s="279"/>
      <c r="JKX21" s="280"/>
      <c r="JKY21" s="281"/>
      <c r="JKZ21" s="281"/>
      <c r="JLA21" s="282"/>
      <c r="JLB21" s="283"/>
      <c r="JLC21" s="279"/>
      <c r="JLD21" s="280"/>
      <c r="JLE21" s="281"/>
      <c r="JLF21" s="281"/>
      <c r="JLG21" s="282"/>
      <c r="JLH21" s="283"/>
      <c r="JLI21" s="279"/>
      <c r="JLJ21" s="280"/>
      <c r="JLK21" s="281"/>
      <c r="JLL21" s="281"/>
      <c r="JLM21" s="282"/>
      <c r="JLN21" s="283"/>
      <c r="JLO21" s="279"/>
      <c r="JLP21" s="280"/>
      <c r="JLQ21" s="281"/>
      <c r="JLR21" s="281"/>
      <c r="JLS21" s="282"/>
      <c r="JLT21" s="283"/>
      <c r="JLU21" s="279"/>
      <c r="JLV21" s="280"/>
      <c r="JLW21" s="281"/>
      <c r="JLX21" s="281"/>
      <c r="JLY21" s="282"/>
      <c r="JLZ21" s="283"/>
      <c r="JMA21" s="279"/>
      <c r="JMB21" s="280"/>
      <c r="JMC21" s="281"/>
      <c r="JMD21" s="281"/>
      <c r="JME21" s="282"/>
      <c r="JMF21" s="283"/>
      <c r="JMG21" s="279"/>
      <c r="JMH21" s="280"/>
      <c r="JMI21" s="281"/>
      <c r="JMJ21" s="281"/>
      <c r="JMK21" s="282"/>
      <c r="JML21" s="283"/>
      <c r="JMM21" s="279"/>
      <c r="JMN21" s="280"/>
      <c r="JMO21" s="281"/>
      <c r="JMP21" s="281"/>
      <c r="JMQ21" s="282"/>
      <c r="JMR21" s="283"/>
      <c r="JMS21" s="279"/>
      <c r="JMT21" s="280"/>
      <c r="JMU21" s="281"/>
      <c r="JMV21" s="281"/>
      <c r="JMW21" s="282"/>
      <c r="JMX21" s="283"/>
      <c r="JMY21" s="279"/>
      <c r="JMZ21" s="280"/>
      <c r="JNA21" s="281"/>
      <c r="JNB21" s="281"/>
      <c r="JNC21" s="282"/>
      <c r="JND21" s="283"/>
      <c r="JNE21" s="279"/>
      <c r="JNF21" s="280"/>
      <c r="JNG21" s="281"/>
      <c r="JNH21" s="281"/>
      <c r="JNI21" s="282"/>
      <c r="JNJ21" s="283"/>
      <c r="JNK21" s="279"/>
      <c r="JNL21" s="280"/>
      <c r="JNM21" s="281"/>
      <c r="JNN21" s="281"/>
      <c r="JNO21" s="282"/>
      <c r="JNP21" s="283"/>
      <c r="JNQ21" s="279"/>
      <c r="JNR21" s="280"/>
      <c r="JNS21" s="281"/>
      <c r="JNT21" s="281"/>
      <c r="JNU21" s="282"/>
      <c r="JNV21" s="283"/>
      <c r="JNW21" s="279"/>
      <c r="JNX21" s="280"/>
      <c r="JNY21" s="281"/>
      <c r="JNZ21" s="281"/>
      <c r="JOA21" s="282"/>
      <c r="JOB21" s="283"/>
      <c r="JOC21" s="279"/>
      <c r="JOD21" s="280"/>
      <c r="JOE21" s="281"/>
      <c r="JOF21" s="281"/>
      <c r="JOG21" s="282"/>
      <c r="JOH21" s="283"/>
      <c r="JOI21" s="279"/>
      <c r="JOJ21" s="280"/>
      <c r="JOK21" s="281"/>
      <c r="JOL21" s="281"/>
      <c r="JOM21" s="282"/>
      <c r="JON21" s="283"/>
      <c r="JOO21" s="279"/>
      <c r="JOP21" s="280"/>
      <c r="JOQ21" s="281"/>
      <c r="JOR21" s="281"/>
      <c r="JOS21" s="282"/>
      <c r="JOT21" s="283"/>
      <c r="JOU21" s="279"/>
      <c r="JOV21" s="280"/>
      <c r="JOW21" s="281"/>
      <c r="JOX21" s="281"/>
      <c r="JOY21" s="282"/>
      <c r="JOZ21" s="283"/>
      <c r="JPA21" s="279"/>
      <c r="JPB21" s="280"/>
      <c r="JPC21" s="281"/>
      <c r="JPD21" s="281"/>
      <c r="JPE21" s="282"/>
      <c r="JPF21" s="283"/>
      <c r="JPG21" s="279"/>
      <c r="JPH21" s="280"/>
      <c r="JPI21" s="281"/>
      <c r="JPJ21" s="281"/>
      <c r="JPK21" s="282"/>
      <c r="JPL21" s="283"/>
      <c r="JPM21" s="279"/>
      <c r="JPN21" s="280"/>
      <c r="JPO21" s="281"/>
      <c r="JPP21" s="281"/>
      <c r="JPQ21" s="282"/>
      <c r="JPR21" s="283"/>
      <c r="JPS21" s="279"/>
      <c r="JPT21" s="280"/>
      <c r="JPU21" s="281"/>
      <c r="JPV21" s="281"/>
      <c r="JPW21" s="282"/>
      <c r="JPX21" s="283"/>
      <c r="JPY21" s="279"/>
      <c r="JPZ21" s="280"/>
      <c r="JQA21" s="281"/>
      <c r="JQB21" s="281"/>
      <c r="JQC21" s="282"/>
      <c r="JQD21" s="283"/>
      <c r="JQE21" s="279"/>
      <c r="JQF21" s="280"/>
      <c r="JQG21" s="281"/>
      <c r="JQH21" s="281"/>
      <c r="JQI21" s="282"/>
      <c r="JQJ21" s="283"/>
      <c r="JQK21" s="279"/>
      <c r="JQL21" s="280"/>
      <c r="JQM21" s="281"/>
      <c r="JQN21" s="281"/>
      <c r="JQO21" s="282"/>
      <c r="JQP21" s="283"/>
      <c r="JQQ21" s="279"/>
      <c r="JQR21" s="280"/>
      <c r="JQS21" s="281"/>
      <c r="JQT21" s="281"/>
      <c r="JQU21" s="282"/>
      <c r="JQV21" s="283"/>
      <c r="JQW21" s="279"/>
      <c r="JQX21" s="280"/>
      <c r="JQY21" s="281"/>
      <c r="JQZ21" s="281"/>
      <c r="JRA21" s="282"/>
      <c r="JRB21" s="283"/>
      <c r="JRC21" s="279"/>
      <c r="JRD21" s="280"/>
      <c r="JRE21" s="281"/>
      <c r="JRF21" s="281"/>
      <c r="JRG21" s="282"/>
      <c r="JRH21" s="283"/>
      <c r="JRI21" s="279"/>
      <c r="JRJ21" s="280"/>
      <c r="JRK21" s="281"/>
      <c r="JRL21" s="281"/>
      <c r="JRM21" s="282"/>
      <c r="JRN21" s="283"/>
      <c r="JRO21" s="279"/>
      <c r="JRP21" s="280"/>
      <c r="JRQ21" s="281"/>
      <c r="JRR21" s="281"/>
      <c r="JRS21" s="282"/>
      <c r="JRT21" s="283"/>
      <c r="JRU21" s="279"/>
      <c r="JRV21" s="280"/>
      <c r="JRW21" s="281"/>
      <c r="JRX21" s="281"/>
      <c r="JRY21" s="282"/>
      <c r="JRZ21" s="283"/>
      <c r="JSA21" s="279"/>
      <c r="JSB21" s="280"/>
      <c r="JSC21" s="281"/>
      <c r="JSD21" s="281"/>
      <c r="JSE21" s="282"/>
      <c r="JSF21" s="283"/>
      <c r="JSG21" s="279"/>
      <c r="JSH21" s="280"/>
      <c r="JSI21" s="281"/>
      <c r="JSJ21" s="281"/>
      <c r="JSK21" s="282"/>
      <c r="JSL21" s="283"/>
      <c r="JSM21" s="279"/>
      <c r="JSN21" s="280"/>
      <c r="JSO21" s="281"/>
      <c r="JSP21" s="281"/>
      <c r="JSQ21" s="282"/>
      <c r="JSR21" s="283"/>
      <c r="JSS21" s="279"/>
      <c r="JST21" s="280"/>
      <c r="JSU21" s="281"/>
      <c r="JSV21" s="281"/>
      <c r="JSW21" s="282"/>
      <c r="JSX21" s="283"/>
      <c r="JSY21" s="279"/>
      <c r="JSZ21" s="280"/>
      <c r="JTA21" s="281"/>
      <c r="JTB21" s="281"/>
      <c r="JTC21" s="282"/>
      <c r="JTD21" s="283"/>
      <c r="JTE21" s="279"/>
      <c r="JTF21" s="280"/>
      <c r="JTG21" s="281"/>
      <c r="JTH21" s="281"/>
      <c r="JTI21" s="282"/>
      <c r="JTJ21" s="283"/>
      <c r="JTK21" s="279"/>
      <c r="JTL21" s="280"/>
      <c r="JTM21" s="281"/>
      <c r="JTN21" s="281"/>
      <c r="JTO21" s="282"/>
      <c r="JTP21" s="283"/>
      <c r="JTQ21" s="279"/>
      <c r="JTR21" s="280"/>
      <c r="JTS21" s="281"/>
      <c r="JTT21" s="281"/>
      <c r="JTU21" s="282"/>
      <c r="JTV21" s="283"/>
      <c r="JTW21" s="279"/>
      <c r="JTX21" s="280"/>
      <c r="JTY21" s="281"/>
      <c r="JTZ21" s="281"/>
      <c r="JUA21" s="282"/>
      <c r="JUB21" s="283"/>
      <c r="JUC21" s="279"/>
      <c r="JUD21" s="280"/>
      <c r="JUE21" s="281"/>
      <c r="JUF21" s="281"/>
      <c r="JUG21" s="282"/>
      <c r="JUH21" s="283"/>
      <c r="JUI21" s="279"/>
      <c r="JUJ21" s="280"/>
      <c r="JUK21" s="281"/>
      <c r="JUL21" s="281"/>
      <c r="JUM21" s="282"/>
      <c r="JUN21" s="283"/>
      <c r="JUO21" s="279"/>
      <c r="JUP21" s="280"/>
      <c r="JUQ21" s="281"/>
      <c r="JUR21" s="281"/>
      <c r="JUS21" s="282"/>
      <c r="JUT21" s="283"/>
      <c r="JUU21" s="279"/>
      <c r="JUV21" s="280"/>
      <c r="JUW21" s="281"/>
      <c r="JUX21" s="281"/>
      <c r="JUY21" s="282"/>
      <c r="JUZ21" s="283"/>
      <c r="JVA21" s="279"/>
      <c r="JVB21" s="280"/>
      <c r="JVC21" s="281"/>
      <c r="JVD21" s="281"/>
      <c r="JVE21" s="282"/>
      <c r="JVF21" s="283"/>
      <c r="JVG21" s="279"/>
      <c r="JVH21" s="280"/>
      <c r="JVI21" s="281"/>
      <c r="JVJ21" s="281"/>
      <c r="JVK21" s="282"/>
      <c r="JVL21" s="283"/>
      <c r="JVM21" s="279"/>
      <c r="JVN21" s="280"/>
      <c r="JVO21" s="281"/>
      <c r="JVP21" s="281"/>
      <c r="JVQ21" s="282"/>
      <c r="JVR21" s="283"/>
      <c r="JVS21" s="279"/>
      <c r="JVT21" s="280"/>
      <c r="JVU21" s="281"/>
      <c r="JVV21" s="281"/>
      <c r="JVW21" s="282"/>
      <c r="JVX21" s="283"/>
      <c r="JVY21" s="279"/>
      <c r="JVZ21" s="280"/>
      <c r="JWA21" s="281"/>
      <c r="JWB21" s="281"/>
      <c r="JWC21" s="282"/>
      <c r="JWD21" s="283"/>
      <c r="JWE21" s="279"/>
      <c r="JWF21" s="280"/>
      <c r="JWG21" s="281"/>
      <c r="JWH21" s="281"/>
      <c r="JWI21" s="282"/>
      <c r="JWJ21" s="283"/>
      <c r="JWK21" s="279"/>
      <c r="JWL21" s="280"/>
      <c r="JWM21" s="281"/>
      <c r="JWN21" s="281"/>
      <c r="JWO21" s="282"/>
      <c r="JWP21" s="283"/>
      <c r="JWQ21" s="279"/>
      <c r="JWR21" s="280"/>
      <c r="JWS21" s="281"/>
      <c r="JWT21" s="281"/>
      <c r="JWU21" s="282"/>
      <c r="JWV21" s="283"/>
      <c r="JWW21" s="279"/>
      <c r="JWX21" s="280"/>
      <c r="JWY21" s="281"/>
      <c r="JWZ21" s="281"/>
      <c r="JXA21" s="282"/>
      <c r="JXB21" s="283"/>
      <c r="JXC21" s="279"/>
      <c r="JXD21" s="280"/>
      <c r="JXE21" s="281"/>
      <c r="JXF21" s="281"/>
      <c r="JXG21" s="282"/>
      <c r="JXH21" s="283"/>
      <c r="JXI21" s="279"/>
      <c r="JXJ21" s="280"/>
      <c r="JXK21" s="281"/>
      <c r="JXL21" s="281"/>
      <c r="JXM21" s="282"/>
      <c r="JXN21" s="283"/>
      <c r="JXO21" s="279"/>
      <c r="JXP21" s="280"/>
      <c r="JXQ21" s="281"/>
      <c r="JXR21" s="281"/>
      <c r="JXS21" s="282"/>
      <c r="JXT21" s="283"/>
      <c r="JXU21" s="279"/>
      <c r="JXV21" s="280"/>
      <c r="JXW21" s="281"/>
      <c r="JXX21" s="281"/>
      <c r="JXY21" s="282"/>
      <c r="JXZ21" s="283"/>
      <c r="JYA21" s="279"/>
      <c r="JYB21" s="280"/>
      <c r="JYC21" s="281"/>
      <c r="JYD21" s="281"/>
      <c r="JYE21" s="282"/>
      <c r="JYF21" s="283"/>
      <c r="JYG21" s="279"/>
      <c r="JYH21" s="280"/>
      <c r="JYI21" s="281"/>
      <c r="JYJ21" s="281"/>
      <c r="JYK21" s="282"/>
      <c r="JYL21" s="283"/>
      <c r="JYM21" s="279"/>
      <c r="JYN21" s="280"/>
      <c r="JYO21" s="281"/>
      <c r="JYP21" s="281"/>
      <c r="JYQ21" s="282"/>
      <c r="JYR21" s="283"/>
      <c r="JYS21" s="279"/>
      <c r="JYT21" s="280"/>
      <c r="JYU21" s="281"/>
      <c r="JYV21" s="281"/>
      <c r="JYW21" s="282"/>
      <c r="JYX21" s="283"/>
      <c r="JYY21" s="279"/>
      <c r="JYZ21" s="280"/>
      <c r="JZA21" s="281"/>
      <c r="JZB21" s="281"/>
      <c r="JZC21" s="282"/>
      <c r="JZD21" s="283"/>
      <c r="JZE21" s="279"/>
      <c r="JZF21" s="280"/>
      <c r="JZG21" s="281"/>
      <c r="JZH21" s="281"/>
      <c r="JZI21" s="282"/>
      <c r="JZJ21" s="283"/>
      <c r="JZK21" s="279"/>
      <c r="JZL21" s="280"/>
      <c r="JZM21" s="281"/>
      <c r="JZN21" s="281"/>
      <c r="JZO21" s="282"/>
      <c r="JZP21" s="283"/>
      <c r="JZQ21" s="279"/>
      <c r="JZR21" s="280"/>
      <c r="JZS21" s="281"/>
      <c r="JZT21" s="281"/>
      <c r="JZU21" s="282"/>
      <c r="JZV21" s="283"/>
      <c r="JZW21" s="279"/>
      <c r="JZX21" s="280"/>
      <c r="JZY21" s="281"/>
      <c r="JZZ21" s="281"/>
      <c r="KAA21" s="282"/>
      <c r="KAB21" s="283"/>
      <c r="KAC21" s="279"/>
      <c r="KAD21" s="280"/>
      <c r="KAE21" s="281"/>
      <c r="KAF21" s="281"/>
      <c r="KAG21" s="282"/>
      <c r="KAH21" s="283"/>
      <c r="KAI21" s="279"/>
      <c r="KAJ21" s="280"/>
      <c r="KAK21" s="281"/>
      <c r="KAL21" s="281"/>
      <c r="KAM21" s="282"/>
      <c r="KAN21" s="283"/>
      <c r="KAO21" s="279"/>
      <c r="KAP21" s="280"/>
      <c r="KAQ21" s="281"/>
      <c r="KAR21" s="281"/>
      <c r="KAS21" s="282"/>
      <c r="KAT21" s="283"/>
      <c r="KAU21" s="279"/>
      <c r="KAV21" s="280"/>
      <c r="KAW21" s="281"/>
      <c r="KAX21" s="281"/>
      <c r="KAY21" s="282"/>
      <c r="KAZ21" s="283"/>
      <c r="KBA21" s="279"/>
      <c r="KBB21" s="280"/>
      <c r="KBC21" s="281"/>
      <c r="KBD21" s="281"/>
      <c r="KBE21" s="282"/>
      <c r="KBF21" s="283"/>
      <c r="KBG21" s="279"/>
      <c r="KBH21" s="280"/>
      <c r="KBI21" s="281"/>
      <c r="KBJ21" s="281"/>
      <c r="KBK21" s="282"/>
      <c r="KBL21" s="283"/>
      <c r="KBM21" s="279"/>
      <c r="KBN21" s="280"/>
      <c r="KBO21" s="281"/>
      <c r="KBP21" s="281"/>
      <c r="KBQ21" s="282"/>
      <c r="KBR21" s="283"/>
      <c r="KBS21" s="279"/>
      <c r="KBT21" s="280"/>
      <c r="KBU21" s="281"/>
      <c r="KBV21" s="281"/>
      <c r="KBW21" s="282"/>
      <c r="KBX21" s="283"/>
      <c r="KBY21" s="279"/>
      <c r="KBZ21" s="280"/>
      <c r="KCA21" s="281"/>
      <c r="KCB21" s="281"/>
      <c r="KCC21" s="282"/>
      <c r="KCD21" s="283"/>
      <c r="KCE21" s="279"/>
      <c r="KCF21" s="280"/>
      <c r="KCG21" s="281"/>
      <c r="KCH21" s="281"/>
      <c r="KCI21" s="282"/>
      <c r="KCJ21" s="283"/>
      <c r="KCK21" s="279"/>
      <c r="KCL21" s="280"/>
      <c r="KCM21" s="281"/>
      <c r="KCN21" s="281"/>
      <c r="KCO21" s="282"/>
      <c r="KCP21" s="283"/>
      <c r="KCQ21" s="279"/>
      <c r="KCR21" s="280"/>
      <c r="KCS21" s="281"/>
      <c r="KCT21" s="281"/>
      <c r="KCU21" s="282"/>
      <c r="KCV21" s="283"/>
      <c r="KCW21" s="279"/>
      <c r="KCX21" s="280"/>
      <c r="KCY21" s="281"/>
      <c r="KCZ21" s="281"/>
      <c r="KDA21" s="282"/>
      <c r="KDB21" s="283"/>
      <c r="KDC21" s="279"/>
      <c r="KDD21" s="280"/>
      <c r="KDE21" s="281"/>
      <c r="KDF21" s="281"/>
      <c r="KDG21" s="282"/>
      <c r="KDH21" s="283"/>
      <c r="KDI21" s="279"/>
      <c r="KDJ21" s="280"/>
      <c r="KDK21" s="281"/>
      <c r="KDL21" s="281"/>
      <c r="KDM21" s="282"/>
      <c r="KDN21" s="283"/>
      <c r="KDO21" s="279"/>
      <c r="KDP21" s="280"/>
      <c r="KDQ21" s="281"/>
      <c r="KDR21" s="281"/>
      <c r="KDS21" s="282"/>
      <c r="KDT21" s="283"/>
      <c r="KDU21" s="279"/>
      <c r="KDV21" s="280"/>
      <c r="KDW21" s="281"/>
      <c r="KDX21" s="281"/>
      <c r="KDY21" s="282"/>
      <c r="KDZ21" s="283"/>
      <c r="KEA21" s="279"/>
      <c r="KEB21" s="280"/>
      <c r="KEC21" s="281"/>
      <c r="KED21" s="281"/>
      <c r="KEE21" s="282"/>
      <c r="KEF21" s="283"/>
      <c r="KEG21" s="279"/>
      <c r="KEH21" s="280"/>
      <c r="KEI21" s="281"/>
      <c r="KEJ21" s="281"/>
      <c r="KEK21" s="282"/>
      <c r="KEL21" s="283"/>
      <c r="KEM21" s="279"/>
      <c r="KEN21" s="280"/>
      <c r="KEO21" s="281"/>
      <c r="KEP21" s="281"/>
      <c r="KEQ21" s="282"/>
      <c r="KER21" s="283"/>
      <c r="KES21" s="279"/>
      <c r="KET21" s="280"/>
      <c r="KEU21" s="281"/>
      <c r="KEV21" s="281"/>
      <c r="KEW21" s="282"/>
      <c r="KEX21" s="283"/>
      <c r="KEY21" s="279"/>
      <c r="KEZ21" s="280"/>
      <c r="KFA21" s="281"/>
      <c r="KFB21" s="281"/>
      <c r="KFC21" s="282"/>
      <c r="KFD21" s="283"/>
      <c r="KFE21" s="279"/>
      <c r="KFF21" s="280"/>
      <c r="KFG21" s="281"/>
      <c r="KFH21" s="281"/>
      <c r="KFI21" s="282"/>
      <c r="KFJ21" s="283"/>
      <c r="KFK21" s="279"/>
      <c r="KFL21" s="280"/>
      <c r="KFM21" s="281"/>
      <c r="KFN21" s="281"/>
      <c r="KFO21" s="282"/>
      <c r="KFP21" s="283"/>
      <c r="KFQ21" s="279"/>
      <c r="KFR21" s="280"/>
      <c r="KFS21" s="281"/>
      <c r="KFT21" s="281"/>
      <c r="KFU21" s="282"/>
      <c r="KFV21" s="283"/>
      <c r="KFW21" s="279"/>
      <c r="KFX21" s="280"/>
      <c r="KFY21" s="281"/>
      <c r="KFZ21" s="281"/>
      <c r="KGA21" s="282"/>
      <c r="KGB21" s="283"/>
      <c r="KGC21" s="279"/>
      <c r="KGD21" s="280"/>
      <c r="KGE21" s="281"/>
      <c r="KGF21" s="281"/>
      <c r="KGG21" s="282"/>
      <c r="KGH21" s="283"/>
      <c r="KGI21" s="279"/>
      <c r="KGJ21" s="280"/>
      <c r="KGK21" s="281"/>
      <c r="KGL21" s="281"/>
      <c r="KGM21" s="282"/>
      <c r="KGN21" s="283"/>
      <c r="KGO21" s="279"/>
      <c r="KGP21" s="280"/>
      <c r="KGQ21" s="281"/>
      <c r="KGR21" s="281"/>
      <c r="KGS21" s="282"/>
      <c r="KGT21" s="283"/>
      <c r="KGU21" s="279"/>
      <c r="KGV21" s="280"/>
      <c r="KGW21" s="281"/>
      <c r="KGX21" s="281"/>
      <c r="KGY21" s="282"/>
      <c r="KGZ21" s="283"/>
      <c r="KHA21" s="279"/>
      <c r="KHB21" s="280"/>
      <c r="KHC21" s="281"/>
      <c r="KHD21" s="281"/>
      <c r="KHE21" s="282"/>
      <c r="KHF21" s="283"/>
      <c r="KHG21" s="279"/>
      <c r="KHH21" s="280"/>
      <c r="KHI21" s="281"/>
      <c r="KHJ21" s="281"/>
      <c r="KHK21" s="282"/>
      <c r="KHL21" s="283"/>
      <c r="KHM21" s="279"/>
      <c r="KHN21" s="280"/>
      <c r="KHO21" s="281"/>
      <c r="KHP21" s="281"/>
      <c r="KHQ21" s="282"/>
      <c r="KHR21" s="283"/>
      <c r="KHS21" s="279"/>
      <c r="KHT21" s="280"/>
      <c r="KHU21" s="281"/>
      <c r="KHV21" s="281"/>
      <c r="KHW21" s="282"/>
      <c r="KHX21" s="283"/>
      <c r="KHY21" s="279"/>
      <c r="KHZ21" s="280"/>
      <c r="KIA21" s="281"/>
      <c r="KIB21" s="281"/>
      <c r="KIC21" s="282"/>
      <c r="KID21" s="283"/>
      <c r="KIE21" s="279"/>
      <c r="KIF21" s="280"/>
      <c r="KIG21" s="281"/>
      <c r="KIH21" s="281"/>
      <c r="KII21" s="282"/>
      <c r="KIJ21" s="283"/>
      <c r="KIK21" s="279"/>
      <c r="KIL21" s="280"/>
      <c r="KIM21" s="281"/>
      <c r="KIN21" s="281"/>
      <c r="KIO21" s="282"/>
      <c r="KIP21" s="283"/>
      <c r="KIQ21" s="279"/>
      <c r="KIR21" s="280"/>
      <c r="KIS21" s="281"/>
      <c r="KIT21" s="281"/>
      <c r="KIU21" s="282"/>
      <c r="KIV21" s="283"/>
      <c r="KIW21" s="279"/>
      <c r="KIX21" s="280"/>
      <c r="KIY21" s="281"/>
      <c r="KIZ21" s="281"/>
      <c r="KJA21" s="282"/>
      <c r="KJB21" s="283"/>
      <c r="KJC21" s="279"/>
      <c r="KJD21" s="280"/>
      <c r="KJE21" s="281"/>
      <c r="KJF21" s="281"/>
      <c r="KJG21" s="282"/>
      <c r="KJH21" s="283"/>
      <c r="KJI21" s="279"/>
      <c r="KJJ21" s="280"/>
      <c r="KJK21" s="281"/>
      <c r="KJL21" s="281"/>
      <c r="KJM21" s="282"/>
      <c r="KJN21" s="283"/>
      <c r="KJO21" s="279"/>
      <c r="KJP21" s="280"/>
      <c r="KJQ21" s="281"/>
      <c r="KJR21" s="281"/>
      <c r="KJS21" s="282"/>
      <c r="KJT21" s="283"/>
      <c r="KJU21" s="279"/>
      <c r="KJV21" s="280"/>
      <c r="KJW21" s="281"/>
      <c r="KJX21" s="281"/>
      <c r="KJY21" s="282"/>
      <c r="KJZ21" s="283"/>
      <c r="KKA21" s="279"/>
      <c r="KKB21" s="280"/>
      <c r="KKC21" s="281"/>
      <c r="KKD21" s="281"/>
      <c r="KKE21" s="282"/>
      <c r="KKF21" s="283"/>
      <c r="KKG21" s="279"/>
      <c r="KKH21" s="280"/>
      <c r="KKI21" s="281"/>
      <c r="KKJ21" s="281"/>
      <c r="KKK21" s="282"/>
      <c r="KKL21" s="283"/>
      <c r="KKM21" s="279"/>
      <c r="KKN21" s="280"/>
      <c r="KKO21" s="281"/>
      <c r="KKP21" s="281"/>
      <c r="KKQ21" s="282"/>
      <c r="KKR21" s="283"/>
      <c r="KKS21" s="279"/>
      <c r="KKT21" s="280"/>
      <c r="KKU21" s="281"/>
      <c r="KKV21" s="281"/>
      <c r="KKW21" s="282"/>
      <c r="KKX21" s="283"/>
      <c r="KKY21" s="279"/>
      <c r="KKZ21" s="280"/>
      <c r="KLA21" s="281"/>
      <c r="KLB21" s="281"/>
      <c r="KLC21" s="282"/>
      <c r="KLD21" s="283"/>
      <c r="KLE21" s="279"/>
      <c r="KLF21" s="280"/>
      <c r="KLG21" s="281"/>
      <c r="KLH21" s="281"/>
      <c r="KLI21" s="282"/>
      <c r="KLJ21" s="283"/>
      <c r="KLK21" s="279"/>
      <c r="KLL21" s="280"/>
      <c r="KLM21" s="281"/>
      <c r="KLN21" s="281"/>
      <c r="KLO21" s="282"/>
      <c r="KLP21" s="283"/>
      <c r="KLQ21" s="279"/>
      <c r="KLR21" s="280"/>
      <c r="KLS21" s="281"/>
      <c r="KLT21" s="281"/>
      <c r="KLU21" s="282"/>
      <c r="KLV21" s="283"/>
      <c r="KLW21" s="279"/>
      <c r="KLX21" s="280"/>
      <c r="KLY21" s="281"/>
      <c r="KLZ21" s="281"/>
      <c r="KMA21" s="282"/>
      <c r="KMB21" s="283"/>
      <c r="KMC21" s="279"/>
      <c r="KMD21" s="280"/>
      <c r="KME21" s="281"/>
      <c r="KMF21" s="281"/>
      <c r="KMG21" s="282"/>
      <c r="KMH21" s="283"/>
      <c r="KMI21" s="279"/>
      <c r="KMJ21" s="280"/>
      <c r="KMK21" s="281"/>
      <c r="KML21" s="281"/>
      <c r="KMM21" s="282"/>
      <c r="KMN21" s="283"/>
      <c r="KMO21" s="279"/>
      <c r="KMP21" s="280"/>
      <c r="KMQ21" s="281"/>
      <c r="KMR21" s="281"/>
      <c r="KMS21" s="282"/>
      <c r="KMT21" s="283"/>
      <c r="KMU21" s="279"/>
      <c r="KMV21" s="280"/>
      <c r="KMW21" s="281"/>
      <c r="KMX21" s="281"/>
      <c r="KMY21" s="282"/>
      <c r="KMZ21" s="283"/>
      <c r="KNA21" s="279"/>
      <c r="KNB21" s="280"/>
      <c r="KNC21" s="281"/>
      <c r="KND21" s="281"/>
      <c r="KNE21" s="282"/>
      <c r="KNF21" s="283"/>
      <c r="KNG21" s="279"/>
      <c r="KNH21" s="280"/>
      <c r="KNI21" s="281"/>
      <c r="KNJ21" s="281"/>
      <c r="KNK21" s="282"/>
      <c r="KNL21" s="283"/>
      <c r="KNM21" s="279"/>
      <c r="KNN21" s="280"/>
      <c r="KNO21" s="281"/>
      <c r="KNP21" s="281"/>
      <c r="KNQ21" s="282"/>
      <c r="KNR21" s="283"/>
      <c r="KNS21" s="279"/>
      <c r="KNT21" s="280"/>
      <c r="KNU21" s="281"/>
      <c r="KNV21" s="281"/>
      <c r="KNW21" s="282"/>
      <c r="KNX21" s="283"/>
      <c r="KNY21" s="279"/>
      <c r="KNZ21" s="280"/>
      <c r="KOA21" s="281"/>
      <c r="KOB21" s="281"/>
      <c r="KOC21" s="282"/>
      <c r="KOD21" s="283"/>
      <c r="KOE21" s="279"/>
      <c r="KOF21" s="280"/>
      <c r="KOG21" s="281"/>
      <c r="KOH21" s="281"/>
      <c r="KOI21" s="282"/>
      <c r="KOJ21" s="283"/>
      <c r="KOK21" s="279"/>
      <c r="KOL21" s="280"/>
      <c r="KOM21" s="281"/>
      <c r="KON21" s="281"/>
      <c r="KOO21" s="282"/>
      <c r="KOP21" s="283"/>
      <c r="KOQ21" s="279"/>
      <c r="KOR21" s="280"/>
      <c r="KOS21" s="281"/>
      <c r="KOT21" s="281"/>
      <c r="KOU21" s="282"/>
      <c r="KOV21" s="283"/>
      <c r="KOW21" s="279"/>
      <c r="KOX21" s="280"/>
      <c r="KOY21" s="281"/>
      <c r="KOZ21" s="281"/>
      <c r="KPA21" s="282"/>
      <c r="KPB21" s="283"/>
      <c r="KPC21" s="279"/>
      <c r="KPD21" s="280"/>
      <c r="KPE21" s="281"/>
      <c r="KPF21" s="281"/>
      <c r="KPG21" s="282"/>
      <c r="KPH21" s="283"/>
      <c r="KPI21" s="279"/>
      <c r="KPJ21" s="280"/>
      <c r="KPK21" s="281"/>
      <c r="KPL21" s="281"/>
      <c r="KPM21" s="282"/>
      <c r="KPN21" s="283"/>
      <c r="KPO21" s="279"/>
      <c r="KPP21" s="280"/>
      <c r="KPQ21" s="281"/>
      <c r="KPR21" s="281"/>
      <c r="KPS21" s="282"/>
      <c r="KPT21" s="283"/>
      <c r="KPU21" s="279"/>
      <c r="KPV21" s="280"/>
      <c r="KPW21" s="281"/>
      <c r="KPX21" s="281"/>
      <c r="KPY21" s="282"/>
      <c r="KPZ21" s="283"/>
      <c r="KQA21" s="279"/>
      <c r="KQB21" s="280"/>
      <c r="KQC21" s="281"/>
      <c r="KQD21" s="281"/>
      <c r="KQE21" s="282"/>
      <c r="KQF21" s="283"/>
      <c r="KQG21" s="279"/>
      <c r="KQH21" s="280"/>
      <c r="KQI21" s="281"/>
      <c r="KQJ21" s="281"/>
      <c r="KQK21" s="282"/>
      <c r="KQL21" s="283"/>
      <c r="KQM21" s="279"/>
      <c r="KQN21" s="280"/>
      <c r="KQO21" s="281"/>
      <c r="KQP21" s="281"/>
      <c r="KQQ21" s="282"/>
      <c r="KQR21" s="283"/>
      <c r="KQS21" s="279"/>
      <c r="KQT21" s="280"/>
      <c r="KQU21" s="281"/>
      <c r="KQV21" s="281"/>
      <c r="KQW21" s="282"/>
      <c r="KQX21" s="283"/>
      <c r="KQY21" s="279"/>
      <c r="KQZ21" s="280"/>
      <c r="KRA21" s="281"/>
      <c r="KRB21" s="281"/>
      <c r="KRC21" s="282"/>
      <c r="KRD21" s="283"/>
      <c r="KRE21" s="279"/>
      <c r="KRF21" s="280"/>
      <c r="KRG21" s="281"/>
      <c r="KRH21" s="281"/>
      <c r="KRI21" s="282"/>
      <c r="KRJ21" s="283"/>
      <c r="KRK21" s="279"/>
      <c r="KRL21" s="280"/>
      <c r="KRM21" s="281"/>
      <c r="KRN21" s="281"/>
      <c r="KRO21" s="282"/>
      <c r="KRP21" s="283"/>
      <c r="KRQ21" s="279"/>
      <c r="KRR21" s="280"/>
      <c r="KRS21" s="281"/>
      <c r="KRT21" s="281"/>
      <c r="KRU21" s="282"/>
      <c r="KRV21" s="283"/>
      <c r="KRW21" s="279"/>
      <c r="KRX21" s="280"/>
      <c r="KRY21" s="281"/>
      <c r="KRZ21" s="281"/>
      <c r="KSA21" s="282"/>
      <c r="KSB21" s="283"/>
      <c r="KSC21" s="279"/>
      <c r="KSD21" s="280"/>
      <c r="KSE21" s="281"/>
      <c r="KSF21" s="281"/>
      <c r="KSG21" s="282"/>
      <c r="KSH21" s="283"/>
      <c r="KSI21" s="279"/>
      <c r="KSJ21" s="280"/>
      <c r="KSK21" s="281"/>
      <c r="KSL21" s="281"/>
      <c r="KSM21" s="282"/>
      <c r="KSN21" s="283"/>
      <c r="KSO21" s="279"/>
      <c r="KSP21" s="280"/>
      <c r="KSQ21" s="281"/>
      <c r="KSR21" s="281"/>
      <c r="KSS21" s="282"/>
      <c r="KST21" s="283"/>
      <c r="KSU21" s="279"/>
      <c r="KSV21" s="280"/>
      <c r="KSW21" s="281"/>
      <c r="KSX21" s="281"/>
      <c r="KSY21" s="282"/>
      <c r="KSZ21" s="283"/>
      <c r="KTA21" s="279"/>
      <c r="KTB21" s="280"/>
      <c r="KTC21" s="281"/>
      <c r="KTD21" s="281"/>
      <c r="KTE21" s="282"/>
      <c r="KTF21" s="283"/>
      <c r="KTG21" s="279"/>
      <c r="KTH21" s="280"/>
      <c r="KTI21" s="281"/>
      <c r="KTJ21" s="281"/>
      <c r="KTK21" s="282"/>
      <c r="KTL21" s="283"/>
      <c r="KTM21" s="279"/>
      <c r="KTN21" s="280"/>
      <c r="KTO21" s="281"/>
      <c r="KTP21" s="281"/>
      <c r="KTQ21" s="282"/>
      <c r="KTR21" s="283"/>
      <c r="KTS21" s="279"/>
      <c r="KTT21" s="280"/>
      <c r="KTU21" s="281"/>
      <c r="KTV21" s="281"/>
      <c r="KTW21" s="282"/>
      <c r="KTX21" s="283"/>
      <c r="KTY21" s="279"/>
      <c r="KTZ21" s="280"/>
      <c r="KUA21" s="281"/>
      <c r="KUB21" s="281"/>
      <c r="KUC21" s="282"/>
      <c r="KUD21" s="283"/>
      <c r="KUE21" s="279"/>
      <c r="KUF21" s="280"/>
      <c r="KUG21" s="281"/>
      <c r="KUH21" s="281"/>
      <c r="KUI21" s="282"/>
      <c r="KUJ21" s="283"/>
      <c r="KUK21" s="279"/>
      <c r="KUL21" s="280"/>
      <c r="KUM21" s="281"/>
      <c r="KUN21" s="281"/>
      <c r="KUO21" s="282"/>
      <c r="KUP21" s="283"/>
      <c r="KUQ21" s="279"/>
      <c r="KUR21" s="280"/>
      <c r="KUS21" s="281"/>
      <c r="KUT21" s="281"/>
      <c r="KUU21" s="282"/>
      <c r="KUV21" s="283"/>
      <c r="KUW21" s="279"/>
      <c r="KUX21" s="280"/>
      <c r="KUY21" s="281"/>
      <c r="KUZ21" s="281"/>
      <c r="KVA21" s="282"/>
      <c r="KVB21" s="283"/>
      <c r="KVC21" s="279"/>
      <c r="KVD21" s="280"/>
      <c r="KVE21" s="281"/>
      <c r="KVF21" s="281"/>
      <c r="KVG21" s="282"/>
      <c r="KVH21" s="283"/>
      <c r="KVI21" s="279"/>
      <c r="KVJ21" s="280"/>
      <c r="KVK21" s="281"/>
      <c r="KVL21" s="281"/>
      <c r="KVM21" s="282"/>
      <c r="KVN21" s="283"/>
      <c r="KVO21" s="279"/>
      <c r="KVP21" s="280"/>
      <c r="KVQ21" s="281"/>
      <c r="KVR21" s="281"/>
      <c r="KVS21" s="282"/>
      <c r="KVT21" s="283"/>
      <c r="KVU21" s="279"/>
      <c r="KVV21" s="280"/>
      <c r="KVW21" s="281"/>
      <c r="KVX21" s="281"/>
      <c r="KVY21" s="282"/>
      <c r="KVZ21" s="283"/>
      <c r="KWA21" s="279"/>
      <c r="KWB21" s="280"/>
      <c r="KWC21" s="281"/>
      <c r="KWD21" s="281"/>
      <c r="KWE21" s="282"/>
      <c r="KWF21" s="283"/>
      <c r="KWG21" s="279"/>
      <c r="KWH21" s="280"/>
      <c r="KWI21" s="281"/>
      <c r="KWJ21" s="281"/>
      <c r="KWK21" s="282"/>
      <c r="KWL21" s="283"/>
      <c r="KWM21" s="279"/>
      <c r="KWN21" s="280"/>
      <c r="KWO21" s="281"/>
      <c r="KWP21" s="281"/>
      <c r="KWQ21" s="282"/>
      <c r="KWR21" s="283"/>
      <c r="KWS21" s="279"/>
      <c r="KWT21" s="280"/>
      <c r="KWU21" s="281"/>
      <c r="KWV21" s="281"/>
      <c r="KWW21" s="282"/>
      <c r="KWX21" s="283"/>
      <c r="KWY21" s="279"/>
      <c r="KWZ21" s="280"/>
      <c r="KXA21" s="281"/>
      <c r="KXB21" s="281"/>
      <c r="KXC21" s="282"/>
      <c r="KXD21" s="283"/>
      <c r="KXE21" s="279"/>
      <c r="KXF21" s="280"/>
      <c r="KXG21" s="281"/>
      <c r="KXH21" s="281"/>
      <c r="KXI21" s="282"/>
      <c r="KXJ21" s="283"/>
      <c r="KXK21" s="279"/>
      <c r="KXL21" s="280"/>
      <c r="KXM21" s="281"/>
      <c r="KXN21" s="281"/>
      <c r="KXO21" s="282"/>
      <c r="KXP21" s="283"/>
      <c r="KXQ21" s="279"/>
      <c r="KXR21" s="280"/>
      <c r="KXS21" s="281"/>
      <c r="KXT21" s="281"/>
      <c r="KXU21" s="282"/>
      <c r="KXV21" s="283"/>
      <c r="KXW21" s="279"/>
      <c r="KXX21" s="280"/>
      <c r="KXY21" s="281"/>
      <c r="KXZ21" s="281"/>
      <c r="KYA21" s="282"/>
      <c r="KYB21" s="283"/>
      <c r="KYC21" s="279"/>
      <c r="KYD21" s="280"/>
      <c r="KYE21" s="281"/>
      <c r="KYF21" s="281"/>
      <c r="KYG21" s="282"/>
      <c r="KYH21" s="283"/>
      <c r="KYI21" s="279"/>
      <c r="KYJ21" s="280"/>
      <c r="KYK21" s="281"/>
      <c r="KYL21" s="281"/>
      <c r="KYM21" s="282"/>
      <c r="KYN21" s="283"/>
      <c r="KYO21" s="279"/>
      <c r="KYP21" s="280"/>
      <c r="KYQ21" s="281"/>
      <c r="KYR21" s="281"/>
      <c r="KYS21" s="282"/>
      <c r="KYT21" s="283"/>
      <c r="KYU21" s="279"/>
      <c r="KYV21" s="280"/>
      <c r="KYW21" s="281"/>
      <c r="KYX21" s="281"/>
      <c r="KYY21" s="282"/>
      <c r="KYZ21" s="283"/>
      <c r="KZA21" s="279"/>
      <c r="KZB21" s="280"/>
      <c r="KZC21" s="281"/>
      <c r="KZD21" s="281"/>
      <c r="KZE21" s="282"/>
      <c r="KZF21" s="283"/>
      <c r="KZG21" s="279"/>
      <c r="KZH21" s="280"/>
      <c r="KZI21" s="281"/>
      <c r="KZJ21" s="281"/>
      <c r="KZK21" s="282"/>
      <c r="KZL21" s="283"/>
      <c r="KZM21" s="279"/>
      <c r="KZN21" s="280"/>
      <c r="KZO21" s="281"/>
      <c r="KZP21" s="281"/>
      <c r="KZQ21" s="282"/>
      <c r="KZR21" s="283"/>
      <c r="KZS21" s="279"/>
      <c r="KZT21" s="280"/>
      <c r="KZU21" s="281"/>
      <c r="KZV21" s="281"/>
      <c r="KZW21" s="282"/>
      <c r="KZX21" s="283"/>
      <c r="KZY21" s="279"/>
      <c r="KZZ21" s="280"/>
      <c r="LAA21" s="281"/>
      <c r="LAB21" s="281"/>
      <c r="LAC21" s="282"/>
      <c r="LAD21" s="283"/>
      <c r="LAE21" s="279"/>
      <c r="LAF21" s="280"/>
      <c r="LAG21" s="281"/>
      <c r="LAH21" s="281"/>
      <c r="LAI21" s="282"/>
      <c r="LAJ21" s="283"/>
      <c r="LAK21" s="279"/>
      <c r="LAL21" s="280"/>
      <c r="LAM21" s="281"/>
      <c r="LAN21" s="281"/>
      <c r="LAO21" s="282"/>
      <c r="LAP21" s="283"/>
      <c r="LAQ21" s="279"/>
      <c r="LAR21" s="280"/>
      <c r="LAS21" s="281"/>
      <c r="LAT21" s="281"/>
      <c r="LAU21" s="282"/>
      <c r="LAV21" s="283"/>
      <c r="LAW21" s="279"/>
      <c r="LAX21" s="280"/>
      <c r="LAY21" s="281"/>
      <c r="LAZ21" s="281"/>
      <c r="LBA21" s="282"/>
      <c r="LBB21" s="283"/>
      <c r="LBC21" s="279"/>
      <c r="LBD21" s="280"/>
      <c r="LBE21" s="281"/>
      <c r="LBF21" s="281"/>
      <c r="LBG21" s="282"/>
      <c r="LBH21" s="283"/>
      <c r="LBI21" s="279"/>
      <c r="LBJ21" s="280"/>
      <c r="LBK21" s="281"/>
      <c r="LBL21" s="281"/>
      <c r="LBM21" s="282"/>
      <c r="LBN21" s="283"/>
      <c r="LBO21" s="279"/>
      <c r="LBP21" s="280"/>
      <c r="LBQ21" s="281"/>
      <c r="LBR21" s="281"/>
      <c r="LBS21" s="282"/>
      <c r="LBT21" s="283"/>
      <c r="LBU21" s="279"/>
      <c r="LBV21" s="280"/>
      <c r="LBW21" s="281"/>
      <c r="LBX21" s="281"/>
      <c r="LBY21" s="282"/>
      <c r="LBZ21" s="283"/>
      <c r="LCA21" s="279"/>
      <c r="LCB21" s="280"/>
      <c r="LCC21" s="281"/>
      <c r="LCD21" s="281"/>
      <c r="LCE21" s="282"/>
      <c r="LCF21" s="283"/>
      <c r="LCG21" s="279"/>
      <c r="LCH21" s="280"/>
      <c r="LCI21" s="281"/>
      <c r="LCJ21" s="281"/>
      <c r="LCK21" s="282"/>
      <c r="LCL21" s="283"/>
      <c r="LCM21" s="279"/>
      <c r="LCN21" s="280"/>
      <c r="LCO21" s="281"/>
      <c r="LCP21" s="281"/>
      <c r="LCQ21" s="282"/>
      <c r="LCR21" s="283"/>
      <c r="LCS21" s="279"/>
      <c r="LCT21" s="280"/>
      <c r="LCU21" s="281"/>
      <c r="LCV21" s="281"/>
      <c r="LCW21" s="282"/>
      <c r="LCX21" s="283"/>
      <c r="LCY21" s="279"/>
      <c r="LCZ21" s="280"/>
      <c r="LDA21" s="281"/>
      <c r="LDB21" s="281"/>
      <c r="LDC21" s="282"/>
      <c r="LDD21" s="283"/>
      <c r="LDE21" s="279"/>
      <c r="LDF21" s="280"/>
      <c r="LDG21" s="281"/>
      <c r="LDH21" s="281"/>
      <c r="LDI21" s="282"/>
      <c r="LDJ21" s="283"/>
      <c r="LDK21" s="279"/>
      <c r="LDL21" s="280"/>
      <c r="LDM21" s="281"/>
      <c r="LDN21" s="281"/>
      <c r="LDO21" s="282"/>
      <c r="LDP21" s="283"/>
      <c r="LDQ21" s="279"/>
      <c r="LDR21" s="280"/>
      <c r="LDS21" s="281"/>
      <c r="LDT21" s="281"/>
      <c r="LDU21" s="282"/>
      <c r="LDV21" s="283"/>
      <c r="LDW21" s="279"/>
      <c r="LDX21" s="280"/>
      <c r="LDY21" s="281"/>
      <c r="LDZ21" s="281"/>
      <c r="LEA21" s="282"/>
      <c r="LEB21" s="283"/>
      <c r="LEC21" s="279"/>
      <c r="LED21" s="280"/>
      <c r="LEE21" s="281"/>
      <c r="LEF21" s="281"/>
      <c r="LEG21" s="282"/>
      <c r="LEH21" s="283"/>
      <c r="LEI21" s="279"/>
      <c r="LEJ21" s="280"/>
      <c r="LEK21" s="281"/>
      <c r="LEL21" s="281"/>
      <c r="LEM21" s="282"/>
      <c r="LEN21" s="283"/>
      <c r="LEO21" s="279"/>
      <c r="LEP21" s="280"/>
      <c r="LEQ21" s="281"/>
      <c r="LER21" s="281"/>
      <c r="LES21" s="282"/>
      <c r="LET21" s="283"/>
      <c r="LEU21" s="279"/>
      <c r="LEV21" s="280"/>
      <c r="LEW21" s="281"/>
      <c r="LEX21" s="281"/>
      <c r="LEY21" s="282"/>
      <c r="LEZ21" s="283"/>
      <c r="LFA21" s="279"/>
      <c r="LFB21" s="280"/>
      <c r="LFC21" s="281"/>
      <c r="LFD21" s="281"/>
      <c r="LFE21" s="282"/>
      <c r="LFF21" s="283"/>
      <c r="LFG21" s="279"/>
      <c r="LFH21" s="280"/>
      <c r="LFI21" s="281"/>
      <c r="LFJ21" s="281"/>
      <c r="LFK21" s="282"/>
      <c r="LFL21" s="283"/>
      <c r="LFM21" s="279"/>
      <c r="LFN21" s="280"/>
      <c r="LFO21" s="281"/>
      <c r="LFP21" s="281"/>
      <c r="LFQ21" s="282"/>
      <c r="LFR21" s="283"/>
      <c r="LFS21" s="279"/>
      <c r="LFT21" s="280"/>
      <c r="LFU21" s="281"/>
      <c r="LFV21" s="281"/>
      <c r="LFW21" s="282"/>
      <c r="LFX21" s="283"/>
      <c r="LFY21" s="279"/>
      <c r="LFZ21" s="280"/>
      <c r="LGA21" s="281"/>
      <c r="LGB21" s="281"/>
      <c r="LGC21" s="282"/>
      <c r="LGD21" s="283"/>
      <c r="LGE21" s="279"/>
      <c r="LGF21" s="280"/>
      <c r="LGG21" s="281"/>
      <c r="LGH21" s="281"/>
      <c r="LGI21" s="282"/>
      <c r="LGJ21" s="283"/>
      <c r="LGK21" s="279"/>
      <c r="LGL21" s="280"/>
      <c r="LGM21" s="281"/>
      <c r="LGN21" s="281"/>
      <c r="LGO21" s="282"/>
      <c r="LGP21" s="283"/>
      <c r="LGQ21" s="279"/>
      <c r="LGR21" s="280"/>
      <c r="LGS21" s="281"/>
      <c r="LGT21" s="281"/>
      <c r="LGU21" s="282"/>
      <c r="LGV21" s="283"/>
      <c r="LGW21" s="279"/>
      <c r="LGX21" s="280"/>
      <c r="LGY21" s="281"/>
      <c r="LGZ21" s="281"/>
      <c r="LHA21" s="282"/>
      <c r="LHB21" s="283"/>
      <c r="LHC21" s="279"/>
      <c r="LHD21" s="280"/>
      <c r="LHE21" s="281"/>
      <c r="LHF21" s="281"/>
      <c r="LHG21" s="282"/>
      <c r="LHH21" s="283"/>
      <c r="LHI21" s="279"/>
      <c r="LHJ21" s="280"/>
      <c r="LHK21" s="281"/>
      <c r="LHL21" s="281"/>
      <c r="LHM21" s="282"/>
      <c r="LHN21" s="283"/>
      <c r="LHO21" s="279"/>
      <c r="LHP21" s="280"/>
      <c r="LHQ21" s="281"/>
      <c r="LHR21" s="281"/>
      <c r="LHS21" s="282"/>
      <c r="LHT21" s="283"/>
      <c r="LHU21" s="279"/>
      <c r="LHV21" s="280"/>
      <c r="LHW21" s="281"/>
      <c r="LHX21" s="281"/>
      <c r="LHY21" s="282"/>
      <c r="LHZ21" s="283"/>
      <c r="LIA21" s="279"/>
      <c r="LIB21" s="280"/>
      <c r="LIC21" s="281"/>
      <c r="LID21" s="281"/>
      <c r="LIE21" s="282"/>
      <c r="LIF21" s="283"/>
      <c r="LIG21" s="279"/>
      <c r="LIH21" s="280"/>
      <c r="LII21" s="281"/>
      <c r="LIJ21" s="281"/>
      <c r="LIK21" s="282"/>
      <c r="LIL21" s="283"/>
      <c r="LIM21" s="279"/>
      <c r="LIN21" s="280"/>
      <c r="LIO21" s="281"/>
      <c r="LIP21" s="281"/>
      <c r="LIQ21" s="282"/>
      <c r="LIR21" s="283"/>
      <c r="LIS21" s="279"/>
      <c r="LIT21" s="280"/>
      <c r="LIU21" s="281"/>
      <c r="LIV21" s="281"/>
      <c r="LIW21" s="282"/>
      <c r="LIX21" s="283"/>
      <c r="LIY21" s="279"/>
      <c r="LIZ21" s="280"/>
      <c r="LJA21" s="281"/>
      <c r="LJB21" s="281"/>
      <c r="LJC21" s="282"/>
      <c r="LJD21" s="283"/>
      <c r="LJE21" s="279"/>
      <c r="LJF21" s="280"/>
      <c r="LJG21" s="281"/>
      <c r="LJH21" s="281"/>
      <c r="LJI21" s="282"/>
      <c r="LJJ21" s="283"/>
      <c r="LJK21" s="279"/>
      <c r="LJL21" s="280"/>
      <c r="LJM21" s="281"/>
      <c r="LJN21" s="281"/>
      <c r="LJO21" s="282"/>
      <c r="LJP21" s="283"/>
      <c r="LJQ21" s="279"/>
      <c r="LJR21" s="280"/>
      <c r="LJS21" s="281"/>
      <c r="LJT21" s="281"/>
      <c r="LJU21" s="282"/>
      <c r="LJV21" s="283"/>
      <c r="LJW21" s="279"/>
      <c r="LJX21" s="280"/>
      <c r="LJY21" s="281"/>
      <c r="LJZ21" s="281"/>
      <c r="LKA21" s="282"/>
      <c r="LKB21" s="283"/>
      <c r="LKC21" s="279"/>
      <c r="LKD21" s="280"/>
      <c r="LKE21" s="281"/>
      <c r="LKF21" s="281"/>
      <c r="LKG21" s="282"/>
      <c r="LKH21" s="283"/>
      <c r="LKI21" s="279"/>
      <c r="LKJ21" s="280"/>
      <c r="LKK21" s="281"/>
      <c r="LKL21" s="281"/>
      <c r="LKM21" s="282"/>
      <c r="LKN21" s="283"/>
      <c r="LKO21" s="279"/>
      <c r="LKP21" s="280"/>
      <c r="LKQ21" s="281"/>
      <c r="LKR21" s="281"/>
      <c r="LKS21" s="282"/>
      <c r="LKT21" s="283"/>
      <c r="LKU21" s="279"/>
      <c r="LKV21" s="280"/>
      <c r="LKW21" s="281"/>
      <c r="LKX21" s="281"/>
      <c r="LKY21" s="282"/>
      <c r="LKZ21" s="283"/>
      <c r="LLA21" s="279"/>
      <c r="LLB21" s="280"/>
      <c r="LLC21" s="281"/>
      <c r="LLD21" s="281"/>
      <c r="LLE21" s="282"/>
      <c r="LLF21" s="283"/>
      <c r="LLG21" s="279"/>
      <c r="LLH21" s="280"/>
      <c r="LLI21" s="281"/>
      <c r="LLJ21" s="281"/>
      <c r="LLK21" s="282"/>
      <c r="LLL21" s="283"/>
      <c r="LLM21" s="279"/>
      <c r="LLN21" s="280"/>
      <c r="LLO21" s="281"/>
      <c r="LLP21" s="281"/>
      <c r="LLQ21" s="282"/>
      <c r="LLR21" s="283"/>
      <c r="LLS21" s="279"/>
      <c r="LLT21" s="280"/>
      <c r="LLU21" s="281"/>
      <c r="LLV21" s="281"/>
      <c r="LLW21" s="282"/>
      <c r="LLX21" s="283"/>
      <c r="LLY21" s="279"/>
      <c r="LLZ21" s="280"/>
      <c r="LMA21" s="281"/>
      <c r="LMB21" s="281"/>
      <c r="LMC21" s="282"/>
      <c r="LMD21" s="283"/>
      <c r="LME21" s="279"/>
      <c r="LMF21" s="280"/>
      <c r="LMG21" s="281"/>
      <c r="LMH21" s="281"/>
      <c r="LMI21" s="282"/>
      <c r="LMJ21" s="283"/>
      <c r="LMK21" s="279"/>
      <c r="LML21" s="280"/>
      <c r="LMM21" s="281"/>
      <c r="LMN21" s="281"/>
      <c r="LMO21" s="282"/>
      <c r="LMP21" s="283"/>
      <c r="LMQ21" s="279"/>
      <c r="LMR21" s="280"/>
      <c r="LMS21" s="281"/>
      <c r="LMT21" s="281"/>
      <c r="LMU21" s="282"/>
      <c r="LMV21" s="283"/>
      <c r="LMW21" s="279"/>
      <c r="LMX21" s="280"/>
      <c r="LMY21" s="281"/>
      <c r="LMZ21" s="281"/>
      <c r="LNA21" s="282"/>
      <c r="LNB21" s="283"/>
      <c r="LNC21" s="279"/>
      <c r="LND21" s="280"/>
      <c r="LNE21" s="281"/>
      <c r="LNF21" s="281"/>
      <c r="LNG21" s="282"/>
      <c r="LNH21" s="283"/>
      <c r="LNI21" s="279"/>
      <c r="LNJ21" s="280"/>
      <c r="LNK21" s="281"/>
      <c r="LNL21" s="281"/>
      <c r="LNM21" s="282"/>
      <c r="LNN21" s="283"/>
      <c r="LNO21" s="279"/>
      <c r="LNP21" s="280"/>
      <c r="LNQ21" s="281"/>
      <c r="LNR21" s="281"/>
      <c r="LNS21" s="282"/>
      <c r="LNT21" s="283"/>
      <c r="LNU21" s="279"/>
      <c r="LNV21" s="280"/>
      <c r="LNW21" s="281"/>
      <c r="LNX21" s="281"/>
      <c r="LNY21" s="282"/>
      <c r="LNZ21" s="283"/>
      <c r="LOA21" s="279"/>
      <c r="LOB21" s="280"/>
      <c r="LOC21" s="281"/>
      <c r="LOD21" s="281"/>
      <c r="LOE21" s="282"/>
      <c r="LOF21" s="283"/>
      <c r="LOG21" s="279"/>
      <c r="LOH21" s="280"/>
      <c r="LOI21" s="281"/>
      <c r="LOJ21" s="281"/>
      <c r="LOK21" s="282"/>
      <c r="LOL21" s="283"/>
      <c r="LOM21" s="279"/>
      <c r="LON21" s="280"/>
      <c r="LOO21" s="281"/>
      <c r="LOP21" s="281"/>
      <c r="LOQ21" s="282"/>
      <c r="LOR21" s="283"/>
      <c r="LOS21" s="279"/>
      <c r="LOT21" s="280"/>
      <c r="LOU21" s="281"/>
      <c r="LOV21" s="281"/>
      <c r="LOW21" s="282"/>
      <c r="LOX21" s="283"/>
      <c r="LOY21" s="279"/>
      <c r="LOZ21" s="280"/>
      <c r="LPA21" s="281"/>
      <c r="LPB21" s="281"/>
      <c r="LPC21" s="282"/>
      <c r="LPD21" s="283"/>
      <c r="LPE21" s="279"/>
      <c r="LPF21" s="280"/>
      <c r="LPG21" s="281"/>
      <c r="LPH21" s="281"/>
      <c r="LPI21" s="282"/>
      <c r="LPJ21" s="283"/>
      <c r="LPK21" s="279"/>
      <c r="LPL21" s="280"/>
      <c r="LPM21" s="281"/>
      <c r="LPN21" s="281"/>
      <c r="LPO21" s="282"/>
      <c r="LPP21" s="283"/>
      <c r="LPQ21" s="279"/>
      <c r="LPR21" s="280"/>
      <c r="LPS21" s="281"/>
      <c r="LPT21" s="281"/>
      <c r="LPU21" s="282"/>
      <c r="LPV21" s="283"/>
      <c r="LPW21" s="279"/>
      <c r="LPX21" s="280"/>
      <c r="LPY21" s="281"/>
      <c r="LPZ21" s="281"/>
      <c r="LQA21" s="282"/>
      <c r="LQB21" s="283"/>
      <c r="LQC21" s="279"/>
      <c r="LQD21" s="280"/>
      <c r="LQE21" s="281"/>
      <c r="LQF21" s="281"/>
      <c r="LQG21" s="282"/>
      <c r="LQH21" s="283"/>
      <c r="LQI21" s="279"/>
      <c r="LQJ21" s="280"/>
      <c r="LQK21" s="281"/>
      <c r="LQL21" s="281"/>
      <c r="LQM21" s="282"/>
      <c r="LQN21" s="283"/>
      <c r="LQO21" s="279"/>
      <c r="LQP21" s="280"/>
      <c r="LQQ21" s="281"/>
      <c r="LQR21" s="281"/>
      <c r="LQS21" s="282"/>
      <c r="LQT21" s="283"/>
      <c r="LQU21" s="279"/>
      <c r="LQV21" s="280"/>
      <c r="LQW21" s="281"/>
      <c r="LQX21" s="281"/>
      <c r="LQY21" s="282"/>
      <c r="LQZ21" s="283"/>
      <c r="LRA21" s="279"/>
      <c r="LRB21" s="280"/>
      <c r="LRC21" s="281"/>
      <c r="LRD21" s="281"/>
      <c r="LRE21" s="282"/>
      <c r="LRF21" s="283"/>
      <c r="LRG21" s="279"/>
      <c r="LRH21" s="280"/>
      <c r="LRI21" s="281"/>
      <c r="LRJ21" s="281"/>
      <c r="LRK21" s="282"/>
      <c r="LRL21" s="283"/>
      <c r="LRM21" s="279"/>
      <c r="LRN21" s="280"/>
      <c r="LRO21" s="281"/>
      <c r="LRP21" s="281"/>
      <c r="LRQ21" s="282"/>
      <c r="LRR21" s="283"/>
      <c r="LRS21" s="279"/>
      <c r="LRT21" s="280"/>
      <c r="LRU21" s="281"/>
      <c r="LRV21" s="281"/>
      <c r="LRW21" s="282"/>
      <c r="LRX21" s="283"/>
      <c r="LRY21" s="279"/>
      <c r="LRZ21" s="280"/>
      <c r="LSA21" s="281"/>
      <c r="LSB21" s="281"/>
      <c r="LSC21" s="282"/>
      <c r="LSD21" s="283"/>
      <c r="LSE21" s="279"/>
      <c r="LSF21" s="280"/>
      <c r="LSG21" s="281"/>
      <c r="LSH21" s="281"/>
      <c r="LSI21" s="282"/>
      <c r="LSJ21" s="283"/>
      <c r="LSK21" s="279"/>
      <c r="LSL21" s="280"/>
      <c r="LSM21" s="281"/>
      <c r="LSN21" s="281"/>
      <c r="LSO21" s="282"/>
      <c r="LSP21" s="283"/>
      <c r="LSQ21" s="279"/>
      <c r="LSR21" s="280"/>
      <c r="LSS21" s="281"/>
      <c r="LST21" s="281"/>
      <c r="LSU21" s="282"/>
      <c r="LSV21" s="283"/>
      <c r="LSW21" s="279"/>
      <c r="LSX21" s="280"/>
      <c r="LSY21" s="281"/>
      <c r="LSZ21" s="281"/>
      <c r="LTA21" s="282"/>
      <c r="LTB21" s="283"/>
      <c r="LTC21" s="279"/>
      <c r="LTD21" s="280"/>
      <c r="LTE21" s="281"/>
      <c r="LTF21" s="281"/>
      <c r="LTG21" s="282"/>
      <c r="LTH21" s="283"/>
      <c r="LTI21" s="279"/>
      <c r="LTJ21" s="280"/>
      <c r="LTK21" s="281"/>
      <c r="LTL21" s="281"/>
      <c r="LTM21" s="282"/>
      <c r="LTN21" s="283"/>
      <c r="LTO21" s="279"/>
      <c r="LTP21" s="280"/>
      <c r="LTQ21" s="281"/>
      <c r="LTR21" s="281"/>
      <c r="LTS21" s="282"/>
      <c r="LTT21" s="283"/>
      <c r="LTU21" s="279"/>
      <c r="LTV21" s="280"/>
      <c r="LTW21" s="281"/>
      <c r="LTX21" s="281"/>
      <c r="LTY21" s="282"/>
      <c r="LTZ21" s="283"/>
      <c r="LUA21" s="279"/>
      <c r="LUB21" s="280"/>
      <c r="LUC21" s="281"/>
      <c r="LUD21" s="281"/>
      <c r="LUE21" s="282"/>
      <c r="LUF21" s="283"/>
      <c r="LUG21" s="279"/>
      <c r="LUH21" s="280"/>
      <c r="LUI21" s="281"/>
      <c r="LUJ21" s="281"/>
      <c r="LUK21" s="282"/>
      <c r="LUL21" s="283"/>
      <c r="LUM21" s="279"/>
      <c r="LUN21" s="280"/>
      <c r="LUO21" s="281"/>
      <c r="LUP21" s="281"/>
      <c r="LUQ21" s="282"/>
      <c r="LUR21" s="283"/>
      <c r="LUS21" s="279"/>
      <c r="LUT21" s="280"/>
      <c r="LUU21" s="281"/>
      <c r="LUV21" s="281"/>
      <c r="LUW21" s="282"/>
      <c r="LUX21" s="283"/>
      <c r="LUY21" s="279"/>
      <c r="LUZ21" s="280"/>
      <c r="LVA21" s="281"/>
      <c r="LVB21" s="281"/>
      <c r="LVC21" s="282"/>
      <c r="LVD21" s="283"/>
      <c r="LVE21" s="279"/>
      <c r="LVF21" s="280"/>
      <c r="LVG21" s="281"/>
      <c r="LVH21" s="281"/>
      <c r="LVI21" s="282"/>
      <c r="LVJ21" s="283"/>
      <c r="LVK21" s="279"/>
      <c r="LVL21" s="280"/>
      <c r="LVM21" s="281"/>
      <c r="LVN21" s="281"/>
      <c r="LVO21" s="282"/>
      <c r="LVP21" s="283"/>
      <c r="LVQ21" s="279"/>
      <c r="LVR21" s="280"/>
      <c r="LVS21" s="281"/>
      <c r="LVT21" s="281"/>
      <c r="LVU21" s="282"/>
      <c r="LVV21" s="283"/>
      <c r="LVW21" s="279"/>
      <c r="LVX21" s="280"/>
      <c r="LVY21" s="281"/>
      <c r="LVZ21" s="281"/>
      <c r="LWA21" s="282"/>
      <c r="LWB21" s="283"/>
      <c r="LWC21" s="279"/>
      <c r="LWD21" s="280"/>
      <c r="LWE21" s="281"/>
      <c r="LWF21" s="281"/>
      <c r="LWG21" s="282"/>
      <c r="LWH21" s="283"/>
      <c r="LWI21" s="279"/>
      <c r="LWJ21" s="280"/>
      <c r="LWK21" s="281"/>
      <c r="LWL21" s="281"/>
      <c r="LWM21" s="282"/>
      <c r="LWN21" s="283"/>
      <c r="LWO21" s="279"/>
      <c r="LWP21" s="280"/>
      <c r="LWQ21" s="281"/>
      <c r="LWR21" s="281"/>
      <c r="LWS21" s="282"/>
      <c r="LWT21" s="283"/>
      <c r="LWU21" s="279"/>
      <c r="LWV21" s="280"/>
      <c r="LWW21" s="281"/>
      <c r="LWX21" s="281"/>
      <c r="LWY21" s="282"/>
      <c r="LWZ21" s="283"/>
      <c r="LXA21" s="279"/>
      <c r="LXB21" s="280"/>
      <c r="LXC21" s="281"/>
      <c r="LXD21" s="281"/>
      <c r="LXE21" s="282"/>
      <c r="LXF21" s="283"/>
      <c r="LXG21" s="279"/>
      <c r="LXH21" s="280"/>
      <c r="LXI21" s="281"/>
      <c r="LXJ21" s="281"/>
      <c r="LXK21" s="282"/>
      <c r="LXL21" s="283"/>
      <c r="LXM21" s="279"/>
      <c r="LXN21" s="280"/>
      <c r="LXO21" s="281"/>
      <c r="LXP21" s="281"/>
      <c r="LXQ21" s="282"/>
      <c r="LXR21" s="283"/>
      <c r="LXS21" s="279"/>
      <c r="LXT21" s="280"/>
      <c r="LXU21" s="281"/>
      <c r="LXV21" s="281"/>
      <c r="LXW21" s="282"/>
      <c r="LXX21" s="283"/>
      <c r="LXY21" s="279"/>
      <c r="LXZ21" s="280"/>
      <c r="LYA21" s="281"/>
      <c r="LYB21" s="281"/>
      <c r="LYC21" s="282"/>
      <c r="LYD21" s="283"/>
      <c r="LYE21" s="279"/>
      <c r="LYF21" s="280"/>
      <c r="LYG21" s="281"/>
      <c r="LYH21" s="281"/>
      <c r="LYI21" s="282"/>
      <c r="LYJ21" s="283"/>
      <c r="LYK21" s="279"/>
      <c r="LYL21" s="280"/>
      <c r="LYM21" s="281"/>
      <c r="LYN21" s="281"/>
      <c r="LYO21" s="282"/>
      <c r="LYP21" s="283"/>
      <c r="LYQ21" s="279"/>
      <c r="LYR21" s="280"/>
      <c r="LYS21" s="281"/>
      <c r="LYT21" s="281"/>
      <c r="LYU21" s="282"/>
      <c r="LYV21" s="283"/>
      <c r="LYW21" s="279"/>
      <c r="LYX21" s="280"/>
      <c r="LYY21" s="281"/>
      <c r="LYZ21" s="281"/>
      <c r="LZA21" s="282"/>
      <c r="LZB21" s="283"/>
      <c r="LZC21" s="279"/>
      <c r="LZD21" s="280"/>
      <c r="LZE21" s="281"/>
      <c r="LZF21" s="281"/>
      <c r="LZG21" s="282"/>
      <c r="LZH21" s="283"/>
      <c r="LZI21" s="279"/>
      <c r="LZJ21" s="280"/>
      <c r="LZK21" s="281"/>
      <c r="LZL21" s="281"/>
      <c r="LZM21" s="282"/>
      <c r="LZN21" s="283"/>
      <c r="LZO21" s="279"/>
      <c r="LZP21" s="280"/>
      <c r="LZQ21" s="281"/>
      <c r="LZR21" s="281"/>
      <c r="LZS21" s="282"/>
      <c r="LZT21" s="283"/>
      <c r="LZU21" s="279"/>
      <c r="LZV21" s="280"/>
      <c r="LZW21" s="281"/>
      <c r="LZX21" s="281"/>
      <c r="LZY21" s="282"/>
      <c r="LZZ21" s="283"/>
      <c r="MAA21" s="279"/>
      <c r="MAB21" s="280"/>
      <c r="MAC21" s="281"/>
      <c r="MAD21" s="281"/>
      <c r="MAE21" s="282"/>
      <c r="MAF21" s="283"/>
      <c r="MAG21" s="279"/>
      <c r="MAH21" s="280"/>
      <c r="MAI21" s="281"/>
      <c r="MAJ21" s="281"/>
      <c r="MAK21" s="282"/>
      <c r="MAL21" s="283"/>
      <c r="MAM21" s="279"/>
      <c r="MAN21" s="280"/>
      <c r="MAO21" s="281"/>
      <c r="MAP21" s="281"/>
      <c r="MAQ21" s="282"/>
      <c r="MAR21" s="283"/>
      <c r="MAS21" s="279"/>
      <c r="MAT21" s="280"/>
      <c r="MAU21" s="281"/>
      <c r="MAV21" s="281"/>
      <c r="MAW21" s="282"/>
      <c r="MAX21" s="283"/>
      <c r="MAY21" s="279"/>
      <c r="MAZ21" s="280"/>
      <c r="MBA21" s="281"/>
      <c r="MBB21" s="281"/>
      <c r="MBC21" s="282"/>
      <c r="MBD21" s="283"/>
      <c r="MBE21" s="279"/>
      <c r="MBF21" s="280"/>
      <c r="MBG21" s="281"/>
      <c r="MBH21" s="281"/>
      <c r="MBI21" s="282"/>
      <c r="MBJ21" s="283"/>
      <c r="MBK21" s="279"/>
      <c r="MBL21" s="280"/>
      <c r="MBM21" s="281"/>
      <c r="MBN21" s="281"/>
      <c r="MBO21" s="282"/>
      <c r="MBP21" s="283"/>
      <c r="MBQ21" s="279"/>
      <c r="MBR21" s="280"/>
      <c r="MBS21" s="281"/>
      <c r="MBT21" s="281"/>
      <c r="MBU21" s="282"/>
      <c r="MBV21" s="283"/>
      <c r="MBW21" s="279"/>
      <c r="MBX21" s="280"/>
      <c r="MBY21" s="281"/>
      <c r="MBZ21" s="281"/>
      <c r="MCA21" s="282"/>
      <c r="MCB21" s="283"/>
      <c r="MCC21" s="279"/>
      <c r="MCD21" s="280"/>
      <c r="MCE21" s="281"/>
      <c r="MCF21" s="281"/>
      <c r="MCG21" s="282"/>
      <c r="MCH21" s="283"/>
      <c r="MCI21" s="279"/>
      <c r="MCJ21" s="280"/>
      <c r="MCK21" s="281"/>
      <c r="MCL21" s="281"/>
      <c r="MCM21" s="282"/>
      <c r="MCN21" s="283"/>
      <c r="MCO21" s="279"/>
      <c r="MCP21" s="280"/>
      <c r="MCQ21" s="281"/>
      <c r="MCR21" s="281"/>
      <c r="MCS21" s="282"/>
      <c r="MCT21" s="283"/>
      <c r="MCU21" s="279"/>
      <c r="MCV21" s="280"/>
      <c r="MCW21" s="281"/>
      <c r="MCX21" s="281"/>
      <c r="MCY21" s="282"/>
      <c r="MCZ21" s="283"/>
      <c r="MDA21" s="279"/>
      <c r="MDB21" s="280"/>
      <c r="MDC21" s="281"/>
      <c r="MDD21" s="281"/>
      <c r="MDE21" s="282"/>
      <c r="MDF21" s="283"/>
      <c r="MDG21" s="279"/>
      <c r="MDH21" s="280"/>
      <c r="MDI21" s="281"/>
      <c r="MDJ21" s="281"/>
      <c r="MDK21" s="282"/>
      <c r="MDL21" s="283"/>
      <c r="MDM21" s="279"/>
      <c r="MDN21" s="280"/>
      <c r="MDO21" s="281"/>
      <c r="MDP21" s="281"/>
      <c r="MDQ21" s="282"/>
      <c r="MDR21" s="283"/>
      <c r="MDS21" s="279"/>
      <c r="MDT21" s="280"/>
      <c r="MDU21" s="281"/>
      <c r="MDV21" s="281"/>
      <c r="MDW21" s="282"/>
      <c r="MDX21" s="283"/>
      <c r="MDY21" s="279"/>
      <c r="MDZ21" s="280"/>
      <c r="MEA21" s="281"/>
      <c r="MEB21" s="281"/>
      <c r="MEC21" s="282"/>
      <c r="MED21" s="283"/>
      <c r="MEE21" s="279"/>
      <c r="MEF21" s="280"/>
      <c r="MEG21" s="281"/>
      <c r="MEH21" s="281"/>
      <c r="MEI21" s="282"/>
      <c r="MEJ21" s="283"/>
      <c r="MEK21" s="279"/>
      <c r="MEL21" s="280"/>
      <c r="MEM21" s="281"/>
      <c r="MEN21" s="281"/>
      <c r="MEO21" s="282"/>
      <c r="MEP21" s="283"/>
      <c r="MEQ21" s="279"/>
      <c r="MER21" s="280"/>
      <c r="MES21" s="281"/>
      <c r="MET21" s="281"/>
      <c r="MEU21" s="282"/>
      <c r="MEV21" s="283"/>
      <c r="MEW21" s="279"/>
      <c r="MEX21" s="280"/>
      <c r="MEY21" s="281"/>
      <c r="MEZ21" s="281"/>
      <c r="MFA21" s="282"/>
      <c r="MFB21" s="283"/>
      <c r="MFC21" s="279"/>
      <c r="MFD21" s="280"/>
      <c r="MFE21" s="281"/>
      <c r="MFF21" s="281"/>
      <c r="MFG21" s="282"/>
      <c r="MFH21" s="283"/>
      <c r="MFI21" s="279"/>
      <c r="MFJ21" s="280"/>
      <c r="MFK21" s="281"/>
      <c r="MFL21" s="281"/>
      <c r="MFM21" s="282"/>
      <c r="MFN21" s="283"/>
      <c r="MFO21" s="279"/>
      <c r="MFP21" s="280"/>
      <c r="MFQ21" s="281"/>
      <c r="MFR21" s="281"/>
      <c r="MFS21" s="282"/>
      <c r="MFT21" s="283"/>
      <c r="MFU21" s="279"/>
      <c r="MFV21" s="280"/>
      <c r="MFW21" s="281"/>
      <c r="MFX21" s="281"/>
      <c r="MFY21" s="282"/>
      <c r="MFZ21" s="283"/>
      <c r="MGA21" s="279"/>
      <c r="MGB21" s="280"/>
      <c r="MGC21" s="281"/>
      <c r="MGD21" s="281"/>
      <c r="MGE21" s="282"/>
      <c r="MGF21" s="283"/>
      <c r="MGG21" s="279"/>
      <c r="MGH21" s="280"/>
      <c r="MGI21" s="281"/>
      <c r="MGJ21" s="281"/>
      <c r="MGK21" s="282"/>
      <c r="MGL21" s="283"/>
      <c r="MGM21" s="279"/>
      <c r="MGN21" s="280"/>
      <c r="MGO21" s="281"/>
      <c r="MGP21" s="281"/>
      <c r="MGQ21" s="282"/>
      <c r="MGR21" s="283"/>
      <c r="MGS21" s="279"/>
      <c r="MGT21" s="280"/>
      <c r="MGU21" s="281"/>
      <c r="MGV21" s="281"/>
      <c r="MGW21" s="282"/>
      <c r="MGX21" s="283"/>
      <c r="MGY21" s="279"/>
      <c r="MGZ21" s="280"/>
      <c r="MHA21" s="281"/>
      <c r="MHB21" s="281"/>
      <c r="MHC21" s="282"/>
      <c r="MHD21" s="283"/>
      <c r="MHE21" s="279"/>
      <c r="MHF21" s="280"/>
      <c r="MHG21" s="281"/>
      <c r="MHH21" s="281"/>
      <c r="MHI21" s="282"/>
      <c r="MHJ21" s="283"/>
      <c r="MHK21" s="279"/>
      <c r="MHL21" s="280"/>
      <c r="MHM21" s="281"/>
      <c r="MHN21" s="281"/>
      <c r="MHO21" s="282"/>
      <c r="MHP21" s="283"/>
      <c r="MHQ21" s="279"/>
      <c r="MHR21" s="280"/>
      <c r="MHS21" s="281"/>
      <c r="MHT21" s="281"/>
      <c r="MHU21" s="282"/>
      <c r="MHV21" s="283"/>
      <c r="MHW21" s="279"/>
      <c r="MHX21" s="280"/>
      <c r="MHY21" s="281"/>
      <c r="MHZ21" s="281"/>
      <c r="MIA21" s="282"/>
      <c r="MIB21" s="283"/>
      <c r="MIC21" s="279"/>
      <c r="MID21" s="280"/>
      <c r="MIE21" s="281"/>
      <c r="MIF21" s="281"/>
      <c r="MIG21" s="282"/>
      <c r="MIH21" s="283"/>
      <c r="MII21" s="279"/>
      <c r="MIJ21" s="280"/>
      <c r="MIK21" s="281"/>
      <c r="MIL21" s="281"/>
      <c r="MIM21" s="282"/>
      <c r="MIN21" s="283"/>
      <c r="MIO21" s="279"/>
      <c r="MIP21" s="280"/>
      <c r="MIQ21" s="281"/>
      <c r="MIR21" s="281"/>
      <c r="MIS21" s="282"/>
      <c r="MIT21" s="283"/>
      <c r="MIU21" s="279"/>
      <c r="MIV21" s="280"/>
      <c r="MIW21" s="281"/>
      <c r="MIX21" s="281"/>
      <c r="MIY21" s="282"/>
      <c r="MIZ21" s="283"/>
      <c r="MJA21" s="279"/>
      <c r="MJB21" s="280"/>
      <c r="MJC21" s="281"/>
      <c r="MJD21" s="281"/>
      <c r="MJE21" s="282"/>
      <c r="MJF21" s="283"/>
      <c r="MJG21" s="279"/>
      <c r="MJH21" s="280"/>
      <c r="MJI21" s="281"/>
      <c r="MJJ21" s="281"/>
      <c r="MJK21" s="282"/>
      <c r="MJL21" s="283"/>
      <c r="MJM21" s="279"/>
      <c r="MJN21" s="280"/>
      <c r="MJO21" s="281"/>
      <c r="MJP21" s="281"/>
      <c r="MJQ21" s="282"/>
      <c r="MJR21" s="283"/>
      <c r="MJS21" s="279"/>
      <c r="MJT21" s="280"/>
      <c r="MJU21" s="281"/>
      <c r="MJV21" s="281"/>
      <c r="MJW21" s="282"/>
      <c r="MJX21" s="283"/>
      <c r="MJY21" s="279"/>
      <c r="MJZ21" s="280"/>
      <c r="MKA21" s="281"/>
      <c r="MKB21" s="281"/>
      <c r="MKC21" s="282"/>
      <c r="MKD21" s="283"/>
      <c r="MKE21" s="279"/>
      <c r="MKF21" s="280"/>
      <c r="MKG21" s="281"/>
      <c r="MKH21" s="281"/>
      <c r="MKI21" s="282"/>
      <c r="MKJ21" s="283"/>
      <c r="MKK21" s="279"/>
      <c r="MKL21" s="280"/>
      <c r="MKM21" s="281"/>
      <c r="MKN21" s="281"/>
      <c r="MKO21" s="282"/>
      <c r="MKP21" s="283"/>
      <c r="MKQ21" s="279"/>
      <c r="MKR21" s="280"/>
      <c r="MKS21" s="281"/>
      <c r="MKT21" s="281"/>
      <c r="MKU21" s="282"/>
      <c r="MKV21" s="283"/>
      <c r="MKW21" s="279"/>
      <c r="MKX21" s="280"/>
      <c r="MKY21" s="281"/>
      <c r="MKZ21" s="281"/>
      <c r="MLA21" s="282"/>
      <c r="MLB21" s="283"/>
      <c r="MLC21" s="279"/>
      <c r="MLD21" s="280"/>
      <c r="MLE21" s="281"/>
      <c r="MLF21" s="281"/>
      <c r="MLG21" s="282"/>
      <c r="MLH21" s="283"/>
      <c r="MLI21" s="279"/>
      <c r="MLJ21" s="280"/>
      <c r="MLK21" s="281"/>
      <c r="MLL21" s="281"/>
      <c r="MLM21" s="282"/>
      <c r="MLN21" s="283"/>
      <c r="MLO21" s="279"/>
      <c r="MLP21" s="280"/>
      <c r="MLQ21" s="281"/>
      <c r="MLR21" s="281"/>
      <c r="MLS21" s="282"/>
      <c r="MLT21" s="283"/>
      <c r="MLU21" s="279"/>
      <c r="MLV21" s="280"/>
      <c r="MLW21" s="281"/>
      <c r="MLX21" s="281"/>
      <c r="MLY21" s="282"/>
      <c r="MLZ21" s="283"/>
      <c r="MMA21" s="279"/>
      <c r="MMB21" s="280"/>
      <c r="MMC21" s="281"/>
      <c r="MMD21" s="281"/>
      <c r="MME21" s="282"/>
      <c r="MMF21" s="283"/>
      <c r="MMG21" s="279"/>
      <c r="MMH21" s="280"/>
      <c r="MMI21" s="281"/>
      <c r="MMJ21" s="281"/>
      <c r="MMK21" s="282"/>
      <c r="MML21" s="283"/>
      <c r="MMM21" s="279"/>
      <c r="MMN21" s="280"/>
      <c r="MMO21" s="281"/>
      <c r="MMP21" s="281"/>
      <c r="MMQ21" s="282"/>
      <c r="MMR21" s="283"/>
      <c r="MMS21" s="279"/>
      <c r="MMT21" s="280"/>
      <c r="MMU21" s="281"/>
      <c r="MMV21" s="281"/>
      <c r="MMW21" s="282"/>
      <c r="MMX21" s="283"/>
      <c r="MMY21" s="279"/>
      <c r="MMZ21" s="280"/>
      <c r="MNA21" s="281"/>
      <c r="MNB21" s="281"/>
      <c r="MNC21" s="282"/>
      <c r="MND21" s="283"/>
      <c r="MNE21" s="279"/>
      <c r="MNF21" s="280"/>
      <c r="MNG21" s="281"/>
      <c r="MNH21" s="281"/>
      <c r="MNI21" s="282"/>
      <c r="MNJ21" s="283"/>
      <c r="MNK21" s="279"/>
      <c r="MNL21" s="280"/>
      <c r="MNM21" s="281"/>
      <c r="MNN21" s="281"/>
      <c r="MNO21" s="282"/>
      <c r="MNP21" s="283"/>
      <c r="MNQ21" s="279"/>
      <c r="MNR21" s="280"/>
      <c r="MNS21" s="281"/>
      <c r="MNT21" s="281"/>
      <c r="MNU21" s="282"/>
      <c r="MNV21" s="283"/>
      <c r="MNW21" s="279"/>
      <c r="MNX21" s="280"/>
      <c r="MNY21" s="281"/>
      <c r="MNZ21" s="281"/>
      <c r="MOA21" s="282"/>
      <c r="MOB21" s="283"/>
      <c r="MOC21" s="279"/>
      <c r="MOD21" s="280"/>
      <c r="MOE21" s="281"/>
      <c r="MOF21" s="281"/>
      <c r="MOG21" s="282"/>
      <c r="MOH21" s="283"/>
      <c r="MOI21" s="279"/>
      <c r="MOJ21" s="280"/>
      <c r="MOK21" s="281"/>
      <c r="MOL21" s="281"/>
      <c r="MOM21" s="282"/>
      <c r="MON21" s="283"/>
      <c r="MOO21" s="279"/>
      <c r="MOP21" s="280"/>
      <c r="MOQ21" s="281"/>
      <c r="MOR21" s="281"/>
      <c r="MOS21" s="282"/>
      <c r="MOT21" s="283"/>
      <c r="MOU21" s="279"/>
      <c r="MOV21" s="280"/>
      <c r="MOW21" s="281"/>
      <c r="MOX21" s="281"/>
      <c r="MOY21" s="282"/>
      <c r="MOZ21" s="283"/>
      <c r="MPA21" s="279"/>
      <c r="MPB21" s="280"/>
      <c r="MPC21" s="281"/>
      <c r="MPD21" s="281"/>
      <c r="MPE21" s="282"/>
      <c r="MPF21" s="283"/>
      <c r="MPG21" s="279"/>
      <c r="MPH21" s="280"/>
      <c r="MPI21" s="281"/>
      <c r="MPJ21" s="281"/>
      <c r="MPK21" s="282"/>
      <c r="MPL21" s="283"/>
      <c r="MPM21" s="279"/>
      <c r="MPN21" s="280"/>
      <c r="MPO21" s="281"/>
      <c r="MPP21" s="281"/>
      <c r="MPQ21" s="282"/>
      <c r="MPR21" s="283"/>
      <c r="MPS21" s="279"/>
      <c r="MPT21" s="280"/>
      <c r="MPU21" s="281"/>
      <c r="MPV21" s="281"/>
      <c r="MPW21" s="282"/>
      <c r="MPX21" s="283"/>
      <c r="MPY21" s="279"/>
      <c r="MPZ21" s="280"/>
      <c r="MQA21" s="281"/>
      <c r="MQB21" s="281"/>
      <c r="MQC21" s="282"/>
      <c r="MQD21" s="283"/>
      <c r="MQE21" s="279"/>
      <c r="MQF21" s="280"/>
      <c r="MQG21" s="281"/>
      <c r="MQH21" s="281"/>
      <c r="MQI21" s="282"/>
      <c r="MQJ21" s="283"/>
      <c r="MQK21" s="279"/>
      <c r="MQL21" s="280"/>
      <c r="MQM21" s="281"/>
      <c r="MQN21" s="281"/>
      <c r="MQO21" s="282"/>
      <c r="MQP21" s="283"/>
      <c r="MQQ21" s="279"/>
      <c r="MQR21" s="280"/>
      <c r="MQS21" s="281"/>
      <c r="MQT21" s="281"/>
      <c r="MQU21" s="282"/>
      <c r="MQV21" s="283"/>
      <c r="MQW21" s="279"/>
      <c r="MQX21" s="280"/>
      <c r="MQY21" s="281"/>
      <c r="MQZ21" s="281"/>
      <c r="MRA21" s="282"/>
      <c r="MRB21" s="283"/>
      <c r="MRC21" s="279"/>
      <c r="MRD21" s="280"/>
      <c r="MRE21" s="281"/>
      <c r="MRF21" s="281"/>
      <c r="MRG21" s="282"/>
      <c r="MRH21" s="283"/>
      <c r="MRI21" s="279"/>
      <c r="MRJ21" s="280"/>
      <c r="MRK21" s="281"/>
      <c r="MRL21" s="281"/>
      <c r="MRM21" s="282"/>
      <c r="MRN21" s="283"/>
      <c r="MRO21" s="279"/>
      <c r="MRP21" s="280"/>
      <c r="MRQ21" s="281"/>
      <c r="MRR21" s="281"/>
      <c r="MRS21" s="282"/>
      <c r="MRT21" s="283"/>
      <c r="MRU21" s="279"/>
      <c r="MRV21" s="280"/>
      <c r="MRW21" s="281"/>
      <c r="MRX21" s="281"/>
      <c r="MRY21" s="282"/>
      <c r="MRZ21" s="283"/>
      <c r="MSA21" s="279"/>
      <c r="MSB21" s="280"/>
      <c r="MSC21" s="281"/>
      <c r="MSD21" s="281"/>
      <c r="MSE21" s="282"/>
      <c r="MSF21" s="283"/>
      <c r="MSG21" s="279"/>
      <c r="MSH21" s="280"/>
      <c r="MSI21" s="281"/>
      <c r="MSJ21" s="281"/>
      <c r="MSK21" s="282"/>
      <c r="MSL21" s="283"/>
      <c r="MSM21" s="279"/>
      <c r="MSN21" s="280"/>
      <c r="MSO21" s="281"/>
      <c r="MSP21" s="281"/>
      <c r="MSQ21" s="282"/>
      <c r="MSR21" s="283"/>
      <c r="MSS21" s="279"/>
      <c r="MST21" s="280"/>
      <c r="MSU21" s="281"/>
      <c r="MSV21" s="281"/>
      <c r="MSW21" s="282"/>
      <c r="MSX21" s="283"/>
      <c r="MSY21" s="279"/>
      <c r="MSZ21" s="280"/>
      <c r="MTA21" s="281"/>
      <c r="MTB21" s="281"/>
      <c r="MTC21" s="282"/>
      <c r="MTD21" s="283"/>
      <c r="MTE21" s="279"/>
      <c r="MTF21" s="280"/>
      <c r="MTG21" s="281"/>
      <c r="MTH21" s="281"/>
      <c r="MTI21" s="282"/>
      <c r="MTJ21" s="283"/>
      <c r="MTK21" s="279"/>
      <c r="MTL21" s="280"/>
      <c r="MTM21" s="281"/>
      <c r="MTN21" s="281"/>
      <c r="MTO21" s="282"/>
      <c r="MTP21" s="283"/>
      <c r="MTQ21" s="279"/>
      <c r="MTR21" s="280"/>
      <c r="MTS21" s="281"/>
      <c r="MTT21" s="281"/>
      <c r="MTU21" s="282"/>
      <c r="MTV21" s="283"/>
      <c r="MTW21" s="279"/>
      <c r="MTX21" s="280"/>
      <c r="MTY21" s="281"/>
      <c r="MTZ21" s="281"/>
      <c r="MUA21" s="282"/>
      <c r="MUB21" s="283"/>
      <c r="MUC21" s="279"/>
      <c r="MUD21" s="280"/>
      <c r="MUE21" s="281"/>
      <c r="MUF21" s="281"/>
      <c r="MUG21" s="282"/>
      <c r="MUH21" s="283"/>
      <c r="MUI21" s="279"/>
      <c r="MUJ21" s="280"/>
      <c r="MUK21" s="281"/>
      <c r="MUL21" s="281"/>
      <c r="MUM21" s="282"/>
      <c r="MUN21" s="283"/>
      <c r="MUO21" s="279"/>
      <c r="MUP21" s="280"/>
      <c r="MUQ21" s="281"/>
      <c r="MUR21" s="281"/>
      <c r="MUS21" s="282"/>
      <c r="MUT21" s="283"/>
      <c r="MUU21" s="279"/>
      <c r="MUV21" s="280"/>
      <c r="MUW21" s="281"/>
      <c r="MUX21" s="281"/>
      <c r="MUY21" s="282"/>
      <c r="MUZ21" s="283"/>
      <c r="MVA21" s="279"/>
      <c r="MVB21" s="280"/>
      <c r="MVC21" s="281"/>
      <c r="MVD21" s="281"/>
      <c r="MVE21" s="282"/>
      <c r="MVF21" s="283"/>
      <c r="MVG21" s="279"/>
      <c r="MVH21" s="280"/>
      <c r="MVI21" s="281"/>
      <c r="MVJ21" s="281"/>
      <c r="MVK21" s="282"/>
      <c r="MVL21" s="283"/>
      <c r="MVM21" s="279"/>
      <c r="MVN21" s="280"/>
      <c r="MVO21" s="281"/>
      <c r="MVP21" s="281"/>
      <c r="MVQ21" s="282"/>
      <c r="MVR21" s="283"/>
      <c r="MVS21" s="279"/>
      <c r="MVT21" s="280"/>
      <c r="MVU21" s="281"/>
      <c r="MVV21" s="281"/>
      <c r="MVW21" s="282"/>
      <c r="MVX21" s="283"/>
      <c r="MVY21" s="279"/>
      <c r="MVZ21" s="280"/>
      <c r="MWA21" s="281"/>
      <c r="MWB21" s="281"/>
      <c r="MWC21" s="282"/>
      <c r="MWD21" s="283"/>
      <c r="MWE21" s="279"/>
      <c r="MWF21" s="280"/>
      <c r="MWG21" s="281"/>
      <c r="MWH21" s="281"/>
      <c r="MWI21" s="282"/>
      <c r="MWJ21" s="283"/>
      <c r="MWK21" s="279"/>
      <c r="MWL21" s="280"/>
      <c r="MWM21" s="281"/>
      <c r="MWN21" s="281"/>
      <c r="MWO21" s="282"/>
      <c r="MWP21" s="283"/>
      <c r="MWQ21" s="279"/>
      <c r="MWR21" s="280"/>
      <c r="MWS21" s="281"/>
      <c r="MWT21" s="281"/>
      <c r="MWU21" s="282"/>
      <c r="MWV21" s="283"/>
      <c r="MWW21" s="279"/>
      <c r="MWX21" s="280"/>
      <c r="MWY21" s="281"/>
      <c r="MWZ21" s="281"/>
      <c r="MXA21" s="282"/>
      <c r="MXB21" s="283"/>
      <c r="MXC21" s="279"/>
      <c r="MXD21" s="280"/>
      <c r="MXE21" s="281"/>
      <c r="MXF21" s="281"/>
      <c r="MXG21" s="282"/>
      <c r="MXH21" s="283"/>
      <c r="MXI21" s="279"/>
      <c r="MXJ21" s="280"/>
      <c r="MXK21" s="281"/>
      <c r="MXL21" s="281"/>
      <c r="MXM21" s="282"/>
      <c r="MXN21" s="283"/>
      <c r="MXO21" s="279"/>
      <c r="MXP21" s="280"/>
      <c r="MXQ21" s="281"/>
      <c r="MXR21" s="281"/>
      <c r="MXS21" s="282"/>
      <c r="MXT21" s="283"/>
      <c r="MXU21" s="279"/>
      <c r="MXV21" s="280"/>
      <c r="MXW21" s="281"/>
      <c r="MXX21" s="281"/>
      <c r="MXY21" s="282"/>
      <c r="MXZ21" s="283"/>
      <c r="MYA21" s="279"/>
      <c r="MYB21" s="280"/>
      <c r="MYC21" s="281"/>
      <c r="MYD21" s="281"/>
      <c r="MYE21" s="282"/>
      <c r="MYF21" s="283"/>
      <c r="MYG21" s="279"/>
      <c r="MYH21" s="280"/>
      <c r="MYI21" s="281"/>
      <c r="MYJ21" s="281"/>
      <c r="MYK21" s="282"/>
      <c r="MYL21" s="283"/>
      <c r="MYM21" s="279"/>
      <c r="MYN21" s="280"/>
      <c r="MYO21" s="281"/>
      <c r="MYP21" s="281"/>
      <c r="MYQ21" s="282"/>
      <c r="MYR21" s="283"/>
      <c r="MYS21" s="279"/>
      <c r="MYT21" s="280"/>
      <c r="MYU21" s="281"/>
      <c r="MYV21" s="281"/>
      <c r="MYW21" s="282"/>
      <c r="MYX21" s="283"/>
      <c r="MYY21" s="279"/>
      <c r="MYZ21" s="280"/>
      <c r="MZA21" s="281"/>
      <c r="MZB21" s="281"/>
      <c r="MZC21" s="282"/>
      <c r="MZD21" s="283"/>
      <c r="MZE21" s="279"/>
      <c r="MZF21" s="280"/>
      <c r="MZG21" s="281"/>
      <c r="MZH21" s="281"/>
      <c r="MZI21" s="282"/>
      <c r="MZJ21" s="283"/>
      <c r="MZK21" s="279"/>
      <c r="MZL21" s="280"/>
      <c r="MZM21" s="281"/>
      <c r="MZN21" s="281"/>
      <c r="MZO21" s="282"/>
      <c r="MZP21" s="283"/>
      <c r="MZQ21" s="279"/>
      <c r="MZR21" s="280"/>
      <c r="MZS21" s="281"/>
      <c r="MZT21" s="281"/>
      <c r="MZU21" s="282"/>
      <c r="MZV21" s="283"/>
      <c r="MZW21" s="279"/>
      <c r="MZX21" s="280"/>
      <c r="MZY21" s="281"/>
      <c r="MZZ21" s="281"/>
      <c r="NAA21" s="282"/>
      <c r="NAB21" s="283"/>
      <c r="NAC21" s="279"/>
      <c r="NAD21" s="280"/>
      <c r="NAE21" s="281"/>
      <c r="NAF21" s="281"/>
      <c r="NAG21" s="282"/>
      <c r="NAH21" s="283"/>
      <c r="NAI21" s="279"/>
      <c r="NAJ21" s="280"/>
      <c r="NAK21" s="281"/>
      <c r="NAL21" s="281"/>
      <c r="NAM21" s="282"/>
      <c r="NAN21" s="283"/>
      <c r="NAO21" s="279"/>
      <c r="NAP21" s="280"/>
      <c r="NAQ21" s="281"/>
      <c r="NAR21" s="281"/>
      <c r="NAS21" s="282"/>
      <c r="NAT21" s="283"/>
      <c r="NAU21" s="279"/>
      <c r="NAV21" s="280"/>
      <c r="NAW21" s="281"/>
      <c r="NAX21" s="281"/>
      <c r="NAY21" s="282"/>
      <c r="NAZ21" s="283"/>
      <c r="NBA21" s="279"/>
      <c r="NBB21" s="280"/>
      <c r="NBC21" s="281"/>
      <c r="NBD21" s="281"/>
      <c r="NBE21" s="282"/>
      <c r="NBF21" s="283"/>
      <c r="NBG21" s="279"/>
      <c r="NBH21" s="280"/>
      <c r="NBI21" s="281"/>
      <c r="NBJ21" s="281"/>
      <c r="NBK21" s="282"/>
      <c r="NBL21" s="283"/>
      <c r="NBM21" s="279"/>
      <c r="NBN21" s="280"/>
      <c r="NBO21" s="281"/>
      <c r="NBP21" s="281"/>
      <c r="NBQ21" s="282"/>
      <c r="NBR21" s="283"/>
      <c r="NBS21" s="279"/>
      <c r="NBT21" s="280"/>
      <c r="NBU21" s="281"/>
      <c r="NBV21" s="281"/>
      <c r="NBW21" s="282"/>
      <c r="NBX21" s="283"/>
      <c r="NBY21" s="279"/>
      <c r="NBZ21" s="280"/>
      <c r="NCA21" s="281"/>
      <c r="NCB21" s="281"/>
      <c r="NCC21" s="282"/>
      <c r="NCD21" s="283"/>
      <c r="NCE21" s="279"/>
      <c r="NCF21" s="280"/>
      <c r="NCG21" s="281"/>
      <c r="NCH21" s="281"/>
      <c r="NCI21" s="282"/>
      <c r="NCJ21" s="283"/>
      <c r="NCK21" s="279"/>
      <c r="NCL21" s="280"/>
      <c r="NCM21" s="281"/>
      <c r="NCN21" s="281"/>
      <c r="NCO21" s="282"/>
      <c r="NCP21" s="283"/>
      <c r="NCQ21" s="279"/>
      <c r="NCR21" s="280"/>
      <c r="NCS21" s="281"/>
      <c r="NCT21" s="281"/>
      <c r="NCU21" s="282"/>
      <c r="NCV21" s="283"/>
      <c r="NCW21" s="279"/>
      <c r="NCX21" s="280"/>
      <c r="NCY21" s="281"/>
      <c r="NCZ21" s="281"/>
      <c r="NDA21" s="282"/>
      <c r="NDB21" s="283"/>
      <c r="NDC21" s="279"/>
      <c r="NDD21" s="280"/>
      <c r="NDE21" s="281"/>
      <c r="NDF21" s="281"/>
      <c r="NDG21" s="282"/>
      <c r="NDH21" s="283"/>
      <c r="NDI21" s="279"/>
      <c r="NDJ21" s="280"/>
      <c r="NDK21" s="281"/>
      <c r="NDL21" s="281"/>
      <c r="NDM21" s="282"/>
      <c r="NDN21" s="283"/>
      <c r="NDO21" s="279"/>
      <c r="NDP21" s="280"/>
      <c r="NDQ21" s="281"/>
      <c r="NDR21" s="281"/>
      <c r="NDS21" s="282"/>
      <c r="NDT21" s="283"/>
      <c r="NDU21" s="279"/>
      <c r="NDV21" s="280"/>
      <c r="NDW21" s="281"/>
      <c r="NDX21" s="281"/>
      <c r="NDY21" s="282"/>
      <c r="NDZ21" s="283"/>
      <c r="NEA21" s="279"/>
      <c r="NEB21" s="280"/>
      <c r="NEC21" s="281"/>
      <c r="NED21" s="281"/>
      <c r="NEE21" s="282"/>
      <c r="NEF21" s="283"/>
      <c r="NEG21" s="279"/>
      <c r="NEH21" s="280"/>
      <c r="NEI21" s="281"/>
      <c r="NEJ21" s="281"/>
      <c r="NEK21" s="282"/>
      <c r="NEL21" s="283"/>
      <c r="NEM21" s="279"/>
      <c r="NEN21" s="280"/>
      <c r="NEO21" s="281"/>
      <c r="NEP21" s="281"/>
      <c r="NEQ21" s="282"/>
      <c r="NER21" s="283"/>
      <c r="NES21" s="279"/>
      <c r="NET21" s="280"/>
      <c r="NEU21" s="281"/>
      <c r="NEV21" s="281"/>
      <c r="NEW21" s="282"/>
      <c r="NEX21" s="283"/>
      <c r="NEY21" s="279"/>
      <c r="NEZ21" s="280"/>
      <c r="NFA21" s="281"/>
      <c r="NFB21" s="281"/>
      <c r="NFC21" s="282"/>
      <c r="NFD21" s="283"/>
      <c r="NFE21" s="279"/>
      <c r="NFF21" s="280"/>
      <c r="NFG21" s="281"/>
      <c r="NFH21" s="281"/>
      <c r="NFI21" s="282"/>
      <c r="NFJ21" s="283"/>
      <c r="NFK21" s="279"/>
      <c r="NFL21" s="280"/>
      <c r="NFM21" s="281"/>
      <c r="NFN21" s="281"/>
      <c r="NFO21" s="282"/>
      <c r="NFP21" s="283"/>
      <c r="NFQ21" s="279"/>
      <c r="NFR21" s="280"/>
      <c r="NFS21" s="281"/>
      <c r="NFT21" s="281"/>
      <c r="NFU21" s="282"/>
      <c r="NFV21" s="283"/>
      <c r="NFW21" s="279"/>
      <c r="NFX21" s="280"/>
      <c r="NFY21" s="281"/>
      <c r="NFZ21" s="281"/>
      <c r="NGA21" s="282"/>
      <c r="NGB21" s="283"/>
      <c r="NGC21" s="279"/>
      <c r="NGD21" s="280"/>
      <c r="NGE21" s="281"/>
      <c r="NGF21" s="281"/>
      <c r="NGG21" s="282"/>
      <c r="NGH21" s="283"/>
      <c r="NGI21" s="279"/>
      <c r="NGJ21" s="280"/>
      <c r="NGK21" s="281"/>
      <c r="NGL21" s="281"/>
      <c r="NGM21" s="282"/>
      <c r="NGN21" s="283"/>
      <c r="NGO21" s="279"/>
      <c r="NGP21" s="280"/>
      <c r="NGQ21" s="281"/>
      <c r="NGR21" s="281"/>
      <c r="NGS21" s="282"/>
      <c r="NGT21" s="283"/>
      <c r="NGU21" s="279"/>
      <c r="NGV21" s="280"/>
      <c r="NGW21" s="281"/>
      <c r="NGX21" s="281"/>
      <c r="NGY21" s="282"/>
      <c r="NGZ21" s="283"/>
      <c r="NHA21" s="279"/>
      <c r="NHB21" s="280"/>
      <c r="NHC21" s="281"/>
      <c r="NHD21" s="281"/>
      <c r="NHE21" s="282"/>
      <c r="NHF21" s="283"/>
      <c r="NHG21" s="279"/>
      <c r="NHH21" s="280"/>
      <c r="NHI21" s="281"/>
      <c r="NHJ21" s="281"/>
      <c r="NHK21" s="282"/>
      <c r="NHL21" s="283"/>
      <c r="NHM21" s="279"/>
      <c r="NHN21" s="280"/>
      <c r="NHO21" s="281"/>
      <c r="NHP21" s="281"/>
      <c r="NHQ21" s="282"/>
      <c r="NHR21" s="283"/>
      <c r="NHS21" s="279"/>
      <c r="NHT21" s="280"/>
      <c r="NHU21" s="281"/>
      <c r="NHV21" s="281"/>
      <c r="NHW21" s="282"/>
      <c r="NHX21" s="283"/>
      <c r="NHY21" s="279"/>
      <c r="NHZ21" s="280"/>
      <c r="NIA21" s="281"/>
      <c r="NIB21" s="281"/>
      <c r="NIC21" s="282"/>
      <c r="NID21" s="283"/>
      <c r="NIE21" s="279"/>
      <c r="NIF21" s="280"/>
      <c r="NIG21" s="281"/>
      <c r="NIH21" s="281"/>
      <c r="NII21" s="282"/>
      <c r="NIJ21" s="283"/>
      <c r="NIK21" s="279"/>
      <c r="NIL21" s="280"/>
      <c r="NIM21" s="281"/>
      <c r="NIN21" s="281"/>
      <c r="NIO21" s="282"/>
      <c r="NIP21" s="283"/>
      <c r="NIQ21" s="279"/>
      <c r="NIR21" s="280"/>
      <c r="NIS21" s="281"/>
      <c r="NIT21" s="281"/>
      <c r="NIU21" s="282"/>
      <c r="NIV21" s="283"/>
      <c r="NIW21" s="279"/>
      <c r="NIX21" s="280"/>
      <c r="NIY21" s="281"/>
      <c r="NIZ21" s="281"/>
      <c r="NJA21" s="282"/>
      <c r="NJB21" s="283"/>
      <c r="NJC21" s="279"/>
      <c r="NJD21" s="280"/>
      <c r="NJE21" s="281"/>
      <c r="NJF21" s="281"/>
      <c r="NJG21" s="282"/>
      <c r="NJH21" s="283"/>
      <c r="NJI21" s="279"/>
      <c r="NJJ21" s="280"/>
      <c r="NJK21" s="281"/>
      <c r="NJL21" s="281"/>
      <c r="NJM21" s="282"/>
      <c r="NJN21" s="283"/>
      <c r="NJO21" s="279"/>
      <c r="NJP21" s="280"/>
      <c r="NJQ21" s="281"/>
      <c r="NJR21" s="281"/>
      <c r="NJS21" s="282"/>
      <c r="NJT21" s="283"/>
      <c r="NJU21" s="279"/>
      <c r="NJV21" s="280"/>
      <c r="NJW21" s="281"/>
      <c r="NJX21" s="281"/>
      <c r="NJY21" s="282"/>
      <c r="NJZ21" s="283"/>
      <c r="NKA21" s="279"/>
      <c r="NKB21" s="280"/>
      <c r="NKC21" s="281"/>
      <c r="NKD21" s="281"/>
      <c r="NKE21" s="282"/>
      <c r="NKF21" s="283"/>
      <c r="NKG21" s="279"/>
      <c r="NKH21" s="280"/>
      <c r="NKI21" s="281"/>
      <c r="NKJ21" s="281"/>
      <c r="NKK21" s="282"/>
      <c r="NKL21" s="283"/>
      <c r="NKM21" s="279"/>
      <c r="NKN21" s="280"/>
      <c r="NKO21" s="281"/>
      <c r="NKP21" s="281"/>
      <c r="NKQ21" s="282"/>
      <c r="NKR21" s="283"/>
      <c r="NKS21" s="279"/>
      <c r="NKT21" s="280"/>
      <c r="NKU21" s="281"/>
      <c r="NKV21" s="281"/>
      <c r="NKW21" s="282"/>
      <c r="NKX21" s="283"/>
      <c r="NKY21" s="279"/>
      <c r="NKZ21" s="280"/>
      <c r="NLA21" s="281"/>
      <c r="NLB21" s="281"/>
      <c r="NLC21" s="282"/>
      <c r="NLD21" s="283"/>
      <c r="NLE21" s="279"/>
      <c r="NLF21" s="280"/>
      <c r="NLG21" s="281"/>
      <c r="NLH21" s="281"/>
      <c r="NLI21" s="282"/>
      <c r="NLJ21" s="283"/>
      <c r="NLK21" s="279"/>
      <c r="NLL21" s="280"/>
      <c r="NLM21" s="281"/>
      <c r="NLN21" s="281"/>
      <c r="NLO21" s="282"/>
      <c r="NLP21" s="283"/>
      <c r="NLQ21" s="279"/>
      <c r="NLR21" s="280"/>
      <c r="NLS21" s="281"/>
      <c r="NLT21" s="281"/>
      <c r="NLU21" s="282"/>
      <c r="NLV21" s="283"/>
      <c r="NLW21" s="279"/>
      <c r="NLX21" s="280"/>
      <c r="NLY21" s="281"/>
      <c r="NLZ21" s="281"/>
      <c r="NMA21" s="282"/>
      <c r="NMB21" s="283"/>
      <c r="NMC21" s="279"/>
      <c r="NMD21" s="280"/>
      <c r="NME21" s="281"/>
      <c r="NMF21" s="281"/>
      <c r="NMG21" s="282"/>
      <c r="NMH21" s="283"/>
      <c r="NMI21" s="279"/>
      <c r="NMJ21" s="280"/>
      <c r="NMK21" s="281"/>
      <c r="NML21" s="281"/>
      <c r="NMM21" s="282"/>
      <c r="NMN21" s="283"/>
      <c r="NMO21" s="279"/>
      <c r="NMP21" s="280"/>
      <c r="NMQ21" s="281"/>
      <c r="NMR21" s="281"/>
      <c r="NMS21" s="282"/>
      <c r="NMT21" s="283"/>
      <c r="NMU21" s="279"/>
      <c r="NMV21" s="280"/>
      <c r="NMW21" s="281"/>
      <c r="NMX21" s="281"/>
      <c r="NMY21" s="282"/>
      <c r="NMZ21" s="283"/>
      <c r="NNA21" s="279"/>
      <c r="NNB21" s="280"/>
      <c r="NNC21" s="281"/>
      <c r="NND21" s="281"/>
      <c r="NNE21" s="282"/>
      <c r="NNF21" s="283"/>
      <c r="NNG21" s="279"/>
      <c r="NNH21" s="280"/>
      <c r="NNI21" s="281"/>
      <c r="NNJ21" s="281"/>
      <c r="NNK21" s="282"/>
      <c r="NNL21" s="283"/>
      <c r="NNM21" s="279"/>
      <c r="NNN21" s="280"/>
      <c r="NNO21" s="281"/>
      <c r="NNP21" s="281"/>
      <c r="NNQ21" s="282"/>
      <c r="NNR21" s="283"/>
      <c r="NNS21" s="279"/>
      <c r="NNT21" s="280"/>
      <c r="NNU21" s="281"/>
      <c r="NNV21" s="281"/>
      <c r="NNW21" s="282"/>
      <c r="NNX21" s="283"/>
      <c r="NNY21" s="279"/>
      <c r="NNZ21" s="280"/>
      <c r="NOA21" s="281"/>
      <c r="NOB21" s="281"/>
      <c r="NOC21" s="282"/>
      <c r="NOD21" s="283"/>
      <c r="NOE21" s="279"/>
      <c r="NOF21" s="280"/>
      <c r="NOG21" s="281"/>
      <c r="NOH21" s="281"/>
      <c r="NOI21" s="282"/>
      <c r="NOJ21" s="283"/>
      <c r="NOK21" s="279"/>
      <c r="NOL21" s="280"/>
      <c r="NOM21" s="281"/>
      <c r="NON21" s="281"/>
      <c r="NOO21" s="282"/>
      <c r="NOP21" s="283"/>
      <c r="NOQ21" s="279"/>
      <c r="NOR21" s="280"/>
      <c r="NOS21" s="281"/>
      <c r="NOT21" s="281"/>
      <c r="NOU21" s="282"/>
      <c r="NOV21" s="283"/>
      <c r="NOW21" s="279"/>
      <c r="NOX21" s="280"/>
      <c r="NOY21" s="281"/>
      <c r="NOZ21" s="281"/>
      <c r="NPA21" s="282"/>
      <c r="NPB21" s="283"/>
      <c r="NPC21" s="279"/>
      <c r="NPD21" s="280"/>
      <c r="NPE21" s="281"/>
      <c r="NPF21" s="281"/>
      <c r="NPG21" s="282"/>
      <c r="NPH21" s="283"/>
      <c r="NPI21" s="279"/>
      <c r="NPJ21" s="280"/>
      <c r="NPK21" s="281"/>
      <c r="NPL21" s="281"/>
      <c r="NPM21" s="282"/>
      <c r="NPN21" s="283"/>
      <c r="NPO21" s="279"/>
      <c r="NPP21" s="280"/>
      <c r="NPQ21" s="281"/>
      <c r="NPR21" s="281"/>
      <c r="NPS21" s="282"/>
      <c r="NPT21" s="283"/>
      <c r="NPU21" s="279"/>
      <c r="NPV21" s="280"/>
      <c r="NPW21" s="281"/>
      <c r="NPX21" s="281"/>
      <c r="NPY21" s="282"/>
      <c r="NPZ21" s="283"/>
      <c r="NQA21" s="279"/>
      <c r="NQB21" s="280"/>
      <c r="NQC21" s="281"/>
      <c r="NQD21" s="281"/>
      <c r="NQE21" s="282"/>
      <c r="NQF21" s="283"/>
      <c r="NQG21" s="279"/>
      <c r="NQH21" s="280"/>
      <c r="NQI21" s="281"/>
      <c r="NQJ21" s="281"/>
      <c r="NQK21" s="282"/>
      <c r="NQL21" s="283"/>
      <c r="NQM21" s="279"/>
      <c r="NQN21" s="280"/>
      <c r="NQO21" s="281"/>
      <c r="NQP21" s="281"/>
      <c r="NQQ21" s="282"/>
      <c r="NQR21" s="283"/>
      <c r="NQS21" s="279"/>
      <c r="NQT21" s="280"/>
      <c r="NQU21" s="281"/>
      <c r="NQV21" s="281"/>
      <c r="NQW21" s="282"/>
      <c r="NQX21" s="283"/>
      <c r="NQY21" s="279"/>
      <c r="NQZ21" s="280"/>
      <c r="NRA21" s="281"/>
      <c r="NRB21" s="281"/>
      <c r="NRC21" s="282"/>
      <c r="NRD21" s="283"/>
      <c r="NRE21" s="279"/>
      <c r="NRF21" s="280"/>
      <c r="NRG21" s="281"/>
      <c r="NRH21" s="281"/>
      <c r="NRI21" s="282"/>
      <c r="NRJ21" s="283"/>
      <c r="NRK21" s="279"/>
      <c r="NRL21" s="280"/>
      <c r="NRM21" s="281"/>
      <c r="NRN21" s="281"/>
      <c r="NRO21" s="282"/>
      <c r="NRP21" s="283"/>
      <c r="NRQ21" s="279"/>
      <c r="NRR21" s="280"/>
      <c r="NRS21" s="281"/>
      <c r="NRT21" s="281"/>
      <c r="NRU21" s="282"/>
      <c r="NRV21" s="283"/>
      <c r="NRW21" s="279"/>
      <c r="NRX21" s="280"/>
      <c r="NRY21" s="281"/>
      <c r="NRZ21" s="281"/>
      <c r="NSA21" s="282"/>
      <c r="NSB21" s="283"/>
      <c r="NSC21" s="279"/>
      <c r="NSD21" s="280"/>
      <c r="NSE21" s="281"/>
      <c r="NSF21" s="281"/>
      <c r="NSG21" s="282"/>
      <c r="NSH21" s="283"/>
      <c r="NSI21" s="279"/>
      <c r="NSJ21" s="280"/>
      <c r="NSK21" s="281"/>
      <c r="NSL21" s="281"/>
      <c r="NSM21" s="282"/>
      <c r="NSN21" s="283"/>
      <c r="NSO21" s="279"/>
      <c r="NSP21" s="280"/>
      <c r="NSQ21" s="281"/>
      <c r="NSR21" s="281"/>
      <c r="NSS21" s="282"/>
      <c r="NST21" s="283"/>
      <c r="NSU21" s="279"/>
      <c r="NSV21" s="280"/>
      <c r="NSW21" s="281"/>
      <c r="NSX21" s="281"/>
      <c r="NSY21" s="282"/>
      <c r="NSZ21" s="283"/>
      <c r="NTA21" s="279"/>
      <c r="NTB21" s="280"/>
      <c r="NTC21" s="281"/>
      <c r="NTD21" s="281"/>
      <c r="NTE21" s="282"/>
      <c r="NTF21" s="283"/>
      <c r="NTG21" s="279"/>
      <c r="NTH21" s="280"/>
      <c r="NTI21" s="281"/>
      <c r="NTJ21" s="281"/>
      <c r="NTK21" s="282"/>
      <c r="NTL21" s="283"/>
      <c r="NTM21" s="279"/>
      <c r="NTN21" s="280"/>
      <c r="NTO21" s="281"/>
      <c r="NTP21" s="281"/>
      <c r="NTQ21" s="282"/>
      <c r="NTR21" s="283"/>
      <c r="NTS21" s="279"/>
      <c r="NTT21" s="280"/>
      <c r="NTU21" s="281"/>
      <c r="NTV21" s="281"/>
      <c r="NTW21" s="282"/>
      <c r="NTX21" s="283"/>
      <c r="NTY21" s="279"/>
      <c r="NTZ21" s="280"/>
      <c r="NUA21" s="281"/>
      <c r="NUB21" s="281"/>
      <c r="NUC21" s="282"/>
      <c r="NUD21" s="283"/>
      <c r="NUE21" s="279"/>
      <c r="NUF21" s="280"/>
      <c r="NUG21" s="281"/>
      <c r="NUH21" s="281"/>
      <c r="NUI21" s="282"/>
      <c r="NUJ21" s="283"/>
      <c r="NUK21" s="279"/>
      <c r="NUL21" s="280"/>
      <c r="NUM21" s="281"/>
      <c r="NUN21" s="281"/>
      <c r="NUO21" s="282"/>
      <c r="NUP21" s="283"/>
      <c r="NUQ21" s="279"/>
      <c r="NUR21" s="280"/>
      <c r="NUS21" s="281"/>
      <c r="NUT21" s="281"/>
      <c r="NUU21" s="282"/>
      <c r="NUV21" s="283"/>
      <c r="NUW21" s="279"/>
      <c r="NUX21" s="280"/>
      <c r="NUY21" s="281"/>
      <c r="NUZ21" s="281"/>
      <c r="NVA21" s="282"/>
      <c r="NVB21" s="283"/>
      <c r="NVC21" s="279"/>
      <c r="NVD21" s="280"/>
      <c r="NVE21" s="281"/>
      <c r="NVF21" s="281"/>
      <c r="NVG21" s="282"/>
      <c r="NVH21" s="283"/>
      <c r="NVI21" s="279"/>
      <c r="NVJ21" s="280"/>
      <c r="NVK21" s="281"/>
      <c r="NVL21" s="281"/>
      <c r="NVM21" s="282"/>
      <c r="NVN21" s="283"/>
      <c r="NVO21" s="279"/>
      <c r="NVP21" s="280"/>
      <c r="NVQ21" s="281"/>
      <c r="NVR21" s="281"/>
      <c r="NVS21" s="282"/>
      <c r="NVT21" s="283"/>
      <c r="NVU21" s="279"/>
      <c r="NVV21" s="280"/>
      <c r="NVW21" s="281"/>
      <c r="NVX21" s="281"/>
      <c r="NVY21" s="282"/>
      <c r="NVZ21" s="283"/>
      <c r="NWA21" s="279"/>
      <c r="NWB21" s="280"/>
      <c r="NWC21" s="281"/>
      <c r="NWD21" s="281"/>
      <c r="NWE21" s="282"/>
      <c r="NWF21" s="283"/>
      <c r="NWG21" s="279"/>
      <c r="NWH21" s="280"/>
      <c r="NWI21" s="281"/>
      <c r="NWJ21" s="281"/>
      <c r="NWK21" s="282"/>
      <c r="NWL21" s="283"/>
      <c r="NWM21" s="279"/>
      <c r="NWN21" s="280"/>
      <c r="NWO21" s="281"/>
      <c r="NWP21" s="281"/>
      <c r="NWQ21" s="282"/>
      <c r="NWR21" s="283"/>
      <c r="NWS21" s="279"/>
      <c r="NWT21" s="280"/>
      <c r="NWU21" s="281"/>
      <c r="NWV21" s="281"/>
      <c r="NWW21" s="282"/>
      <c r="NWX21" s="283"/>
      <c r="NWY21" s="279"/>
      <c r="NWZ21" s="280"/>
      <c r="NXA21" s="281"/>
      <c r="NXB21" s="281"/>
      <c r="NXC21" s="282"/>
      <c r="NXD21" s="283"/>
      <c r="NXE21" s="279"/>
      <c r="NXF21" s="280"/>
      <c r="NXG21" s="281"/>
      <c r="NXH21" s="281"/>
      <c r="NXI21" s="282"/>
      <c r="NXJ21" s="283"/>
      <c r="NXK21" s="279"/>
      <c r="NXL21" s="280"/>
      <c r="NXM21" s="281"/>
      <c r="NXN21" s="281"/>
      <c r="NXO21" s="282"/>
      <c r="NXP21" s="283"/>
      <c r="NXQ21" s="279"/>
      <c r="NXR21" s="280"/>
      <c r="NXS21" s="281"/>
      <c r="NXT21" s="281"/>
      <c r="NXU21" s="282"/>
      <c r="NXV21" s="283"/>
      <c r="NXW21" s="279"/>
      <c r="NXX21" s="280"/>
      <c r="NXY21" s="281"/>
      <c r="NXZ21" s="281"/>
      <c r="NYA21" s="282"/>
      <c r="NYB21" s="283"/>
      <c r="NYC21" s="279"/>
      <c r="NYD21" s="280"/>
      <c r="NYE21" s="281"/>
      <c r="NYF21" s="281"/>
      <c r="NYG21" s="282"/>
      <c r="NYH21" s="283"/>
      <c r="NYI21" s="279"/>
      <c r="NYJ21" s="280"/>
      <c r="NYK21" s="281"/>
      <c r="NYL21" s="281"/>
      <c r="NYM21" s="282"/>
      <c r="NYN21" s="283"/>
      <c r="NYO21" s="279"/>
      <c r="NYP21" s="280"/>
      <c r="NYQ21" s="281"/>
      <c r="NYR21" s="281"/>
      <c r="NYS21" s="282"/>
      <c r="NYT21" s="283"/>
      <c r="NYU21" s="279"/>
      <c r="NYV21" s="280"/>
      <c r="NYW21" s="281"/>
      <c r="NYX21" s="281"/>
      <c r="NYY21" s="282"/>
      <c r="NYZ21" s="283"/>
      <c r="NZA21" s="279"/>
      <c r="NZB21" s="280"/>
      <c r="NZC21" s="281"/>
      <c r="NZD21" s="281"/>
      <c r="NZE21" s="282"/>
      <c r="NZF21" s="283"/>
      <c r="NZG21" s="279"/>
      <c r="NZH21" s="280"/>
      <c r="NZI21" s="281"/>
      <c r="NZJ21" s="281"/>
      <c r="NZK21" s="282"/>
      <c r="NZL21" s="283"/>
      <c r="NZM21" s="279"/>
      <c r="NZN21" s="280"/>
      <c r="NZO21" s="281"/>
      <c r="NZP21" s="281"/>
      <c r="NZQ21" s="282"/>
      <c r="NZR21" s="283"/>
      <c r="NZS21" s="279"/>
      <c r="NZT21" s="280"/>
      <c r="NZU21" s="281"/>
      <c r="NZV21" s="281"/>
      <c r="NZW21" s="282"/>
      <c r="NZX21" s="283"/>
      <c r="NZY21" s="279"/>
      <c r="NZZ21" s="280"/>
      <c r="OAA21" s="281"/>
      <c r="OAB21" s="281"/>
      <c r="OAC21" s="282"/>
      <c r="OAD21" s="283"/>
      <c r="OAE21" s="279"/>
      <c r="OAF21" s="280"/>
      <c r="OAG21" s="281"/>
      <c r="OAH21" s="281"/>
      <c r="OAI21" s="282"/>
      <c r="OAJ21" s="283"/>
      <c r="OAK21" s="279"/>
      <c r="OAL21" s="280"/>
      <c r="OAM21" s="281"/>
      <c r="OAN21" s="281"/>
      <c r="OAO21" s="282"/>
      <c r="OAP21" s="283"/>
      <c r="OAQ21" s="279"/>
      <c r="OAR21" s="280"/>
      <c r="OAS21" s="281"/>
      <c r="OAT21" s="281"/>
      <c r="OAU21" s="282"/>
      <c r="OAV21" s="283"/>
      <c r="OAW21" s="279"/>
      <c r="OAX21" s="280"/>
      <c r="OAY21" s="281"/>
      <c r="OAZ21" s="281"/>
      <c r="OBA21" s="282"/>
      <c r="OBB21" s="283"/>
      <c r="OBC21" s="279"/>
      <c r="OBD21" s="280"/>
      <c r="OBE21" s="281"/>
      <c r="OBF21" s="281"/>
      <c r="OBG21" s="282"/>
      <c r="OBH21" s="283"/>
      <c r="OBI21" s="279"/>
      <c r="OBJ21" s="280"/>
      <c r="OBK21" s="281"/>
      <c r="OBL21" s="281"/>
      <c r="OBM21" s="282"/>
      <c r="OBN21" s="283"/>
      <c r="OBO21" s="279"/>
      <c r="OBP21" s="280"/>
      <c r="OBQ21" s="281"/>
      <c r="OBR21" s="281"/>
      <c r="OBS21" s="282"/>
      <c r="OBT21" s="283"/>
      <c r="OBU21" s="279"/>
      <c r="OBV21" s="280"/>
      <c r="OBW21" s="281"/>
      <c r="OBX21" s="281"/>
      <c r="OBY21" s="282"/>
      <c r="OBZ21" s="283"/>
      <c r="OCA21" s="279"/>
      <c r="OCB21" s="280"/>
      <c r="OCC21" s="281"/>
      <c r="OCD21" s="281"/>
      <c r="OCE21" s="282"/>
      <c r="OCF21" s="283"/>
      <c r="OCG21" s="279"/>
      <c r="OCH21" s="280"/>
      <c r="OCI21" s="281"/>
      <c r="OCJ21" s="281"/>
      <c r="OCK21" s="282"/>
      <c r="OCL21" s="283"/>
      <c r="OCM21" s="279"/>
      <c r="OCN21" s="280"/>
      <c r="OCO21" s="281"/>
      <c r="OCP21" s="281"/>
      <c r="OCQ21" s="282"/>
      <c r="OCR21" s="283"/>
      <c r="OCS21" s="279"/>
      <c r="OCT21" s="280"/>
      <c r="OCU21" s="281"/>
      <c r="OCV21" s="281"/>
      <c r="OCW21" s="282"/>
      <c r="OCX21" s="283"/>
      <c r="OCY21" s="279"/>
      <c r="OCZ21" s="280"/>
      <c r="ODA21" s="281"/>
      <c r="ODB21" s="281"/>
      <c r="ODC21" s="282"/>
      <c r="ODD21" s="283"/>
      <c r="ODE21" s="279"/>
      <c r="ODF21" s="280"/>
      <c r="ODG21" s="281"/>
      <c r="ODH21" s="281"/>
      <c r="ODI21" s="282"/>
      <c r="ODJ21" s="283"/>
      <c r="ODK21" s="279"/>
      <c r="ODL21" s="280"/>
      <c r="ODM21" s="281"/>
      <c r="ODN21" s="281"/>
      <c r="ODO21" s="282"/>
      <c r="ODP21" s="283"/>
      <c r="ODQ21" s="279"/>
      <c r="ODR21" s="280"/>
      <c r="ODS21" s="281"/>
      <c r="ODT21" s="281"/>
      <c r="ODU21" s="282"/>
      <c r="ODV21" s="283"/>
      <c r="ODW21" s="279"/>
      <c r="ODX21" s="280"/>
      <c r="ODY21" s="281"/>
      <c r="ODZ21" s="281"/>
      <c r="OEA21" s="282"/>
      <c r="OEB21" s="283"/>
      <c r="OEC21" s="279"/>
      <c r="OED21" s="280"/>
      <c r="OEE21" s="281"/>
      <c r="OEF21" s="281"/>
      <c r="OEG21" s="282"/>
      <c r="OEH21" s="283"/>
      <c r="OEI21" s="279"/>
      <c r="OEJ21" s="280"/>
      <c r="OEK21" s="281"/>
      <c r="OEL21" s="281"/>
      <c r="OEM21" s="282"/>
      <c r="OEN21" s="283"/>
      <c r="OEO21" s="279"/>
      <c r="OEP21" s="280"/>
      <c r="OEQ21" s="281"/>
      <c r="OER21" s="281"/>
      <c r="OES21" s="282"/>
      <c r="OET21" s="283"/>
      <c r="OEU21" s="279"/>
      <c r="OEV21" s="280"/>
      <c r="OEW21" s="281"/>
      <c r="OEX21" s="281"/>
      <c r="OEY21" s="282"/>
      <c r="OEZ21" s="283"/>
      <c r="OFA21" s="279"/>
      <c r="OFB21" s="280"/>
      <c r="OFC21" s="281"/>
      <c r="OFD21" s="281"/>
      <c r="OFE21" s="282"/>
      <c r="OFF21" s="283"/>
      <c r="OFG21" s="279"/>
      <c r="OFH21" s="280"/>
      <c r="OFI21" s="281"/>
      <c r="OFJ21" s="281"/>
      <c r="OFK21" s="282"/>
      <c r="OFL21" s="283"/>
      <c r="OFM21" s="279"/>
      <c r="OFN21" s="280"/>
      <c r="OFO21" s="281"/>
      <c r="OFP21" s="281"/>
      <c r="OFQ21" s="282"/>
      <c r="OFR21" s="283"/>
      <c r="OFS21" s="279"/>
      <c r="OFT21" s="280"/>
      <c r="OFU21" s="281"/>
      <c r="OFV21" s="281"/>
      <c r="OFW21" s="282"/>
      <c r="OFX21" s="283"/>
      <c r="OFY21" s="279"/>
      <c r="OFZ21" s="280"/>
      <c r="OGA21" s="281"/>
      <c r="OGB21" s="281"/>
      <c r="OGC21" s="282"/>
      <c r="OGD21" s="283"/>
      <c r="OGE21" s="279"/>
      <c r="OGF21" s="280"/>
      <c r="OGG21" s="281"/>
      <c r="OGH21" s="281"/>
      <c r="OGI21" s="282"/>
      <c r="OGJ21" s="283"/>
      <c r="OGK21" s="279"/>
      <c r="OGL21" s="280"/>
      <c r="OGM21" s="281"/>
      <c r="OGN21" s="281"/>
      <c r="OGO21" s="282"/>
      <c r="OGP21" s="283"/>
      <c r="OGQ21" s="279"/>
      <c r="OGR21" s="280"/>
      <c r="OGS21" s="281"/>
      <c r="OGT21" s="281"/>
      <c r="OGU21" s="282"/>
      <c r="OGV21" s="283"/>
      <c r="OGW21" s="279"/>
      <c r="OGX21" s="280"/>
      <c r="OGY21" s="281"/>
      <c r="OGZ21" s="281"/>
      <c r="OHA21" s="282"/>
      <c r="OHB21" s="283"/>
      <c r="OHC21" s="279"/>
      <c r="OHD21" s="280"/>
      <c r="OHE21" s="281"/>
      <c r="OHF21" s="281"/>
      <c r="OHG21" s="282"/>
      <c r="OHH21" s="283"/>
      <c r="OHI21" s="279"/>
      <c r="OHJ21" s="280"/>
      <c r="OHK21" s="281"/>
      <c r="OHL21" s="281"/>
      <c r="OHM21" s="282"/>
      <c r="OHN21" s="283"/>
      <c r="OHO21" s="279"/>
      <c r="OHP21" s="280"/>
      <c r="OHQ21" s="281"/>
      <c r="OHR21" s="281"/>
      <c r="OHS21" s="282"/>
      <c r="OHT21" s="283"/>
      <c r="OHU21" s="279"/>
      <c r="OHV21" s="280"/>
      <c r="OHW21" s="281"/>
      <c r="OHX21" s="281"/>
      <c r="OHY21" s="282"/>
      <c r="OHZ21" s="283"/>
      <c r="OIA21" s="279"/>
      <c r="OIB21" s="280"/>
      <c r="OIC21" s="281"/>
      <c r="OID21" s="281"/>
      <c r="OIE21" s="282"/>
      <c r="OIF21" s="283"/>
      <c r="OIG21" s="279"/>
      <c r="OIH21" s="280"/>
      <c r="OII21" s="281"/>
      <c r="OIJ21" s="281"/>
      <c r="OIK21" s="282"/>
      <c r="OIL21" s="283"/>
      <c r="OIM21" s="279"/>
      <c r="OIN21" s="280"/>
      <c r="OIO21" s="281"/>
      <c r="OIP21" s="281"/>
      <c r="OIQ21" s="282"/>
      <c r="OIR21" s="283"/>
      <c r="OIS21" s="279"/>
      <c r="OIT21" s="280"/>
      <c r="OIU21" s="281"/>
      <c r="OIV21" s="281"/>
      <c r="OIW21" s="282"/>
      <c r="OIX21" s="283"/>
      <c r="OIY21" s="279"/>
      <c r="OIZ21" s="280"/>
      <c r="OJA21" s="281"/>
      <c r="OJB21" s="281"/>
      <c r="OJC21" s="282"/>
      <c r="OJD21" s="283"/>
      <c r="OJE21" s="279"/>
      <c r="OJF21" s="280"/>
      <c r="OJG21" s="281"/>
      <c r="OJH21" s="281"/>
      <c r="OJI21" s="282"/>
      <c r="OJJ21" s="283"/>
      <c r="OJK21" s="279"/>
      <c r="OJL21" s="280"/>
      <c r="OJM21" s="281"/>
      <c r="OJN21" s="281"/>
      <c r="OJO21" s="282"/>
      <c r="OJP21" s="283"/>
      <c r="OJQ21" s="279"/>
      <c r="OJR21" s="280"/>
      <c r="OJS21" s="281"/>
      <c r="OJT21" s="281"/>
      <c r="OJU21" s="282"/>
      <c r="OJV21" s="283"/>
      <c r="OJW21" s="279"/>
      <c r="OJX21" s="280"/>
      <c r="OJY21" s="281"/>
      <c r="OJZ21" s="281"/>
      <c r="OKA21" s="282"/>
      <c r="OKB21" s="283"/>
      <c r="OKC21" s="279"/>
      <c r="OKD21" s="280"/>
      <c r="OKE21" s="281"/>
      <c r="OKF21" s="281"/>
      <c r="OKG21" s="282"/>
      <c r="OKH21" s="283"/>
      <c r="OKI21" s="279"/>
      <c r="OKJ21" s="280"/>
      <c r="OKK21" s="281"/>
      <c r="OKL21" s="281"/>
      <c r="OKM21" s="282"/>
      <c r="OKN21" s="283"/>
      <c r="OKO21" s="279"/>
      <c r="OKP21" s="280"/>
      <c r="OKQ21" s="281"/>
      <c r="OKR21" s="281"/>
      <c r="OKS21" s="282"/>
      <c r="OKT21" s="283"/>
      <c r="OKU21" s="279"/>
      <c r="OKV21" s="280"/>
      <c r="OKW21" s="281"/>
      <c r="OKX21" s="281"/>
      <c r="OKY21" s="282"/>
      <c r="OKZ21" s="283"/>
      <c r="OLA21" s="279"/>
      <c r="OLB21" s="280"/>
      <c r="OLC21" s="281"/>
      <c r="OLD21" s="281"/>
      <c r="OLE21" s="282"/>
      <c r="OLF21" s="283"/>
      <c r="OLG21" s="279"/>
      <c r="OLH21" s="280"/>
      <c r="OLI21" s="281"/>
      <c r="OLJ21" s="281"/>
      <c r="OLK21" s="282"/>
      <c r="OLL21" s="283"/>
      <c r="OLM21" s="279"/>
      <c r="OLN21" s="280"/>
      <c r="OLO21" s="281"/>
      <c r="OLP21" s="281"/>
      <c r="OLQ21" s="282"/>
      <c r="OLR21" s="283"/>
      <c r="OLS21" s="279"/>
      <c r="OLT21" s="280"/>
      <c r="OLU21" s="281"/>
      <c r="OLV21" s="281"/>
      <c r="OLW21" s="282"/>
      <c r="OLX21" s="283"/>
      <c r="OLY21" s="279"/>
      <c r="OLZ21" s="280"/>
      <c r="OMA21" s="281"/>
      <c r="OMB21" s="281"/>
      <c r="OMC21" s="282"/>
      <c r="OMD21" s="283"/>
      <c r="OME21" s="279"/>
      <c r="OMF21" s="280"/>
      <c r="OMG21" s="281"/>
      <c r="OMH21" s="281"/>
      <c r="OMI21" s="282"/>
      <c r="OMJ21" s="283"/>
      <c r="OMK21" s="279"/>
      <c r="OML21" s="280"/>
      <c r="OMM21" s="281"/>
      <c r="OMN21" s="281"/>
      <c r="OMO21" s="282"/>
      <c r="OMP21" s="283"/>
      <c r="OMQ21" s="279"/>
      <c r="OMR21" s="280"/>
      <c r="OMS21" s="281"/>
      <c r="OMT21" s="281"/>
      <c r="OMU21" s="282"/>
      <c r="OMV21" s="283"/>
      <c r="OMW21" s="279"/>
      <c r="OMX21" s="280"/>
      <c r="OMY21" s="281"/>
      <c r="OMZ21" s="281"/>
      <c r="ONA21" s="282"/>
      <c r="ONB21" s="283"/>
      <c r="ONC21" s="279"/>
      <c r="OND21" s="280"/>
      <c r="ONE21" s="281"/>
      <c r="ONF21" s="281"/>
      <c r="ONG21" s="282"/>
      <c r="ONH21" s="283"/>
      <c r="ONI21" s="279"/>
      <c r="ONJ21" s="280"/>
      <c r="ONK21" s="281"/>
      <c r="ONL21" s="281"/>
      <c r="ONM21" s="282"/>
      <c r="ONN21" s="283"/>
      <c r="ONO21" s="279"/>
      <c r="ONP21" s="280"/>
      <c r="ONQ21" s="281"/>
      <c r="ONR21" s="281"/>
      <c r="ONS21" s="282"/>
      <c r="ONT21" s="283"/>
      <c r="ONU21" s="279"/>
      <c r="ONV21" s="280"/>
      <c r="ONW21" s="281"/>
      <c r="ONX21" s="281"/>
      <c r="ONY21" s="282"/>
      <c r="ONZ21" s="283"/>
      <c r="OOA21" s="279"/>
      <c r="OOB21" s="280"/>
      <c r="OOC21" s="281"/>
      <c r="OOD21" s="281"/>
      <c r="OOE21" s="282"/>
      <c r="OOF21" s="283"/>
      <c r="OOG21" s="279"/>
      <c r="OOH21" s="280"/>
      <c r="OOI21" s="281"/>
      <c r="OOJ21" s="281"/>
      <c r="OOK21" s="282"/>
      <c r="OOL21" s="283"/>
      <c r="OOM21" s="279"/>
      <c r="OON21" s="280"/>
      <c r="OOO21" s="281"/>
      <c r="OOP21" s="281"/>
      <c r="OOQ21" s="282"/>
      <c r="OOR21" s="283"/>
      <c r="OOS21" s="279"/>
      <c r="OOT21" s="280"/>
      <c r="OOU21" s="281"/>
      <c r="OOV21" s="281"/>
      <c r="OOW21" s="282"/>
      <c r="OOX21" s="283"/>
      <c r="OOY21" s="279"/>
      <c r="OOZ21" s="280"/>
      <c r="OPA21" s="281"/>
      <c r="OPB21" s="281"/>
      <c r="OPC21" s="282"/>
      <c r="OPD21" s="283"/>
      <c r="OPE21" s="279"/>
      <c r="OPF21" s="280"/>
      <c r="OPG21" s="281"/>
      <c r="OPH21" s="281"/>
      <c r="OPI21" s="282"/>
      <c r="OPJ21" s="283"/>
      <c r="OPK21" s="279"/>
      <c r="OPL21" s="280"/>
      <c r="OPM21" s="281"/>
      <c r="OPN21" s="281"/>
      <c r="OPO21" s="282"/>
      <c r="OPP21" s="283"/>
      <c r="OPQ21" s="279"/>
      <c r="OPR21" s="280"/>
      <c r="OPS21" s="281"/>
      <c r="OPT21" s="281"/>
      <c r="OPU21" s="282"/>
      <c r="OPV21" s="283"/>
      <c r="OPW21" s="279"/>
      <c r="OPX21" s="280"/>
      <c r="OPY21" s="281"/>
      <c r="OPZ21" s="281"/>
      <c r="OQA21" s="282"/>
      <c r="OQB21" s="283"/>
      <c r="OQC21" s="279"/>
      <c r="OQD21" s="280"/>
      <c r="OQE21" s="281"/>
      <c r="OQF21" s="281"/>
      <c r="OQG21" s="282"/>
      <c r="OQH21" s="283"/>
      <c r="OQI21" s="279"/>
      <c r="OQJ21" s="280"/>
      <c r="OQK21" s="281"/>
      <c r="OQL21" s="281"/>
      <c r="OQM21" s="282"/>
      <c r="OQN21" s="283"/>
      <c r="OQO21" s="279"/>
      <c r="OQP21" s="280"/>
      <c r="OQQ21" s="281"/>
      <c r="OQR21" s="281"/>
      <c r="OQS21" s="282"/>
      <c r="OQT21" s="283"/>
      <c r="OQU21" s="279"/>
      <c r="OQV21" s="280"/>
      <c r="OQW21" s="281"/>
      <c r="OQX21" s="281"/>
      <c r="OQY21" s="282"/>
      <c r="OQZ21" s="283"/>
      <c r="ORA21" s="279"/>
      <c r="ORB21" s="280"/>
      <c r="ORC21" s="281"/>
      <c r="ORD21" s="281"/>
      <c r="ORE21" s="282"/>
      <c r="ORF21" s="283"/>
      <c r="ORG21" s="279"/>
      <c r="ORH21" s="280"/>
      <c r="ORI21" s="281"/>
      <c r="ORJ21" s="281"/>
      <c r="ORK21" s="282"/>
      <c r="ORL21" s="283"/>
      <c r="ORM21" s="279"/>
      <c r="ORN21" s="280"/>
      <c r="ORO21" s="281"/>
      <c r="ORP21" s="281"/>
      <c r="ORQ21" s="282"/>
      <c r="ORR21" s="283"/>
      <c r="ORS21" s="279"/>
      <c r="ORT21" s="280"/>
      <c r="ORU21" s="281"/>
      <c r="ORV21" s="281"/>
      <c r="ORW21" s="282"/>
      <c r="ORX21" s="283"/>
      <c r="ORY21" s="279"/>
      <c r="ORZ21" s="280"/>
      <c r="OSA21" s="281"/>
      <c r="OSB21" s="281"/>
      <c r="OSC21" s="282"/>
      <c r="OSD21" s="283"/>
      <c r="OSE21" s="279"/>
      <c r="OSF21" s="280"/>
      <c r="OSG21" s="281"/>
      <c r="OSH21" s="281"/>
      <c r="OSI21" s="282"/>
      <c r="OSJ21" s="283"/>
      <c r="OSK21" s="279"/>
      <c r="OSL21" s="280"/>
      <c r="OSM21" s="281"/>
      <c r="OSN21" s="281"/>
      <c r="OSO21" s="282"/>
      <c r="OSP21" s="283"/>
      <c r="OSQ21" s="279"/>
      <c r="OSR21" s="280"/>
      <c r="OSS21" s="281"/>
      <c r="OST21" s="281"/>
      <c r="OSU21" s="282"/>
      <c r="OSV21" s="283"/>
      <c r="OSW21" s="279"/>
      <c r="OSX21" s="280"/>
      <c r="OSY21" s="281"/>
      <c r="OSZ21" s="281"/>
      <c r="OTA21" s="282"/>
      <c r="OTB21" s="283"/>
      <c r="OTC21" s="279"/>
      <c r="OTD21" s="280"/>
      <c r="OTE21" s="281"/>
      <c r="OTF21" s="281"/>
      <c r="OTG21" s="282"/>
      <c r="OTH21" s="283"/>
      <c r="OTI21" s="279"/>
      <c r="OTJ21" s="280"/>
      <c r="OTK21" s="281"/>
      <c r="OTL21" s="281"/>
      <c r="OTM21" s="282"/>
      <c r="OTN21" s="283"/>
      <c r="OTO21" s="279"/>
      <c r="OTP21" s="280"/>
      <c r="OTQ21" s="281"/>
      <c r="OTR21" s="281"/>
      <c r="OTS21" s="282"/>
      <c r="OTT21" s="283"/>
      <c r="OTU21" s="279"/>
      <c r="OTV21" s="280"/>
      <c r="OTW21" s="281"/>
      <c r="OTX21" s="281"/>
      <c r="OTY21" s="282"/>
      <c r="OTZ21" s="283"/>
      <c r="OUA21" s="279"/>
      <c r="OUB21" s="280"/>
      <c r="OUC21" s="281"/>
      <c r="OUD21" s="281"/>
      <c r="OUE21" s="282"/>
      <c r="OUF21" s="283"/>
      <c r="OUG21" s="279"/>
      <c r="OUH21" s="280"/>
      <c r="OUI21" s="281"/>
      <c r="OUJ21" s="281"/>
      <c r="OUK21" s="282"/>
      <c r="OUL21" s="283"/>
      <c r="OUM21" s="279"/>
      <c r="OUN21" s="280"/>
      <c r="OUO21" s="281"/>
      <c r="OUP21" s="281"/>
      <c r="OUQ21" s="282"/>
      <c r="OUR21" s="283"/>
      <c r="OUS21" s="279"/>
      <c r="OUT21" s="280"/>
      <c r="OUU21" s="281"/>
      <c r="OUV21" s="281"/>
      <c r="OUW21" s="282"/>
      <c r="OUX21" s="283"/>
      <c r="OUY21" s="279"/>
      <c r="OUZ21" s="280"/>
      <c r="OVA21" s="281"/>
      <c r="OVB21" s="281"/>
      <c r="OVC21" s="282"/>
      <c r="OVD21" s="283"/>
      <c r="OVE21" s="279"/>
      <c r="OVF21" s="280"/>
      <c r="OVG21" s="281"/>
      <c r="OVH21" s="281"/>
      <c r="OVI21" s="282"/>
      <c r="OVJ21" s="283"/>
      <c r="OVK21" s="279"/>
      <c r="OVL21" s="280"/>
      <c r="OVM21" s="281"/>
      <c r="OVN21" s="281"/>
      <c r="OVO21" s="282"/>
      <c r="OVP21" s="283"/>
      <c r="OVQ21" s="279"/>
      <c r="OVR21" s="280"/>
      <c r="OVS21" s="281"/>
      <c r="OVT21" s="281"/>
      <c r="OVU21" s="282"/>
      <c r="OVV21" s="283"/>
      <c r="OVW21" s="279"/>
      <c r="OVX21" s="280"/>
      <c r="OVY21" s="281"/>
      <c r="OVZ21" s="281"/>
      <c r="OWA21" s="282"/>
      <c r="OWB21" s="283"/>
      <c r="OWC21" s="279"/>
      <c r="OWD21" s="280"/>
      <c r="OWE21" s="281"/>
      <c r="OWF21" s="281"/>
      <c r="OWG21" s="282"/>
      <c r="OWH21" s="283"/>
      <c r="OWI21" s="279"/>
      <c r="OWJ21" s="280"/>
      <c r="OWK21" s="281"/>
      <c r="OWL21" s="281"/>
      <c r="OWM21" s="282"/>
      <c r="OWN21" s="283"/>
      <c r="OWO21" s="279"/>
      <c r="OWP21" s="280"/>
      <c r="OWQ21" s="281"/>
      <c r="OWR21" s="281"/>
      <c r="OWS21" s="282"/>
      <c r="OWT21" s="283"/>
      <c r="OWU21" s="279"/>
      <c r="OWV21" s="280"/>
      <c r="OWW21" s="281"/>
      <c r="OWX21" s="281"/>
      <c r="OWY21" s="282"/>
      <c r="OWZ21" s="283"/>
      <c r="OXA21" s="279"/>
      <c r="OXB21" s="280"/>
      <c r="OXC21" s="281"/>
      <c r="OXD21" s="281"/>
      <c r="OXE21" s="282"/>
      <c r="OXF21" s="283"/>
      <c r="OXG21" s="279"/>
      <c r="OXH21" s="280"/>
      <c r="OXI21" s="281"/>
      <c r="OXJ21" s="281"/>
      <c r="OXK21" s="282"/>
      <c r="OXL21" s="283"/>
      <c r="OXM21" s="279"/>
      <c r="OXN21" s="280"/>
      <c r="OXO21" s="281"/>
      <c r="OXP21" s="281"/>
      <c r="OXQ21" s="282"/>
      <c r="OXR21" s="283"/>
      <c r="OXS21" s="279"/>
      <c r="OXT21" s="280"/>
      <c r="OXU21" s="281"/>
      <c r="OXV21" s="281"/>
      <c r="OXW21" s="282"/>
      <c r="OXX21" s="283"/>
      <c r="OXY21" s="279"/>
      <c r="OXZ21" s="280"/>
      <c r="OYA21" s="281"/>
      <c r="OYB21" s="281"/>
      <c r="OYC21" s="282"/>
      <c r="OYD21" s="283"/>
      <c r="OYE21" s="279"/>
      <c r="OYF21" s="280"/>
      <c r="OYG21" s="281"/>
      <c r="OYH21" s="281"/>
      <c r="OYI21" s="282"/>
      <c r="OYJ21" s="283"/>
      <c r="OYK21" s="279"/>
      <c r="OYL21" s="280"/>
      <c r="OYM21" s="281"/>
      <c r="OYN21" s="281"/>
      <c r="OYO21" s="282"/>
      <c r="OYP21" s="283"/>
      <c r="OYQ21" s="279"/>
      <c r="OYR21" s="280"/>
      <c r="OYS21" s="281"/>
      <c r="OYT21" s="281"/>
      <c r="OYU21" s="282"/>
      <c r="OYV21" s="283"/>
      <c r="OYW21" s="279"/>
      <c r="OYX21" s="280"/>
      <c r="OYY21" s="281"/>
      <c r="OYZ21" s="281"/>
      <c r="OZA21" s="282"/>
      <c r="OZB21" s="283"/>
      <c r="OZC21" s="279"/>
      <c r="OZD21" s="280"/>
      <c r="OZE21" s="281"/>
      <c r="OZF21" s="281"/>
      <c r="OZG21" s="282"/>
      <c r="OZH21" s="283"/>
      <c r="OZI21" s="279"/>
      <c r="OZJ21" s="280"/>
      <c r="OZK21" s="281"/>
      <c r="OZL21" s="281"/>
      <c r="OZM21" s="282"/>
      <c r="OZN21" s="283"/>
      <c r="OZO21" s="279"/>
      <c r="OZP21" s="280"/>
      <c r="OZQ21" s="281"/>
      <c r="OZR21" s="281"/>
      <c r="OZS21" s="282"/>
      <c r="OZT21" s="283"/>
      <c r="OZU21" s="279"/>
      <c r="OZV21" s="280"/>
      <c r="OZW21" s="281"/>
      <c r="OZX21" s="281"/>
      <c r="OZY21" s="282"/>
      <c r="OZZ21" s="283"/>
      <c r="PAA21" s="279"/>
      <c r="PAB21" s="280"/>
      <c r="PAC21" s="281"/>
      <c r="PAD21" s="281"/>
      <c r="PAE21" s="282"/>
      <c r="PAF21" s="283"/>
      <c r="PAG21" s="279"/>
      <c r="PAH21" s="280"/>
      <c r="PAI21" s="281"/>
      <c r="PAJ21" s="281"/>
      <c r="PAK21" s="282"/>
      <c r="PAL21" s="283"/>
      <c r="PAM21" s="279"/>
      <c r="PAN21" s="280"/>
      <c r="PAO21" s="281"/>
      <c r="PAP21" s="281"/>
      <c r="PAQ21" s="282"/>
      <c r="PAR21" s="283"/>
      <c r="PAS21" s="279"/>
      <c r="PAT21" s="280"/>
      <c r="PAU21" s="281"/>
      <c r="PAV21" s="281"/>
      <c r="PAW21" s="282"/>
      <c r="PAX21" s="283"/>
      <c r="PAY21" s="279"/>
      <c r="PAZ21" s="280"/>
      <c r="PBA21" s="281"/>
      <c r="PBB21" s="281"/>
      <c r="PBC21" s="282"/>
      <c r="PBD21" s="283"/>
      <c r="PBE21" s="279"/>
      <c r="PBF21" s="280"/>
      <c r="PBG21" s="281"/>
      <c r="PBH21" s="281"/>
      <c r="PBI21" s="282"/>
      <c r="PBJ21" s="283"/>
      <c r="PBK21" s="279"/>
      <c r="PBL21" s="280"/>
      <c r="PBM21" s="281"/>
      <c r="PBN21" s="281"/>
      <c r="PBO21" s="282"/>
      <c r="PBP21" s="283"/>
      <c r="PBQ21" s="279"/>
      <c r="PBR21" s="280"/>
      <c r="PBS21" s="281"/>
      <c r="PBT21" s="281"/>
      <c r="PBU21" s="282"/>
      <c r="PBV21" s="283"/>
      <c r="PBW21" s="279"/>
      <c r="PBX21" s="280"/>
      <c r="PBY21" s="281"/>
      <c r="PBZ21" s="281"/>
      <c r="PCA21" s="282"/>
      <c r="PCB21" s="283"/>
      <c r="PCC21" s="279"/>
      <c r="PCD21" s="280"/>
      <c r="PCE21" s="281"/>
      <c r="PCF21" s="281"/>
      <c r="PCG21" s="282"/>
      <c r="PCH21" s="283"/>
      <c r="PCI21" s="279"/>
      <c r="PCJ21" s="280"/>
      <c r="PCK21" s="281"/>
      <c r="PCL21" s="281"/>
      <c r="PCM21" s="282"/>
      <c r="PCN21" s="283"/>
      <c r="PCO21" s="279"/>
      <c r="PCP21" s="280"/>
      <c r="PCQ21" s="281"/>
      <c r="PCR21" s="281"/>
      <c r="PCS21" s="282"/>
      <c r="PCT21" s="283"/>
      <c r="PCU21" s="279"/>
      <c r="PCV21" s="280"/>
      <c r="PCW21" s="281"/>
      <c r="PCX21" s="281"/>
      <c r="PCY21" s="282"/>
      <c r="PCZ21" s="283"/>
      <c r="PDA21" s="279"/>
      <c r="PDB21" s="280"/>
      <c r="PDC21" s="281"/>
      <c r="PDD21" s="281"/>
      <c r="PDE21" s="282"/>
      <c r="PDF21" s="283"/>
      <c r="PDG21" s="279"/>
      <c r="PDH21" s="280"/>
      <c r="PDI21" s="281"/>
      <c r="PDJ21" s="281"/>
      <c r="PDK21" s="282"/>
      <c r="PDL21" s="283"/>
      <c r="PDM21" s="279"/>
      <c r="PDN21" s="280"/>
      <c r="PDO21" s="281"/>
      <c r="PDP21" s="281"/>
      <c r="PDQ21" s="282"/>
      <c r="PDR21" s="283"/>
      <c r="PDS21" s="279"/>
      <c r="PDT21" s="280"/>
      <c r="PDU21" s="281"/>
      <c r="PDV21" s="281"/>
      <c r="PDW21" s="282"/>
      <c r="PDX21" s="283"/>
      <c r="PDY21" s="279"/>
      <c r="PDZ21" s="280"/>
      <c r="PEA21" s="281"/>
      <c r="PEB21" s="281"/>
      <c r="PEC21" s="282"/>
      <c r="PED21" s="283"/>
      <c r="PEE21" s="279"/>
      <c r="PEF21" s="280"/>
      <c r="PEG21" s="281"/>
      <c r="PEH21" s="281"/>
      <c r="PEI21" s="282"/>
      <c r="PEJ21" s="283"/>
      <c r="PEK21" s="279"/>
      <c r="PEL21" s="280"/>
      <c r="PEM21" s="281"/>
      <c r="PEN21" s="281"/>
      <c r="PEO21" s="282"/>
      <c r="PEP21" s="283"/>
      <c r="PEQ21" s="279"/>
      <c r="PER21" s="280"/>
      <c r="PES21" s="281"/>
      <c r="PET21" s="281"/>
      <c r="PEU21" s="282"/>
      <c r="PEV21" s="283"/>
      <c r="PEW21" s="279"/>
      <c r="PEX21" s="280"/>
      <c r="PEY21" s="281"/>
      <c r="PEZ21" s="281"/>
      <c r="PFA21" s="282"/>
      <c r="PFB21" s="283"/>
      <c r="PFC21" s="279"/>
      <c r="PFD21" s="280"/>
      <c r="PFE21" s="281"/>
      <c r="PFF21" s="281"/>
      <c r="PFG21" s="282"/>
      <c r="PFH21" s="283"/>
      <c r="PFI21" s="279"/>
      <c r="PFJ21" s="280"/>
      <c r="PFK21" s="281"/>
      <c r="PFL21" s="281"/>
      <c r="PFM21" s="282"/>
      <c r="PFN21" s="283"/>
      <c r="PFO21" s="279"/>
      <c r="PFP21" s="280"/>
      <c r="PFQ21" s="281"/>
      <c r="PFR21" s="281"/>
      <c r="PFS21" s="282"/>
      <c r="PFT21" s="283"/>
      <c r="PFU21" s="279"/>
      <c r="PFV21" s="280"/>
      <c r="PFW21" s="281"/>
      <c r="PFX21" s="281"/>
      <c r="PFY21" s="282"/>
      <c r="PFZ21" s="283"/>
      <c r="PGA21" s="279"/>
      <c r="PGB21" s="280"/>
      <c r="PGC21" s="281"/>
      <c r="PGD21" s="281"/>
      <c r="PGE21" s="282"/>
      <c r="PGF21" s="283"/>
      <c r="PGG21" s="279"/>
      <c r="PGH21" s="280"/>
      <c r="PGI21" s="281"/>
      <c r="PGJ21" s="281"/>
      <c r="PGK21" s="282"/>
      <c r="PGL21" s="283"/>
      <c r="PGM21" s="279"/>
      <c r="PGN21" s="280"/>
      <c r="PGO21" s="281"/>
      <c r="PGP21" s="281"/>
      <c r="PGQ21" s="282"/>
      <c r="PGR21" s="283"/>
      <c r="PGS21" s="279"/>
      <c r="PGT21" s="280"/>
      <c r="PGU21" s="281"/>
      <c r="PGV21" s="281"/>
      <c r="PGW21" s="282"/>
      <c r="PGX21" s="283"/>
      <c r="PGY21" s="279"/>
      <c r="PGZ21" s="280"/>
      <c r="PHA21" s="281"/>
      <c r="PHB21" s="281"/>
      <c r="PHC21" s="282"/>
      <c r="PHD21" s="283"/>
      <c r="PHE21" s="279"/>
      <c r="PHF21" s="280"/>
      <c r="PHG21" s="281"/>
      <c r="PHH21" s="281"/>
      <c r="PHI21" s="282"/>
      <c r="PHJ21" s="283"/>
      <c r="PHK21" s="279"/>
      <c r="PHL21" s="280"/>
      <c r="PHM21" s="281"/>
      <c r="PHN21" s="281"/>
      <c r="PHO21" s="282"/>
      <c r="PHP21" s="283"/>
      <c r="PHQ21" s="279"/>
      <c r="PHR21" s="280"/>
      <c r="PHS21" s="281"/>
      <c r="PHT21" s="281"/>
      <c r="PHU21" s="282"/>
      <c r="PHV21" s="283"/>
      <c r="PHW21" s="279"/>
      <c r="PHX21" s="280"/>
      <c r="PHY21" s="281"/>
      <c r="PHZ21" s="281"/>
      <c r="PIA21" s="282"/>
      <c r="PIB21" s="283"/>
      <c r="PIC21" s="279"/>
      <c r="PID21" s="280"/>
      <c r="PIE21" s="281"/>
      <c r="PIF21" s="281"/>
      <c r="PIG21" s="282"/>
      <c r="PIH21" s="283"/>
      <c r="PII21" s="279"/>
      <c r="PIJ21" s="280"/>
      <c r="PIK21" s="281"/>
      <c r="PIL21" s="281"/>
      <c r="PIM21" s="282"/>
      <c r="PIN21" s="283"/>
      <c r="PIO21" s="279"/>
      <c r="PIP21" s="280"/>
      <c r="PIQ21" s="281"/>
      <c r="PIR21" s="281"/>
      <c r="PIS21" s="282"/>
      <c r="PIT21" s="283"/>
      <c r="PIU21" s="279"/>
      <c r="PIV21" s="280"/>
      <c r="PIW21" s="281"/>
      <c r="PIX21" s="281"/>
      <c r="PIY21" s="282"/>
      <c r="PIZ21" s="283"/>
      <c r="PJA21" s="279"/>
      <c r="PJB21" s="280"/>
      <c r="PJC21" s="281"/>
      <c r="PJD21" s="281"/>
      <c r="PJE21" s="282"/>
      <c r="PJF21" s="283"/>
      <c r="PJG21" s="279"/>
      <c r="PJH21" s="280"/>
      <c r="PJI21" s="281"/>
      <c r="PJJ21" s="281"/>
      <c r="PJK21" s="282"/>
      <c r="PJL21" s="283"/>
      <c r="PJM21" s="279"/>
      <c r="PJN21" s="280"/>
      <c r="PJO21" s="281"/>
      <c r="PJP21" s="281"/>
      <c r="PJQ21" s="282"/>
      <c r="PJR21" s="283"/>
      <c r="PJS21" s="279"/>
      <c r="PJT21" s="280"/>
      <c r="PJU21" s="281"/>
      <c r="PJV21" s="281"/>
      <c r="PJW21" s="282"/>
      <c r="PJX21" s="283"/>
      <c r="PJY21" s="279"/>
      <c r="PJZ21" s="280"/>
      <c r="PKA21" s="281"/>
      <c r="PKB21" s="281"/>
      <c r="PKC21" s="282"/>
      <c r="PKD21" s="283"/>
      <c r="PKE21" s="279"/>
      <c r="PKF21" s="280"/>
      <c r="PKG21" s="281"/>
      <c r="PKH21" s="281"/>
      <c r="PKI21" s="282"/>
      <c r="PKJ21" s="283"/>
      <c r="PKK21" s="279"/>
      <c r="PKL21" s="280"/>
      <c r="PKM21" s="281"/>
      <c r="PKN21" s="281"/>
      <c r="PKO21" s="282"/>
      <c r="PKP21" s="283"/>
      <c r="PKQ21" s="279"/>
      <c r="PKR21" s="280"/>
      <c r="PKS21" s="281"/>
      <c r="PKT21" s="281"/>
      <c r="PKU21" s="282"/>
      <c r="PKV21" s="283"/>
      <c r="PKW21" s="279"/>
      <c r="PKX21" s="280"/>
      <c r="PKY21" s="281"/>
      <c r="PKZ21" s="281"/>
      <c r="PLA21" s="282"/>
      <c r="PLB21" s="283"/>
      <c r="PLC21" s="279"/>
      <c r="PLD21" s="280"/>
      <c r="PLE21" s="281"/>
      <c r="PLF21" s="281"/>
      <c r="PLG21" s="282"/>
      <c r="PLH21" s="283"/>
      <c r="PLI21" s="279"/>
      <c r="PLJ21" s="280"/>
      <c r="PLK21" s="281"/>
      <c r="PLL21" s="281"/>
      <c r="PLM21" s="282"/>
      <c r="PLN21" s="283"/>
      <c r="PLO21" s="279"/>
      <c r="PLP21" s="280"/>
      <c r="PLQ21" s="281"/>
      <c r="PLR21" s="281"/>
      <c r="PLS21" s="282"/>
      <c r="PLT21" s="283"/>
      <c r="PLU21" s="279"/>
      <c r="PLV21" s="280"/>
      <c r="PLW21" s="281"/>
      <c r="PLX21" s="281"/>
      <c r="PLY21" s="282"/>
      <c r="PLZ21" s="283"/>
      <c r="PMA21" s="279"/>
      <c r="PMB21" s="280"/>
      <c r="PMC21" s="281"/>
      <c r="PMD21" s="281"/>
      <c r="PME21" s="282"/>
      <c r="PMF21" s="283"/>
      <c r="PMG21" s="279"/>
      <c r="PMH21" s="280"/>
      <c r="PMI21" s="281"/>
      <c r="PMJ21" s="281"/>
      <c r="PMK21" s="282"/>
      <c r="PML21" s="283"/>
      <c r="PMM21" s="279"/>
      <c r="PMN21" s="280"/>
      <c r="PMO21" s="281"/>
      <c r="PMP21" s="281"/>
      <c r="PMQ21" s="282"/>
      <c r="PMR21" s="283"/>
      <c r="PMS21" s="279"/>
      <c r="PMT21" s="280"/>
      <c r="PMU21" s="281"/>
      <c r="PMV21" s="281"/>
      <c r="PMW21" s="282"/>
      <c r="PMX21" s="283"/>
      <c r="PMY21" s="279"/>
      <c r="PMZ21" s="280"/>
      <c r="PNA21" s="281"/>
      <c r="PNB21" s="281"/>
      <c r="PNC21" s="282"/>
      <c r="PND21" s="283"/>
      <c r="PNE21" s="279"/>
      <c r="PNF21" s="280"/>
      <c r="PNG21" s="281"/>
      <c r="PNH21" s="281"/>
      <c r="PNI21" s="282"/>
      <c r="PNJ21" s="283"/>
      <c r="PNK21" s="279"/>
      <c r="PNL21" s="280"/>
      <c r="PNM21" s="281"/>
      <c r="PNN21" s="281"/>
      <c r="PNO21" s="282"/>
      <c r="PNP21" s="283"/>
      <c r="PNQ21" s="279"/>
      <c r="PNR21" s="280"/>
      <c r="PNS21" s="281"/>
      <c r="PNT21" s="281"/>
      <c r="PNU21" s="282"/>
      <c r="PNV21" s="283"/>
      <c r="PNW21" s="279"/>
      <c r="PNX21" s="280"/>
      <c r="PNY21" s="281"/>
      <c r="PNZ21" s="281"/>
      <c r="POA21" s="282"/>
      <c r="POB21" s="283"/>
      <c r="POC21" s="279"/>
      <c r="POD21" s="280"/>
      <c r="POE21" s="281"/>
      <c r="POF21" s="281"/>
      <c r="POG21" s="282"/>
      <c r="POH21" s="283"/>
      <c r="POI21" s="279"/>
      <c r="POJ21" s="280"/>
      <c r="POK21" s="281"/>
      <c r="POL21" s="281"/>
      <c r="POM21" s="282"/>
      <c r="PON21" s="283"/>
      <c r="POO21" s="279"/>
      <c r="POP21" s="280"/>
      <c r="POQ21" s="281"/>
      <c r="POR21" s="281"/>
      <c r="POS21" s="282"/>
      <c r="POT21" s="283"/>
      <c r="POU21" s="279"/>
      <c r="POV21" s="280"/>
      <c r="POW21" s="281"/>
      <c r="POX21" s="281"/>
      <c r="POY21" s="282"/>
      <c r="POZ21" s="283"/>
      <c r="PPA21" s="279"/>
      <c r="PPB21" s="280"/>
      <c r="PPC21" s="281"/>
      <c r="PPD21" s="281"/>
      <c r="PPE21" s="282"/>
      <c r="PPF21" s="283"/>
      <c r="PPG21" s="279"/>
      <c r="PPH21" s="280"/>
      <c r="PPI21" s="281"/>
      <c r="PPJ21" s="281"/>
      <c r="PPK21" s="282"/>
      <c r="PPL21" s="283"/>
      <c r="PPM21" s="279"/>
      <c r="PPN21" s="280"/>
      <c r="PPO21" s="281"/>
      <c r="PPP21" s="281"/>
      <c r="PPQ21" s="282"/>
      <c r="PPR21" s="283"/>
      <c r="PPS21" s="279"/>
      <c r="PPT21" s="280"/>
      <c r="PPU21" s="281"/>
      <c r="PPV21" s="281"/>
      <c r="PPW21" s="282"/>
      <c r="PPX21" s="283"/>
      <c r="PPY21" s="279"/>
      <c r="PPZ21" s="280"/>
      <c r="PQA21" s="281"/>
      <c r="PQB21" s="281"/>
      <c r="PQC21" s="282"/>
      <c r="PQD21" s="283"/>
      <c r="PQE21" s="279"/>
      <c r="PQF21" s="280"/>
      <c r="PQG21" s="281"/>
      <c r="PQH21" s="281"/>
      <c r="PQI21" s="282"/>
      <c r="PQJ21" s="283"/>
      <c r="PQK21" s="279"/>
      <c r="PQL21" s="280"/>
      <c r="PQM21" s="281"/>
      <c r="PQN21" s="281"/>
      <c r="PQO21" s="282"/>
      <c r="PQP21" s="283"/>
      <c r="PQQ21" s="279"/>
      <c r="PQR21" s="280"/>
      <c r="PQS21" s="281"/>
      <c r="PQT21" s="281"/>
      <c r="PQU21" s="282"/>
      <c r="PQV21" s="283"/>
      <c r="PQW21" s="279"/>
      <c r="PQX21" s="280"/>
      <c r="PQY21" s="281"/>
      <c r="PQZ21" s="281"/>
      <c r="PRA21" s="282"/>
      <c r="PRB21" s="283"/>
      <c r="PRC21" s="279"/>
      <c r="PRD21" s="280"/>
      <c r="PRE21" s="281"/>
      <c r="PRF21" s="281"/>
      <c r="PRG21" s="282"/>
      <c r="PRH21" s="283"/>
      <c r="PRI21" s="279"/>
      <c r="PRJ21" s="280"/>
      <c r="PRK21" s="281"/>
      <c r="PRL21" s="281"/>
      <c r="PRM21" s="282"/>
      <c r="PRN21" s="283"/>
      <c r="PRO21" s="279"/>
      <c r="PRP21" s="280"/>
      <c r="PRQ21" s="281"/>
      <c r="PRR21" s="281"/>
      <c r="PRS21" s="282"/>
      <c r="PRT21" s="283"/>
      <c r="PRU21" s="279"/>
      <c r="PRV21" s="280"/>
      <c r="PRW21" s="281"/>
      <c r="PRX21" s="281"/>
      <c r="PRY21" s="282"/>
      <c r="PRZ21" s="283"/>
      <c r="PSA21" s="279"/>
      <c r="PSB21" s="280"/>
      <c r="PSC21" s="281"/>
      <c r="PSD21" s="281"/>
      <c r="PSE21" s="282"/>
      <c r="PSF21" s="283"/>
      <c r="PSG21" s="279"/>
      <c r="PSH21" s="280"/>
      <c r="PSI21" s="281"/>
      <c r="PSJ21" s="281"/>
      <c r="PSK21" s="282"/>
      <c r="PSL21" s="283"/>
      <c r="PSM21" s="279"/>
      <c r="PSN21" s="280"/>
      <c r="PSO21" s="281"/>
      <c r="PSP21" s="281"/>
      <c r="PSQ21" s="282"/>
      <c r="PSR21" s="283"/>
      <c r="PSS21" s="279"/>
      <c r="PST21" s="280"/>
      <c r="PSU21" s="281"/>
      <c r="PSV21" s="281"/>
      <c r="PSW21" s="282"/>
      <c r="PSX21" s="283"/>
      <c r="PSY21" s="279"/>
      <c r="PSZ21" s="280"/>
      <c r="PTA21" s="281"/>
      <c r="PTB21" s="281"/>
      <c r="PTC21" s="282"/>
      <c r="PTD21" s="283"/>
      <c r="PTE21" s="279"/>
      <c r="PTF21" s="280"/>
      <c r="PTG21" s="281"/>
      <c r="PTH21" s="281"/>
      <c r="PTI21" s="282"/>
      <c r="PTJ21" s="283"/>
      <c r="PTK21" s="279"/>
      <c r="PTL21" s="280"/>
      <c r="PTM21" s="281"/>
      <c r="PTN21" s="281"/>
      <c r="PTO21" s="282"/>
      <c r="PTP21" s="283"/>
      <c r="PTQ21" s="279"/>
      <c r="PTR21" s="280"/>
      <c r="PTS21" s="281"/>
      <c r="PTT21" s="281"/>
      <c r="PTU21" s="282"/>
      <c r="PTV21" s="283"/>
      <c r="PTW21" s="279"/>
      <c r="PTX21" s="280"/>
      <c r="PTY21" s="281"/>
      <c r="PTZ21" s="281"/>
      <c r="PUA21" s="282"/>
      <c r="PUB21" s="283"/>
      <c r="PUC21" s="279"/>
      <c r="PUD21" s="280"/>
      <c r="PUE21" s="281"/>
      <c r="PUF21" s="281"/>
      <c r="PUG21" s="282"/>
      <c r="PUH21" s="283"/>
      <c r="PUI21" s="279"/>
      <c r="PUJ21" s="280"/>
      <c r="PUK21" s="281"/>
      <c r="PUL21" s="281"/>
      <c r="PUM21" s="282"/>
      <c r="PUN21" s="283"/>
      <c r="PUO21" s="279"/>
      <c r="PUP21" s="280"/>
      <c r="PUQ21" s="281"/>
      <c r="PUR21" s="281"/>
      <c r="PUS21" s="282"/>
      <c r="PUT21" s="283"/>
      <c r="PUU21" s="279"/>
      <c r="PUV21" s="280"/>
      <c r="PUW21" s="281"/>
      <c r="PUX21" s="281"/>
      <c r="PUY21" s="282"/>
      <c r="PUZ21" s="283"/>
      <c r="PVA21" s="279"/>
      <c r="PVB21" s="280"/>
      <c r="PVC21" s="281"/>
      <c r="PVD21" s="281"/>
      <c r="PVE21" s="282"/>
      <c r="PVF21" s="283"/>
      <c r="PVG21" s="279"/>
      <c r="PVH21" s="280"/>
      <c r="PVI21" s="281"/>
      <c r="PVJ21" s="281"/>
      <c r="PVK21" s="282"/>
      <c r="PVL21" s="283"/>
      <c r="PVM21" s="279"/>
      <c r="PVN21" s="280"/>
      <c r="PVO21" s="281"/>
      <c r="PVP21" s="281"/>
      <c r="PVQ21" s="282"/>
      <c r="PVR21" s="283"/>
      <c r="PVS21" s="279"/>
      <c r="PVT21" s="280"/>
      <c r="PVU21" s="281"/>
      <c r="PVV21" s="281"/>
      <c r="PVW21" s="282"/>
      <c r="PVX21" s="283"/>
      <c r="PVY21" s="279"/>
      <c r="PVZ21" s="280"/>
      <c r="PWA21" s="281"/>
      <c r="PWB21" s="281"/>
      <c r="PWC21" s="282"/>
      <c r="PWD21" s="283"/>
      <c r="PWE21" s="279"/>
      <c r="PWF21" s="280"/>
      <c r="PWG21" s="281"/>
      <c r="PWH21" s="281"/>
      <c r="PWI21" s="282"/>
      <c r="PWJ21" s="283"/>
      <c r="PWK21" s="279"/>
      <c r="PWL21" s="280"/>
      <c r="PWM21" s="281"/>
      <c r="PWN21" s="281"/>
      <c r="PWO21" s="282"/>
      <c r="PWP21" s="283"/>
      <c r="PWQ21" s="279"/>
      <c r="PWR21" s="280"/>
      <c r="PWS21" s="281"/>
      <c r="PWT21" s="281"/>
      <c r="PWU21" s="282"/>
      <c r="PWV21" s="283"/>
      <c r="PWW21" s="279"/>
      <c r="PWX21" s="280"/>
      <c r="PWY21" s="281"/>
      <c r="PWZ21" s="281"/>
      <c r="PXA21" s="282"/>
      <c r="PXB21" s="283"/>
      <c r="PXC21" s="279"/>
      <c r="PXD21" s="280"/>
      <c r="PXE21" s="281"/>
      <c r="PXF21" s="281"/>
      <c r="PXG21" s="282"/>
      <c r="PXH21" s="283"/>
      <c r="PXI21" s="279"/>
      <c r="PXJ21" s="280"/>
      <c r="PXK21" s="281"/>
      <c r="PXL21" s="281"/>
      <c r="PXM21" s="282"/>
      <c r="PXN21" s="283"/>
      <c r="PXO21" s="279"/>
      <c r="PXP21" s="280"/>
      <c r="PXQ21" s="281"/>
      <c r="PXR21" s="281"/>
      <c r="PXS21" s="282"/>
      <c r="PXT21" s="283"/>
      <c r="PXU21" s="279"/>
      <c r="PXV21" s="280"/>
      <c r="PXW21" s="281"/>
      <c r="PXX21" s="281"/>
      <c r="PXY21" s="282"/>
      <c r="PXZ21" s="283"/>
      <c r="PYA21" s="279"/>
      <c r="PYB21" s="280"/>
      <c r="PYC21" s="281"/>
      <c r="PYD21" s="281"/>
      <c r="PYE21" s="282"/>
      <c r="PYF21" s="283"/>
      <c r="PYG21" s="279"/>
      <c r="PYH21" s="280"/>
      <c r="PYI21" s="281"/>
      <c r="PYJ21" s="281"/>
      <c r="PYK21" s="282"/>
      <c r="PYL21" s="283"/>
      <c r="PYM21" s="279"/>
      <c r="PYN21" s="280"/>
      <c r="PYO21" s="281"/>
      <c r="PYP21" s="281"/>
      <c r="PYQ21" s="282"/>
      <c r="PYR21" s="283"/>
      <c r="PYS21" s="279"/>
      <c r="PYT21" s="280"/>
      <c r="PYU21" s="281"/>
      <c r="PYV21" s="281"/>
      <c r="PYW21" s="282"/>
      <c r="PYX21" s="283"/>
      <c r="PYY21" s="279"/>
      <c r="PYZ21" s="280"/>
      <c r="PZA21" s="281"/>
      <c r="PZB21" s="281"/>
      <c r="PZC21" s="282"/>
      <c r="PZD21" s="283"/>
      <c r="PZE21" s="279"/>
      <c r="PZF21" s="280"/>
      <c r="PZG21" s="281"/>
      <c r="PZH21" s="281"/>
      <c r="PZI21" s="282"/>
      <c r="PZJ21" s="283"/>
      <c r="PZK21" s="279"/>
      <c r="PZL21" s="280"/>
      <c r="PZM21" s="281"/>
      <c r="PZN21" s="281"/>
      <c r="PZO21" s="282"/>
      <c r="PZP21" s="283"/>
      <c r="PZQ21" s="279"/>
      <c r="PZR21" s="280"/>
      <c r="PZS21" s="281"/>
      <c r="PZT21" s="281"/>
      <c r="PZU21" s="282"/>
      <c r="PZV21" s="283"/>
      <c r="PZW21" s="279"/>
      <c r="PZX21" s="280"/>
      <c r="PZY21" s="281"/>
      <c r="PZZ21" s="281"/>
      <c r="QAA21" s="282"/>
      <c r="QAB21" s="283"/>
      <c r="QAC21" s="279"/>
      <c r="QAD21" s="280"/>
      <c r="QAE21" s="281"/>
      <c r="QAF21" s="281"/>
      <c r="QAG21" s="282"/>
      <c r="QAH21" s="283"/>
      <c r="QAI21" s="279"/>
      <c r="QAJ21" s="280"/>
      <c r="QAK21" s="281"/>
      <c r="QAL21" s="281"/>
      <c r="QAM21" s="282"/>
      <c r="QAN21" s="283"/>
      <c r="QAO21" s="279"/>
      <c r="QAP21" s="280"/>
      <c r="QAQ21" s="281"/>
      <c r="QAR21" s="281"/>
      <c r="QAS21" s="282"/>
      <c r="QAT21" s="283"/>
      <c r="QAU21" s="279"/>
      <c r="QAV21" s="280"/>
      <c r="QAW21" s="281"/>
      <c r="QAX21" s="281"/>
      <c r="QAY21" s="282"/>
      <c r="QAZ21" s="283"/>
      <c r="QBA21" s="279"/>
      <c r="QBB21" s="280"/>
      <c r="QBC21" s="281"/>
      <c r="QBD21" s="281"/>
      <c r="QBE21" s="282"/>
      <c r="QBF21" s="283"/>
      <c r="QBG21" s="279"/>
      <c r="QBH21" s="280"/>
      <c r="QBI21" s="281"/>
      <c r="QBJ21" s="281"/>
      <c r="QBK21" s="282"/>
      <c r="QBL21" s="283"/>
      <c r="QBM21" s="279"/>
      <c r="QBN21" s="280"/>
      <c r="QBO21" s="281"/>
      <c r="QBP21" s="281"/>
      <c r="QBQ21" s="282"/>
      <c r="QBR21" s="283"/>
      <c r="QBS21" s="279"/>
      <c r="QBT21" s="280"/>
      <c r="QBU21" s="281"/>
      <c r="QBV21" s="281"/>
      <c r="QBW21" s="282"/>
      <c r="QBX21" s="283"/>
      <c r="QBY21" s="279"/>
      <c r="QBZ21" s="280"/>
      <c r="QCA21" s="281"/>
      <c r="QCB21" s="281"/>
      <c r="QCC21" s="282"/>
      <c r="QCD21" s="283"/>
      <c r="QCE21" s="279"/>
      <c r="QCF21" s="280"/>
      <c r="QCG21" s="281"/>
      <c r="QCH21" s="281"/>
      <c r="QCI21" s="282"/>
      <c r="QCJ21" s="283"/>
      <c r="QCK21" s="279"/>
      <c r="QCL21" s="280"/>
      <c r="QCM21" s="281"/>
      <c r="QCN21" s="281"/>
      <c r="QCO21" s="282"/>
      <c r="QCP21" s="283"/>
      <c r="QCQ21" s="279"/>
      <c r="QCR21" s="280"/>
      <c r="QCS21" s="281"/>
      <c r="QCT21" s="281"/>
      <c r="QCU21" s="282"/>
      <c r="QCV21" s="283"/>
      <c r="QCW21" s="279"/>
      <c r="QCX21" s="280"/>
      <c r="QCY21" s="281"/>
      <c r="QCZ21" s="281"/>
      <c r="QDA21" s="282"/>
      <c r="QDB21" s="283"/>
      <c r="QDC21" s="279"/>
      <c r="QDD21" s="280"/>
      <c r="QDE21" s="281"/>
      <c r="QDF21" s="281"/>
      <c r="QDG21" s="282"/>
      <c r="QDH21" s="283"/>
      <c r="QDI21" s="279"/>
      <c r="QDJ21" s="280"/>
      <c r="QDK21" s="281"/>
      <c r="QDL21" s="281"/>
      <c r="QDM21" s="282"/>
      <c r="QDN21" s="283"/>
      <c r="QDO21" s="279"/>
      <c r="QDP21" s="280"/>
      <c r="QDQ21" s="281"/>
      <c r="QDR21" s="281"/>
      <c r="QDS21" s="282"/>
      <c r="QDT21" s="283"/>
      <c r="QDU21" s="279"/>
      <c r="QDV21" s="280"/>
      <c r="QDW21" s="281"/>
      <c r="QDX21" s="281"/>
      <c r="QDY21" s="282"/>
      <c r="QDZ21" s="283"/>
      <c r="QEA21" s="279"/>
      <c r="QEB21" s="280"/>
      <c r="QEC21" s="281"/>
      <c r="QED21" s="281"/>
      <c r="QEE21" s="282"/>
      <c r="QEF21" s="283"/>
      <c r="QEG21" s="279"/>
      <c r="QEH21" s="280"/>
      <c r="QEI21" s="281"/>
      <c r="QEJ21" s="281"/>
      <c r="QEK21" s="282"/>
      <c r="QEL21" s="283"/>
      <c r="QEM21" s="279"/>
      <c r="QEN21" s="280"/>
      <c r="QEO21" s="281"/>
      <c r="QEP21" s="281"/>
      <c r="QEQ21" s="282"/>
      <c r="QER21" s="283"/>
      <c r="QES21" s="279"/>
      <c r="QET21" s="280"/>
      <c r="QEU21" s="281"/>
      <c r="QEV21" s="281"/>
      <c r="QEW21" s="282"/>
      <c r="QEX21" s="283"/>
      <c r="QEY21" s="279"/>
      <c r="QEZ21" s="280"/>
      <c r="QFA21" s="281"/>
      <c r="QFB21" s="281"/>
      <c r="QFC21" s="282"/>
      <c r="QFD21" s="283"/>
      <c r="QFE21" s="279"/>
      <c r="QFF21" s="280"/>
      <c r="QFG21" s="281"/>
      <c r="QFH21" s="281"/>
      <c r="QFI21" s="282"/>
      <c r="QFJ21" s="283"/>
      <c r="QFK21" s="279"/>
      <c r="QFL21" s="280"/>
      <c r="QFM21" s="281"/>
      <c r="QFN21" s="281"/>
      <c r="QFO21" s="282"/>
      <c r="QFP21" s="283"/>
      <c r="QFQ21" s="279"/>
      <c r="QFR21" s="280"/>
      <c r="QFS21" s="281"/>
      <c r="QFT21" s="281"/>
      <c r="QFU21" s="282"/>
      <c r="QFV21" s="283"/>
      <c r="QFW21" s="279"/>
      <c r="QFX21" s="280"/>
      <c r="QFY21" s="281"/>
      <c r="QFZ21" s="281"/>
      <c r="QGA21" s="282"/>
      <c r="QGB21" s="283"/>
      <c r="QGC21" s="279"/>
      <c r="QGD21" s="280"/>
      <c r="QGE21" s="281"/>
      <c r="QGF21" s="281"/>
      <c r="QGG21" s="282"/>
      <c r="QGH21" s="283"/>
      <c r="QGI21" s="279"/>
      <c r="QGJ21" s="280"/>
      <c r="QGK21" s="281"/>
      <c r="QGL21" s="281"/>
      <c r="QGM21" s="282"/>
      <c r="QGN21" s="283"/>
      <c r="QGO21" s="279"/>
      <c r="QGP21" s="280"/>
      <c r="QGQ21" s="281"/>
      <c r="QGR21" s="281"/>
      <c r="QGS21" s="282"/>
      <c r="QGT21" s="283"/>
      <c r="QGU21" s="279"/>
      <c r="QGV21" s="280"/>
      <c r="QGW21" s="281"/>
      <c r="QGX21" s="281"/>
      <c r="QGY21" s="282"/>
      <c r="QGZ21" s="283"/>
      <c r="QHA21" s="279"/>
      <c r="QHB21" s="280"/>
      <c r="QHC21" s="281"/>
      <c r="QHD21" s="281"/>
      <c r="QHE21" s="282"/>
      <c r="QHF21" s="283"/>
      <c r="QHG21" s="279"/>
      <c r="QHH21" s="280"/>
      <c r="QHI21" s="281"/>
      <c r="QHJ21" s="281"/>
      <c r="QHK21" s="282"/>
      <c r="QHL21" s="283"/>
      <c r="QHM21" s="279"/>
      <c r="QHN21" s="280"/>
      <c r="QHO21" s="281"/>
      <c r="QHP21" s="281"/>
      <c r="QHQ21" s="282"/>
      <c r="QHR21" s="283"/>
      <c r="QHS21" s="279"/>
      <c r="QHT21" s="280"/>
      <c r="QHU21" s="281"/>
      <c r="QHV21" s="281"/>
      <c r="QHW21" s="282"/>
      <c r="QHX21" s="283"/>
      <c r="QHY21" s="279"/>
      <c r="QHZ21" s="280"/>
      <c r="QIA21" s="281"/>
      <c r="QIB21" s="281"/>
      <c r="QIC21" s="282"/>
      <c r="QID21" s="283"/>
      <c r="QIE21" s="279"/>
      <c r="QIF21" s="280"/>
      <c r="QIG21" s="281"/>
      <c r="QIH21" s="281"/>
      <c r="QII21" s="282"/>
      <c r="QIJ21" s="283"/>
      <c r="QIK21" s="279"/>
      <c r="QIL21" s="280"/>
      <c r="QIM21" s="281"/>
      <c r="QIN21" s="281"/>
      <c r="QIO21" s="282"/>
      <c r="QIP21" s="283"/>
      <c r="QIQ21" s="279"/>
      <c r="QIR21" s="280"/>
      <c r="QIS21" s="281"/>
      <c r="QIT21" s="281"/>
      <c r="QIU21" s="282"/>
      <c r="QIV21" s="283"/>
      <c r="QIW21" s="279"/>
      <c r="QIX21" s="280"/>
      <c r="QIY21" s="281"/>
      <c r="QIZ21" s="281"/>
      <c r="QJA21" s="282"/>
      <c r="QJB21" s="283"/>
      <c r="QJC21" s="279"/>
      <c r="QJD21" s="280"/>
      <c r="QJE21" s="281"/>
      <c r="QJF21" s="281"/>
      <c r="QJG21" s="282"/>
      <c r="QJH21" s="283"/>
      <c r="QJI21" s="279"/>
      <c r="QJJ21" s="280"/>
      <c r="QJK21" s="281"/>
      <c r="QJL21" s="281"/>
      <c r="QJM21" s="282"/>
      <c r="QJN21" s="283"/>
      <c r="QJO21" s="279"/>
      <c r="QJP21" s="280"/>
      <c r="QJQ21" s="281"/>
      <c r="QJR21" s="281"/>
      <c r="QJS21" s="282"/>
      <c r="QJT21" s="283"/>
      <c r="QJU21" s="279"/>
      <c r="QJV21" s="280"/>
      <c r="QJW21" s="281"/>
      <c r="QJX21" s="281"/>
      <c r="QJY21" s="282"/>
      <c r="QJZ21" s="283"/>
      <c r="QKA21" s="279"/>
      <c r="QKB21" s="280"/>
      <c r="QKC21" s="281"/>
      <c r="QKD21" s="281"/>
      <c r="QKE21" s="282"/>
      <c r="QKF21" s="283"/>
      <c r="QKG21" s="279"/>
      <c r="QKH21" s="280"/>
      <c r="QKI21" s="281"/>
      <c r="QKJ21" s="281"/>
      <c r="QKK21" s="282"/>
      <c r="QKL21" s="283"/>
      <c r="QKM21" s="279"/>
      <c r="QKN21" s="280"/>
      <c r="QKO21" s="281"/>
      <c r="QKP21" s="281"/>
      <c r="QKQ21" s="282"/>
      <c r="QKR21" s="283"/>
      <c r="QKS21" s="279"/>
      <c r="QKT21" s="280"/>
      <c r="QKU21" s="281"/>
      <c r="QKV21" s="281"/>
      <c r="QKW21" s="282"/>
      <c r="QKX21" s="283"/>
      <c r="QKY21" s="279"/>
      <c r="QKZ21" s="280"/>
      <c r="QLA21" s="281"/>
      <c r="QLB21" s="281"/>
      <c r="QLC21" s="282"/>
      <c r="QLD21" s="283"/>
      <c r="QLE21" s="279"/>
      <c r="QLF21" s="280"/>
      <c r="QLG21" s="281"/>
      <c r="QLH21" s="281"/>
      <c r="QLI21" s="282"/>
      <c r="QLJ21" s="283"/>
      <c r="QLK21" s="279"/>
      <c r="QLL21" s="280"/>
      <c r="QLM21" s="281"/>
      <c r="QLN21" s="281"/>
      <c r="QLO21" s="282"/>
      <c r="QLP21" s="283"/>
      <c r="QLQ21" s="279"/>
      <c r="QLR21" s="280"/>
      <c r="QLS21" s="281"/>
      <c r="QLT21" s="281"/>
      <c r="QLU21" s="282"/>
      <c r="QLV21" s="283"/>
      <c r="QLW21" s="279"/>
      <c r="QLX21" s="280"/>
      <c r="QLY21" s="281"/>
      <c r="QLZ21" s="281"/>
      <c r="QMA21" s="282"/>
      <c r="QMB21" s="283"/>
      <c r="QMC21" s="279"/>
      <c r="QMD21" s="280"/>
      <c r="QME21" s="281"/>
      <c r="QMF21" s="281"/>
      <c r="QMG21" s="282"/>
      <c r="QMH21" s="283"/>
      <c r="QMI21" s="279"/>
      <c r="QMJ21" s="280"/>
      <c r="QMK21" s="281"/>
      <c r="QML21" s="281"/>
      <c r="QMM21" s="282"/>
      <c r="QMN21" s="283"/>
      <c r="QMO21" s="279"/>
      <c r="QMP21" s="280"/>
      <c r="QMQ21" s="281"/>
      <c r="QMR21" s="281"/>
      <c r="QMS21" s="282"/>
      <c r="QMT21" s="283"/>
      <c r="QMU21" s="279"/>
      <c r="QMV21" s="280"/>
      <c r="QMW21" s="281"/>
      <c r="QMX21" s="281"/>
      <c r="QMY21" s="282"/>
      <c r="QMZ21" s="283"/>
      <c r="QNA21" s="279"/>
      <c r="QNB21" s="280"/>
      <c r="QNC21" s="281"/>
      <c r="QND21" s="281"/>
      <c r="QNE21" s="282"/>
      <c r="QNF21" s="283"/>
      <c r="QNG21" s="279"/>
      <c r="QNH21" s="280"/>
      <c r="QNI21" s="281"/>
      <c r="QNJ21" s="281"/>
      <c r="QNK21" s="282"/>
      <c r="QNL21" s="283"/>
      <c r="QNM21" s="279"/>
      <c r="QNN21" s="280"/>
      <c r="QNO21" s="281"/>
      <c r="QNP21" s="281"/>
      <c r="QNQ21" s="282"/>
      <c r="QNR21" s="283"/>
      <c r="QNS21" s="279"/>
      <c r="QNT21" s="280"/>
      <c r="QNU21" s="281"/>
      <c r="QNV21" s="281"/>
      <c r="QNW21" s="282"/>
      <c r="QNX21" s="283"/>
      <c r="QNY21" s="279"/>
      <c r="QNZ21" s="280"/>
      <c r="QOA21" s="281"/>
      <c r="QOB21" s="281"/>
      <c r="QOC21" s="282"/>
      <c r="QOD21" s="283"/>
      <c r="QOE21" s="279"/>
      <c r="QOF21" s="280"/>
      <c r="QOG21" s="281"/>
      <c r="QOH21" s="281"/>
      <c r="QOI21" s="282"/>
      <c r="QOJ21" s="283"/>
      <c r="QOK21" s="279"/>
      <c r="QOL21" s="280"/>
      <c r="QOM21" s="281"/>
      <c r="QON21" s="281"/>
      <c r="QOO21" s="282"/>
      <c r="QOP21" s="283"/>
      <c r="QOQ21" s="279"/>
      <c r="QOR21" s="280"/>
      <c r="QOS21" s="281"/>
      <c r="QOT21" s="281"/>
      <c r="QOU21" s="282"/>
      <c r="QOV21" s="283"/>
      <c r="QOW21" s="279"/>
      <c r="QOX21" s="280"/>
      <c r="QOY21" s="281"/>
      <c r="QOZ21" s="281"/>
      <c r="QPA21" s="282"/>
      <c r="QPB21" s="283"/>
      <c r="QPC21" s="279"/>
      <c r="QPD21" s="280"/>
      <c r="QPE21" s="281"/>
      <c r="QPF21" s="281"/>
      <c r="QPG21" s="282"/>
      <c r="QPH21" s="283"/>
      <c r="QPI21" s="279"/>
      <c r="QPJ21" s="280"/>
      <c r="QPK21" s="281"/>
      <c r="QPL21" s="281"/>
      <c r="QPM21" s="282"/>
      <c r="QPN21" s="283"/>
      <c r="QPO21" s="279"/>
      <c r="QPP21" s="280"/>
      <c r="QPQ21" s="281"/>
      <c r="QPR21" s="281"/>
      <c r="QPS21" s="282"/>
      <c r="QPT21" s="283"/>
      <c r="QPU21" s="279"/>
      <c r="QPV21" s="280"/>
      <c r="QPW21" s="281"/>
      <c r="QPX21" s="281"/>
      <c r="QPY21" s="282"/>
      <c r="QPZ21" s="283"/>
      <c r="QQA21" s="279"/>
      <c r="QQB21" s="280"/>
      <c r="QQC21" s="281"/>
      <c r="QQD21" s="281"/>
      <c r="QQE21" s="282"/>
      <c r="QQF21" s="283"/>
      <c r="QQG21" s="279"/>
      <c r="QQH21" s="280"/>
      <c r="QQI21" s="281"/>
      <c r="QQJ21" s="281"/>
      <c r="QQK21" s="282"/>
      <c r="QQL21" s="283"/>
      <c r="QQM21" s="279"/>
      <c r="QQN21" s="280"/>
      <c r="QQO21" s="281"/>
      <c r="QQP21" s="281"/>
      <c r="QQQ21" s="282"/>
      <c r="QQR21" s="283"/>
      <c r="QQS21" s="279"/>
      <c r="QQT21" s="280"/>
      <c r="QQU21" s="281"/>
      <c r="QQV21" s="281"/>
      <c r="QQW21" s="282"/>
      <c r="QQX21" s="283"/>
      <c r="QQY21" s="279"/>
      <c r="QQZ21" s="280"/>
      <c r="QRA21" s="281"/>
      <c r="QRB21" s="281"/>
      <c r="QRC21" s="282"/>
      <c r="QRD21" s="283"/>
      <c r="QRE21" s="279"/>
      <c r="QRF21" s="280"/>
      <c r="QRG21" s="281"/>
      <c r="QRH21" s="281"/>
      <c r="QRI21" s="282"/>
      <c r="QRJ21" s="283"/>
      <c r="QRK21" s="279"/>
      <c r="QRL21" s="280"/>
      <c r="QRM21" s="281"/>
      <c r="QRN21" s="281"/>
      <c r="QRO21" s="282"/>
      <c r="QRP21" s="283"/>
      <c r="QRQ21" s="279"/>
      <c r="QRR21" s="280"/>
      <c r="QRS21" s="281"/>
      <c r="QRT21" s="281"/>
      <c r="QRU21" s="282"/>
      <c r="QRV21" s="283"/>
      <c r="QRW21" s="279"/>
      <c r="QRX21" s="280"/>
      <c r="QRY21" s="281"/>
      <c r="QRZ21" s="281"/>
      <c r="QSA21" s="282"/>
      <c r="QSB21" s="283"/>
      <c r="QSC21" s="279"/>
      <c r="QSD21" s="280"/>
      <c r="QSE21" s="281"/>
      <c r="QSF21" s="281"/>
      <c r="QSG21" s="282"/>
      <c r="QSH21" s="283"/>
      <c r="QSI21" s="279"/>
      <c r="QSJ21" s="280"/>
      <c r="QSK21" s="281"/>
      <c r="QSL21" s="281"/>
      <c r="QSM21" s="282"/>
      <c r="QSN21" s="283"/>
      <c r="QSO21" s="279"/>
      <c r="QSP21" s="280"/>
      <c r="QSQ21" s="281"/>
      <c r="QSR21" s="281"/>
      <c r="QSS21" s="282"/>
      <c r="QST21" s="283"/>
      <c r="QSU21" s="279"/>
      <c r="QSV21" s="280"/>
      <c r="QSW21" s="281"/>
      <c r="QSX21" s="281"/>
      <c r="QSY21" s="282"/>
      <c r="QSZ21" s="283"/>
      <c r="QTA21" s="279"/>
      <c r="QTB21" s="280"/>
      <c r="QTC21" s="281"/>
      <c r="QTD21" s="281"/>
      <c r="QTE21" s="282"/>
      <c r="QTF21" s="283"/>
      <c r="QTG21" s="279"/>
      <c r="QTH21" s="280"/>
      <c r="QTI21" s="281"/>
      <c r="QTJ21" s="281"/>
      <c r="QTK21" s="282"/>
      <c r="QTL21" s="283"/>
      <c r="QTM21" s="279"/>
      <c r="QTN21" s="280"/>
      <c r="QTO21" s="281"/>
      <c r="QTP21" s="281"/>
      <c r="QTQ21" s="282"/>
      <c r="QTR21" s="283"/>
      <c r="QTS21" s="279"/>
      <c r="QTT21" s="280"/>
      <c r="QTU21" s="281"/>
      <c r="QTV21" s="281"/>
      <c r="QTW21" s="282"/>
      <c r="QTX21" s="283"/>
      <c r="QTY21" s="279"/>
      <c r="QTZ21" s="280"/>
      <c r="QUA21" s="281"/>
      <c r="QUB21" s="281"/>
      <c r="QUC21" s="282"/>
      <c r="QUD21" s="283"/>
      <c r="QUE21" s="279"/>
      <c r="QUF21" s="280"/>
      <c r="QUG21" s="281"/>
      <c r="QUH21" s="281"/>
      <c r="QUI21" s="282"/>
      <c r="QUJ21" s="283"/>
      <c r="QUK21" s="279"/>
      <c r="QUL21" s="280"/>
      <c r="QUM21" s="281"/>
      <c r="QUN21" s="281"/>
      <c r="QUO21" s="282"/>
      <c r="QUP21" s="283"/>
      <c r="QUQ21" s="279"/>
      <c r="QUR21" s="280"/>
      <c r="QUS21" s="281"/>
      <c r="QUT21" s="281"/>
      <c r="QUU21" s="282"/>
      <c r="QUV21" s="283"/>
      <c r="QUW21" s="279"/>
      <c r="QUX21" s="280"/>
      <c r="QUY21" s="281"/>
      <c r="QUZ21" s="281"/>
      <c r="QVA21" s="282"/>
      <c r="QVB21" s="283"/>
      <c r="QVC21" s="279"/>
      <c r="QVD21" s="280"/>
      <c r="QVE21" s="281"/>
      <c r="QVF21" s="281"/>
      <c r="QVG21" s="282"/>
      <c r="QVH21" s="283"/>
      <c r="QVI21" s="279"/>
      <c r="QVJ21" s="280"/>
      <c r="QVK21" s="281"/>
      <c r="QVL21" s="281"/>
      <c r="QVM21" s="282"/>
      <c r="QVN21" s="283"/>
      <c r="QVO21" s="279"/>
      <c r="QVP21" s="280"/>
      <c r="QVQ21" s="281"/>
      <c r="QVR21" s="281"/>
      <c r="QVS21" s="282"/>
      <c r="QVT21" s="283"/>
      <c r="QVU21" s="279"/>
      <c r="QVV21" s="280"/>
      <c r="QVW21" s="281"/>
      <c r="QVX21" s="281"/>
      <c r="QVY21" s="282"/>
      <c r="QVZ21" s="283"/>
      <c r="QWA21" s="279"/>
      <c r="QWB21" s="280"/>
      <c r="QWC21" s="281"/>
      <c r="QWD21" s="281"/>
      <c r="QWE21" s="282"/>
      <c r="QWF21" s="283"/>
      <c r="QWG21" s="279"/>
      <c r="QWH21" s="280"/>
      <c r="QWI21" s="281"/>
      <c r="QWJ21" s="281"/>
      <c r="QWK21" s="282"/>
      <c r="QWL21" s="283"/>
      <c r="QWM21" s="279"/>
      <c r="QWN21" s="280"/>
      <c r="QWO21" s="281"/>
      <c r="QWP21" s="281"/>
      <c r="QWQ21" s="282"/>
      <c r="QWR21" s="283"/>
      <c r="QWS21" s="279"/>
      <c r="QWT21" s="280"/>
      <c r="QWU21" s="281"/>
      <c r="QWV21" s="281"/>
      <c r="QWW21" s="282"/>
      <c r="QWX21" s="283"/>
      <c r="QWY21" s="279"/>
      <c r="QWZ21" s="280"/>
      <c r="QXA21" s="281"/>
      <c r="QXB21" s="281"/>
      <c r="QXC21" s="282"/>
      <c r="QXD21" s="283"/>
      <c r="QXE21" s="279"/>
      <c r="QXF21" s="280"/>
      <c r="QXG21" s="281"/>
      <c r="QXH21" s="281"/>
      <c r="QXI21" s="282"/>
      <c r="QXJ21" s="283"/>
      <c r="QXK21" s="279"/>
      <c r="QXL21" s="280"/>
      <c r="QXM21" s="281"/>
      <c r="QXN21" s="281"/>
      <c r="QXO21" s="282"/>
      <c r="QXP21" s="283"/>
      <c r="QXQ21" s="279"/>
      <c r="QXR21" s="280"/>
      <c r="QXS21" s="281"/>
      <c r="QXT21" s="281"/>
      <c r="QXU21" s="282"/>
      <c r="QXV21" s="283"/>
      <c r="QXW21" s="279"/>
      <c r="QXX21" s="280"/>
      <c r="QXY21" s="281"/>
      <c r="QXZ21" s="281"/>
      <c r="QYA21" s="282"/>
      <c r="QYB21" s="283"/>
      <c r="QYC21" s="279"/>
      <c r="QYD21" s="280"/>
      <c r="QYE21" s="281"/>
      <c r="QYF21" s="281"/>
      <c r="QYG21" s="282"/>
      <c r="QYH21" s="283"/>
      <c r="QYI21" s="279"/>
      <c r="QYJ21" s="280"/>
      <c r="QYK21" s="281"/>
      <c r="QYL21" s="281"/>
      <c r="QYM21" s="282"/>
      <c r="QYN21" s="283"/>
      <c r="QYO21" s="279"/>
      <c r="QYP21" s="280"/>
      <c r="QYQ21" s="281"/>
      <c r="QYR21" s="281"/>
      <c r="QYS21" s="282"/>
      <c r="QYT21" s="283"/>
      <c r="QYU21" s="279"/>
      <c r="QYV21" s="280"/>
      <c r="QYW21" s="281"/>
      <c r="QYX21" s="281"/>
      <c r="QYY21" s="282"/>
      <c r="QYZ21" s="283"/>
      <c r="QZA21" s="279"/>
      <c r="QZB21" s="280"/>
      <c r="QZC21" s="281"/>
      <c r="QZD21" s="281"/>
      <c r="QZE21" s="282"/>
      <c r="QZF21" s="283"/>
      <c r="QZG21" s="279"/>
      <c r="QZH21" s="280"/>
      <c r="QZI21" s="281"/>
      <c r="QZJ21" s="281"/>
      <c r="QZK21" s="282"/>
      <c r="QZL21" s="283"/>
      <c r="QZM21" s="279"/>
      <c r="QZN21" s="280"/>
      <c r="QZO21" s="281"/>
      <c r="QZP21" s="281"/>
      <c r="QZQ21" s="282"/>
      <c r="QZR21" s="283"/>
      <c r="QZS21" s="279"/>
      <c r="QZT21" s="280"/>
      <c r="QZU21" s="281"/>
      <c r="QZV21" s="281"/>
      <c r="QZW21" s="282"/>
      <c r="QZX21" s="283"/>
      <c r="QZY21" s="279"/>
      <c r="QZZ21" s="280"/>
      <c r="RAA21" s="281"/>
      <c r="RAB21" s="281"/>
      <c r="RAC21" s="282"/>
      <c r="RAD21" s="283"/>
      <c r="RAE21" s="279"/>
      <c r="RAF21" s="280"/>
      <c r="RAG21" s="281"/>
      <c r="RAH21" s="281"/>
      <c r="RAI21" s="282"/>
      <c r="RAJ21" s="283"/>
      <c r="RAK21" s="279"/>
      <c r="RAL21" s="280"/>
      <c r="RAM21" s="281"/>
      <c r="RAN21" s="281"/>
      <c r="RAO21" s="282"/>
      <c r="RAP21" s="283"/>
      <c r="RAQ21" s="279"/>
      <c r="RAR21" s="280"/>
      <c r="RAS21" s="281"/>
      <c r="RAT21" s="281"/>
      <c r="RAU21" s="282"/>
      <c r="RAV21" s="283"/>
      <c r="RAW21" s="279"/>
      <c r="RAX21" s="280"/>
      <c r="RAY21" s="281"/>
      <c r="RAZ21" s="281"/>
      <c r="RBA21" s="282"/>
      <c r="RBB21" s="283"/>
      <c r="RBC21" s="279"/>
      <c r="RBD21" s="280"/>
      <c r="RBE21" s="281"/>
      <c r="RBF21" s="281"/>
      <c r="RBG21" s="282"/>
      <c r="RBH21" s="283"/>
      <c r="RBI21" s="279"/>
      <c r="RBJ21" s="280"/>
      <c r="RBK21" s="281"/>
      <c r="RBL21" s="281"/>
      <c r="RBM21" s="282"/>
      <c r="RBN21" s="283"/>
      <c r="RBO21" s="279"/>
      <c r="RBP21" s="280"/>
      <c r="RBQ21" s="281"/>
      <c r="RBR21" s="281"/>
      <c r="RBS21" s="282"/>
      <c r="RBT21" s="283"/>
      <c r="RBU21" s="279"/>
      <c r="RBV21" s="280"/>
      <c r="RBW21" s="281"/>
      <c r="RBX21" s="281"/>
      <c r="RBY21" s="282"/>
      <c r="RBZ21" s="283"/>
      <c r="RCA21" s="279"/>
      <c r="RCB21" s="280"/>
      <c r="RCC21" s="281"/>
      <c r="RCD21" s="281"/>
      <c r="RCE21" s="282"/>
      <c r="RCF21" s="283"/>
      <c r="RCG21" s="279"/>
      <c r="RCH21" s="280"/>
      <c r="RCI21" s="281"/>
      <c r="RCJ21" s="281"/>
      <c r="RCK21" s="282"/>
      <c r="RCL21" s="283"/>
      <c r="RCM21" s="279"/>
      <c r="RCN21" s="280"/>
      <c r="RCO21" s="281"/>
      <c r="RCP21" s="281"/>
      <c r="RCQ21" s="282"/>
      <c r="RCR21" s="283"/>
      <c r="RCS21" s="279"/>
      <c r="RCT21" s="280"/>
      <c r="RCU21" s="281"/>
      <c r="RCV21" s="281"/>
      <c r="RCW21" s="282"/>
      <c r="RCX21" s="283"/>
      <c r="RCY21" s="279"/>
      <c r="RCZ21" s="280"/>
      <c r="RDA21" s="281"/>
      <c r="RDB21" s="281"/>
      <c r="RDC21" s="282"/>
      <c r="RDD21" s="283"/>
      <c r="RDE21" s="279"/>
      <c r="RDF21" s="280"/>
      <c r="RDG21" s="281"/>
      <c r="RDH21" s="281"/>
      <c r="RDI21" s="282"/>
      <c r="RDJ21" s="283"/>
      <c r="RDK21" s="279"/>
      <c r="RDL21" s="280"/>
      <c r="RDM21" s="281"/>
      <c r="RDN21" s="281"/>
      <c r="RDO21" s="282"/>
      <c r="RDP21" s="283"/>
      <c r="RDQ21" s="279"/>
      <c r="RDR21" s="280"/>
      <c r="RDS21" s="281"/>
      <c r="RDT21" s="281"/>
      <c r="RDU21" s="282"/>
      <c r="RDV21" s="283"/>
      <c r="RDW21" s="279"/>
      <c r="RDX21" s="280"/>
      <c r="RDY21" s="281"/>
      <c r="RDZ21" s="281"/>
      <c r="REA21" s="282"/>
      <c r="REB21" s="283"/>
      <c r="REC21" s="279"/>
      <c r="RED21" s="280"/>
      <c r="REE21" s="281"/>
      <c r="REF21" s="281"/>
      <c r="REG21" s="282"/>
      <c r="REH21" s="283"/>
      <c r="REI21" s="279"/>
      <c r="REJ21" s="280"/>
      <c r="REK21" s="281"/>
      <c r="REL21" s="281"/>
      <c r="REM21" s="282"/>
      <c r="REN21" s="283"/>
      <c r="REO21" s="279"/>
      <c r="REP21" s="280"/>
      <c r="REQ21" s="281"/>
      <c r="RER21" s="281"/>
      <c r="RES21" s="282"/>
      <c r="RET21" s="283"/>
      <c r="REU21" s="279"/>
      <c r="REV21" s="280"/>
      <c r="REW21" s="281"/>
      <c r="REX21" s="281"/>
      <c r="REY21" s="282"/>
      <c r="REZ21" s="283"/>
      <c r="RFA21" s="279"/>
      <c r="RFB21" s="280"/>
      <c r="RFC21" s="281"/>
      <c r="RFD21" s="281"/>
      <c r="RFE21" s="282"/>
      <c r="RFF21" s="283"/>
      <c r="RFG21" s="279"/>
      <c r="RFH21" s="280"/>
      <c r="RFI21" s="281"/>
      <c r="RFJ21" s="281"/>
      <c r="RFK21" s="282"/>
      <c r="RFL21" s="283"/>
      <c r="RFM21" s="279"/>
      <c r="RFN21" s="280"/>
      <c r="RFO21" s="281"/>
      <c r="RFP21" s="281"/>
      <c r="RFQ21" s="282"/>
      <c r="RFR21" s="283"/>
      <c r="RFS21" s="279"/>
      <c r="RFT21" s="280"/>
      <c r="RFU21" s="281"/>
      <c r="RFV21" s="281"/>
      <c r="RFW21" s="282"/>
      <c r="RFX21" s="283"/>
      <c r="RFY21" s="279"/>
      <c r="RFZ21" s="280"/>
      <c r="RGA21" s="281"/>
      <c r="RGB21" s="281"/>
      <c r="RGC21" s="282"/>
      <c r="RGD21" s="283"/>
      <c r="RGE21" s="279"/>
      <c r="RGF21" s="280"/>
      <c r="RGG21" s="281"/>
      <c r="RGH21" s="281"/>
      <c r="RGI21" s="282"/>
      <c r="RGJ21" s="283"/>
      <c r="RGK21" s="279"/>
      <c r="RGL21" s="280"/>
      <c r="RGM21" s="281"/>
      <c r="RGN21" s="281"/>
      <c r="RGO21" s="282"/>
      <c r="RGP21" s="283"/>
      <c r="RGQ21" s="279"/>
      <c r="RGR21" s="280"/>
      <c r="RGS21" s="281"/>
      <c r="RGT21" s="281"/>
      <c r="RGU21" s="282"/>
      <c r="RGV21" s="283"/>
      <c r="RGW21" s="279"/>
      <c r="RGX21" s="280"/>
      <c r="RGY21" s="281"/>
      <c r="RGZ21" s="281"/>
      <c r="RHA21" s="282"/>
      <c r="RHB21" s="283"/>
      <c r="RHC21" s="279"/>
      <c r="RHD21" s="280"/>
      <c r="RHE21" s="281"/>
      <c r="RHF21" s="281"/>
      <c r="RHG21" s="282"/>
      <c r="RHH21" s="283"/>
      <c r="RHI21" s="279"/>
      <c r="RHJ21" s="280"/>
      <c r="RHK21" s="281"/>
      <c r="RHL21" s="281"/>
      <c r="RHM21" s="282"/>
      <c r="RHN21" s="283"/>
      <c r="RHO21" s="279"/>
      <c r="RHP21" s="280"/>
      <c r="RHQ21" s="281"/>
      <c r="RHR21" s="281"/>
      <c r="RHS21" s="282"/>
      <c r="RHT21" s="283"/>
      <c r="RHU21" s="279"/>
      <c r="RHV21" s="280"/>
      <c r="RHW21" s="281"/>
      <c r="RHX21" s="281"/>
      <c r="RHY21" s="282"/>
      <c r="RHZ21" s="283"/>
      <c r="RIA21" s="279"/>
      <c r="RIB21" s="280"/>
      <c r="RIC21" s="281"/>
      <c r="RID21" s="281"/>
      <c r="RIE21" s="282"/>
      <c r="RIF21" s="283"/>
      <c r="RIG21" s="279"/>
      <c r="RIH21" s="280"/>
      <c r="RII21" s="281"/>
      <c r="RIJ21" s="281"/>
      <c r="RIK21" s="282"/>
      <c r="RIL21" s="283"/>
      <c r="RIM21" s="279"/>
      <c r="RIN21" s="280"/>
      <c r="RIO21" s="281"/>
      <c r="RIP21" s="281"/>
      <c r="RIQ21" s="282"/>
      <c r="RIR21" s="283"/>
      <c r="RIS21" s="279"/>
      <c r="RIT21" s="280"/>
      <c r="RIU21" s="281"/>
      <c r="RIV21" s="281"/>
      <c r="RIW21" s="282"/>
      <c r="RIX21" s="283"/>
      <c r="RIY21" s="279"/>
      <c r="RIZ21" s="280"/>
      <c r="RJA21" s="281"/>
      <c r="RJB21" s="281"/>
      <c r="RJC21" s="282"/>
      <c r="RJD21" s="283"/>
      <c r="RJE21" s="279"/>
      <c r="RJF21" s="280"/>
      <c r="RJG21" s="281"/>
      <c r="RJH21" s="281"/>
      <c r="RJI21" s="282"/>
      <c r="RJJ21" s="283"/>
      <c r="RJK21" s="279"/>
      <c r="RJL21" s="280"/>
      <c r="RJM21" s="281"/>
      <c r="RJN21" s="281"/>
      <c r="RJO21" s="282"/>
      <c r="RJP21" s="283"/>
      <c r="RJQ21" s="279"/>
      <c r="RJR21" s="280"/>
      <c r="RJS21" s="281"/>
      <c r="RJT21" s="281"/>
      <c r="RJU21" s="282"/>
      <c r="RJV21" s="283"/>
      <c r="RJW21" s="279"/>
      <c r="RJX21" s="280"/>
      <c r="RJY21" s="281"/>
      <c r="RJZ21" s="281"/>
      <c r="RKA21" s="282"/>
      <c r="RKB21" s="283"/>
      <c r="RKC21" s="279"/>
      <c r="RKD21" s="280"/>
      <c r="RKE21" s="281"/>
      <c r="RKF21" s="281"/>
      <c r="RKG21" s="282"/>
      <c r="RKH21" s="283"/>
      <c r="RKI21" s="279"/>
      <c r="RKJ21" s="280"/>
      <c r="RKK21" s="281"/>
      <c r="RKL21" s="281"/>
      <c r="RKM21" s="282"/>
      <c r="RKN21" s="283"/>
      <c r="RKO21" s="279"/>
      <c r="RKP21" s="280"/>
      <c r="RKQ21" s="281"/>
      <c r="RKR21" s="281"/>
      <c r="RKS21" s="282"/>
      <c r="RKT21" s="283"/>
      <c r="RKU21" s="279"/>
      <c r="RKV21" s="280"/>
      <c r="RKW21" s="281"/>
      <c r="RKX21" s="281"/>
      <c r="RKY21" s="282"/>
      <c r="RKZ21" s="283"/>
      <c r="RLA21" s="279"/>
      <c r="RLB21" s="280"/>
      <c r="RLC21" s="281"/>
      <c r="RLD21" s="281"/>
      <c r="RLE21" s="282"/>
      <c r="RLF21" s="283"/>
      <c r="RLG21" s="279"/>
      <c r="RLH21" s="280"/>
      <c r="RLI21" s="281"/>
      <c r="RLJ21" s="281"/>
      <c r="RLK21" s="282"/>
      <c r="RLL21" s="283"/>
      <c r="RLM21" s="279"/>
      <c r="RLN21" s="280"/>
      <c r="RLO21" s="281"/>
      <c r="RLP21" s="281"/>
      <c r="RLQ21" s="282"/>
      <c r="RLR21" s="283"/>
      <c r="RLS21" s="279"/>
      <c r="RLT21" s="280"/>
      <c r="RLU21" s="281"/>
      <c r="RLV21" s="281"/>
      <c r="RLW21" s="282"/>
      <c r="RLX21" s="283"/>
      <c r="RLY21" s="279"/>
      <c r="RLZ21" s="280"/>
      <c r="RMA21" s="281"/>
      <c r="RMB21" s="281"/>
      <c r="RMC21" s="282"/>
      <c r="RMD21" s="283"/>
      <c r="RME21" s="279"/>
      <c r="RMF21" s="280"/>
      <c r="RMG21" s="281"/>
      <c r="RMH21" s="281"/>
      <c r="RMI21" s="282"/>
      <c r="RMJ21" s="283"/>
      <c r="RMK21" s="279"/>
      <c r="RML21" s="280"/>
      <c r="RMM21" s="281"/>
      <c r="RMN21" s="281"/>
      <c r="RMO21" s="282"/>
      <c r="RMP21" s="283"/>
      <c r="RMQ21" s="279"/>
      <c r="RMR21" s="280"/>
      <c r="RMS21" s="281"/>
      <c r="RMT21" s="281"/>
      <c r="RMU21" s="282"/>
      <c r="RMV21" s="283"/>
      <c r="RMW21" s="279"/>
      <c r="RMX21" s="280"/>
      <c r="RMY21" s="281"/>
      <c r="RMZ21" s="281"/>
      <c r="RNA21" s="282"/>
      <c r="RNB21" s="283"/>
      <c r="RNC21" s="279"/>
      <c r="RND21" s="280"/>
      <c r="RNE21" s="281"/>
      <c r="RNF21" s="281"/>
      <c r="RNG21" s="282"/>
      <c r="RNH21" s="283"/>
      <c r="RNI21" s="279"/>
      <c r="RNJ21" s="280"/>
      <c r="RNK21" s="281"/>
      <c r="RNL21" s="281"/>
      <c r="RNM21" s="282"/>
      <c r="RNN21" s="283"/>
      <c r="RNO21" s="279"/>
      <c r="RNP21" s="280"/>
      <c r="RNQ21" s="281"/>
      <c r="RNR21" s="281"/>
      <c r="RNS21" s="282"/>
      <c r="RNT21" s="283"/>
      <c r="RNU21" s="279"/>
      <c r="RNV21" s="280"/>
      <c r="RNW21" s="281"/>
      <c r="RNX21" s="281"/>
      <c r="RNY21" s="282"/>
      <c r="RNZ21" s="283"/>
      <c r="ROA21" s="279"/>
      <c r="ROB21" s="280"/>
      <c r="ROC21" s="281"/>
      <c r="ROD21" s="281"/>
      <c r="ROE21" s="282"/>
      <c r="ROF21" s="283"/>
      <c r="ROG21" s="279"/>
      <c r="ROH21" s="280"/>
      <c r="ROI21" s="281"/>
      <c r="ROJ21" s="281"/>
      <c r="ROK21" s="282"/>
      <c r="ROL21" s="283"/>
      <c r="ROM21" s="279"/>
      <c r="RON21" s="280"/>
      <c r="ROO21" s="281"/>
      <c r="ROP21" s="281"/>
      <c r="ROQ21" s="282"/>
      <c r="ROR21" s="283"/>
      <c r="ROS21" s="279"/>
      <c r="ROT21" s="280"/>
      <c r="ROU21" s="281"/>
      <c r="ROV21" s="281"/>
      <c r="ROW21" s="282"/>
      <c r="ROX21" s="283"/>
      <c r="ROY21" s="279"/>
      <c r="ROZ21" s="280"/>
      <c r="RPA21" s="281"/>
      <c r="RPB21" s="281"/>
      <c r="RPC21" s="282"/>
      <c r="RPD21" s="283"/>
      <c r="RPE21" s="279"/>
      <c r="RPF21" s="280"/>
      <c r="RPG21" s="281"/>
      <c r="RPH21" s="281"/>
      <c r="RPI21" s="282"/>
      <c r="RPJ21" s="283"/>
      <c r="RPK21" s="279"/>
      <c r="RPL21" s="280"/>
      <c r="RPM21" s="281"/>
      <c r="RPN21" s="281"/>
      <c r="RPO21" s="282"/>
      <c r="RPP21" s="283"/>
      <c r="RPQ21" s="279"/>
      <c r="RPR21" s="280"/>
      <c r="RPS21" s="281"/>
      <c r="RPT21" s="281"/>
      <c r="RPU21" s="282"/>
      <c r="RPV21" s="283"/>
      <c r="RPW21" s="279"/>
      <c r="RPX21" s="280"/>
      <c r="RPY21" s="281"/>
      <c r="RPZ21" s="281"/>
      <c r="RQA21" s="282"/>
      <c r="RQB21" s="283"/>
      <c r="RQC21" s="279"/>
      <c r="RQD21" s="280"/>
      <c r="RQE21" s="281"/>
      <c r="RQF21" s="281"/>
      <c r="RQG21" s="282"/>
      <c r="RQH21" s="283"/>
      <c r="RQI21" s="279"/>
      <c r="RQJ21" s="280"/>
      <c r="RQK21" s="281"/>
      <c r="RQL21" s="281"/>
      <c r="RQM21" s="282"/>
      <c r="RQN21" s="283"/>
      <c r="RQO21" s="279"/>
      <c r="RQP21" s="280"/>
      <c r="RQQ21" s="281"/>
      <c r="RQR21" s="281"/>
      <c r="RQS21" s="282"/>
      <c r="RQT21" s="283"/>
      <c r="RQU21" s="279"/>
      <c r="RQV21" s="280"/>
      <c r="RQW21" s="281"/>
      <c r="RQX21" s="281"/>
      <c r="RQY21" s="282"/>
      <c r="RQZ21" s="283"/>
      <c r="RRA21" s="279"/>
      <c r="RRB21" s="280"/>
      <c r="RRC21" s="281"/>
      <c r="RRD21" s="281"/>
      <c r="RRE21" s="282"/>
      <c r="RRF21" s="283"/>
      <c r="RRG21" s="279"/>
      <c r="RRH21" s="280"/>
      <c r="RRI21" s="281"/>
      <c r="RRJ21" s="281"/>
      <c r="RRK21" s="282"/>
      <c r="RRL21" s="283"/>
      <c r="RRM21" s="279"/>
      <c r="RRN21" s="280"/>
      <c r="RRO21" s="281"/>
      <c r="RRP21" s="281"/>
      <c r="RRQ21" s="282"/>
      <c r="RRR21" s="283"/>
      <c r="RRS21" s="279"/>
      <c r="RRT21" s="280"/>
      <c r="RRU21" s="281"/>
      <c r="RRV21" s="281"/>
      <c r="RRW21" s="282"/>
      <c r="RRX21" s="283"/>
      <c r="RRY21" s="279"/>
      <c r="RRZ21" s="280"/>
      <c r="RSA21" s="281"/>
      <c r="RSB21" s="281"/>
      <c r="RSC21" s="282"/>
      <c r="RSD21" s="283"/>
      <c r="RSE21" s="279"/>
      <c r="RSF21" s="280"/>
      <c r="RSG21" s="281"/>
      <c r="RSH21" s="281"/>
      <c r="RSI21" s="282"/>
      <c r="RSJ21" s="283"/>
      <c r="RSK21" s="279"/>
      <c r="RSL21" s="280"/>
      <c r="RSM21" s="281"/>
      <c r="RSN21" s="281"/>
      <c r="RSO21" s="282"/>
      <c r="RSP21" s="283"/>
      <c r="RSQ21" s="279"/>
      <c r="RSR21" s="280"/>
      <c r="RSS21" s="281"/>
      <c r="RST21" s="281"/>
      <c r="RSU21" s="282"/>
      <c r="RSV21" s="283"/>
      <c r="RSW21" s="279"/>
      <c r="RSX21" s="280"/>
      <c r="RSY21" s="281"/>
      <c r="RSZ21" s="281"/>
      <c r="RTA21" s="282"/>
      <c r="RTB21" s="283"/>
      <c r="RTC21" s="279"/>
      <c r="RTD21" s="280"/>
      <c r="RTE21" s="281"/>
      <c r="RTF21" s="281"/>
      <c r="RTG21" s="282"/>
      <c r="RTH21" s="283"/>
      <c r="RTI21" s="279"/>
      <c r="RTJ21" s="280"/>
      <c r="RTK21" s="281"/>
      <c r="RTL21" s="281"/>
      <c r="RTM21" s="282"/>
      <c r="RTN21" s="283"/>
      <c r="RTO21" s="279"/>
      <c r="RTP21" s="280"/>
      <c r="RTQ21" s="281"/>
      <c r="RTR21" s="281"/>
      <c r="RTS21" s="282"/>
      <c r="RTT21" s="283"/>
      <c r="RTU21" s="279"/>
      <c r="RTV21" s="280"/>
      <c r="RTW21" s="281"/>
      <c r="RTX21" s="281"/>
      <c r="RTY21" s="282"/>
      <c r="RTZ21" s="283"/>
      <c r="RUA21" s="279"/>
      <c r="RUB21" s="280"/>
      <c r="RUC21" s="281"/>
      <c r="RUD21" s="281"/>
      <c r="RUE21" s="282"/>
      <c r="RUF21" s="283"/>
      <c r="RUG21" s="279"/>
      <c r="RUH21" s="280"/>
      <c r="RUI21" s="281"/>
      <c r="RUJ21" s="281"/>
      <c r="RUK21" s="282"/>
      <c r="RUL21" s="283"/>
      <c r="RUM21" s="279"/>
      <c r="RUN21" s="280"/>
      <c r="RUO21" s="281"/>
      <c r="RUP21" s="281"/>
      <c r="RUQ21" s="282"/>
      <c r="RUR21" s="283"/>
      <c r="RUS21" s="279"/>
      <c r="RUT21" s="280"/>
      <c r="RUU21" s="281"/>
      <c r="RUV21" s="281"/>
      <c r="RUW21" s="282"/>
      <c r="RUX21" s="283"/>
      <c r="RUY21" s="279"/>
      <c r="RUZ21" s="280"/>
      <c r="RVA21" s="281"/>
      <c r="RVB21" s="281"/>
      <c r="RVC21" s="282"/>
      <c r="RVD21" s="283"/>
      <c r="RVE21" s="279"/>
      <c r="RVF21" s="280"/>
      <c r="RVG21" s="281"/>
      <c r="RVH21" s="281"/>
      <c r="RVI21" s="282"/>
      <c r="RVJ21" s="283"/>
      <c r="RVK21" s="279"/>
      <c r="RVL21" s="280"/>
      <c r="RVM21" s="281"/>
      <c r="RVN21" s="281"/>
      <c r="RVO21" s="282"/>
      <c r="RVP21" s="283"/>
      <c r="RVQ21" s="279"/>
      <c r="RVR21" s="280"/>
      <c r="RVS21" s="281"/>
      <c r="RVT21" s="281"/>
      <c r="RVU21" s="282"/>
      <c r="RVV21" s="283"/>
      <c r="RVW21" s="279"/>
      <c r="RVX21" s="280"/>
      <c r="RVY21" s="281"/>
      <c r="RVZ21" s="281"/>
      <c r="RWA21" s="282"/>
      <c r="RWB21" s="283"/>
      <c r="RWC21" s="279"/>
      <c r="RWD21" s="280"/>
      <c r="RWE21" s="281"/>
      <c r="RWF21" s="281"/>
      <c r="RWG21" s="282"/>
      <c r="RWH21" s="283"/>
      <c r="RWI21" s="279"/>
      <c r="RWJ21" s="280"/>
      <c r="RWK21" s="281"/>
      <c r="RWL21" s="281"/>
      <c r="RWM21" s="282"/>
      <c r="RWN21" s="283"/>
      <c r="RWO21" s="279"/>
      <c r="RWP21" s="280"/>
      <c r="RWQ21" s="281"/>
      <c r="RWR21" s="281"/>
      <c r="RWS21" s="282"/>
      <c r="RWT21" s="283"/>
      <c r="RWU21" s="279"/>
      <c r="RWV21" s="280"/>
      <c r="RWW21" s="281"/>
      <c r="RWX21" s="281"/>
      <c r="RWY21" s="282"/>
      <c r="RWZ21" s="283"/>
      <c r="RXA21" s="279"/>
      <c r="RXB21" s="280"/>
      <c r="RXC21" s="281"/>
      <c r="RXD21" s="281"/>
      <c r="RXE21" s="282"/>
      <c r="RXF21" s="283"/>
      <c r="RXG21" s="279"/>
      <c r="RXH21" s="280"/>
      <c r="RXI21" s="281"/>
      <c r="RXJ21" s="281"/>
      <c r="RXK21" s="282"/>
      <c r="RXL21" s="283"/>
      <c r="RXM21" s="279"/>
      <c r="RXN21" s="280"/>
      <c r="RXO21" s="281"/>
      <c r="RXP21" s="281"/>
      <c r="RXQ21" s="282"/>
      <c r="RXR21" s="283"/>
      <c r="RXS21" s="279"/>
      <c r="RXT21" s="280"/>
      <c r="RXU21" s="281"/>
      <c r="RXV21" s="281"/>
      <c r="RXW21" s="282"/>
      <c r="RXX21" s="283"/>
      <c r="RXY21" s="279"/>
      <c r="RXZ21" s="280"/>
      <c r="RYA21" s="281"/>
      <c r="RYB21" s="281"/>
      <c r="RYC21" s="282"/>
      <c r="RYD21" s="283"/>
      <c r="RYE21" s="279"/>
      <c r="RYF21" s="280"/>
      <c r="RYG21" s="281"/>
      <c r="RYH21" s="281"/>
      <c r="RYI21" s="282"/>
      <c r="RYJ21" s="283"/>
      <c r="RYK21" s="279"/>
      <c r="RYL21" s="280"/>
      <c r="RYM21" s="281"/>
      <c r="RYN21" s="281"/>
      <c r="RYO21" s="282"/>
      <c r="RYP21" s="283"/>
      <c r="RYQ21" s="279"/>
      <c r="RYR21" s="280"/>
      <c r="RYS21" s="281"/>
      <c r="RYT21" s="281"/>
      <c r="RYU21" s="282"/>
      <c r="RYV21" s="283"/>
      <c r="RYW21" s="279"/>
      <c r="RYX21" s="280"/>
      <c r="RYY21" s="281"/>
      <c r="RYZ21" s="281"/>
      <c r="RZA21" s="282"/>
      <c r="RZB21" s="283"/>
      <c r="RZC21" s="279"/>
      <c r="RZD21" s="280"/>
      <c r="RZE21" s="281"/>
      <c r="RZF21" s="281"/>
      <c r="RZG21" s="282"/>
      <c r="RZH21" s="283"/>
      <c r="RZI21" s="279"/>
      <c r="RZJ21" s="280"/>
      <c r="RZK21" s="281"/>
      <c r="RZL21" s="281"/>
      <c r="RZM21" s="282"/>
      <c r="RZN21" s="283"/>
      <c r="RZO21" s="279"/>
      <c r="RZP21" s="280"/>
      <c r="RZQ21" s="281"/>
      <c r="RZR21" s="281"/>
      <c r="RZS21" s="282"/>
      <c r="RZT21" s="283"/>
      <c r="RZU21" s="279"/>
      <c r="RZV21" s="280"/>
      <c r="RZW21" s="281"/>
      <c r="RZX21" s="281"/>
      <c r="RZY21" s="282"/>
      <c r="RZZ21" s="283"/>
      <c r="SAA21" s="279"/>
      <c r="SAB21" s="280"/>
      <c r="SAC21" s="281"/>
      <c r="SAD21" s="281"/>
      <c r="SAE21" s="282"/>
      <c r="SAF21" s="283"/>
      <c r="SAG21" s="279"/>
      <c r="SAH21" s="280"/>
      <c r="SAI21" s="281"/>
      <c r="SAJ21" s="281"/>
      <c r="SAK21" s="282"/>
      <c r="SAL21" s="283"/>
      <c r="SAM21" s="279"/>
      <c r="SAN21" s="280"/>
      <c r="SAO21" s="281"/>
      <c r="SAP21" s="281"/>
      <c r="SAQ21" s="282"/>
      <c r="SAR21" s="283"/>
      <c r="SAS21" s="279"/>
      <c r="SAT21" s="280"/>
      <c r="SAU21" s="281"/>
      <c r="SAV21" s="281"/>
      <c r="SAW21" s="282"/>
      <c r="SAX21" s="283"/>
      <c r="SAY21" s="279"/>
      <c r="SAZ21" s="280"/>
      <c r="SBA21" s="281"/>
      <c r="SBB21" s="281"/>
      <c r="SBC21" s="282"/>
      <c r="SBD21" s="283"/>
      <c r="SBE21" s="279"/>
      <c r="SBF21" s="280"/>
      <c r="SBG21" s="281"/>
      <c r="SBH21" s="281"/>
      <c r="SBI21" s="282"/>
      <c r="SBJ21" s="283"/>
      <c r="SBK21" s="279"/>
      <c r="SBL21" s="280"/>
      <c r="SBM21" s="281"/>
      <c r="SBN21" s="281"/>
      <c r="SBO21" s="282"/>
      <c r="SBP21" s="283"/>
      <c r="SBQ21" s="279"/>
      <c r="SBR21" s="280"/>
      <c r="SBS21" s="281"/>
      <c r="SBT21" s="281"/>
      <c r="SBU21" s="282"/>
      <c r="SBV21" s="283"/>
      <c r="SBW21" s="279"/>
      <c r="SBX21" s="280"/>
      <c r="SBY21" s="281"/>
      <c r="SBZ21" s="281"/>
      <c r="SCA21" s="282"/>
      <c r="SCB21" s="283"/>
      <c r="SCC21" s="279"/>
      <c r="SCD21" s="280"/>
      <c r="SCE21" s="281"/>
      <c r="SCF21" s="281"/>
      <c r="SCG21" s="282"/>
      <c r="SCH21" s="283"/>
      <c r="SCI21" s="279"/>
      <c r="SCJ21" s="280"/>
      <c r="SCK21" s="281"/>
      <c r="SCL21" s="281"/>
      <c r="SCM21" s="282"/>
      <c r="SCN21" s="283"/>
      <c r="SCO21" s="279"/>
      <c r="SCP21" s="280"/>
      <c r="SCQ21" s="281"/>
      <c r="SCR21" s="281"/>
      <c r="SCS21" s="282"/>
      <c r="SCT21" s="283"/>
      <c r="SCU21" s="279"/>
      <c r="SCV21" s="280"/>
      <c r="SCW21" s="281"/>
      <c r="SCX21" s="281"/>
      <c r="SCY21" s="282"/>
      <c r="SCZ21" s="283"/>
      <c r="SDA21" s="279"/>
      <c r="SDB21" s="280"/>
      <c r="SDC21" s="281"/>
      <c r="SDD21" s="281"/>
      <c r="SDE21" s="282"/>
      <c r="SDF21" s="283"/>
      <c r="SDG21" s="279"/>
      <c r="SDH21" s="280"/>
      <c r="SDI21" s="281"/>
      <c r="SDJ21" s="281"/>
      <c r="SDK21" s="282"/>
      <c r="SDL21" s="283"/>
      <c r="SDM21" s="279"/>
      <c r="SDN21" s="280"/>
      <c r="SDO21" s="281"/>
      <c r="SDP21" s="281"/>
      <c r="SDQ21" s="282"/>
      <c r="SDR21" s="283"/>
      <c r="SDS21" s="279"/>
      <c r="SDT21" s="280"/>
      <c r="SDU21" s="281"/>
      <c r="SDV21" s="281"/>
      <c r="SDW21" s="282"/>
      <c r="SDX21" s="283"/>
      <c r="SDY21" s="279"/>
      <c r="SDZ21" s="280"/>
      <c r="SEA21" s="281"/>
      <c r="SEB21" s="281"/>
      <c r="SEC21" s="282"/>
      <c r="SED21" s="283"/>
      <c r="SEE21" s="279"/>
      <c r="SEF21" s="280"/>
      <c r="SEG21" s="281"/>
      <c r="SEH21" s="281"/>
      <c r="SEI21" s="282"/>
      <c r="SEJ21" s="283"/>
      <c r="SEK21" s="279"/>
      <c r="SEL21" s="280"/>
      <c r="SEM21" s="281"/>
      <c r="SEN21" s="281"/>
      <c r="SEO21" s="282"/>
      <c r="SEP21" s="283"/>
      <c r="SEQ21" s="279"/>
      <c r="SER21" s="280"/>
      <c r="SES21" s="281"/>
      <c r="SET21" s="281"/>
      <c r="SEU21" s="282"/>
      <c r="SEV21" s="283"/>
      <c r="SEW21" s="279"/>
      <c r="SEX21" s="280"/>
      <c r="SEY21" s="281"/>
      <c r="SEZ21" s="281"/>
      <c r="SFA21" s="282"/>
      <c r="SFB21" s="283"/>
      <c r="SFC21" s="279"/>
      <c r="SFD21" s="280"/>
      <c r="SFE21" s="281"/>
      <c r="SFF21" s="281"/>
      <c r="SFG21" s="282"/>
      <c r="SFH21" s="283"/>
      <c r="SFI21" s="279"/>
      <c r="SFJ21" s="280"/>
      <c r="SFK21" s="281"/>
      <c r="SFL21" s="281"/>
      <c r="SFM21" s="282"/>
      <c r="SFN21" s="283"/>
      <c r="SFO21" s="279"/>
      <c r="SFP21" s="280"/>
      <c r="SFQ21" s="281"/>
      <c r="SFR21" s="281"/>
      <c r="SFS21" s="282"/>
      <c r="SFT21" s="283"/>
      <c r="SFU21" s="279"/>
      <c r="SFV21" s="280"/>
      <c r="SFW21" s="281"/>
      <c r="SFX21" s="281"/>
      <c r="SFY21" s="282"/>
      <c r="SFZ21" s="283"/>
      <c r="SGA21" s="279"/>
      <c r="SGB21" s="280"/>
      <c r="SGC21" s="281"/>
      <c r="SGD21" s="281"/>
      <c r="SGE21" s="282"/>
      <c r="SGF21" s="283"/>
      <c r="SGG21" s="279"/>
      <c r="SGH21" s="280"/>
      <c r="SGI21" s="281"/>
      <c r="SGJ21" s="281"/>
      <c r="SGK21" s="282"/>
      <c r="SGL21" s="283"/>
      <c r="SGM21" s="279"/>
      <c r="SGN21" s="280"/>
      <c r="SGO21" s="281"/>
      <c r="SGP21" s="281"/>
      <c r="SGQ21" s="282"/>
      <c r="SGR21" s="283"/>
      <c r="SGS21" s="279"/>
      <c r="SGT21" s="280"/>
      <c r="SGU21" s="281"/>
      <c r="SGV21" s="281"/>
      <c r="SGW21" s="282"/>
      <c r="SGX21" s="283"/>
      <c r="SGY21" s="279"/>
      <c r="SGZ21" s="280"/>
      <c r="SHA21" s="281"/>
      <c r="SHB21" s="281"/>
      <c r="SHC21" s="282"/>
      <c r="SHD21" s="283"/>
      <c r="SHE21" s="279"/>
      <c r="SHF21" s="280"/>
      <c r="SHG21" s="281"/>
      <c r="SHH21" s="281"/>
      <c r="SHI21" s="282"/>
      <c r="SHJ21" s="283"/>
      <c r="SHK21" s="279"/>
      <c r="SHL21" s="280"/>
      <c r="SHM21" s="281"/>
      <c r="SHN21" s="281"/>
      <c r="SHO21" s="282"/>
      <c r="SHP21" s="283"/>
      <c r="SHQ21" s="279"/>
      <c r="SHR21" s="280"/>
      <c r="SHS21" s="281"/>
      <c r="SHT21" s="281"/>
      <c r="SHU21" s="282"/>
      <c r="SHV21" s="283"/>
      <c r="SHW21" s="279"/>
      <c r="SHX21" s="280"/>
      <c r="SHY21" s="281"/>
      <c r="SHZ21" s="281"/>
      <c r="SIA21" s="282"/>
      <c r="SIB21" s="283"/>
      <c r="SIC21" s="279"/>
      <c r="SID21" s="280"/>
      <c r="SIE21" s="281"/>
      <c r="SIF21" s="281"/>
      <c r="SIG21" s="282"/>
      <c r="SIH21" s="283"/>
      <c r="SII21" s="279"/>
      <c r="SIJ21" s="280"/>
      <c r="SIK21" s="281"/>
      <c r="SIL21" s="281"/>
      <c r="SIM21" s="282"/>
      <c r="SIN21" s="283"/>
      <c r="SIO21" s="279"/>
      <c r="SIP21" s="280"/>
      <c r="SIQ21" s="281"/>
      <c r="SIR21" s="281"/>
      <c r="SIS21" s="282"/>
      <c r="SIT21" s="283"/>
      <c r="SIU21" s="279"/>
      <c r="SIV21" s="280"/>
      <c r="SIW21" s="281"/>
      <c r="SIX21" s="281"/>
      <c r="SIY21" s="282"/>
      <c r="SIZ21" s="283"/>
      <c r="SJA21" s="279"/>
      <c r="SJB21" s="280"/>
      <c r="SJC21" s="281"/>
      <c r="SJD21" s="281"/>
      <c r="SJE21" s="282"/>
      <c r="SJF21" s="283"/>
      <c r="SJG21" s="279"/>
      <c r="SJH21" s="280"/>
      <c r="SJI21" s="281"/>
      <c r="SJJ21" s="281"/>
      <c r="SJK21" s="282"/>
      <c r="SJL21" s="283"/>
      <c r="SJM21" s="279"/>
      <c r="SJN21" s="280"/>
      <c r="SJO21" s="281"/>
      <c r="SJP21" s="281"/>
      <c r="SJQ21" s="282"/>
      <c r="SJR21" s="283"/>
      <c r="SJS21" s="279"/>
      <c r="SJT21" s="280"/>
      <c r="SJU21" s="281"/>
      <c r="SJV21" s="281"/>
      <c r="SJW21" s="282"/>
      <c r="SJX21" s="283"/>
      <c r="SJY21" s="279"/>
      <c r="SJZ21" s="280"/>
      <c r="SKA21" s="281"/>
      <c r="SKB21" s="281"/>
      <c r="SKC21" s="282"/>
      <c r="SKD21" s="283"/>
      <c r="SKE21" s="279"/>
      <c r="SKF21" s="280"/>
      <c r="SKG21" s="281"/>
      <c r="SKH21" s="281"/>
      <c r="SKI21" s="282"/>
      <c r="SKJ21" s="283"/>
      <c r="SKK21" s="279"/>
      <c r="SKL21" s="280"/>
      <c r="SKM21" s="281"/>
      <c r="SKN21" s="281"/>
      <c r="SKO21" s="282"/>
      <c r="SKP21" s="283"/>
      <c r="SKQ21" s="279"/>
      <c r="SKR21" s="280"/>
      <c r="SKS21" s="281"/>
      <c r="SKT21" s="281"/>
      <c r="SKU21" s="282"/>
      <c r="SKV21" s="283"/>
      <c r="SKW21" s="279"/>
      <c r="SKX21" s="280"/>
      <c r="SKY21" s="281"/>
      <c r="SKZ21" s="281"/>
      <c r="SLA21" s="282"/>
      <c r="SLB21" s="283"/>
      <c r="SLC21" s="279"/>
      <c r="SLD21" s="280"/>
      <c r="SLE21" s="281"/>
      <c r="SLF21" s="281"/>
      <c r="SLG21" s="282"/>
      <c r="SLH21" s="283"/>
      <c r="SLI21" s="279"/>
      <c r="SLJ21" s="280"/>
      <c r="SLK21" s="281"/>
      <c r="SLL21" s="281"/>
      <c r="SLM21" s="282"/>
      <c r="SLN21" s="283"/>
      <c r="SLO21" s="279"/>
      <c r="SLP21" s="280"/>
      <c r="SLQ21" s="281"/>
      <c r="SLR21" s="281"/>
      <c r="SLS21" s="282"/>
      <c r="SLT21" s="283"/>
      <c r="SLU21" s="279"/>
      <c r="SLV21" s="280"/>
      <c r="SLW21" s="281"/>
      <c r="SLX21" s="281"/>
      <c r="SLY21" s="282"/>
      <c r="SLZ21" s="283"/>
      <c r="SMA21" s="279"/>
      <c r="SMB21" s="280"/>
      <c r="SMC21" s="281"/>
      <c r="SMD21" s="281"/>
      <c r="SME21" s="282"/>
      <c r="SMF21" s="283"/>
      <c r="SMG21" s="279"/>
      <c r="SMH21" s="280"/>
      <c r="SMI21" s="281"/>
      <c r="SMJ21" s="281"/>
      <c r="SMK21" s="282"/>
      <c r="SML21" s="283"/>
      <c r="SMM21" s="279"/>
      <c r="SMN21" s="280"/>
      <c r="SMO21" s="281"/>
      <c r="SMP21" s="281"/>
      <c r="SMQ21" s="282"/>
      <c r="SMR21" s="283"/>
      <c r="SMS21" s="279"/>
      <c r="SMT21" s="280"/>
      <c r="SMU21" s="281"/>
      <c r="SMV21" s="281"/>
      <c r="SMW21" s="282"/>
      <c r="SMX21" s="283"/>
      <c r="SMY21" s="279"/>
      <c r="SMZ21" s="280"/>
      <c r="SNA21" s="281"/>
      <c r="SNB21" s="281"/>
      <c r="SNC21" s="282"/>
      <c r="SND21" s="283"/>
      <c r="SNE21" s="279"/>
      <c r="SNF21" s="280"/>
      <c r="SNG21" s="281"/>
      <c r="SNH21" s="281"/>
      <c r="SNI21" s="282"/>
      <c r="SNJ21" s="283"/>
      <c r="SNK21" s="279"/>
      <c r="SNL21" s="280"/>
      <c r="SNM21" s="281"/>
      <c r="SNN21" s="281"/>
      <c r="SNO21" s="282"/>
      <c r="SNP21" s="283"/>
      <c r="SNQ21" s="279"/>
      <c r="SNR21" s="280"/>
      <c r="SNS21" s="281"/>
      <c r="SNT21" s="281"/>
      <c r="SNU21" s="282"/>
      <c r="SNV21" s="283"/>
      <c r="SNW21" s="279"/>
      <c r="SNX21" s="280"/>
      <c r="SNY21" s="281"/>
      <c r="SNZ21" s="281"/>
      <c r="SOA21" s="282"/>
      <c r="SOB21" s="283"/>
      <c r="SOC21" s="279"/>
      <c r="SOD21" s="280"/>
      <c r="SOE21" s="281"/>
      <c r="SOF21" s="281"/>
      <c r="SOG21" s="282"/>
      <c r="SOH21" s="283"/>
      <c r="SOI21" s="279"/>
      <c r="SOJ21" s="280"/>
      <c r="SOK21" s="281"/>
      <c r="SOL21" s="281"/>
      <c r="SOM21" s="282"/>
      <c r="SON21" s="283"/>
      <c r="SOO21" s="279"/>
      <c r="SOP21" s="280"/>
      <c r="SOQ21" s="281"/>
      <c r="SOR21" s="281"/>
      <c r="SOS21" s="282"/>
      <c r="SOT21" s="283"/>
      <c r="SOU21" s="279"/>
      <c r="SOV21" s="280"/>
      <c r="SOW21" s="281"/>
      <c r="SOX21" s="281"/>
      <c r="SOY21" s="282"/>
      <c r="SOZ21" s="283"/>
      <c r="SPA21" s="279"/>
      <c r="SPB21" s="280"/>
      <c r="SPC21" s="281"/>
      <c r="SPD21" s="281"/>
      <c r="SPE21" s="282"/>
      <c r="SPF21" s="283"/>
      <c r="SPG21" s="279"/>
      <c r="SPH21" s="280"/>
      <c r="SPI21" s="281"/>
      <c r="SPJ21" s="281"/>
      <c r="SPK21" s="282"/>
      <c r="SPL21" s="283"/>
      <c r="SPM21" s="279"/>
      <c r="SPN21" s="280"/>
      <c r="SPO21" s="281"/>
      <c r="SPP21" s="281"/>
      <c r="SPQ21" s="282"/>
      <c r="SPR21" s="283"/>
      <c r="SPS21" s="279"/>
      <c r="SPT21" s="280"/>
      <c r="SPU21" s="281"/>
      <c r="SPV21" s="281"/>
      <c r="SPW21" s="282"/>
      <c r="SPX21" s="283"/>
      <c r="SPY21" s="279"/>
      <c r="SPZ21" s="280"/>
      <c r="SQA21" s="281"/>
      <c r="SQB21" s="281"/>
      <c r="SQC21" s="282"/>
      <c r="SQD21" s="283"/>
      <c r="SQE21" s="279"/>
      <c r="SQF21" s="280"/>
      <c r="SQG21" s="281"/>
      <c r="SQH21" s="281"/>
      <c r="SQI21" s="282"/>
      <c r="SQJ21" s="283"/>
      <c r="SQK21" s="279"/>
      <c r="SQL21" s="280"/>
      <c r="SQM21" s="281"/>
      <c r="SQN21" s="281"/>
      <c r="SQO21" s="282"/>
      <c r="SQP21" s="283"/>
      <c r="SQQ21" s="279"/>
      <c r="SQR21" s="280"/>
      <c r="SQS21" s="281"/>
      <c r="SQT21" s="281"/>
      <c r="SQU21" s="282"/>
      <c r="SQV21" s="283"/>
      <c r="SQW21" s="279"/>
      <c r="SQX21" s="280"/>
      <c r="SQY21" s="281"/>
      <c r="SQZ21" s="281"/>
      <c r="SRA21" s="282"/>
      <c r="SRB21" s="283"/>
      <c r="SRC21" s="279"/>
      <c r="SRD21" s="280"/>
      <c r="SRE21" s="281"/>
      <c r="SRF21" s="281"/>
      <c r="SRG21" s="282"/>
      <c r="SRH21" s="283"/>
      <c r="SRI21" s="279"/>
      <c r="SRJ21" s="280"/>
      <c r="SRK21" s="281"/>
      <c r="SRL21" s="281"/>
      <c r="SRM21" s="282"/>
      <c r="SRN21" s="283"/>
      <c r="SRO21" s="279"/>
      <c r="SRP21" s="280"/>
      <c r="SRQ21" s="281"/>
      <c r="SRR21" s="281"/>
      <c r="SRS21" s="282"/>
      <c r="SRT21" s="283"/>
      <c r="SRU21" s="279"/>
      <c r="SRV21" s="280"/>
      <c r="SRW21" s="281"/>
      <c r="SRX21" s="281"/>
      <c r="SRY21" s="282"/>
      <c r="SRZ21" s="283"/>
      <c r="SSA21" s="279"/>
      <c r="SSB21" s="280"/>
      <c r="SSC21" s="281"/>
      <c r="SSD21" s="281"/>
      <c r="SSE21" s="282"/>
      <c r="SSF21" s="283"/>
      <c r="SSG21" s="279"/>
      <c r="SSH21" s="280"/>
      <c r="SSI21" s="281"/>
      <c r="SSJ21" s="281"/>
      <c r="SSK21" s="282"/>
      <c r="SSL21" s="283"/>
      <c r="SSM21" s="279"/>
      <c r="SSN21" s="280"/>
      <c r="SSO21" s="281"/>
      <c r="SSP21" s="281"/>
      <c r="SSQ21" s="282"/>
      <c r="SSR21" s="283"/>
      <c r="SSS21" s="279"/>
      <c r="SST21" s="280"/>
      <c r="SSU21" s="281"/>
      <c r="SSV21" s="281"/>
      <c r="SSW21" s="282"/>
      <c r="SSX21" s="283"/>
      <c r="SSY21" s="279"/>
      <c r="SSZ21" s="280"/>
      <c r="STA21" s="281"/>
      <c r="STB21" s="281"/>
      <c r="STC21" s="282"/>
      <c r="STD21" s="283"/>
      <c r="STE21" s="279"/>
      <c r="STF21" s="280"/>
      <c r="STG21" s="281"/>
      <c r="STH21" s="281"/>
      <c r="STI21" s="282"/>
      <c r="STJ21" s="283"/>
      <c r="STK21" s="279"/>
      <c r="STL21" s="280"/>
      <c r="STM21" s="281"/>
      <c r="STN21" s="281"/>
      <c r="STO21" s="282"/>
      <c r="STP21" s="283"/>
      <c r="STQ21" s="279"/>
      <c r="STR21" s="280"/>
      <c r="STS21" s="281"/>
      <c r="STT21" s="281"/>
      <c r="STU21" s="282"/>
      <c r="STV21" s="283"/>
      <c r="STW21" s="279"/>
      <c r="STX21" s="280"/>
      <c r="STY21" s="281"/>
      <c r="STZ21" s="281"/>
      <c r="SUA21" s="282"/>
      <c r="SUB21" s="283"/>
      <c r="SUC21" s="279"/>
      <c r="SUD21" s="280"/>
      <c r="SUE21" s="281"/>
      <c r="SUF21" s="281"/>
      <c r="SUG21" s="282"/>
      <c r="SUH21" s="283"/>
      <c r="SUI21" s="279"/>
      <c r="SUJ21" s="280"/>
      <c r="SUK21" s="281"/>
      <c r="SUL21" s="281"/>
      <c r="SUM21" s="282"/>
      <c r="SUN21" s="283"/>
      <c r="SUO21" s="279"/>
      <c r="SUP21" s="280"/>
      <c r="SUQ21" s="281"/>
      <c r="SUR21" s="281"/>
      <c r="SUS21" s="282"/>
      <c r="SUT21" s="283"/>
      <c r="SUU21" s="279"/>
      <c r="SUV21" s="280"/>
      <c r="SUW21" s="281"/>
      <c r="SUX21" s="281"/>
      <c r="SUY21" s="282"/>
      <c r="SUZ21" s="283"/>
      <c r="SVA21" s="279"/>
      <c r="SVB21" s="280"/>
      <c r="SVC21" s="281"/>
      <c r="SVD21" s="281"/>
      <c r="SVE21" s="282"/>
      <c r="SVF21" s="283"/>
      <c r="SVG21" s="279"/>
      <c r="SVH21" s="280"/>
      <c r="SVI21" s="281"/>
      <c r="SVJ21" s="281"/>
      <c r="SVK21" s="282"/>
      <c r="SVL21" s="283"/>
      <c r="SVM21" s="279"/>
      <c r="SVN21" s="280"/>
      <c r="SVO21" s="281"/>
      <c r="SVP21" s="281"/>
      <c r="SVQ21" s="282"/>
      <c r="SVR21" s="283"/>
      <c r="SVS21" s="279"/>
      <c r="SVT21" s="280"/>
      <c r="SVU21" s="281"/>
      <c r="SVV21" s="281"/>
      <c r="SVW21" s="282"/>
      <c r="SVX21" s="283"/>
      <c r="SVY21" s="279"/>
      <c r="SVZ21" s="280"/>
      <c r="SWA21" s="281"/>
      <c r="SWB21" s="281"/>
      <c r="SWC21" s="282"/>
      <c r="SWD21" s="283"/>
      <c r="SWE21" s="279"/>
      <c r="SWF21" s="280"/>
      <c r="SWG21" s="281"/>
      <c r="SWH21" s="281"/>
      <c r="SWI21" s="282"/>
      <c r="SWJ21" s="283"/>
      <c r="SWK21" s="279"/>
      <c r="SWL21" s="280"/>
      <c r="SWM21" s="281"/>
      <c r="SWN21" s="281"/>
      <c r="SWO21" s="282"/>
      <c r="SWP21" s="283"/>
      <c r="SWQ21" s="279"/>
      <c r="SWR21" s="280"/>
      <c r="SWS21" s="281"/>
      <c r="SWT21" s="281"/>
      <c r="SWU21" s="282"/>
      <c r="SWV21" s="283"/>
      <c r="SWW21" s="279"/>
      <c r="SWX21" s="280"/>
      <c r="SWY21" s="281"/>
      <c r="SWZ21" s="281"/>
      <c r="SXA21" s="282"/>
      <c r="SXB21" s="283"/>
      <c r="SXC21" s="279"/>
      <c r="SXD21" s="280"/>
      <c r="SXE21" s="281"/>
      <c r="SXF21" s="281"/>
      <c r="SXG21" s="282"/>
      <c r="SXH21" s="283"/>
      <c r="SXI21" s="279"/>
      <c r="SXJ21" s="280"/>
      <c r="SXK21" s="281"/>
      <c r="SXL21" s="281"/>
      <c r="SXM21" s="282"/>
      <c r="SXN21" s="283"/>
      <c r="SXO21" s="279"/>
      <c r="SXP21" s="280"/>
      <c r="SXQ21" s="281"/>
      <c r="SXR21" s="281"/>
      <c r="SXS21" s="282"/>
      <c r="SXT21" s="283"/>
      <c r="SXU21" s="279"/>
      <c r="SXV21" s="280"/>
      <c r="SXW21" s="281"/>
      <c r="SXX21" s="281"/>
      <c r="SXY21" s="282"/>
      <c r="SXZ21" s="283"/>
      <c r="SYA21" s="279"/>
      <c r="SYB21" s="280"/>
      <c r="SYC21" s="281"/>
      <c r="SYD21" s="281"/>
      <c r="SYE21" s="282"/>
      <c r="SYF21" s="283"/>
      <c r="SYG21" s="279"/>
      <c r="SYH21" s="280"/>
      <c r="SYI21" s="281"/>
      <c r="SYJ21" s="281"/>
      <c r="SYK21" s="282"/>
      <c r="SYL21" s="283"/>
      <c r="SYM21" s="279"/>
      <c r="SYN21" s="280"/>
      <c r="SYO21" s="281"/>
      <c r="SYP21" s="281"/>
      <c r="SYQ21" s="282"/>
      <c r="SYR21" s="283"/>
      <c r="SYS21" s="279"/>
      <c r="SYT21" s="280"/>
      <c r="SYU21" s="281"/>
      <c r="SYV21" s="281"/>
      <c r="SYW21" s="282"/>
      <c r="SYX21" s="283"/>
      <c r="SYY21" s="279"/>
      <c r="SYZ21" s="280"/>
      <c r="SZA21" s="281"/>
      <c r="SZB21" s="281"/>
      <c r="SZC21" s="282"/>
      <c r="SZD21" s="283"/>
      <c r="SZE21" s="279"/>
      <c r="SZF21" s="280"/>
      <c r="SZG21" s="281"/>
      <c r="SZH21" s="281"/>
      <c r="SZI21" s="282"/>
      <c r="SZJ21" s="283"/>
      <c r="SZK21" s="279"/>
      <c r="SZL21" s="280"/>
      <c r="SZM21" s="281"/>
      <c r="SZN21" s="281"/>
      <c r="SZO21" s="282"/>
      <c r="SZP21" s="283"/>
      <c r="SZQ21" s="279"/>
      <c r="SZR21" s="280"/>
      <c r="SZS21" s="281"/>
      <c r="SZT21" s="281"/>
      <c r="SZU21" s="282"/>
      <c r="SZV21" s="283"/>
      <c r="SZW21" s="279"/>
      <c r="SZX21" s="280"/>
      <c r="SZY21" s="281"/>
      <c r="SZZ21" s="281"/>
      <c r="TAA21" s="282"/>
      <c r="TAB21" s="283"/>
      <c r="TAC21" s="279"/>
      <c r="TAD21" s="280"/>
      <c r="TAE21" s="281"/>
      <c r="TAF21" s="281"/>
      <c r="TAG21" s="282"/>
      <c r="TAH21" s="283"/>
      <c r="TAI21" s="279"/>
      <c r="TAJ21" s="280"/>
      <c r="TAK21" s="281"/>
      <c r="TAL21" s="281"/>
      <c r="TAM21" s="282"/>
      <c r="TAN21" s="283"/>
      <c r="TAO21" s="279"/>
      <c r="TAP21" s="280"/>
      <c r="TAQ21" s="281"/>
      <c r="TAR21" s="281"/>
      <c r="TAS21" s="282"/>
      <c r="TAT21" s="283"/>
      <c r="TAU21" s="279"/>
      <c r="TAV21" s="280"/>
      <c r="TAW21" s="281"/>
      <c r="TAX21" s="281"/>
      <c r="TAY21" s="282"/>
      <c r="TAZ21" s="283"/>
      <c r="TBA21" s="279"/>
      <c r="TBB21" s="280"/>
      <c r="TBC21" s="281"/>
      <c r="TBD21" s="281"/>
      <c r="TBE21" s="282"/>
      <c r="TBF21" s="283"/>
      <c r="TBG21" s="279"/>
      <c r="TBH21" s="280"/>
      <c r="TBI21" s="281"/>
      <c r="TBJ21" s="281"/>
      <c r="TBK21" s="282"/>
      <c r="TBL21" s="283"/>
      <c r="TBM21" s="279"/>
      <c r="TBN21" s="280"/>
      <c r="TBO21" s="281"/>
      <c r="TBP21" s="281"/>
      <c r="TBQ21" s="282"/>
      <c r="TBR21" s="283"/>
      <c r="TBS21" s="279"/>
      <c r="TBT21" s="280"/>
      <c r="TBU21" s="281"/>
      <c r="TBV21" s="281"/>
      <c r="TBW21" s="282"/>
      <c r="TBX21" s="283"/>
      <c r="TBY21" s="279"/>
      <c r="TBZ21" s="280"/>
      <c r="TCA21" s="281"/>
      <c r="TCB21" s="281"/>
      <c r="TCC21" s="282"/>
      <c r="TCD21" s="283"/>
      <c r="TCE21" s="279"/>
      <c r="TCF21" s="280"/>
      <c r="TCG21" s="281"/>
      <c r="TCH21" s="281"/>
      <c r="TCI21" s="282"/>
      <c r="TCJ21" s="283"/>
      <c r="TCK21" s="279"/>
      <c r="TCL21" s="280"/>
      <c r="TCM21" s="281"/>
      <c r="TCN21" s="281"/>
      <c r="TCO21" s="282"/>
      <c r="TCP21" s="283"/>
      <c r="TCQ21" s="279"/>
      <c r="TCR21" s="280"/>
      <c r="TCS21" s="281"/>
      <c r="TCT21" s="281"/>
      <c r="TCU21" s="282"/>
      <c r="TCV21" s="283"/>
      <c r="TCW21" s="279"/>
      <c r="TCX21" s="280"/>
      <c r="TCY21" s="281"/>
      <c r="TCZ21" s="281"/>
      <c r="TDA21" s="282"/>
      <c r="TDB21" s="283"/>
      <c r="TDC21" s="279"/>
      <c r="TDD21" s="280"/>
      <c r="TDE21" s="281"/>
      <c r="TDF21" s="281"/>
      <c r="TDG21" s="282"/>
      <c r="TDH21" s="283"/>
      <c r="TDI21" s="279"/>
      <c r="TDJ21" s="280"/>
      <c r="TDK21" s="281"/>
      <c r="TDL21" s="281"/>
      <c r="TDM21" s="282"/>
      <c r="TDN21" s="283"/>
      <c r="TDO21" s="279"/>
      <c r="TDP21" s="280"/>
      <c r="TDQ21" s="281"/>
      <c r="TDR21" s="281"/>
      <c r="TDS21" s="282"/>
      <c r="TDT21" s="283"/>
      <c r="TDU21" s="279"/>
      <c r="TDV21" s="280"/>
      <c r="TDW21" s="281"/>
      <c r="TDX21" s="281"/>
      <c r="TDY21" s="282"/>
      <c r="TDZ21" s="283"/>
      <c r="TEA21" s="279"/>
      <c r="TEB21" s="280"/>
      <c r="TEC21" s="281"/>
      <c r="TED21" s="281"/>
      <c r="TEE21" s="282"/>
      <c r="TEF21" s="283"/>
      <c r="TEG21" s="279"/>
      <c r="TEH21" s="280"/>
      <c r="TEI21" s="281"/>
      <c r="TEJ21" s="281"/>
      <c r="TEK21" s="282"/>
      <c r="TEL21" s="283"/>
      <c r="TEM21" s="279"/>
      <c r="TEN21" s="280"/>
      <c r="TEO21" s="281"/>
      <c r="TEP21" s="281"/>
      <c r="TEQ21" s="282"/>
      <c r="TER21" s="283"/>
      <c r="TES21" s="279"/>
      <c r="TET21" s="280"/>
      <c r="TEU21" s="281"/>
      <c r="TEV21" s="281"/>
      <c r="TEW21" s="282"/>
      <c r="TEX21" s="283"/>
      <c r="TEY21" s="279"/>
      <c r="TEZ21" s="280"/>
      <c r="TFA21" s="281"/>
      <c r="TFB21" s="281"/>
      <c r="TFC21" s="282"/>
      <c r="TFD21" s="283"/>
      <c r="TFE21" s="279"/>
      <c r="TFF21" s="280"/>
      <c r="TFG21" s="281"/>
      <c r="TFH21" s="281"/>
      <c r="TFI21" s="282"/>
      <c r="TFJ21" s="283"/>
      <c r="TFK21" s="279"/>
      <c r="TFL21" s="280"/>
      <c r="TFM21" s="281"/>
      <c r="TFN21" s="281"/>
      <c r="TFO21" s="282"/>
      <c r="TFP21" s="283"/>
      <c r="TFQ21" s="279"/>
      <c r="TFR21" s="280"/>
      <c r="TFS21" s="281"/>
      <c r="TFT21" s="281"/>
      <c r="TFU21" s="282"/>
      <c r="TFV21" s="283"/>
      <c r="TFW21" s="279"/>
      <c r="TFX21" s="280"/>
      <c r="TFY21" s="281"/>
      <c r="TFZ21" s="281"/>
      <c r="TGA21" s="282"/>
      <c r="TGB21" s="283"/>
      <c r="TGC21" s="279"/>
      <c r="TGD21" s="280"/>
      <c r="TGE21" s="281"/>
      <c r="TGF21" s="281"/>
      <c r="TGG21" s="282"/>
      <c r="TGH21" s="283"/>
      <c r="TGI21" s="279"/>
      <c r="TGJ21" s="280"/>
      <c r="TGK21" s="281"/>
      <c r="TGL21" s="281"/>
      <c r="TGM21" s="282"/>
      <c r="TGN21" s="283"/>
      <c r="TGO21" s="279"/>
      <c r="TGP21" s="280"/>
      <c r="TGQ21" s="281"/>
      <c r="TGR21" s="281"/>
      <c r="TGS21" s="282"/>
      <c r="TGT21" s="283"/>
      <c r="TGU21" s="279"/>
      <c r="TGV21" s="280"/>
      <c r="TGW21" s="281"/>
      <c r="TGX21" s="281"/>
      <c r="TGY21" s="282"/>
      <c r="TGZ21" s="283"/>
      <c r="THA21" s="279"/>
      <c r="THB21" s="280"/>
      <c r="THC21" s="281"/>
      <c r="THD21" s="281"/>
      <c r="THE21" s="282"/>
      <c r="THF21" s="283"/>
      <c r="THG21" s="279"/>
      <c r="THH21" s="280"/>
      <c r="THI21" s="281"/>
      <c r="THJ21" s="281"/>
      <c r="THK21" s="282"/>
      <c r="THL21" s="283"/>
      <c r="THM21" s="279"/>
      <c r="THN21" s="280"/>
      <c r="THO21" s="281"/>
      <c r="THP21" s="281"/>
      <c r="THQ21" s="282"/>
      <c r="THR21" s="283"/>
      <c r="THS21" s="279"/>
      <c r="THT21" s="280"/>
      <c r="THU21" s="281"/>
      <c r="THV21" s="281"/>
      <c r="THW21" s="282"/>
      <c r="THX21" s="283"/>
      <c r="THY21" s="279"/>
      <c r="THZ21" s="280"/>
      <c r="TIA21" s="281"/>
      <c r="TIB21" s="281"/>
      <c r="TIC21" s="282"/>
      <c r="TID21" s="283"/>
      <c r="TIE21" s="279"/>
      <c r="TIF21" s="280"/>
      <c r="TIG21" s="281"/>
      <c r="TIH21" s="281"/>
      <c r="TII21" s="282"/>
      <c r="TIJ21" s="283"/>
      <c r="TIK21" s="279"/>
      <c r="TIL21" s="280"/>
      <c r="TIM21" s="281"/>
      <c r="TIN21" s="281"/>
      <c r="TIO21" s="282"/>
      <c r="TIP21" s="283"/>
      <c r="TIQ21" s="279"/>
      <c r="TIR21" s="280"/>
      <c r="TIS21" s="281"/>
      <c r="TIT21" s="281"/>
      <c r="TIU21" s="282"/>
      <c r="TIV21" s="283"/>
      <c r="TIW21" s="279"/>
      <c r="TIX21" s="280"/>
      <c r="TIY21" s="281"/>
      <c r="TIZ21" s="281"/>
      <c r="TJA21" s="282"/>
      <c r="TJB21" s="283"/>
      <c r="TJC21" s="279"/>
      <c r="TJD21" s="280"/>
      <c r="TJE21" s="281"/>
      <c r="TJF21" s="281"/>
      <c r="TJG21" s="282"/>
      <c r="TJH21" s="283"/>
      <c r="TJI21" s="279"/>
      <c r="TJJ21" s="280"/>
      <c r="TJK21" s="281"/>
      <c r="TJL21" s="281"/>
      <c r="TJM21" s="282"/>
      <c r="TJN21" s="283"/>
      <c r="TJO21" s="279"/>
      <c r="TJP21" s="280"/>
      <c r="TJQ21" s="281"/>
      <c r="TJR21" s="281"/>
      <c r="TJS21" s="282"/>
      <c r="TJT21" s="283"/>
      <c r="TJU21" s="279"/>
      <c r="TJV21" s="280"/>
      <c r="TJW21" s="281"/>
      <c r="TJX21" s="281"/>
      <c r="TJY21" s="282"/>
      <c r="TJZ21" s="283"/>
      <c r="TKA21" s="279"/>
      <c r="TKB21" s="280"/>
      <c r="TKC21" s="281"/>
      <c r="TKD21" s="281"/>
      <c r="TKE21" s="282"/>
      <c r="TKF21" s="283"/>
      <c r="TKG21" s="279"/>
      <c r="TKH21" s="280"/>
      <c r="TKI21" s="281"/>
      <c r="TKJ21" s="281"/>
      <c r="TKK21" s="282"/>
      <c r="TKL21" s="283"/>
      <c r="TKM21" s="279"/>
      <c r="TKN21" s="280"/>
      <c r="TKO21" s="281"/>
      <c r="TKP21" s="281"/>
      <c r="TKQ21" s="282"/>
      <c r="TKR21" s="283"/>
      <c r="TKS21" s="279"/>
      <c r="TKT21" s="280"/>
      <c r="TKU21" s="281"/>
      <c r="TKV21" s="281"/>
      <c r="TKW21" s="282"/>
      <c r="TKX21" s="283"/>
      <c r="TKY21" s="279"/>
      <c r="TKZ21" s="280"/>
      <c r="TLA21" s="281"/>
      <c r="TLB21" s="281"/>
      <c r="TLC21" s="282"/>
      <c r="TLD21" s="283"/>
      <c r="TLE21" s="279"/>
      <c r="TLF21" s="280"/>
      <c r="TLG21" s="281"/>
      <c r="TLH21" s="281"/>
      <c r="TLI21" s="282"/>
      <c r="TLJ21" s="283"/>
      <c r="TLK21" s="279"/>
      <c r="TLL21" s="280"/>
      <c r="TLM21" s="281"/>
      <c r="TLN21" s="281"/>
      <c r="TLO21" s="282"/>
      <c r="TLP21" s="283"/>
      <c r="TLQ21" s="279"/>
      <c r="TLR21" s="280"/>
      <c r="TLS21" s="281"/>
      <c r="TLT21" s="281"/>
      <c r="TLU21" s="282"/>
      <c r="TLV21" s="283"/>
      <c r="TLW21" s="279"/>
      <c r="TLX21" s="280"/>
      <c r="TLY21" s="281"/>
      <c r="TLZ21" s="281"/>
      <c r="TMA21" s="282"/>
      <c r="TMB21" s="283"/>
      <c r="TMC21" s="279"/>
      <c r="TMD21" s="280"/>
      <c r="TME21" s="281"/>
      <c r="TMF21" s="281"/>
      <c r="TMG21" s="282"/>
      <c r="TMH21" s="283"/>
      <c r="TMI21" s="279"/>
      <c r="TMJ21" s="280"/>
      <c r="TMK21" s="281"/>
      <c r="TML21" s="281"/>
      <c r="TMM21" s="282"/>
      <c r="TMN21" s="283"/>
      <c r="TMO21" s="279"/>
      <c r="TMP21" s="280"/>
      <c r="TMQ21" s="281"/>
      <c r="TMR21" s="281"/>
      <c r="TMS21" s="282"/>
      <c r="TMT21" s="283"/>
      <c r="TMU21" s="279"/>
      <c r="TMV21" s="280"/>
      <c r="TMW21" s="281"/>
      <c r="TMX21" s="281"/>
      <c r="TMY21" s="282"/>
      <c r="TMZ21" s="283"/>
      <c r="TNA21" s="279"/>
      <c r="TNB21" s="280"/>
      <c r="TNC21" s="281"/>
      <c r="TND21" s="281"/>
      <c r="TNE21" s="282"/>
      <c r="TNF21" s="283"/>
      <c r="TNG21" s="279"/>
      <c r="TNH21" s="280"/>
      <c r="TNI21" s="281"/>
      <c r="TNJ21" s="281"/>
      <c r="TNK21" s="282"/>
      <c r="TNL21" s="283"/>
      <c r="TNM21" s="279"/>
      <c r="TNN21" s="280"/>
      <c r="TNO21" s="281"/>
      <c r="TNP21" s="281"/>
      <c r="TNQ21" s="282"/>
      <c r="TNR21" s="283"/>
      <c r="TNS21" s="279"/>
      <c r="TNT21" s="280"/>
      <c r="TNU21" s="281"/>
      <c r="TNV21" s="281"/>
      <c r="TNW21" s="282"/>
      <c r="TNX21" s="283"/>
      <c r="TNY21" s="279"/>
      <c r="TNZ21" s="280"/>
      <c r="TOA21" s="281"/>
      <c r="TOB21" s="281"/>
      <c r="TOC21" s="282"/>
      <c r="TOD21" s="283"/>
      <c r="TOE21" s="279"/>
      <c r="TOF21" s="280"/>
      <c r="TOG21" s="281"/>
      <c r="TOH21" s="281"/>
      <c r="TOI21" s="282"/>
      <c r="TOJ21" s="283"/>
      <c r="TOK21" s="279"/>
      <c r="TOL21" s="280"/>
      <c r="TOM21" s="281"/>
      <c r="TON21" s="281"/>
      <c r="TOO21" s="282"/>
      <c r="TOP21" s="283"/>
      <c r="TOQ21" s="279"/>
      <c r="TOR21" s="280"/>
      <c r="TOS21" s="281"/>
      <c r="TOT21" s="281"/>
      <c r="TOU21" s="282"/>
      <c r="TOV21" s="283"/>
      <c r="TOW21" s="279"/>
      <c r="TOX21" s="280"/>
      <c r="TOY21" s="281"/>
      <c r="TOZ21" s="281"/>
      <c r="TPA21" s="282"/>
      <c r="TPB21" s="283"/>
      <c r="TPC21" s="279"/>
      <c r="TPD21" s="280"/>
      <c r="TPE21" s="281"/>
      <c r="TPF21" s="281"/>
      <c r="TPG21" s="282"/>
      <c r="TPH21" s="283"/>
      <c r="TPI21" s="279"/>
      <c r="TPJ21" s="280"/>
      <c r="TPK21" s="281"/>
      <c r="TPL21" s="281"/>
      <c r="TPM21" s="282"/>
      <c r="TPN21" s="283"/>
      <c r="TPO21" s="279"/>
      <c r="TPP21" s="280"/>
      <c r="TPQ21" s="281"/>
      <c r="TPR21" s="281"/>
      <c r="TPS21" s="282"/>
      <c r="TPT21" s="283"/>
      <c r="TPU21" s="279"/>
      <c r="TPV21" s="280"/>
      <c r="TPW21" s="281"/>
      <c r="TPX21" s="281"/>
      <c r="TPY21" s="282"/>
      <c r="TPZ21" s="283"/>
      <c r="TQA21" s="279"/>
      <c r="TQB21" s="280"/>
      <c r="TQC21" s="281"/>
      <c r="TQD21" s="281"/>
      <c r="TQE21" s="282"/>
      <c r="TQF21" s="283"/>
      <c r="TQG21" s="279"/>
      <c r="TQH21" s="280"/>
      <c r="TQI21" s="281"/>
      <c r="TQJ21" s="281"/>
      <c r="TQK21" s="282"/>
      <c r="TQL21" s="283"/>
      <c r="TQM21" s="279"/>
      <c r="TQN21" s="280"/>
      <c r="TQO21" s="281"/>
      <c r="TQP21" s="281"/>
      <c r="TQQ21" s="282"/>
      <c r="TQR21" s="283"/>
      <c r="TQS21" s="279"/>
      <c r="TQT21" s="280"/>
      <c r="TQU21" s="281"/>
      <c r="TQV21" s="281"/>
      <c r="TQW21" s="282"/>
      <c r="TQX21" s="283"/>
      <c r="TQY21" s="279"/>
      <c r="TQZ21" s="280"/>
      <c r="TRA21" s="281"/>
      <c r="TRB21" s="281"/>
      <c r="TRC21" s="282"/>
      <c r="TRD21" s="283"/>
      <c r="TRE21" s="279"/>
      <c r="TRF21" s="280"/>
      <c r="TRG21" s="281"/>
      <c r="TRH21" s="281"/>
      <c r="TRI21" s="282"/>
      <c r="TRJ21" s="283"/>
      <c r="TRK21" s="279"/>
      <c r="TRL21" s="280"/>
      <c r="TRM21" s="281"/>
      <c r="TRN21" s="281"/>
      <c r="TRO21" s="282"/>
      <c r="TRP21" s="283"/>
      <c r="TRQ21" s="279"/>
      <c r="TRR21" s="280"/>
      <c r="TRS21" s="281"/>
      <c r="TRT21" s="281"/>
      <c r="TRU21" s="282"/>
      <c r="TRV21" s="283"/>
      <c r="TRW21" s="279"/>
      <c r="TRX21" s="280"/>
      <c r="TRY21" s="281"/>
      <c r="TRZ21" s="281"/>
      <c r="TSA21" s="282"/>
      <c r="TSB21" s="283"/>
      <c r="TSC21" s="279"/>
      <c r="TSD21" s="280"/>
      <c r="TSE21" s="281"/>
      <c r="TSF21" s="281"/>
      <c r="TSG21" s="282"/>
      <c r="TSH21" s="283"/>
      <c r="TSI21" s="279"/>
      <c r="TSJ21" s="280"/>
      <c r="TSK21" s="281"/>
      <c r="TSL21" s="281"/>
      <c r="TSM21" s="282"/>
      <c r="TSN21" s="283"/>
      <c r="TSO21" s="279"/>
      <c r="TSP21" s="280"/>
      <c r="TSQ21" s="281"/>
      <c r="TSR21" s="281"/>
      <c r="TSS21" s="282"/>
      <c r="TST21" s="283"/>
      <c r="TSU21" s="279"/>
      <c r="TSV21" s="280"/>
      <c r="TSW21" s="281"/>
      <c r="TSX21" s="281"/>
      <c r="TSY21" s="282"/>
      <c r="TSZ21" s="283"/>
      <c r="TTA21" s="279"/>
      <c r="TTB21" s="280"/>
      <c r="TTC21" s="281"/>
      <c r="TTD21" s="281"/>
      <c r="TTE21" s="282"/>
      <c r="TTF21" s="283"/>
      <c r="TTG21" s="279"/>
      <c r="TTH21" s="280"/>
      <c r="TTI21" s="281"/>
      <c r="TTJ21" s="281"/>
      <c r="TTK21" s="282"/>
      <c r="TTL21" s="283"/>
      <c r="TTM21" s="279"/>
      <c r="TTN21" s="280"/>
      <c r="TTO21" s="281"/>
      <c r="TTP21" s="281"/>
      <c r="TTQ21" s="282"/>
      <c r="TTR21" s="283"/>
      <c r="TTS21" s="279"/>
      <c r="TTT21" s="280"/>
      <c r="TTU21" s="281"/>
      <c r="TTV21" s="281"/>
      <c r="TTW21" s="282"/>
      <c r="TTX21" s="283"/>
      <c r="TTY21" s="279"/>
      <c r="TTZ21" s="280"/>
      <c r="TUA21" s="281"/>
      <c r="TUB21" s="281"/>
      <c r="TUC21" s="282"/>
      <c r="TUD21" s="283"/>
      <c r="TUE21" s="279"/>
      <c r="TUF21" s="280"/>
      <c r="TUG21" s="281"/>
      <c r="TUH21" s="281"/>
      <c r="TUI21" s="282"/>
      <c r="TUJ21" s="283"/>
      <c r="TUK21" s="279"/>
      <c r="TUL21" s="280"/>
      <c r="TUM21" s="281"/>
      <c r="TUN21" s="281"/>
      <c r="TUO21" s="282"/>
      <c r="TUP21" s="283"/>
      <c r="TUQ21" s="279"/>
      <c r="TUR21" s="280"/>
      <c r="TUS21" s="281"/>
      <c r="TUT21" s="281"/>
      <c r="TUU21" s="282"/>
      <c r="TUV21" s="283"/>
      <c r="TUW21" s="279"/>
      <c r="TUX21" s="280"/>
      <c r="TUY21" s="281"/>
      <c r="TUZ21" s="281"/>
      <c r="TVA21" s="282"/>
      <c r="TVB21" s="283"/>
      <c r="TVC21" s="279"/>
      <c r="TVD21" s="280"/>
      <c r="TVE21" s="281"/>
      <c r="TVF21" s="281"/>
      <c r="TVG21" s="282"/>
      <c r="TVH21" s="283"/>
      <c r="TVI21" s="279"/>
      <c r="TVJ21" s="280"/>
      <c r="TVK21" s="281"/>
      <c r="TVL21" s="281"/>
      <c r="TVM21" s="282"/>
      <c r="TVN21" s="283"/>
      <c r="TVO21" s="279"/>
      <c r="TVP21" s="280"/>
      <c r="TVQ21" s="281"/>
      <c r="TVR21" s="281"/>
      <c r="TVS21" s="282"/>
      <c r="TVT21" s="283"/>
      <c r="TVU21" s="279"/>
      <c r="TVV21" s="280"/>
      <c r="TVW21" s="281"/>
      <c r="TVX21" s="281"/>
      <c r="TVY21" s="282"/>
      <c r="TVZ21" s="283"/>
      <c r="TWA21" s="279"/>
      <c r="TWB21" s="280"/>
      <c r="TWC21" s="281"/>
      <c r="TWD21" s="281"/>
      <c r="TWE21" s="282"/>
      <c r="TWF21" s="283"/>
      <c r="TWG21" s="279"/>
      <c r="TWH21" s="280"/>
      <c r="TWI21" s="281"/>
      <c r="TWJ21" s="281"/>
      <c r="TWK21" s="282"/>
      <c r="TWL21" s="283"/>
      <c r="TWM21" s="279"/>
      <c r="TWN21" s="280"/>
      <c r="TWO21" s="281"/>
      <c r="TWP21" s="281"/>
      <c r="TWQ21" s="282"/>
      <c r="TWR21" s="283"/>
      <c r="TWS21" s="279"/>
      <c r="TWT21" s="280"/>
      <c r="TWU21" s="281"/>
      <c r="TWV21" s="281"/>
      <c r="TWW21" s="282"/>
      <c r="TWX21" s="283"/>
      <c r="TWY21" s="279"/>
      <c r="TWZ21" s="280"/>
      <c r="TXA21" s="281"/>
      <c r="TXB21" s="281"/>
      <c r="TXC21" s="282"/>
      <c r="TXD21" s="283"/>
      <c r="TXE21" s="279"/>
      <c r="TXF21" s="280"/>
      <c r="TXG21" s="281"/>
      <c r="TXH21" s="281"/>
      <c r="TXI21" s="282"/>
      <c r="TXJ21" s="283"/>
      <c r="TXK21" s="279"/>
      <c r="TXL21" s="280"/>
      <c r="TXM21" s="281"/>
      <c r="TXN21" s="281"/>
      <c r="TXO21" s="282"/>
      <c r="TXP21" s="283"/>
      <c r="TXQ21" s="279"/>
      <c r="TXR21" s="280"/>
      <c r="TXS21" s="281"/>
      <c r="TXT21" s="281"/>
      <c r="TXU21" s="282"/>
      <c r="TXV21" s="283"/>
      <c r="TXW21" s="279"/>
      <c r="TXX21" s="280"/>
      <c r="TXY21" s="281"/>
      <c r="TXZ21" s="281"/>
      <c r="TYA21" s="282"/>
      <c r="TYB21" s="283"/>
      <c r="TYC21" s="279"/>
      <c r="TYD21" s="280"/>
      <c r="TYE21" s="281"/>
      <c r="TYF21" s="281"/>
      <c r="TYG21" s="282"/>
      <c r="TYH21" s="283"/>
      <c r="TYI21" s="279"/>
      <c r="TYJ21" s="280"/>
      <c r="TYK21" s="281"/>
      <c r="TYL21" s="281"/>
      <c r="TYM21" s="282"/>
      <c r="TYN21" s="283"/>
      <c r="TYO21" s="279"/>
      <c r="TYP21" s="280"/>
      <c r="TYQ21" s="281"/>
      <c r="TYR21" s="281"/>
      <c r="TYS21" s="282"/>
      <c r="TYT21" s="283"/>
      <c r="TYU21" s="279"/>
      <c r="TYV21" s="280"/>
      <c r="TYW21" s="281"/>
      <c r="TYX21" s="281"/>
      <c r="TYY21" s="282"/>
      <c r="TYZ21" s="283"/>
      <c r="TZA21" s="279"/>
      <c r="TZB21" s="280"/>
      <c r="TZC21" s="281"/>
      <c r="TZD21" s="281"/>
      <c r="TZE21" s="282"/>
      <c r="TZF21" s="283"/>
      <c r="TZG21" s="279"/>
      <c r="TZH21" s="280"/>
      <c r="TZI21" s="281"/>
      <c r="TZJ21" s="281"/>
      <c r="TZK21" s="282"/>
      <c r="TZL21" s="283"/>
      <c r="TZM21" s="279"/>
      <c r="TZN21" s="280"/>
      <c r="TZO21" s="281"/>
      <c r="TZP21" s="281"/>
      <c r="TZQ21" s="282"/>
      <c r="TZR21" s="283"/>
      <c r="TZS21" s="279"/>
      <c r="TZT21" s="280"/>
      <c r="TZU21" s="281"/>
      <c r="TZV21" s="281"/>
      <c r="TZW21" s="282"/>
      <c r="TZX21" s="283"/>
      <c r="TZY21" s="279"/>
      <c r="TZZ21" s="280"/>
      <c r="UAA21" s="281"/>
      <c r="UAB21" s="281"/>
      <c r="UAC21" s="282"/>
      <c r="UAD21" s="283"/>
      <c r="UAE21" s="279"/>
      <c r="UAF21" s="280"/>
      <c r="UAG21" s="281"/>
      <c r="UAH21" s="281"/>
      <c r="UAI21" s="282"/>
      <c r="UAJ21" s="283"/>
      <c r="UAK21" s="279"/>
      <c r="UAL21" s="280"/>
      <c r="UAM21" s="281"/>
      <c r="UAN21" s="281"/>
      <c r="UAO21" s="282"/>
      <c r="UAP21" s="283"/>
      <c r="UAQ21" s="279"/>
      <c r="UAR21" s="280"/>
      <c r="UAS21" s="281"/>
      <c r="UAT21" s="281"/>
      <c r="UAU21" s="282"/>
      <c r="UAV21" s="283"/>
      <c r="UAW21" s="279"/>
      <c r="UAX21" s="280"/>
      <c r="UAY21" s="281"/>
      <c r="UAZ21" s="281"/>
      <c r="UBA21" s="282"/>
      <c r="UBB21" s="283"/>
      <c r="UBC21" s="279"/>
      <c r="UBD21" s="280"/>
      <c r="UBE21" s="281"/>
      <c r="UBF21" s="281"/>
      <c r="UBG21" s="282"/>
      <c r="UBH21" s="283"/>
      <c r="UBI21" s="279"/>
      <c r="UBJ21" s="280"/>
      <c r="UBK21" s="281"/>
      <c r="UBL21" s="281"/>
      <c r="UBM21" s="282"/>
      <c r="UBN21" s="283"/>
      <c r="UBO21" s="279"/>
      <c r="UBP21" s="280"/>
      <c r="UBQ21" s="281"/>
      <c r="UBR21" s="281"/>
      <c r="UBS21" s="282"/>
      <c r="UBT21" s="283"/>
      <c r="UBU21" s="279"/>
      <c r="UBV21" s="280"/>
      <c r="UBW21" s="281"/>
      <c r="UBX21" s="281"/>
      <c r="UBY21" s="282"/>
      <c r="UBZ21" s="283"/>
      <c r="UCA21" s="279"/>
      <c r="UCB21" s="280"/>
      <c r="UCC21" s="281"/>
      <c r="UCD21" s="281"/>
      <c r="UCE21" s="282"/>
      <c r="UCF21" s="283"/>
      <c r="UCG21" s="279"/>
      <c r="UCH21" s="280"/>
      <c r="UCI21" s="281"/>
      <c r="UCJ21" s="281"/>
      <c r="UCK21" s="282"/>
      <c r="UCL21" s="283"/>
      <c r="UCM21" s="279"/>
      <c r="UCN21" s="280"/>
      <c r="UCO21" s="281"/>
      <c r="UCP21" s="281"/>
      <c r="UCQ21" s="282"/>
      <c r="UCR21" s="283"/>
      <c r="UCS21" s="279"/>
      <c r="UCT21" s="280"/>
      <c r="UCU21" s="281"/>
      <c r="UCV21" s="281"/>
      <c r="UCW21" s="282"/>
      <c r="UCX21" s="283"/>
      <c r="UCY21" s="279"/>
      <c r="UCZ21" s="280"/>
      <c r="UDA21" s="281"/>
      <c r="UDB21" s="281"/>
      <c r="UDC21" s="282"/>
      <c r="UDD21" s="283"/>
      <c r="UDE21" s="279"/>
      <c r="UDF21" s="280"/>
      <c r="UDG21" s="281"/>
      <c r="UDH21" s="281"/>
      <c r="UDI21" s="282"/>
      <c r="UDJ21" s="283"/>
      <c r="UDK21" s="279"/>
      <c r="UDL21" s="280"/>
      <c r="UDM21" s="281"/>
      <c r="UDN21" s="281"/>
      <c r="UDO21" s="282"/>
      <c r="UDP21" s="283"/>
      <c r="UDQ21" s="279"/>
      <c r="UDR21" s="280"/>
      <c r="UDS21" s="281"/>
      <c r="UDT21" s="281"/>
      <c r="UDU21" s="282"/>
      <c r="UDV21" s="283"/>
      <c r="UDW21" s="279"/>
      <c r="UDX21" s="280"/>
      <c r="UDY21" s="281"/>
      <c r="UDZ21" s="281"/>
      <c r="UEA21" s="282"/>
      <c r="UEB21" s="283"/>
      <c r="UEC21" s="279"/>
      <c r="UED21" s="280"/>
      <c r="UEE21" s="281"/>
      <c r="UEF21" s="281"/>
      <c r="UEG21" s="282"/>
      <c r="UEH21" s="283"/>
      <c r="UEI21" s="279"/>
      <c r="UEJ21" s="280"/>
      <c r="UEK21" s="281"/>
      <c r="UEL21" s="281"/>
      <c r="UEM21" s="282"/>
      <c r="UEN21" s="283"/>
      <c r="UEO21" s="279"/>
      <c r="UEP21" s="280"/>
      <c r="UEQ21" s="281"/>
      <c r="UER21" s="281"/>
      <c r="UES21" s="282"/>
      <c r="UET21" s="283"/>
      <c r="UEU21" s="279"/>
      <c r="UEV21" s="280"/>
      <c r="UEW21" s="281"/>
      <c r="UEX21" s="281"/>
      <c r="UEY21" s="282"/>
      <c r="UEZ21" s="283"/>
      <c r="UFA21" s="279"/>
      <c r="UFB21" s="280"/>
      <c r="UFC21" s="281"/>
      <c r="UFD21" s="281"/>
      <c r="UFE21" s="282"/>
      <c r="UFF21" s="283"/>
      <c r="UFG21" s="279"/>
      <c r="UFH21" s="280"/>
      <c r="UFI21" s="281"/>
      <c r="UFJ21" s="281"/>
      <c r="UFK21" s="282"/>
      <c r="UFL21" s="283"/>
      <c r="UFM21" s="279"/>
      <c r="UFN21" s="280"/>
      <c r="UFO21" s="281"/>
      <c r="UFP21" s="281"/>
      <c r="UFQ21" s="282"/>
      <c r="UFR21" s="283"/>
      <c r="UFS21" s="279"/>
      <c r="UFT21" s="280"/>
      <c r="UFU21" s="281"/>
      <c r="UFV21" s="281"/>
      <c r="UFW21" s="282"/>
      <c r="UFX21" s="283"/>
      <c r="UFY21" s="279"/>
      <c r="UFZ21" s="280"/>
      <c r="UGA21" s="281"/>
      <c r="UGB21" s="281"/>
      <c r="UGC21" s="282"/>
      <c r="UGD21" s="283"/>
      <c r="UGE21" s="279"/>
      <c r="UGF21" s="280"/>
      <c r="UGG21" s="281"/>
      <c r="UGH21" s="281"/>
      <c r="UGI21" s="282"/>
      <c r="UGJ21" s="283"/>
      <c r="UGK21" s="279"/>
      <c r="UGL21" s="280"/>
      <c r="UGM21" s="281"/>
      <c r="UGN21" s="281"/>
      <c r="UGO21" s="282"/>
      <c r="UGP21" s="283"/>
      <c r="UGQ21" s="279"/>
      <c r="UGR21" s="280"/>
      <c r="UGS21" s="281"/>
      <c r="UGT21" s="281"/>
      <c r="UGU21" s="282"/>
      <c r="UGV21" s="283"/>
      <c r="UGW21" s="279"/>
      <c r="UGX21" s="280"/>
      <c r="UGY21" s="281"/>
      <c r="UGZ21" s="281"/>
      <c r="UHA21" s="282"/>
      <c r="UHB21" s="283"/>
      <c r="UHC21" s="279"/>
      <c r="UHD21" s="280"/>
      <c r="UHE21" s="281"/>
      <c r="UHF21" s="281"/>
      <c r="UHG21" s="282"/>
      <c r="UHH21" s="283"/>
      <c r="UHI21" s="279"/>
      <c r="UHJ21" s="280"/>
      <c r="UHK21" s="281"/>
      <c r="UHL21" s="281"/>
      <c r="UHM21" s="282"/>
      <c r="UHN21" s="283"/>
      <c r="UHO21" s="279"/>
      <c r="UHP21" s="280"/>
      <c r="UHQ21" s="281"/>
      <c r="UHR21" s="281"/>
      <c r="UHS21" s="282"/>
      <c r="UHT21" s="283"/>
      <c r="UHU21" s="279"/>
      <c r="UHV21" s="280"/>
      <c r="UHW21" s="281"/>
      <c r="UHX21" s="281"/>
      <c r="UHY21" s="282"/>
      <c r="UHZ21" s="283"/>
      <c r="UIA21" s="279"/>
      <c r="UIB21" s="280"/>
      <c r="UIC21" s="281"/>
      <c r="UID21" s="281"/>
      <c r="UIE21" s="282"/>
      <c r="UIF21" s="283"/>
      <c r="UIG21" s="279"/>
      <c r="UIH21" s="280"/>
      <c r="UII21" s="281"/>
      <c r="UIJ21" s="281"/>
      <c r="UIK21" s="282"/>
      <c r="UIL21" s="283"/>
      <c r="UIM21" s="279"/>
      <c r="UIN21" s="280"/>
      <c r="UIO21" s="281"/>
      <c r="UIP21" s="281"/>
      <c r="UIQ21" s="282"/>
      <c r="UIR21" s="283"/>
      <c r="UIS21" s="279"/>
      <c r="UIT21" s="280"/>
      <c r="UIU21" s="281"/>
      <c r="UIV21" s="281"/>
      <c r="UIW21" s="282"/>
      <c r="UIX21" s="283"/>
      <c r="UIY21" s="279"/>
      <c r="UIZ21" s="280"/>
      <c r="UJA21" s="281"/>
      <c r="UJB21" s="281"/>
      <c r="UJC21" s="282"/>
      <c r="UJD21" s="283"/>
      <c r="UJE21" s="279"/>
      <c r="UJF21" s="280"/>
      <c r="UJG21" s="281"/>
      <c r="UJH21" s="281"/>
      <c r="UJI21" s="282"/>
      <c r="UJJ21" s="283"/>
      <c r="UJK21" s="279"/>
      <c r="UJL21" s="280"/>
      <c r="UJM21" s="281"/>
      <c r="UJN21" s="281"/>
      <c r="UJO21" s="282"/>
      <c r="UJP21" s="283"/>
      <c r="UJQ21" s="279"/>
      <c r="UJR21" s="280"/>
      <c r="UJS21" s="281"/>
      <c r="UJT21" s="281"/>
      <c r="UJU21" s="282"/>
      <c r="UJV21" s="283"/>
      <c r="UJW21" s="279"/>
      <c r="UJX21" s="280"/>
      <c r="UJY21" s="281"/>
      <c r="UJZ21" s="281"/>
      <c r="UKA21" s="282"/>
      <c r="UKB21" s="283"/>
      <c r="UKC21" s="279"/>
      <c r="UKD21" s="280"/>
      <c r="UKE21" s="281"/>
      <c r="UKF21" s="281"/>
      <c r="UKG21" s="282"/>
      <c r="UKH21" s="283"/>
      <c r="UKI21" s="279"/>
      <c r="UKJ21" s="280"/>
      <c r="UKK21" s="281"/>
      <c r="UKL21" s="281"/>
      <c r="UKM21" s="282"/>
      <c r="UKN21" s="283"/>
      <c r="UKO21" s="279"/>
      <c r="UKP21" s="280"/>
      <c r="UKQ21" s="281"/>
      <c r="UKR21" s="281"/>
      <c r="UKS21" s="282"/>
      <c r="UKT21" s="283"/>
      <c r="UKU21" s="279"/>
      <c r="UKV21" s="280"/>
      <c r="UKW21" s="281"/>
      <c r="UKX21" s="281"/>
      <c r="UKY21" s="282"/>
      <c r="UKZ21" s="283"/>
      <c r="ULA21" s="279"/>
      <c r="ULB21" s="280"/>
      <c r="ULC21" s="281"/>
      <c r="ULD21" s="281"/>
      <c r="ULE21" s="282"/>
      <c r="ULF21" s="283"/>
      <c r="ULG21" s="279"/>
      <c r="ULH21" s="280"/>
      <c r="ULI21" s="281"/>
      <c r="ULJ21" s="281"/>
      <c r="ULK21" s="282"/>
      <c r="ULL21" s="283"/>
      <c r="ULM21" s="279"/>
      <c r="ULN21" s="280"/>
      <c r="ULO21" s="281"/>
      <c r="ULP21" s="281"/>
      <c r="ULQ21" s="282"/>
      <c r="ULR21" s="283"/>
      <c r="ULS21" s="279"/>
      <c r="ULT21" s="280"/>
      <c r="ULU21" s="281"/>
      <c r="ULV21" s="281"/>
      <c r="ULW21" s="282"/>
      <c r="ULX21" s="283"/>
      <c r="ULY21" s="279"/>
      <c r="ULZ21" s="280"/>
      <c r="UMA21" s="281"/>
      <c r="UMB21" s="281"/>
      <c r="UMC21" s="282"/>
      <c r="UMD21" s="283"/>
      <c r="UME21" s="279"/>
      <c r="UMF21" s="280"/>
      <c r="UMG21" s="281"/>
      <c r="UMH21" s="281"/>
      <c r="UMI21" s="282"/>
      <c r="UMJ21" s="283"/>
      <c r="UMK21" s="279"/>
      <c r="UML21" s="280"/>
      <c r="UMM21" s="281"/>
      <c r="UMN21" s="281"/>
      <c r="UMO21" s="282"/>
      <c r="UMP21" s="283"/>
      <c r="UMQ21" s="279"/>
      <c r="UMR21" s="280"/>
      <c r="UMS21" s="281"/>
      <c r="UMT21" s="281"/>
      <c r="UMU21" s="282"/>
      <c r="UMV21" s="283"/>
      <c r="UMW21" s="279"/>
      <c r="UMX21" s="280"/>
      <c r="UMY21" s="281"/>
      <c r="UMZ21" s="281"/>
      <c r="UNA21" s="282"/>
      <c r="UNB21" s="283"/>
      <c r="UNC21" s="279"/>
      <c r="UND21" s="280"/>
      <c r="UNE21" s="281"/>
      <c r="UNF21" s="281"/>
      <c r="UNG21" s="282"/>
      <c r="UNH21" s="283"/>
      <c r="UNI21" s="279"/>
      <c r="UNJ21" s="280"/>
      <c r="UNK21" s="281"/>
      <c r="UNL21" s="281"/>
      <c r="UNM21" s="282"/>
      <c r="UNN21" s="283"/>
      <c r="UNO21" s="279"/>
      <c r="UNP21" s="280"/>
      <c r="UNQ21" s="281"/>
      <c r="UNR21" s="281"/>
      <c r="UNS21" s="282"/>
      <c r="UNT21" s="283"/>
      <c r="UNU21" s="279"/>
      <c r="UNV21" s="280"/>
      <c r="UNW21" s="281"/>
      <c r="UNX21" s="281"/>
      <c r="UNY21" s="282"/>
      <c r="UNZ21" s="283"/>
      <c r="UOA21" s="279"/>
      <c r="UOB21" s="280"/>
      <c r="UOC21" s="281"/>
      <c r="UOD21" s="281"/>
      <c r="UOE21" s="282"/>
      <c r="UOF21" s="283"/>
      <c r="UOG21" s="279"/>
      <c r="UOH21" s="280"/>
      <c r="UOI21" s="281"/>
      <c r="UOJ21" s="281"/>
      <c r="UOK21" s="282"/>
      <c r="UOL21" s="283"/>
      <c r="UOM21" s="279"/>
      <c r="UON21" s="280"/>
      <c r="UOO21" s="281"/>
      <c r="UOP21" s="281"/>
      <c r="UOQ21" s="282"/>
      <c r="UOR21" s="283"/>
      <c r="UOS21" s="279"/>
      <c r="UOT21" s="280"/>
      <c r="UOU21" s="281"/>
      <c r="UOV21" s="281"/>
      <c r="UOW21" s="282"/>
      <c r="UOX21" s="283"/>
      <c r="UOY21" s="279"/>
      <c r="UOZ21" s="280"/>
      <c r="UPA21" s="281"/>
      <c r="UPB21" s="281"/>
      <c r="UPC21" s="282"/>
      <c r="UPD21" s="283"/>
      <c r="UPE21" s="279"/>
      <c r="UPF21" s="280"/>
      <c r="UPG21" s="281"/>
      <c r="UPH21" s="281"/>
      <c r="UPI21" s="282"/>
      <c r="UPJ21" s="283"/>
      <c r="UPK21" s="279"/>
      <c r="UPL21" s="280"/>
      <c r="UPM21" s="281"/>
      <c r="UPN21" s="281"/>
      <c r="UPO21" s="282"/>
      <c r="UPP21" s="283"/>
      <c r="UPQ21" s="279"/>
      <c r="UPR21" s="280"/>
      <c r="UPS21" s="281"/>
      <c r="UPT21" s="281"/>
      <c r="UPU21" s="282"/>
      <c r="UPV21" s="283"/>
      <c r="UPW21" s="279"/>
      <c r="UPX21" s="280"/>
      <c r="UPY21" s="281"/>
      <c r="UPZ21" s="281"/>
      <c r="UQA21" s="282"/>
      <c r="UQB21" s="283"/>
      <c r="UQC21" s="279"/>
      <c r="UQD21" s="280"/>
      <c r="UQE21" s="281"/>
      <c r="UQF21" s="281"/>
      <c r="UQG21" s="282"/>
      <c r="UQH21" s="283"/>
      <c r="UQI21" s="279"/>
      <c r="UQJ21" s="280"/>
      <c r="UQK21" s="281"/>
      <c r="UQL21" s="281"/>
      <c r="UQM21" s="282"/>
      <c r="UQN21" s="283"/>
      <c r="UQO21" s="279"/>
      <c r="UQP21" s="280"/>
      <c r="UQQ21" s="281"/>
      <c r="UQR21" s="281"/>
      <c r="UQS21" s="282"/>
      <c r="UQT21" s="283"/>
      <c r="UQU21" s="279"/>
      <c r="UQV21" s="280"/>
      <c r="UQW21" s="281"/>
      <c r="UQX21" s="281"/>
      <c r="UQY21" s="282"/>
      <c r="UQZ21" s="283"/>
      <c r="URA21" s="279"/>
      <c r="URB21" s="280"/>
      <c r="URC21" s="281"/>
      <c r="URD21" s="281"/>
      <c r="URE21" s="282"/>
      <c r="URF21" s="283"/>
      <c r="URG21" s="279"/>
      <c r="URH21" s="280"/>
      <c r="URI21" s="281"/>
      <c r="URJ21" s="281"/>
      <c r="URK21" s="282"/>
      <c r="URL21" s="283"/>
      <c r="URM21" s="279"/>
      <c r="URN21" s="280"/>
      <c r="URO21" s="281"/>
      <c r="URP21" s="281"/>
      <c r="URQ21" s="282"/>
      <c r="URR21" s="283"/>
      <c r="URS21" s="279"/>
      <c r="URT21" s="280"/>
      <c r="URU21" s="281"/>
      <c r="URV21" s="281"/>
      <c r="URW21" s="282"/>
      <c r="URX21" s="283"/>
      <c r="URY21" s="279"/>
      <c r="URZ21" s="280"/>
      <c r="USA21" s="281"/>
      <c r="USB21" s="281"/>
      <c r="USC21" s="282"/>
      <c r="USD21" s="283"/>
      <c r="USE21" s="279"/>
      <c r="USF21" s="280"/>
      <c r="USG21" s="281"/>
      <c r="USH21" s="281"/>
      <c r="USI21" s="282"/>
      <c r="USJ21" s="283"/>
      <c r="USK21" s="279"/>
      <c r="USL21" s="280"/>
      <c r="USM21" s="281"/>
      <c r="USN21" s="281"/>
      <c r="USO21" s="282"/>
      <c r="USP21" s="283"/>
      <c r="USQ21" s="279"/>
      <c r="USR21" s="280"/>
      <c r="USS21" s="281"/>
      <c r="UST21" s="281"/>
      <c r="USU21" s="282"/>
      <c r="USV21" s="283"/>
      <c r="USW21" s="279"/>
      <c r="USX21" s="280"/>
      <c r="USY21" s="281"/>
      <c r="USZ21" s="281"/>
      <c r="UTA21" s="282"/>
      <c r="UTB21" s="283"/>
      <c r="UTC21" s="279"/>
      <c r="UTD21" s="280"/>
      <c r="UTE21" s="281"/>
      <c r="UTF21" s="281"/>
      <c r="UTG21" s="282"/>
      <c r="UTH21" s="283"/>
      <c r="UTI21" s="279"/>
      <c r="UTJ21" s="280"/>
      <c r="UTK21" s="281"/>
      <c r="UTL21" s="281"/>
      <c r="UTM21" s="282"/>
      <c r="UTN21" s="283"/>
      <c r="UTO21" s="279"/>
      <c r="UTP21" s="280"/>
      <c r="UTQ21" s="281"/>
      <c r="UTR21" s="281"/>
      <c r="UTS21" s="282"/>
      <c r="UTT21" s="283"/>
      <c r="UTU21" s="279"/>
      <c r="UTV21" s="280"/>
      <c r="UTW21" s="281"/>
      <c r="UTX21" s="281"/>
      <c r="UTY21" s="282"/>
      <c r="UTZ21" s="283"/>
      <c r="UUA21" s="279"/>
      <c r="UUB21" s="280"/>
      <c r="UUC21" s="281"/>
      <c r="UUD21" s="281"/>
      <c r="UUE21" s="282"/>
      <c r="UUF21" s="283"/>
      <c r="UUG21" s="279"/>
      <c r="UUH21" s="280"/>
      <c r="UUI21" s="281"/>
      <c r="UUJ21" s="281"/>
      <c r="UUK21" s="282"/>
      <c r="UUL21" s="283"/>
      <c r="UUM21" s="279"/>
      <c r="UUN21" s="280"/>
      <c r="UUO21" s="281"/>
      <c r="UUP21" s="281"/>
      <c r="UUQ21" s="282"/>
      <c r="UUR21" s="283"/>
      <c r="UUS21" s="279"/>
      <c r="UUT21" s="280"/>
      <c r="UUU21" s="281"/>
      <c r="UUV21" s="281"/>
      <c r="UUW21" s="282"/>
      <c r="UUX21" s="283"/>
      <c r="UUY21" s="279"/>
      <c r="UUZ21" s="280"/>
      <c r="UVA21" s="281"/>
      <c r="UVB21" s="281"/>
      <c r="UVC21" s="282"/>
      <c r="UVD21" s="283"/>
      <c r="UVE21" s="279"/>
      <c r="UVF21" s="280"/>
      <c r="UVG21" s="281"/>
      <c r="UVH21" s="281"/>
      <c r="UVI21" s="282"/>
      <c r="UVJ21" s="283"/>
      <c r="UVK21" s="279"/>
      <c r="UVL21" s="280"/>
      <c r="UVM21" s="281"/>
      <c r="UVN21" s="281"/>
      <c r="UVO21" s="282"/>
      <c r="UVP21" s="283"/>
      <c r="UVQ21" s="279"/>
      <c r="UVR21" s="280"/>
      <c r="UVS21" s="281"/>
      <c r="UVT21" s="281"/>
      <c r="UVU21" s="282"/>
      <c r="UVV21" s="283"/>
      <c r="UVW21" s="279"/>
      <c r="UVX21" s="280"/>
      <c r="UVY21" s="281"/>
      <c r="UVZ21" s="281"/>
      <c r="UWA21" s="282"/>
      <c r="UWB21" s="283"/>
      <c r="UWC21" s="279"/>
      <c r="UWD21" s="280"/>
      <c r="UWE21" s="281"/>
      <c r="UWF21" s="281"/>
      <c r="UWG21" s="282"/>
      <c r="UWH21" s="283"/>
      <c r="UWI21" s="279"/>
      <c r="UWJ21" s="280"/>
      <c r="UWK21" s="281"/>
      <c r="UWL21" s="281"/>
      <c r="UWM21" s="282"/>
      <c r="UWN21" s="283"/>
      <c r="UWO21" s="279"/>
      <c r="UWP21" s="280"/>
      <c r="UWQ21" s="281"/>
      <c r="UWR21" s="281"/>
      <c r="UWS21" s="282"/>
      <c r="UWT21" s="283"/>
      <c r="UWU21" s="279"/>
      <c r="UWV21" s="280"/>
      <c r="UWW21" s="281"/>
      <c r="UWX21" s="281"/>
      <c r="UWY21" s="282"/>
      <c r="UWZ21" s="283"/>
      <c r="UXA21" s="279"/>
      <c r="UXB21" s="280"/>
      <c r="UXC21" s="281"/>
      <c r="UXD21" s="281"/>
      <c r="UXE21" s="282"/>
      <c r="UXF21" s="283"/>
      <c r="UXG21" s="279"/>
      <c r="UXH21" s="280"/>
      <c r="UXI21" s="281"/>
      <c r="UXJ21" s="281"/>
      <c r="UXK21" s="282"/>
      <c r="UXL21" s="283"/>
      <c r="UXM21" s="279"/>
      <c r="UXN21" s="280"/>
      <c r="UXO21" s="281"/>
      <c r="UXP21" s="281"/>
      <c r="UXQ21" s="282"/>
      <c r="UXR21" s="283"/>
      <c r="UXS21" s="279"/>
      <c r="UXT21" s="280"/>
      <c r="UXU21" s="281"/>
      <c r="UXV21" s="281"/>
      <c r="UXW21" s="282"/>
      <c r="UXX21" s="283"/>
      <c r="UXY21" s="279"/>
      <c r="UXZ21" s="280"/>
      <c r="UYA21" s="281"/>
      <c r="UYB21" s="281"/>
      <c r="UYC21" s="282"/>
      <c r="UYD21" s="283"/>
      <c r="UYE21" s="279"/>
      <c r="UYF21" s="280"/>
      <c r="UYG21" s="281"/>
      <c r="UYH21" s="281"/>
      <c r="UYI21" s="282"/>
      <c r="UYJ21" s="283"/>
      <c r="UYK21" s="279"/>
      <c r="UYL21" s="280"/>
      <c r="UYM21" s="281"/>
      <c r="UYN21" s="281"/>
      <c r="UYO21" s="282"/>
      <c r="UYP21" s="283"/>
      <c r="UYQ21" s="279"/>
      <c r="UYR21" s="280"/>
      <c r="UYS21" s="281"/>
      <c r="UYT21" s="281"/>
      <c r="UYU21" s="282"/>
      <c r="UYV21" s="283"/>
      <c r="UYW21" s="279"/>
      <c r="UYX21" s="280"/>
      <c r="UYY21" s="281"/>
      <c r="UYZ21" s="281"/>
      <c r="UZA21" s="282"/>
      <c r="UZB21" s="283"/>
      <c r="UZC21" s="279"/>
      <c r="UZD21" s="280"/>
      <c r="UZE21" s="281"/>
      <c r="UZF21" s="281"/>
      <c r="UZG21" s="282"/>
      <c r="UZH21" s="283"/>
      <c r="UZI21" s="279"/>
      <c r="UZJ21" s="280"/>
      <c r="UZK21" s="281"/>
      <c r="UZL21" s="281"/>
      <c r="UZM21" s="282"/>
      <c r="UZN21" s="283"/>
      <c r="UZO21" s="279"/>
      <c r="UZP21" s="280"/>
      <c r="UZQ21" s="281"/>
      <c r="UZR21" s="281"/>
      <c r="UZS21" s="282"/>
      <c r="UZT21" s="283"/>
      <c r="UZU21" s="279"/>
      <c r="UZV21" s="280"/>
      <c r="UZW21" s="281"/>
      <c r="UZX21" s="281"/>
      <c r="UZY21" s="282"/>
      <c r="UZZ21" s="283"/>
      <c r="VAA21" s="279"/>
      <c r="VAB21" s="280"/>
      <c r="VAC21" s="281"/>
      <c r="VAD21" s="281"/>
      <c r="VAE21" s="282"/>
      <c r="VAF21" s="283"/>
      <c r="VAG21" s="279"/>
      <c r="VAH21" s="280"/>
      <c r="VAI21" s="281"/>
      <c r="VAJ21" s="281"/>
      <c r="VAK21" s="282"/>
      <c r="VAL21" s="283"/>
      <c r="VAM21" s="279"/>
      <c r="VAN21" s="280"/>
      <c r="VAO21" s="281"/>
      <c r="VAP21" s="281"/>
      <c r="VAQ21" s="282"/>
      <c r="VAR21" s="283"/>
      <c r="VAS21" s="279"/>
      <c r="VAT21" s="280"/>
      <c r="VAU21" s="281"/>
      <c r="VAV21" s="281"/>
      <c r="VAW21" s="282"/>
      <c r="VAX21" s="283"/>
      <c r="VAY21" s="279"/>
      <c r="VAZ21" s="280"/>
      <c r="VBA21" s="281"/>
      <c r="VBB21" s="281"/>
      <c r="VBC21" s="282"/>
      <c r="VBD21" s="283"/>
      <c r="VBE21" s="279"/>
      <c r="VBF21" s="280"/>
      <c r="VBG21" s="281"/>
      <c r="VBH21" s="281"/>
      <c r="VBI21" s="282"/>
      <c r="VBJ21" s="283"/>
      <c r="VBK21" s="279"/>
      <c r="VBL21" s="280"/>
      <c r="VBM21" s="281"/>
      <c r="VBN21" s="281"/>
      <c r="VBO21" s="282"/>
      <c r="VBP21" s="283"/>
      <c r="VBQ21" s="279"/>
      <c r="VBR21" s="280"/>
      <c r="VBS21" s="281"/>
      <c r="VBT21" s="281"/>
      <c r="VBU21" s="282"/>
      <c r="VBV21" s="283"/>
      <c r="VBW21" s="279"/>
      <c r="VBX21" s="280"/>
      <c r="VBY21" s="281"/>
      <c r="VBZ21" s="281"/>
      <c r="VCA21" s="282"/>
      <c r="VCB21" s="283"/>
      <c r="VCC21" s="279"/>
      <c r="VCD21" s="280"/>
      <c r="VCE21" s="281"/>
      <c r="VCF21" s="281"/>
      <c r="VCG21" s="282"/>
      <c r="VCH21" s="283"/>
      <c r="VCI21" s="279"/>
      <c r="VCJ21" s="280"/>
      <c r="VCK21" s="281"/>
      <c r="VCL21" s="281"/>
      <c r="VCM21" s="282"/>
      <c r="VCN21" s="283"/>
      <c r="VCO21" s="279"/>
      <c r="VCP21" s="280"/>
      <c r="VCQ21" s="281"/>
      <c r="VCR21" s="281"/>
      <c r="VCS21" s="282"/>
      <c r="VCT21" s="283"/>
      <c r="VCU21" s="279"/>
      <c r="VCV21" s="280"/>
      <c r="VCW21" s="281"/>
      <c r="VCX21" s="281"/>
      <c r="VCY21" s="282"/>
      <c r="VCZ21" s="283"/>
      <c r="VDA21" s="279"/>
      <c r="VDB21" s="280"/>
      <c r="VDC21" s="281"/>
      <c r="VDD21" s="281"/>
      <c r="VDE21" s="282"/>
      <c r="VDF21" s="283"/>
      <c r="VDG21" s="279"/>
      <c r="VDH21" s="280"/>
      <c r="VDI21" s="281"/>
      <c r="VDJ21" s="281"/>
      <c r="VDK21" s="282"/>
      <c r="VDL21" s="283"/>
      <c r="VDM21" s="279"/>
      <c r="VDN21" s="280"/>
      <c r="VDO21" s="281"/>
      <c r="VDP21" s="281"/>
      <c r="VDQ21" s="282"/>
      <c r="VDR21" s="283"/>
      <c r="VDS21" s="279"/>
      <c r="VDT21" s="280"/>
      <c r="VDU21" s="281"/>
      <c r="VDV21" s="281"/>
      <c r="VDW21" s="282"/>
      <c r="VDX21" s="283"/>
      <c r="VDY21" s="279"/>
      <c r="VDZ21" s="280"/>
      <c r="VEA21" s="281"/>
      <c r="VEB21" s="281"/>
      <c r="VEC21" s="282"/>
      <c r="VED21" s="283"/>
      <c r="VEE21" s="279"/>
      <c r="VEF21" s="280"/>
      <c r="VEG21" s="281"/>
      <c r="VEH21" s="281"/>
      <c r="VEI21" s="282"/>
      <c r="VEJ21" s="283"/>
      <c r="VEK21" s="279"/>
      <c r="VEL21" s="280"/>
      <c r="VEM21" s="281"/>
      <c r="VEN21" s="281"/>
      <c r="VEO21" s="282"/>
      <c r="VEP21" s="283"/>
      <c r="VEQ21" s="279"/>
      <c r="VER21" s="280"/>
      <c r="VES21" s="281"/>
      <c r="VET21" s="281"/>
      <c r="VEU21" s="282"/>
      <c r="VEV21" s="283"/>
      <c r="VEW21" s="279"/>
      <c r="VEX21" s="280"/>
      <c r="VEY21" s="281"/>
      <c r="VEZ21" s="281"/>
      <c r="VFA21" s="282"/>
      <c r="VFB21" s="283"/>
      <c r="VFC21" s="279"/>
      <c r="VFD21" s="280"/>
      <c r="VFE21" s="281"/>
      <c r="VFF21" s="281"/>
      <c r="VFG21" s="282"/>
      <c r="VFH21" s="283"/>
      <c r="VFI21" s="279"/>
      <c r="VFJ21" s="280"/>
      <c r="VFK21" s="281"/>
      <c r="VFL21" s="281"/>
      <c r="VFM21" s="282"/>
      <c r="VFN21" s="283"/>
      <c r="VFO21" s="279"/>
      <c r="VFP21" s="280"/>
      <c r="VFQ21" s="281"/>
      <c r="VFR21" s="281"/>
      <c r="VFS21" s="282"/>
      <c r="VFT21" s="283"/>
      <c r="VFU21" s="279"/>
      <c r="VFV21" s="280"/>
      <c r="VFW21" s="281"/>
      <c r="VFX21" s="281"/>
      <c r="VFY21" s="282"/>
      <c r="VFZ21" s="283"/>
      <c r="VGA21" s="279"/>
      <c r="VGB21" s="280"/>
      <c r="VGC21" s="281"/>
      <c r="VGD21" s="281"/>
      <c r="VGE21" s="282"/>
      <c r="VGF21" s="283"/>
      <c r="VGG21" s="279"/>
      <c r="VGH21" s="280"/>
      <c r="VGI21" s="281"/>
      <c r="VGJ21" s="281"/>
      <c r="VGK21" s="282"/>
      <c r="VGL21" s="283"/>
      <c r="VGM21" s="279"/>
      <c r="VGN21" s="280"/>
      <c r="VGO21" s="281"/>
      <c r="VGP21" s="281"/>
      <c r="VGQ21" s="282"/>
      <c r="VGR21" s="283"/>
      <c r="VGS21" s="279"/>
      <c r="VGT21" s="280"/>
      <c r="VGU21" s="281"/>
      <c r="VGV21" s="281"/>
      <c r="VGW21" s="282"/>
      <c r="VGX21" s="283"/>
      <c r="VGY21" s="279"/>
      <c r="VGZ21" s="280"/>
      <c r="VHA21" s="281"/>
      <c r="VHB21" s="281"/>
      <c r="VHC21" s="282"/>
      <c r="VHD21" s="283"/>
      <c r="VHE21" s="279"/>
      <c r="VHF21" s="280"/>
      <c r="VHG21" s="281"/>
      <c r="VHH21" s="281"/>
      <c r="VHI21" s="282"/>
      <c r="VHJ21" s="283"/>
      <c r="VHK21" s="279"/>
      <c r="VHL21" s="280"/>
      <c r="VHM21" s="281"/>
      <c r="VHN21" s="281"/>
      <c r="VHO21" s="282"/>
      <c r="VHP21" s="283"/>
      <c r="VHQ21" s="279"/>
      <c r="VHR21" s="280"/>
      <c r="VHS21" s="281"/>
      <c r="VHT21" s="281"/>
      <c r="VHU21" s="282"/>
      <c r="VHV21" s="283"/>
      <c r="VHW21" s="279"/>
      <c r="VHX21" s="280"/>
      <c r="VHY21" s="281"/>
      <c r="VHZ21" s="281"/>
      <c r="VIA21" s="282"/>
      <c r="VIB21" s="283"/>
      <c r="VIC21" s="279"/>
      <c r="VID21" s="280"/>
      <c r="VIE21" s="281"/>
      <c r="VIF21" s="281"/>
      <c r="VIG21" s="282"/>
      <c r="VIH21" s="283"/>
      <c r="VII21" s="279"/>
      <c r="VIJ21" s="280"/>
      <c r="VIK21" s="281"/>
      <c r="VIL21" s="281"/>
      <c r="VIM21" s="282"/>
      <c r="VIN21" s="283"/>
      <c r="VIO21" s="279"/>
      <c r="VIP21" s="280"/>
      <c r="VIQ21" s="281"/>
      <c r="VIR21" s="281"/>
      <c r="VIS21" s="282"/>
      <c r="VIT21" s="283"/>
      <c r="VIU21" s="279"/>
      <c r="VIV21" s="280"/>
      <c r="VIW21" s="281"/>
      <c r="VIX21" s="281"/>
      <c r="VIY21" s="282"/>
      <c r="VIZ21" s="283"/>
      <c r="VJA21" s="279"/>
      <c r="VJB21" s="280"/>
      <c r="VJC21" s="281"/>
      <c r="VJD21" s="281"/>
      <c r="VJE21" s="282"/>
      <c r="VJF21" s="283"/>
      <c r="VJG21" s="279"/>
      <c r="VJH21" s="280"/>
      <c r="VJI21" s="281"/>
      <c r="VJJ21" s="281"/>
      <c r="VJK21" s="282"/>
      <c r="VJL21" s="283"/>
      <c r="VJM21" s="279"/>
      <c r="VJN21" s="280"/>
      <c r="VJO21" s="281"/>
      <c r="VJP21" s="281"/>
      <c r="VJQ21" s="282"/>
      <c r="VJR21" s="283"/>
      <c r="VJS21" s="279"/>
      <c r="VJT21" s="280"/>
      <c r="VJU21" s="281"/>
      <c r="VJV21" s="281"/>
      <c r="VJW21" s="282"/>
      <c r="VJX21" s="283"/>
      <c r="VJY21" s="279"/>
      <c r="VJZ21" s="280"/>
      <c r="VKA21" s="281"/>
      <c r="VKB21" s="281"/>
      <c r="VKC21" s="282"/>
      <c r="VKD21" s="283"/>
      <c r="VKE21" s="279"/>
      <c r="VKF21" s="280"/>
      <c r="VKG21" s="281"/>
      <c r="VKH21" s="281"/>
      <c r="VKI21" s="282"/>
      <c r="VKJ21" s="283"/>
      <c r="VKK21" s="279"/>
      <c r="VKL21" s="280"/>
      <c r="VKM21" s="281"/>
      <c r="VKN21" s="281"/>
      <c r="VKO21" s="282"/>
      <c r="VKP21" s="283"/>
      <c r="VKQ21" s="279"/>
      <c r="VKR21" s="280"/>
      <c r="VKS21" s="281"/>
      <c r="VKT21" s="281"/>
      <c r="VKU21" s="282"/>
      <c r="VKV21" s="283"/>
      <c r="VKW21" s="279"/>
      <c r="VKX21" s="280"/>
      <c r="VKY21" s="281"/>
      <c r="VKZ21" s="281"/>
      <c r="VLA21" s="282"/>
      <c r="VLB21" s="283"/>
      <c r="VLC21" s="279"/>
      <c r="VLD21" s="280"/>
      <c r="VLE21" s="281"/>
      <c r="VLF21" s="281"/>
      <c r="VLG21" s="282"/>
      <c r="VLH21" s="283"/>
      <c r="VLI21" s="279"/>
      <c r="VLJ21" s="280"/>
      <c r="VLK21" s="281"/>
      <c r="VLL21" s="281"/>
      <c r="VLM21" s="282"/>
      <c r="VLN21" s="283"/>
      <c r="VLO21" s="279"/>
      <c r="VLP21" s="280"/>
      <c r="VLQ21" s="281"/>
      <c r="VLR21" s="281"/>
      <c r="VLS21" s="282"/>
      <c r="VLT21" s="283"/>
      <c r="VLU21" s="279"/>
      <c r="VLV21" s="280"/>
      <c r="VLW21" s="281"/>
      <c r="VLX21" s="281"/>
      <c r="VLY21" s="282"/>
      <c r="VLZ21" s="283"/>
      <c r="VMA21" s="279"/>
      <c r="VMB21" s="280"/>
      <c r="VMC21" s="281"/>
      <c r="VMD21" s="281"/>
      <c r="VME21" s="282"/>
      <c r="VMF21" s="283"/>
      <c r="VMG21" s="279"/>
      <c r="VMH21" s="280"/>
      <c r="VMI21" s="281"/>
      <c r="VMJ21" s="281"/>
      <c r="VMK21" s="282"/>
      <c r="VML21" s="283"/>
      <c r="VMM21" s="279"/>
      <c r="VMN21" s="280"/>
      <c r="VMO21" s="281"/>
      <c r="VMP21" s="281"/>
      <c r="VMQ21" s="282"/>
      <c r="VMR21" s="283"/>
      <c r="VMS21" s="279"/>
      <c r="VMT21" s="280"/>
      <c r="VMU21" s="281"/>
      <c r="VMV21" s="281"/>
      <c r="VMW21" s="282"/>
      <c r="VMX21" s="283"/>
      <c r="VMY21" s="279"/>
      <c r="VMZ21" s="280"/>
      <c r="VNA21" s="281"/>
      <c r="VNB21" s="281"/>
      <c r="VNC21" s="282"/>
      <c r="VND21" s="283"/>
      <c r="VNE21" s="279"/>
      <c r="VNF21" s="280"/>
      <c r="VNG21" s="281"/>
      <c r="VNH21" s="281"/>
      <c r="VNI21" s="282"/>
      <c r="VNJ21" s="283"/>
      <c r="VNK21" s="279"/>
      <c r="VNL21" s="280"/>
      <c r="VNM21" s="281"/>
      <c r="VNN21" s="281"/>
      <c r="VNO21" s="282"/>
      <c r="VNP21" s="283"/>
      <c r="VNQ21" s="279"/>
      <c r="VNR21" s="280"/>
      <c r="VNS21" s="281"/>
      <c r="VNT21" s="281"/>
      <c r="VNU21" s="282"/>
      <c r="VNV21" s="283"/>
      <c r="VNW21" s="279"/>
      <c r="VNX21" s="280"/>
      <c r="VNY21" s="281"/>
      <c r="VNZ21" s="281"/>
      <c r="VOA21" s="282"/>
      <c r="VOB21" s="283"/>
      <c r="VOC21" s="279"/>
      <c r="VOD21" s="280"/>
      <c r="VOE21" s="281"/>
      <c r="VOF21" s="281"/>
      <c r="VOG21" s="282"/>
      <c r="VOH21" s="283"/>
      <c r="VOI21" s="279"/>
      <c r="VOJ21" s="280"/>
      <c r="VOK21" s="281"/>
      <c r="VOL21" s="281"/>
      <c r="VOM21" s="282"/>
      <c r="VON21" s="283"/>
      <c r="VOO21" s="279"/>
      <c r="VOP21" s="280"/>
      <c r="VOQ21" s="281"/>
      <c r="VOR21" s="281"/>
      <c r="VOS21" s="282"/>
      <c r="VOT21" s="283"/>
      <c r="VOU21" s="279"/>
      <c r="VOV21" s="280"/>
      <c r="VOW21" s="281"/>
      <c r="VOX21" s="281"/>
      <c r="VOY21" s="282"/>
      <c r="VOZ21" s="283"/>
      <c r="VPA21" s="279"/>
      <c r="VPB21" s="280"/>
      <c r="VPC21" s="281"/>
      <c r="VPD21" s="281"/>
      <c r="VPE21" s="282"/>
      <c r="VPF21" s="283"/>
      <c r="VPG21" s="279"/>
      <c r="VPH21" s="280"/>
      <c r="VPI21" s="281"/>
      <c r="VPJ21" s="281"/>
      <c r="VPK21" s="282"/>
      <c r="VPL21" s="283"/>
      <c r="VPM21" s="279"/>
      <c r="VPN21" s="280"/>
      <c r="VPO21" s="281"/>
      <c r="VPP21" s="281"/>
      <c r="VPQ21" s="282"/>
      <c r="VPR21" s="283"/>
      <c r="VPS21" s="279"/>
      <c r="VPT21" s="280"/>
      <c r="VPU21" s="281"/>
      <c r="VPV21" s="281"/>
      <c r="VPW21" s="282"/>
      <c r="VPX21" s="283"/>
      <c r="VPY21" s="279"/>
      <c r="VPZ21" s="280"/>
      <c r="VQA21" s="281"/>
      <c r="VQB21" s="281"/>
      <c r="VQC21" s="282"/>
      <c r="VQD21" s="283"/>
      <c r="VQE21" s="279"/>
      <c r="VQF21" s="280"/>
      <c r="VQG21" s="281"/>
      <c r="VQH21" s="281"/>
      <c r="VQI21" s="282"/>
      <c r="VQJ21" s="283"/>
      <c r="VQK21" s="279"/>
      <c r="VQL21" s="280"/>
      <c r="VQM21" s="281"/>
      <c r="VQN21" s="281"/>
      <c r="VQO21" s="282"/>
      <c r="VQP21" s="283"/>
      <c r="VQQ21" s="279"/>
      <c r="VQR21" s="280"/>
      <c r="VQS21" s="281"/>
      <c r="VQT21" s="281"/>
      <c r="VQU21" s="282"/>
      <c r="VQV21" s="283"/>
      <c r="VQW21" s="279"/>
      <c r="VQX21" s="280"/>
      <c r="VQY21" s="281"/>
      <c r="VQZ21" s="281"/>
      <c r="VRA21" s="282"/>
      <c r="VRB21" s="283"/>
      <c r="VRC21" s="279"/>
      <c r="VRD21" s="280"/>
      <c r="VRE21" s="281"/>
      <c r="VRF21" s="281"/>
      <c r="VRG21" s="282"/>
      <c r="VRH21" s="283"/>
      <c r="VRI21" s="279"/>
      <c r="VRJ21" s="280"/>
      <c r="VRK21" s="281"/>
      <c r="VRL21" s="281"/>
      <c r="VRM21" s="282"/>
      <c r="VRN21" s="283"/>
      <c r="VRO21" s="279"/>
      <c r="VRP21" s="280"/>
      <c r="VRQ21" s="281"/>
      <c r="VRR21" s="281"/>
      <c r="VRS21" s="282"/>
      <c r="VRT21" s="283"/>
      <c r="VRU21" s="279"/>
      <c r="VRV21" s="280"/>
      <c r="VRW21" s="281"/>
      <c r="VRX21" s="281"/>
      <c r="VRY21" s="282"/>
      <c r="VRZ21" s="283"/>
      <c r="VSA21" s="279"/>
      <c r="VSB21" s="280"/>
      <c r="VSC21" s="281"/>
      <c r="VSD21" s="281"/>
      <c r="VSE21" s="282"/>
      <c r="VSF21" s="283"/>
      <c r="VSG21" s="279"/>
      <c r="VSH21" s="280"/>
      <c r="VSI21" s="281"/>
      <c r="VSJ21" s="281"/>
      <c r="VSK21" s="282"/>
      <c r="VSL21" s="283"/>
      <c r="VSM21" s="279"/>
      <c r="VSN21" s="280"/>
      <c r="VSO21" s="281"/>
      <c r="VSP21" s="281"/>
      <c r="VSQ21" s="282"/>
      <c r="VSR21" s="283"/>
      <c r="VSS21" s="279"/>
      <c r="VST21" s="280"/>
      <c r="VSU21" s="281"/>
      <c r="VSV21" s="281"/>
      <c r="VSW21" s="282"/>
      <c r="VSX21" s="283"/>
      <c r="VSY21" s="279"/>
      <c r="VSZ21" s="280"/>
      <c r="VTA21" s="281"/>
      <c r="VTB21" s="281"/>
      <c r="VTC21" s="282"/>
      <c r="VTD21" s="283"/>
      <c r="VTE21" s="279"/>
      <c r="VTF21" s="280"/>
      <c r="VTG21" s="281"/>
      <c r="VTH21" s="281"/>
      <c r="VTI21" s="282"/>
      <c r="VTJ21" s="283"/>
      <c r="VTK21" s="279"/>
      <c r="VTL21" s="280"/>
      <c r="VTM21" s="281"/>
      <c r="VTN21" s="281"/>
      <c r="VTO21" s="282"/>
      <c r="VTP21" s="283"/>
      <c r="VTQ21" s="279"/>
      <c r="VTR21" s="280"/>
      <c r="VTS21" s="281"/>
      <c r="VTT21" s="281"/>
      <c r="VTU21" s="282"/>
      <c r="VTV21" s="283"/>
      <c r="VTW21" s="279"/>
      <c r="VTX21" s="280"/>
      <c r="VTY21" s="281"/>
      <c r="VTZ21" s="281"/>
      <c r="VUA21" s="282"/>
      <c r="VUB21" s="283"/>
      <c r="VUC21" s="279"/>
      <c r="VUD21" s="280"/>
      <c r="VUE21" s="281"/>
      <c r="VUF21" s="281"/>
      <c r="VUG21" s="282"/>
      <c r="VUH21" s="283"/>
      <c r="VUI21" s="279"/>
      <c r="VUJ21" s="280"/>
      <c r="VUK21" s="281"/>
      <c r="VUL21" s="281"/>
      <c r="VUM21" s="282"/>
      <c r="VUN21" s="283"/>
      <c r="VUO21" s="279"/>
      <c r="VUP21" s="280"/>
      <c r="VUQ21" s="281"/>
      <c r="VUR21" s="281"/>
      <c r="VUS21" s="282"/>
      <c r="VUT21" s="283"/>
      <c r="VUU21" s="279"/>
      <c r="VUV21" s="280"/>
      <c r="VUW21" s="281"/>
      <c r="VUX21" s="281"/>
      <c r="VUY21" s="282"/>
      <c r="VUZ21" s="283"/>
      <c r="VVA21" s="279"/>
      <c r="VVB21" s="280"/>
      <c r="VVC21" s="281"/>
      <c r="VVD21" s="281"/>
      <c r="VVE21" s="282"/>
      <c r="VVF21" s="283"/>
      <c r="VVG21" s="279"/>
      <c r="VVH21" s="280"/>
      <c r="VVI21" s="281"/>
      <c r="VVJ21" s="281"/>
      <c r="VVK21" s="282"/>
      <c r="VVL21" s="283"/>
      <c r="VVM21" s="279"/>
      <c r="VVN21" s="280"/>
      <c r="VVO21" s="281"/>
      <c r="VVP21" s="281"/>
      <c r="VVQ21" s="282"/>
      <c r="VVR21" s="283"/>
      <c r="VVS21" s="279"/>
      <c r="VVT21" s="280"/>
      <c r="VVU21" s="281"/>
      <c r="VVV21" s="281"/>
      <c r="VVW21" s="282"/>
      <c r="VVX21" s="283"/>
      <c r="VVY21" s="279"/>
      <c r="VVZ21" s="280"/>
      <c r="VWA21" s="281"/>
      <c r="VWB21" s="281"/>
      <c r="VWC21" s="282"/>
      <c r="VWD21" s="283"/>
      <c r="VWE21" s="279"/>
      <c r="VWF21" s="280"/>
      <c r="VWG21" s="281"/>
      <c r="VWH21" s="281"/>
      <c r="VWI21" s="282"/>
      <c r="VWJ21" s="283"/>
      <c r="VWK21" s="279"/>
      <c r="VWL21" s="280"/>
      <c r="VWM21" s="281"/>
      <c r="VWN21" s="281"/>
      <c r="VWO21" s="282"/>
      <c r="VWP21" s="283"/>
      <c r="VWQ21" s="279"/>
      <c r="VWR21" s="280"/>
      <c r="VWS21" s="281"/>
      <c r="VWT21" s="281"/>
      <c r="VWU21" s="282"/>
      <c r="VWV21" s="283"/>
      <c r="VWW21" s="279"/>
      <c r="VWX21" s="280"/>
      <c r="VWY21" s="281"/>
      <c r="VWZ21" s="281"/>
      <c r="VXA21" s="282"/>
      <c r="VXB21" s="283"/>
      <c r="VXC21" s="279"/>
      <c r="VXD21" s="280"/>
      <c r="VXE21" s="281"/>
      <c r="VXF21" s="281"/>
      <c r="VXG21" s="282"/>
      <c r="VXH21" s="283"/>
      <c r="VXI21" s="279"/>
      <c r="VXJ21" s="280"/>
      <c r="VXK21" s="281"/>
      <c r="VXL21" s="281"/>
      <c r="VXM21" s="282"/>
      <c r="VXN21" s="283"/>
      <c r="VXO21" s="279"/>
      <c r="VXP21" s="280"/>
      <c r="VXQ21" s="281"/>
      <c r="VXR21" s="281"/>
      <c r="VXS21" s="282"/>
      <c r="VXT21" s="283"/>
      <c r="VXU21" s="279"/>
      <c r="VXV21" s="280"/>
      <c r="VXW21" s="281"/>
      <c r="VXX21" s="281"/>
      <c r="VXY21" s="282"/>
      <c r="VXZ21" s="283"/>
      <c r="VYA21" s="279"/>
      <c r="VYB21" s="280"/>
      <c r="VYC21" s="281"/>
      <c r="VYD21" s="281"/>
      <c r="VYE21" s="282"/>
      <c r="VYF21" s="283"/>
      <c r="VYG21" s="279"/>
      <c r="VYH21" s="280"/>
      <c r="VYI21" s="281"/>
      <c r="VYJ21" s="281"/>
      <c r="VYK21" s="282"/>
      <c r="VYL21" s="283"/>
      <c r="VYM21" s="279"/>
      <c r="VYN21" s="280"/>
      <c r="VYO21" s="281"/>
      <c r="VYP21" s="281"/>
      <c r="VYQ21" s="282"/>
      <c r="VYR21" s="283"/>
      <c r="VYS21" s="279"/>
      <c r="VYT21" s="280"/>
      <c r="VYU21" s="281"/>
      <c r="VYV21" s="281"/>
      <c r="VYW21" s="282"/>
      <c r="VYX21" s="283"/>
      <c r="VYY21" s="279"/>
      <c r="VYZ21" s="280"/>
      <c r="VZA21" s="281"/>
      <c r="VZB21" s="281"/>
      <c r="VZC21" s="282"/>
      <c r="VZD21" s="283"/>
      <c r="VZE21" s="279"/>
      <c r="VZF21" s="280"/>
      <c r="VZG21" s="281"/>
      <c r="VZH21" s="281"/>
      <c r="VZI21" s="282"/>
      <c r="VZJ21" s="283"/>
      <c r="VZK21" s="279"/>
      <c r="VZL21" s="280"/>
      <c r="VZM21" s="281"/>
      <c r="VZN21" s="281"/>
      <c r="VZO21" s="282"/>
      <c r="VZP21" s="283"/>
      <c r="VZQ21" s="279"/>
      <c r="VZR21" s="280"/>
      <c r="VZS21" s="281"/>
      <c r="VZT21" s="281"/>
      <c r="VZU21" s="282"/>
      <c r="VZV21" s="283"/>
      <c r="VZW21" s="279"/>
      <c r="VZX21" s="280"/>
      <c r="VZY21" s="281"/>
      <c r="VZZ21" s="281"/>
      <c r="WAA21" s="282"/>
      <c r="WAB21" s="283"/>
      <c r="WAC21" s="279"/>
      <c r="WAD21" s="280"/>
      <c r="WAE21" s="281"/>
      <c r="WAF21" s="281"/>
      <c r="WAG21" s="282"/>
      <c r="WAH21" s="283"/>
      <c r="WAI21" s="279"/>
      <c r="WAJ21" s="280"/>
      <c r="WAK21" s="281"/>
      <c r="WAL21" s="281"/>
      <c r="WAM21" s="282"/>
      <c r="WAN21" s="283"/>
      <c r="WAO21" s="279"/>
      <c r="WAP21" s="280"/>
      <c r="WAQ21" s="281"/>
      <c r="WAR21" s="281"/>
      <c r="WAS21" s="282"/>
      <c r="WAT21" s="283"/>
      <c r="WAU21" s="279"/>
      <c r="WAV21" s="280"/>
      <c r="WAW21" s="281"/>
      <c r="WAX21" s="281"/>
      <c r="WAY21" s="282"/>
      <c r="WAZ21" s="283"/>
      <c r="WBA21" s="279"/>
      <c r="WBB21" s="280"/>
      <c r="WBC21" s="281"/>
      <c r="WBD21" s="281"/>
      <c r="WBE21" s="282"/>
      <c r="WBF21" s="283"/>
      <c r="WBG21" s="279"/>
      <c r="WBH21" s="280"/>
      <c r="WBI21" s="281"/>
      <c r="WBJ21" s="281"/>
      <c r="WBK21" s="282"/>
      <c r="WBL21" s="283"/>
      <c r="WBM21" s="279"/>
      <c r="WBN21" s="280"/>
      <c r="WBO21" s="281"/>
      <c r="WBP21" s="281"/>
      <c r="WBQ21" s="282"/>
      <c r="WBR21" s="283"/>
      <c r="WBS21" s="279"/>
      <c r="WBT21" s="280"/>
      <c r="WBU21" s="281"/>
      <c r="WBV21" s="281"/>
      <c r="WBW21" s="282"/>
      <c r="WBX21" s="283"/>
      <c r="WBY21" s="279"/>
      <c r="WBZ21" s="280"/>
      <c r="WCA21" s="281"/>
      <c r="WCB21" s="281"/>
      <c r="WCC21" s="282"/>
      <c r="WCD21" s="283"/>
      <c r="WCE21" s="279"/>
      <c r="WCF21" s="280"/>
      <c r="WCG21" s="281"/>
      <c r="WCH21" s="281"/>
      <c r="WCI21" s="282"/>
      <c r="WCJ21" s="283"/>
      <c r="WCK21" s="279"/>
      <c r="WCL21" s="280"/>
      <c r="WCM21" s="281"/>
      <c r="WCN21" s="281"/>
      <c r="WCO21" s="282"/>
      <c r="WCP21" s="283"/>
      <c r="WCQ21" s="279"/>
      <c r="WCR21" s="280"/>
      <c r="WCS21" s="281"/>
      <c r="WCT21" s="281"/>
      <c r="WCU21" s="282"/>
      <c r="WCV21" s="283"/>
      <c r="WCW21" s="279"/>
      <c r="WCX21" s="280"/>
      <c r="WCY21" s="281"/>
      <c r="WCZ21" s="281"/>
      <c r="WDA21" s="282"/>
      <c r="WDB21" s="283"/>
      <c r="WDC21" s="279"/>
      <c r="WDD21" s="280"/>
      <c r="WDE21" s="281"/>
      <c r="WDF21" s="281"/>
      <c r="WDG21" s="282"/>
      <c r="WDH21" s="283"/>
      <c r="WDI21" s="279"/>
      <c r="WDJ21" s="280"/>
      <c r="WDK21" s="281"/>
      <c r="WDL21" s="281"/>
      <c r="WDM21" s="282"/>
      <c r="WDN21" s="283"/>
      <c r="WDO21" s="279"/>
      <c r="WDP21" s="280"/>
      <c r="WDQ21" s="281"/>
      <c r="WDR21" s="281"/>
      <c r="WDS21" s="282"/>
      <c r="WDT21" s="283"/>
      <c r="WDU21" s="279"/>
      <c r="WDV21" s="280"/>
      <c r="WDW21" s="281"/>
      <c r="WDX21" s="281"/>
      <c r="WDY21" s="282"/>
      <c r="WDZ21" s="283"/>
      <c r="WEA21" s="279"/>
      <c r="WEB21" s="280"/>
      <c r="WEC21" s="281"/>
      <c r="WED21" s="281"/>
      <c r="WEE21" s="282"/>
      <c r="WEF21" s="283"/>
      <c r="WEG21" s="279"/>
      <c r="WEH21" s="280"/>
      <c r="WEI21" s="281"/>
      <c r="WEJ21" s="281"/>
      <c r="WEK21" s="282"/>
      <c r="WEL21" s="283"/>
      <c r="WEM21" s="279"/>
      <c r="WEN21" s="280"/>
      <c r="WEO21" s="281"/>
      <c r="WEP21" s="281"/>
      <c r="WEQ21" s="282"/>
      <c r="WER21" s="283"/>
      <c r="WES21" s="279"/>
      <c r="WET21" s="280"/>
      <c r="WEU21" s="281"/>
      <c r="WEV21" s="281"/>
      <c r="WEW21" s="282"/>
      <c r="WEX21" s="283"/>
      <c r="WEY21" s="279"/>
      <c r="WEZ21" s="280"/>
      <c r="WFA21" s="281"/>
      <c r="WFB21" s="281"/>
      <c r="WFC21" s="282"/>
      <c r="WFD21" s="283"/>
      <c r="WFE21" s="279"/>
      <c r="WFF21" s="280"/>
      <c r="WFG21" s="281"/>
      <c r="WFH21" s="281"/>
      <c r="WFI21" s="282"/>
      <c r="WFJ21" s="283"/>
      <c r="WFK21" s="279"/>
      <c r="WFL21" s="280"/>
      <c r="WFM21" s="281"/>
      <c r="WFN21" s="281"/>
      <c r="WFO21" s="282"/>
      <c r="WFP21" s="283"/>
      <c r="WFQ21" s="279"/>
      <c r="WFR21" s="280"/>
      <c r="WFS21" s="281"/>
      <c r="WFT21" s="281"/>
      <c r="WFU21" s="282"/>
      <c r="WFV21" s="283"/>
      <c r="WFW21" s="279"/>
      <c r="WFX21" s="280"/>
      <c r="WFY21" s="281"/>
      <c r="WFZ21" s="281"/>
      <c r="WGA21" s="282"/>
      <c r="WGB21" s="283"/>
      <c r="WGC21" s="279"/>
      <c r="WGD21" s="280"/>
      <c r="WGE21" s="281"/>
      <c r="WGF21" s="281"/>
      <c r="WGG21" s="282"/>
      <c r="WGH21" s="283"/>
      <c r="WGI21" s="279"/>
      <c r="WGJ21" s="280"/>
      <c r="WGK21" s="281"/>
      <c r="WGL21" s="281"/>
      <c r="WGM21" s="282"/>
      <c r="WGN21" s="283"/>
      <c r="WGO21" s="279"/>
      <c r="WGP21" s="280"/>
      <c r="WGQ21" s="281"/>
      <c r="WGR21" s="281"/>
      <c r="WGS21" s="282"/>
      <c r="WGT21" s="283"/>
      <c r="WGU21" s="279"/>
      <c r="WGV21" s="280"/>
      <c r="WGW21" s="281"/>
      <c r="WGX21" s="281"/>
      <c r="WGY21" s="282"/>
      <c r="WGZ21" s="283"/>
      <c r="WHA21" s="279"/>
      <c r="WHB21" s="280"/>
      <c r="WHC21" s="281"/>
      <c r="WHD21" s="281"/>
      <c r="WHE21" s="282"/>
      <c r="WHF21" s="283"/>
      <c r="WHG21" s="279"/>
      <c r="WHH21" s="280"/>
      <c r="WHI21" s="281"/>
      <c r="WHJ21" s="281"/>
      <c r="WHK21" s="282"/>
      <c r="WHL21" s="283"/>
      <c r="WHM21" s="279"/>
      <c r="WHN21" s="280"/>
      <c r="WHO21" s="281"/>
      <c r="WHP21" s="281"/>
      <c r="WHQ21" s="282"/>
      <c r="WHR21" s="283"/>
      <c r="WHS21" s="279"/>
      <c r="WHT21" s="280"/>
      <c r="WHU21" s="281"/>
      <c r="WHV21" s="281"/>
      <c r="WHW21" s="282"/>
      <c r="WHX21" s="283"/>
      <c r="WHY21" s="279"/>
      <c r="WHZ21" s="280"/>
      <c r="WIA21" s="281"/>
      <c r="WIB21" s="281"/>
      <c r="WIC21" s="282"/>
      <c r="WID21" s="283"/>
      <c r="WIE21" s="279"/>
      <c r="WIF21" s="280"/>
      <c r="WIG21" s="281"/>
      <c r="WIH21" s="281"/>
      <c r="WII21" s="282"/>
      <c r="WIJ21" s="283"/>
      <c r="WIK21" s="279"/>
      <c r="WIL21" s="280"/>
      <c r="WIM21" s="281"/>
      <c r="WIN21" s="281"/>
      <c r="WIO21" s="282"/>
      <c r="WIP21" s="283"/>
      <c r="WIQ21" s="279"/>
      <c r="WIR21" s="280"/>
      <c r="WIS21" s="281"/>
      <c r="WIT21" s="281"/>
      <c r="WIU21" s="282"/>
      <c r="WIV21" s="283"/>
      <c r="WIW21" s="279"/>
      <c r="WIX21" s="280"/>
      <c r="WIY21" s="281"/>
      <c r="WIZ21" s="281"/>
      <c r="WJA21" s="282"/>
      <c r="WJB21" s="283"/>
      <c r="WJC21" s="279"/>
      <c r="WJD21" s="280"/>
      <c r="WJE21" s="281"/>
      <c r="WJF21" s="281"/>
      <c r="WJG21" s="282"/>
      <c r="WJH21" s="283"/>
      <c r="WJI21" s="279"/>
      <c r="WJJ21" s="280"/>
      <c r="WJK21" s="281"/>
      <c r="WJL21" s="281"/>
      <c r="WJM21" s="282"/>
      <c r="WJN21" s="283"/>
      <c r="WJO21" s="279"/>
      <c r="WJP21" s="280"/>
      <c r="WJQ21" s="281"/>
      <c r="WJR21" s="281"/>
      <c r="WJS21" s="282"/>
      <c r="WJT21" s="283"/>
      <c r="WJU21" s="279"/>
      <c r="WJV21" s="280"/>
      <c r="WJW21" s="281"/>
      <c r="WJX21" s="281"/>
      <c r="WJY21" s="282"/>
      <c r="WJZ21" s="283"/>
      <c r="WKA21" s="279"/>
      <c r="WKB21" s="280"/>
      <c r="WKC21" s="281"/>
      <c r="WKD21" s="281"/>
      <c r="WKE21" s="282"/>
      <c r="WKF21" s="283"/>
      <c r="WKG21" s="279"/>
      <c r="WKH21" s="280"/>
      <c r="WKI21" s="281"/>
      <c r="WKJ21" s="281"/>
      <c r="WKK21" s="282"/>
      <c r="WKL21" s="283"/>
      <c r="WKM21" s="279"/>
      <c r="WKN21" s="280"/>
      <c r="WKO21" s="281"/>
      <c r="WKP21" s="281"/>
      <c r="WKQ21" s="282"/>
      <c r="WKR21" s="283"/>
      <c r="WKS21" s="279"/>
      <c r="WKT21" s="280"/>
      <c r="WKU21" s="281"/>
      <c r="WKV21" s="281"/>
      <c r="WKW21" s="282"/>
      <c r="WKX21" s="283"/>
      <c r="WKY21" s="279"/>
      <c r="WKZ21" s="280"/>
      <c r="WLA21" s="281"/>
      <c r="WLB21" s="281"/>
      <c r="WLC21" s="282"/>
      <c r="WLD21" s="283"/>
      <c r="WLE21" s="279"/>
      <c r="WLF21" s="280"/>
      <c r="WLG21" s="281"/>
      <c r="WLH21" s="281"/>
      <c r="WLI21" s="282"/>
      <c r="WLJ21" s="283"/>
      <c r="WLK21" s="279"/>
      <c r="WLL21" s="280"/>
      <c r="WLM21" s="281"/>
      <c r="WLN21" s="281"/>
      <c r="WLO21" s="282"/>
      <c r="WLP21" s="283"/>
      <c r="WLQ21" s="279"/>
      <c r="WLR21" s="280"/>
      <c r="WLS21" s="281"/>
      <c r="WLT21" s="281"/>
      <c r="WLU21" s="282"/>
      <c r="WLV21" s="283"/>
      <c r="WLW21" s="279"/>
      <c r="WLX21" s="280"/>
      <c r="WLY21" s="281"/>
      <c r="WLZ21" s="281"/>
      <c r="WMA21" s="282"/>
      <c r="WMB21" s="283"/>
      <c r="WMC21" s="279"/>
      <c r="WMD21" s="280"/>
      <c r="WME21" s="281"/>
      <c r="WMF21" s="281"/>
      <c r="WMG21" s="282"/>
      <c r="WMH21" s="283"/>
      <c r="WMI21" s="279"/>
      <c r="WMJ21" s="280"/>
      <c r="WMK21" s="281"/>
      <c r="WML21" s="281"/>
      <c r="WMM21" s="282"/>
      <c r="WMN21" s="283"/>
      <c r="WMO21" s="279"/>
      <c r="WMP21" s="280"/>
      <c r="WMQ21" s="281"/>
      <c r="WMR21" s="281"/>
      <c r="WMS21" s="282"/>
      <c r="WMT21" s="283"/>
      <c r="WMU21" s="279"/>
      <c r="WMV21" s="280"/>
      <c r="WMW21" s="281"/>
      <c r="WMX21" s="281"/>
      <c r="WMY21" s="282"/>
      <c r="WMZ21" s="283"/>
      <c r="WNA21" s="279"/>
      <c r="WNB21" s="280"/>
      <c r="WNC21" s="281"/>
      <c r="WND21" s="281"/>
      <c r="WNE21" s="282"/>
      <c r="WNF21" s="283"/>
      <c r="WNG21" s="279"/>
      <c r="WNH21" s="280"/>
      <c r="WNI21" s="281"/>
      <c r="WNJ21" s="281"/>
      <c r="WNK21" s="282"/>
      <c r="WNL21" s="283"/>
      <c r="WNM21" s="279"/>
      <c r="WNN21" s="280"/>
      <c r="WNO21" s="281"/>
      <c r="WNP21" s="281"/>
      <c r="WNQ21" s="282"/>
      <c r="WNR21" s="283"/>
      <c r="WNS21" s="279"/>
      <c r="WNT21" s="280"/>
      <c r="WNU21" s="281"/>
      <c r="WNV21" s="281"/>
      <c r="WNW21" s="282"/>
      <c r="WNX21" s="283"/>
      <c r="WNY21" s="279"/>
      <c r="WNZ21" s="280"/>
      <c r="WOA21" s="281"/>
      <c r="WOB21" s="281"/>
      <c r="WOC21" s="282"/>
      <c r="WOD21" s="283"/>
      <c r="WOE21" s="279"/>
      <c r="WOF21" s="280"/>
      <c r="WOG21" s="281"/>
      <c r="WOH21" s="281"/>
      <c r="WOI21" s="282"/>
      <c r="WOJ21" s="283"/>
      <c r="WOK21" s="279"/>
      <c r="WOL21" s="280"/>
      <c r="WOM21" s="281"/>
      <c r="WON21" s="281"/>
      <c r="WOO21" s="282"/>
      <c r="WOP21" s="283"/>
      <c r="WOQ21" s="279"/>
      <c r="WOR21" s="280"/>
      <c r="WOS21" s="281"/>
      <c r="WOT21" s="281"/>
      <c r="WOU21" s="282"/>
      <c r="WOV21" s="283"/>
      <c r="WOW21" s="279"/>
      <c r="WOX21" s="280"/>
      <c r="WOY21" s="281"/>
      <c r="WOZ21" s="281"/>
      <c r="WPA21" s="282"/>
      <c r="WPB21" s="283"/>
      <c r="WPC21" s="279"/>
      <c r="WPD21" s="280"/>
      <c r="WPE21" s="281"/>
      <c r="WPF21" s="281"/>
      <c r="WPG21" s="282"/>
      <c r="WPH21" s="283"/>
      <c r="WPI21" s="279"/>
      <c r="WPJ21" s="280"/>
      <c r="WPK21" s="281"/>
      <c r="WPL21" s="281"/>
      <c r="WPM21" s="282"/>
      <c r="WPN21" s="283"/>
      <c r="WPO21" s="279"/>
      <c r="WPP21" s="280"/>
      <c r="WPQ21" s="281"/>
      <c r="WPR21" s="281"/>
      <c r="WPS21" s="282"/>
      <c r="WPT21" s="283"/>
      <c r="WPU21" s="279"/>
      <c r="WPV21" s="280"/>
      <c r="WPW21" s="281"/>
      <c r="WPX21" s="281"/>
      <c r="WPY21" s="282"/>
      <c r="WPZ21" s="283"/>
      <c r="WQA21" s="279"/>
      <c r="WQB21" s="280"/>
      <c r="WQC21" s="281"/>
      <c r="WQD21" s="281"/>
      <c r="WQE21" s="282"/>
      <c r="WQF21" s="283"/>
      <c r="WQG21" s="279"/>
      <c r="WQH21" s="280"/>
      <c r="WQI21" s="281"/>
      <c r="WQJ21" s="281"/>
      <c r="WQK21" s="282"/>
      <c r="WQL21" s="283"/>
      <c r="WQM21" s="279"/>
      <c r="WQN21" s="280"/>
      <c r="WQO21" s="281"/>
      <c r="WQP21" s="281"/>
      <c r="WQQ21" s="282"/>
      <c r="WQR21" s="283"/>
      <c r="WQS21" s="279"/>
      <c r="WQT21" s="280"/>
      <c r="WQU21" s="281"/>
      <c r="WQV21" s="281"/>
      <c r="WQW21" s="282"/>
      <c r="WQX21" s="283"/>
      <c r="WQY21" s="279"/>
      <c r="WQZ21" s="280"/>
      <c r="WRA21" s="281"/>
      <c r="WRB21" s="281"/>
      <c r="WRC21" s="282"/>
      <c r="WRD21" s="283"/>
      <c r="WRE21" s="279"/>
      <c r="WRF21" s="280"/>
      <c r="WRG21" s="281"/>
      <c r="WRH21" s="281"/>
      <c r="WRI21" s="282"/>
      <c r="WRJ21" s="283"/>
      <c r="WRK21" s="279"/>
      <c r="WRL21" s="280"/>
      <c r="WRM21" s="281"/>
      <c r="WRN21" s="281"/>
      <c r="WRO21" s="282"/>
      <c r="WRP21" s="283"/>
      <c r="WRQ21" s="279"/>
      <c r="WRR21" s="280"/>
      <c r="WRS21" s="281"/>
      <c r="WRT21" s="281"/>
      <c r="WRU21" s="282"/>
      <c r="WRV21" s="283"/>
      <c r="WRW21" s="279"/>
      <c r="WRX21" s="280"/>
      <c r="WRY21" s="281"/>
      <c r="WRZ21" s="281"/>
      <c r="WSA21" s="282"/>
      <c r="WSB21" s="283"/>
      <c r="WSC21" s="279"/>
      <c r="WSD21" s="280"/>
      <c r="WSE21" s="281"/>
      <c r="WSF21" s="281"/>
      <c r="WSG21" s="282"/>
      <c r="WSH21" s="283"/>
      <c r="WSI21" s="279"/>
      <c r="WSJ21" s="280"/>
      <c r="WSK21" s="281"/>
      <c r="WSL21" s="281"/>
      <c r="WSM21" s="282"/>
      <c r="WSN21" s="283"/>
      <c r="WSO21" s="279"/>
      <c r="WSP21" s="280"/>
      <c r="WSQ21" s="281"/>
      <c r="WSR21" s="281"/>
      <c r="WSS21" s="282"/>
      <c r="WST21" s="283"/>
      <c r="WSU21" s="279"/>
      <c r="WSV21" s="280"/>
      <c r="WSW21" s="281"/>
      <c r="WSX21" s="281"/>
      <c r="WSY21" s="282"/>
      <c r="WSZ21" s="283"/>
      <c r="WTA21" s="279"/>
      <c r="WTB21" s="280"/>
      <c r="WTC21" s="281"/>
      <c r="WTD21" s="281"/>
      <c r="WTE21" s="282"/>
      <c r="WTF21" s="283"/>
      <c r="WTG21" s="279"/>
      <c r="WTH21" s="280"/>
      <c r="WTI21" s="281"/>
      <c r="WTJ21" s="281"/>
      <c r="WTK21" s="282"/>
      <c r="WTL21" s="283"/>
      <c r="WTM21" s="279"/>
      <c r="WTN21" s="280"/>
      <c r="WTO21" s="281"/>
      <c r="WTP21" s="281"/>
      <c r="WTQ21" s="282"/>
      <c r="WTR21" s="283"/>
      <c r="WTS21" s="279"/>
      <c r="WTT21" s="280"/>
      <c r="WTU21" s="281"/>
      <c r="WTV21" s="281"/>
      <c r="WTW21" s="282"/>
      <c r="WTX21" s="283"/>
      <c r="WTY21" s="279"/>
      <c r="WTZ21" s="280"/>
      <c r="WUA21" s="281"/>
      <c r="WUB21" s="281"/>
      <c r="WUC21" s="282"/>
      <c r="WUD21" s="283"/>
      <c r="WUE21" s="279"/>
      <c r="WUF21" s="280"/>
      <c r="WUG21" s="281"/>
      <c r="WUH21" s="281"/>
      <c r="WUI21" s="282"/>
      <c r="WUJ21" s="283"/>
      <c r="WUK21" s="279"/>
      <c r="WUL21" s="280"/>
      <c r="WUM21" s="281"/>
      <c r="WUN21" s="281"/>
      <c r="WUO21" s="282"/>
      <c r="WUP21" s="283"/>
      <c r="WUQ21" s="279"/>
      <c r="WUR21" s="280"/>
      <c r="WUS21" s="281"/>
      <c r="WUT21" s="281"/>
      <c r="WUU21" s="282"/>
      <c r="WUV21" s="283"/>
      <c r="WUW21" s="279"/>
      <c r="WUX21" s="280"/>
      <c r="WUY21" s="281"/>
      <c r="WUZ21" s="281"/>
      <c r="WVA21" s="282"/>
      <c r="WVB21" s="283"/>
      <c r="WVC21" s="279"/>
      <c r="WVD21" s="280"/>
      <c r="WVE21" s="281"/>
      <c r="WVF21" s="281"/>
      <c r="WVG21" s="282"/>
      <c r="WVH21" s="283"/>
      <c r="WVI21" s="279"/>
      <c r="WVJ21" s="280"/>
      <c r="WVK21" s="281"/>
      <c r="WVL21" s="281"/>
      <c r="WVM21" s="282"/>
      <c r="WVN21" s="283"/>
      <c r="WVO21" s="279"/>
      <c r="WVP21" s="280"/>
      <c r="WVQ21" s="281"/>
      <c r="WVR21" s="281"/>
      <c r="WVS21" s="282"/>
      <c r="WVT21" s="283"/>
      <c r="WVU21" s="279"/>
      <c r="WVV21" s="280"/>
      <c r="WVW21" s="281"/>
      <c r="WVX21" s="281"/>
      <c r="WVY21" s="282"/>
      <c r="WVZ21" s="283"/>
      <c r="WWA21" s="279"/>
      <c r="WWB21" s="280"/>
      <c r="WWC21" s="281"/>
      <c r="WWD21" s="281"/>
      <c r="WWE21" s="282"/>
      <c r="WWF21" s="283"/>
      <c r="WWG21" s="279"/>
      <c r="WWH21" s="280"/>
      <c r="WWI21" s="281"/>
      <c r="WWJ21" s="281"/>
      <c r="WWK21" s="282"/>
      <c r="WWL21" s="283"/>
      <c r="WWM21" s="279"/>
      <c r="WWN21" s="280"/>
      <c r="WWO21" s="281"/>
      <c r="WWP21" s="281"/>
      <c r="WWQ21" s="282"/>
      <c r="WWR21" s="283"/>
      <c r="WWS21" s="279"/>
      <c r="WWT21" s="280"/>
      <c r="WWU21" s="281"/>
      <c r="WWV21" s="281"/>
      <c r="WWW21" s="282"/>
      <c r="WWX21" s="283"/>
      <c r="WWY21" s="279"/>
      <c r="WWZ21" s="280"/>
      <c r="WXA21" s="281"/>
      <c r="WXB21" s="281"/>
      <c r="WXC21" s="282"/>
      <c r="WXD21" s="283"/>
      <c r="WXE21" s="279"/>
      <c r="WXF21" s="280"/>
      <c r="WXG21" s="281"/>
      <c r="WXH21" s="281"/>
      <c r="WXI21" s="282"/>
      <c r="WXJ21" s="283"/>
      <c r="WXK21" s="279"/>
      <c r="WXL21" s="280"/>
      <c r="WXM21" s="281"/>
      <c r="WXN21" s="281"/>
      <c r="WXO21" s="282"/>
      <c r="WXP21" s="283"/>
      <c r="WXQ21" s="279"/>
      <c r="WXR21" s="280"/>
      <c r="WXS21" s="281"/>
      <c r="WXT21" s="281"/>
      <c r="WXU21" s="282"/>
      <c r="WXV21" s="283"/>
      <c r="WXW21" s="279"/>
      <c r="WXX21" s="280"/>
      <c r="WXY21" s="281"/>
      <c r="WXZ21" s="281"/>
      <c r="WYA21" s="282"/>
      <c r="WYB21" s="283"/>
      <c r="WYC21" s="279"/>
      <c r="WYD21" s="280"/>
      <c r="WYE21" s="281"/>
      <c r="WYF21" s="281"/>
      <c r="WYG21" s="282"/>
      <c r="WYH21" s="283"/>
      <c r="WYI21" s="279"/>
      <c r="WYJ21" s="280"/>
      <c r="WYK21" s="281"/>
      <c r="WYL21" s="281"/>
      <c r="WYM21" s="282"/>
      <c r="WYN21" s="283"/>
      <c r="WYO21" s="279"/>
      <c r="WYP21" s="280"/>
      <c r="WYQ21" s="281"/>
      <c r="WYR21" s="281"/>
      <c r="WYS21" s="282"/>
      <c r="WYT21" s="283"/>
      <c r="WYU21" s="279"/>
      <c r="WYV21" s="280"/>
      <c r="WYW21" s="281"/>
      <c r="WYX21" s="281"/>
      <c r="WYY21" s="282"/>
      <c r="WYZ21" s="283"/>
      <c r="WZA21" s="279"/>
      <c r="WZB21" s="280"/>
      <c r="WZC21" s="281"/>
      <c r="WZD21" s="281"/>
      <c r="WZE21" s="282"/>
      <c r="WZF21" s="283"/>
      <c r="WZG21" s="279"/>
      <c r="WZH21" s="280"/>
      <c r="WZI21" s="281"/>
      <c r="WZJ21" s="281"/>
      <c r="WZK21" s="282"/>
      <c r="WZL21" s="283"/>
      <c r="WZM21" s="279"/>
      <c r="WZN21" s="280"/>
      <c r="WZO21" s="281"/>
      <c r="WZP21" s="281"/>
      <c r="WZQ21" s="282"/>
      <c r="WZR21" s="283"/>
      <c r="WZS21" s="279"/>
      <c r="WZT21" s="280"/>
      <c r="WZU21" s="281"/>
      <c r="WZV21" s="281"/>
      <c r="WZW21" s="282"/>
      <c r="WZX21" s="283"/>
      <c r="WZY21" s="279"/>
      <c r="WZZ21" s="280"/>
      <c r="XAA21" s="281"/>
      <c r="XAB21" s="281"/>
      <c r="XAC21" s="282"/>
      <c r="XAD21" s="283"/>
      <c r="XAE21" s="279"/>
      <c r="XAF21" s="280"/>
      <c r="XAG21" s="281"/>
      <c r="XAH21" s="281"/>
      <c r="XAI21" s="282"/>
      <c r="XAJ21" s="283"/>
      <c r="XAK21" s="279"/>
      <c r="XAL21" s="280"/>
      <c r="XAM21" s="281"/>
      <c r="XAN21" s="281"/>
      <c r="XAO21" s="282"/>
      <c r="XAP21" s="283"/>
      <c r="XAQ21" s="279"/>
      <c r="XAR21" s="280"/>
      <c r="XAS21" s="281"/>
      <c r="XAT21" s="281"/>
      <c r="XAU21" s="282"/>
      <c r="XAV21" s="283"/>
      <c r="XAW21" s="279"/>
      <c r="XAX21" s="280"/>
      <c r="XAY21" s="281"/>
      <c r="XAZ21" s="281"/>
      <c r="XBA21" s="282"/>
      <c r="XBB21" s="283"/>
      <c r="XBC21" s="279"/>
      <c r="XBD21" s="280"/>
      <c r="XBE21" s="281"/>
      <c r="XBF21" s="281"/>
      <c r="XBG21" s="282"/>
      <c r="XBH21" s="283"/>
      <c r="XBI21" s="279"/>
      <c r="XBJ21" s="280"/>
      <c r="XBK21" s="281"/>
      <c r="XBL21" s="281"/>
      <c r="XBM21" s="282"/>
      <c r="XBN21" s="283"/>
      <c r="XBO21" s="279"/>
      <c r="XBP21" s="280"/>
      <c r="XBQ21" s="281"/>
      <c r="XBR21" s="281"/>
      <c r="XBS21" s="282"/>
      <c r="XBT21" s="283"/>
      <c r="XBU21" s="279"/>
      <c r="XBV21" s="280"/>
      <c r="XBW21" s="281"/>
      <c r="XBX21" s="281"/>
      <c r="XBY21" s="282"/>
      <c r="XBZ21" s="283"/>
      <c r="XCA21" s="279"/>
      <c r="XCB21" s="280"/>
      <c r="XCC21" s="281"/>
      <c r="XCD21" s="281"/>
      <c r="XCE21" s="282"/>
      <c r="XCF21" s="283"/>
      <c r="XCG21" s="279"/>
      <c r="XCH21" s="280"/>
      <c r="XCI21" s="281"/>
      <c r="XCJ21" s="281"/>
      <c r="XCK21" s="282"/>
      <c r="XCL21" s="283"/>
      <c r="XCM21" s="279"/>
      <c r="XCN21" s="280"/>
      <c r="XCO21" s="281"/>
      <c r="XCP21" s="281"/>
      <c r="XCQ21" s="282"/>
      <c r="XCR21" s="283"/>
      <c r="XCS21" s="279"/>
      <c r="XCT21" s="280"/>
      <c r="XCU21" s="281"/>
      <c r="XCV21" s="281"/>
      <c r="XCW21" s="282"/>
      <c r="XCX21" s="283"/>
      <c r="XCY21" s="279"/>
      <c r="XCZ21" s="280"/>
      <c r="XDA21" s="281"/>
      <c r="XDB21" s="281"/>
      <c r="XDC21" s="282"/>
      <c r="XDD21" s="283"/>
      <c r="XDE21" s="279"/>
      <c r="XDF21" s="280"/>
      <c r="XDG21" s="281"/>
      <c r="XDH21" s="281"/>
      <c r="XDI21" s="282"/>
      <c r="XDJ21" s="283"/>
      <c r="XDK21" s="279"/>
      <c r="XDL21" s="280"/>
      <c r="XDM21" s="281"/>
      <c r="XDN21" s="281"/>
      <c r="XDO21" s="282"/>
      <c r="XDP21" s="283"/>
      <c r="XDQ21" s="279"/>
      <c r="XDR21" s="280"/>
      <c r="XDS21" s="281"/>
      <c r="XDT21" s="281"/>
      <c r="XDU21" s="282"/>
      <c r="XDV21" s="283"/>
      <c r="XDW21" s="279"/>
      <c r="XDX21" s="280"/>
      <c r="XDY21" s="281"/>
      <c r="XDZ21" s="281"/>
      <c r="XEA21" s="282"/>
      <c r="XEB21" s="283"/>
      <c r="XEC21" s="279"/>
      <c r="XED21" s="280"/>
      <c r="XEE21" s="281"/>
      <c r="XEF21" s="281"/>
      <c r="XEG21" s="282"/>
      <c r="XEH21" s="283"/>
      <c r="XEI21" s="279"/>
      <c r="XEJ21" s="280"/>
      <c r="XEK21" s="281"/>
      <c r="XEL21" s="281"/>
      <c r="XEM21" s="282"/>
      <c r="XEN21" s="283"/>
      <c r="XEO21" s="279"/>
      <c r="XEP21" s="280"/>
      <c r="XEQ21" s="281"/>
      <c r="XER21" s="281"/>
      <c r="XES21" s="282"/>
      <c r="XET21" s="283"/>
      <c r="XEU21" s="279"/>
      <c r="XEV21" s="280"/>
      <c r="XEW21" s="281"/>
      <c r="XEX21" s="281"/>
      <c r="XEY21" s="282"/>
      <c r="XEZ21" s="283"/>
      <c r="XFA21" s="279"/>
      <c r="XFB21" s="280"/>
      <c r="XFC21" s="281"/>
      <c r="XFD21" s="281"/>
    </row>
    <row r="22" spans="1:16384" s="1" customFormat="1" ht="5.95" customHeight="1" thickBot="1">
      <c r="A22" s="8"/>
      <c r="B22" s="11"/>
      <c r="C22" s="11"/>
      <c r="D22" s="9"/>
      <c r="E22" s="9"/>
      <c r="F22" s="10"/>
    </row>
    <row r="23" spans="1:16384" s="57" customFormat="1" ht="18.2" thickBot="1">
      <c r="A23" s="241"/>
      <c r="B23" s="242" t="s">
        <v>85</v>
      </c>
      <c r="C23" s="243"/>
      <c r="D23" s="243"/>
      <c r="E23" s="244"/>
      <c r="F23" s="910" t="str">
        <f>IF(SUM(F19:F21)&gt;0,SUM(F19:F21),"")</f>
        <v/>
      </c>
    </row>
    <row r="24" spans="1:16384" s="1" customFormat="1" ht="15.85" customHeight="1">
      <c r="A24" s="14"/>
      <c r="B24" s="14"/>
      <c r="C24" s="71"/>
      <c r="D24" s="72"/>
      <c r="E24" s="34"/>
      <c r="F24" s="14"/>
    </row>
  </sheetData>
  <pageMargins left="0.94488188976377963" right="0.39370078740157483" top="0.39370078740157483" bottom="0.47244094488188981" header="0.39370078740157483" footer="0.31496062992125984"/>
  <pageSetup paperSize="9" orientation="portrait" r:id="rId1"/>
  <headerFooter>
    <oddFooter>&amp;R&amp;8
&amp;"Arial,Bold"&amp;A&amp;"Arial,Regular"; list &amp;P./&amp;N.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Q158"/>
  <sheetViews>
    <sheetView showZeros="0" view="pageBreakPreview" zoomScaleNormal="100" zoomScaleSheetLayoutView="100" workbookViewId="0">
      <selection activeCell="B146" sqref="B146"/>
    </sheetView>
  </sheetViews>
  <sheetFormatPr defaultColWidth="9.109375" defaultRowHeight="12.55"/>
  <cols>
    <col min="1" max="1" width="7.33203125" style="14" customWidth="1"/>
    <col min="2" max="2" width="45.6640625" style="14" customWidth="1"/>
    <col min="3" max="3" width="6.109375" style="61" customWidth="1"/>
    <col min="4" max="4" width="9.33203125" style="24" customWidth="1"/>
    <col min="5" max="5" width="8.44140625" style="14" customWidth="1"/>
    <col min="6" max="6" width="12.33203125" style="35" customWidth="1"/>
    <col min="7" max="16384" width="9.109375" style="14"/>
  </cols>
  <sheetData>
    <row r="1" spans="1:12" s="137" customFormat="1" ht="13.15">
      <c r="A1" s="74" t="s">
        <v>71</v>
      </c>
      <c r="B1" s="75" t="s">
        <v>70</v>
      </c>
      <c r="C1" s="74" t="s">
        <v>64</v>
      </c>
      <c r="D1" s="135" t="s">
        <v>65</v>
      </c>
      <c r="E1" s="135" t="s">
        <v>66</v>
      </c>
      <c r="F1" s="136" t="s">
        <v>67</v>
      </c>
      <c r="I1" s="138"/>
    </row>
    <row r="2" spans="1:12" s="27" customFormat="1" ht="10.65">
      <c r="A2" s="58"/>
      <c r="B2" s="40"/>
      <c r="C2" s="37"/>
      <c r="D2" s="26"/>
      <c r="E2" s="37"/>
      <c r="F2" s="38"/>
    </row>
    <row r="3" spans="1:12" s="93" customFormat="1" ht="17.55">
      <c r="A3" s="88" t="s">
        <v>32</v>
      </c>
      <c r="B3" s="577" t="s">
        <v>1191</v>
      </c>
      <c r="C3" s="91"/>
      <c r="D3" s="90"/>
      <c r="E3" s="91"/>
      <c r="F3" s="92"/>
    </row>
    <row r="4" spans="1:12" s="27" customFormat="1" ht="10.65">
      <c r="A4" s="58"/>
      <c r="B4" s="40"/>
      <c r="C4" s="37"/>
      <c r="D4" s="26"/>
      <c r="E4" s="37"/>
      <c r="F4" s="38"/>
    </row>
    <row r="5" spans="1:12" s="57" customFormat="1" ht="15.05">
      <c r="A5" s="62" t="s">
        <v>2403</v>
      </c>
      <c r="B5" s="63" t="s">
        <v>43</v>
      </c>
      <c r="C5" s="65"/>
      <c r="D5" s="64"/>
      <c r="E5" s="65"/>
      <c r="F5" s="66"/>
    </row>
    <row r="6" spans="1:12" s="57" customFormat="1" ht="15.05">
      <c r="A6" s="67"/>
      <c r="B6" s="154"/>
      <c r="C6" s="68"/>
      <c r="D6" s="68"/>
      <c r="E6" s="69"/>
      <c r="F6" s="70"/>
    </row>
    <row r="7" spans="1:12" s="51" customFormat="1" ht="10.65">
      <c r="A7" s="114"/>
      <c r="B7" s="25" t="s">
        <v>5</v>
      </c>
      <c r="C7" s="114"/>
    </row>
    <row r="8" spans="1:12" s="52" customFormat="1" ht="72" customHeight="1">
      <c r="A8" s="59"/>
      <c r="B8" s="40" t="s">
        <v>114</v>
      </c>
      <c r="C8" s="55"/>
      <c r="D8" s="54"/>
      <c r="E8" s="55"/>
      <c r="F8" s="41" t="str">
        <f>IF(OR(OR(E8=0,E8=""),OR(D8=0,D8="")),"",D8*E8)</f>
        <v/>
      </c>
    </row>
    <row r="9" spans="1:12" s="146" customFormat="1" ht="21.3">
      <c r="A9" s="139"/>
      <c r="B9" s="159" t="s">
        <v>115</v>
      </c>
      <c r="C9" s="149"/>
      <c r="D9" s="141"/>
      <c r="E9" s="142"/>
      <c r="F9" s="41" t="str">
        <f>IF(OR(OR(E9=0,E9=""),OR(D9=0,D9="")),"",D9*E9)</f>
        <v/>
      </c>
      <c r="G9" s="145"/>
      <c r="H9" s="145"/>
      <c r="I9" s="145"/>
      <c r="J9" s="145"/>
      <c r="K9" s="145"/>
    </row>
    <row r="10" spans="1:12" s="146" customFormat="1" ht="96.75" customHeight="1">
      <c r="A10" s="139"/>
      <c r="B10" s="159" t="s">
        <v>209</v>
      </c>
      <c r="C10" s="149"/>
      <c r="D10" s="141"/>
      <c r="E10" s="142"/>
      <c r="F10" s="41" t="str">
        <f>IF(OR(OR(E10=0,E10=""),OR(D10=0,D10="")),"",D10*E10)</f>
        <v/>
      </c>
      <c r="G10" s="145"/>
      <c r="H10" s="145"/>
      <c r="I10" s="145"/>
      <c r="J10" s="145"/>
      <c r="K10" s="145"/>
    </row>
    <row r="11" spans="1:12" s="146" customFormat="1" ht="31.95">
      <c r="A11" s="139"/>
      <c r="B11" s="159" t="s">
        <v>113</v>
      </c>
      <c r="C11" s="149"/>
      <c r="D11" s="141"/>
      <c r="E11" s="142"/>
      <c r="F11" s="41" t="str">
        <f>IF(OR(OR(E11=0,E11=""),OR(D11=0,D11="")),"",D11*E11)</f>
        <v/>
      </c>
      <c r="G11" s="145"/>
      <c r="H11" s="145"/>
      <c r="I11" s="145"/>
      <c r="J11" s="145"/>
      <c r="K11" s="145"/>
    </row>
    <row r="12" spans="1:12" s="27" customFormat="1" ht="74.5">
      <c r="A12" s="207"/>
      <c r="B12" s="215" t="s">
        <v>334</v>
      </c>
      <c r="C12" s="214"/>
      <c r="D12" s="209"/>
      <c r="E12" s="210"/>
      <c r="F12" s="211"/>
      <c r="G12" s="208"/>
      <c r="H12" s="212"/>
      <c r="I12" s="212"/>
      <c r="J12" s="212"/>
      <c r="K12" s="212"/>
      <c r="L12" s="212"/>
    </row>
    <row r="13" spans="1:12" s="27" customFormat="1" ht="10.65">
      <c r="A13" s="58"/>
      <c r="B13" s="40"/>
      <c r="C13" s="37"/>
      <c r="D13" s="26"/>
      <c r="E13" s="37"/>
      <c r="F13" s="41" t="str">
        <f t="shared" ref="F13:F76" si="0">IF(OR(OR(E13=0,E13=""),OR(D13=0,D13="")),"",D13*E13)</f>
        <v/>
      </c>
    </row>
    <row r="14" spans="1:12" s="52" customFormat="1" ht="11.3">
      <c r="A14" s="252">
        <f>COUNT($A$1:A13)+1</f>
        <v>1</v>
      </c>
      <c r="B14" s="53" t="s">
        <v>214</v>
      </c>
      <c r="C14" s="55"/>
      <c r="D14" s="54"/>
      <c r="E14" s="55"/>
      <c r="F14" s="900" t="str">
        <f t="shared" si="0"/>
        <v/>
      </c>
    </row>
    <row r="15" spans="1:12" s="146" customFormat="1" ht="28.5" customHeight="1">
      <c r="A15" s="164"/>
      <c r="B15" s="148" t="s">
        <v>253</v>
      </c>
      <c r="C15" s="81"/>
      <c r="D15" s="147"/>
      <c r="E15" s="142"/>
      <c r="F15" s="900" t="str">
        <f t="shared" si="0"/>
        <v/>
      </c>
      <c r="G15" s="145"/>
      <c r="H15" s="145"/>
      <c r="I15" s="145"/>
      <c r="J15" s="145"/>
      <c r="K15" s="145"/>
    </row>
    <row r="16" spans="1:12" s="27" customFormat="1" ht="48.05" customHeight="1">
      <c r="A16" s="82" t="s">
        <v>45</v>
      </c>
      <c r="B16" s="193" t="s">
        <v>2408</v>
      </c>
      <c r="C16" s="37" t="s">
        <v>13</v>
      </c>
      <c r="D16" s="26">
        <v>1</v>
      </c>
      <c r="E16" s="37"/>
      <c r="F16" s="900" t="str">
        <f t="shared" si="0"/>
        <v/>
      </c>
    </row>
    <row r="17" spans="1:17" s="27" customFormat="1" ht="21.3">
      <c r="A17" s="82" t="s">
        <v>46</v>
      </c>
      <c r="B17" s="193" t="s">
        <v>1403</v>
      </c>
      <c r="C17" s="37" t="s">
        <v>13</v>
      </c>
      <c r="D17" s="26">
        <v>1</v>
      </c>
      <c r="E17" s="37"/>
      <c r="F17" s="900" t="str">
        <f t="shared" si="0"/>
        <v/>
      </c>
    </row>
    <row r="18" spans="1:17" s="27" customFormat="1" ht="10.65">
      <c r="A18" s="82"/>
      <c r="B18" s="50"/>
      <c r="C18" s="37"/>
      <c r="D18" s="26"/>
      <c r="E18" s="37"/>
      <c r="F18" s="900" t="str">
        <f t="shared" si="0"/>
        <v/>
      </c>
    </row>
    <row r="19" spans="1:17" s="52" customFormat="1" ht="27.1" customHeight="1">
      <c r="A19" s="252">
        <f>COUNT($A$1:A18)+1</f>
        <v>2</v>
      </c>
      <c r="B19" s="53" t="s">
        <v>223</v>
      </c>
      <c r="C19" s="55"/>
      <c r="D19" s="54"/>
      <c r="E19" s="55"/>
      <c r="F19" s="900" t="str">
        <f t="shared" si="0"/>
        <v/>
      </c>
    </row>
    <row r="20" spans="1:17" s="146" customFormat="1" ht="57.8" customHeight="1">
      <c r="A20" s="164"/>
      <c r="B20" s="148" t="s">
        <v>224</v>
      </c>
      <c r="C20" s="81"/>
      <c r="D20" s="147"/>
      <c r="E20" s="192"/>
      <c r="F20" s="900" t="str">
        <f t="shared" si="0"/>
        <v/>
      </c>
      <c r="G20" s="144"/>
      <c r="H20" s="145"/>
      <c r="I20" s="145"/>
      <c r="J20" s="145"/>
      <c r="K20" s="145"/>
      <c r="L20" s="145"/>
      <c r="M20" s="145"/>
      <c r="N20" s="145"/>
      <c r="O20" s="145"/>
      <c r="P20" s="145"/>
      <c r="Q20" s="145"/>
    </row>
    <row r="21" spans="1:17" s="146" customFormat="1" ht="75" customHeight="1">
      <c r="A21" s="164"/>
      <c r="B21" s="148" t="s">
        <v>225</v>
      </c>
      <c r="C21" s="81"/>
      <c r="D21" s="147"/>
      <c r="E21" s="192"/>
      <c r="F21" s="900" t="str">
        <f t="shared" si="0"/>
        <v/>
      </c>
      <c r="G21" s="144"/>
      <c r="H21" s="145"/>
      <c r="I21" s="145"/>
      <c r="J21" s="145"/>
      <c r="K21" s="145"/>
      <c r="L21" s="145"/>
      <c r="M21" s="145"/>
      <c r="N21" s="145"/>
      <c r="O21" s="145"/>
      <c r="P21" s="145"/>
      <c r="Q21" s="145"/>
    </row>
    <row r="22" spans="1:17" s="146" customFormat="1" ht="53.25" customHeight="1">
      <c r="A22" s="164"/>
      <c r="B22" s="148" t="s">
        <v>226</v>
      </c>
      <c r="C22" s="81"/>
      <c r="D22" s="147"/>
      <c r="E22" s="192"/>
      <c r="F22" s="900" t="str">
        <f t="shared" si="0"/>
        <v/>
      </c>
      <c r="G22" s="144"/>
      <c r="H22" s="145"/>
      <c r="I22" s="145"/>
      <c r="J22" s="145"/>
      <c r="K22" s="145"/>
      <c r="L22" s="145"/>
      <c r="M22" s="145"/>
      <c r="N22" s="145"/>
      <c r="O22" s="145"/>
      <c r="P22" s="145"/>
      <c r="Q22" s="145"/>
    </row>
    <row r="23" spans="1:17" s="27" customFormat="1" ht="71.25" customHeight="1">
      <c r="A23" s="60"/>
      <c r="B23" s="40" t="s">
        <v>227</v>
      </c>
      <c r="C23" s="37"/>
      <c r="D23" s="26"/>
      <c r="E23" s="37"/>
      <c r="F23" s="900" t="str">
        <f t="shared" si="0"/>
        <v/>
      </c>
    </row>
    <row r="24" spans="1:17" s="146" customFormat="1" ht="50.25" customHeight="1">
      <c r="A24" s="139"/>
      <c r="B24" s="159" t="s">
        <v>228</v>
      </c>
      <c r="C24" s="149"/>
      <c r="D24" s="141"/>
      <c r="E24" s="142"/>
      <c r="F24" s="900" t="str">
        <f t="shared" si="0"/>
        <v/>
      </c>
      <c r="G24" s="145"/>
      <c r="H24" s="145"/>
      <c r="I24" s="145"/>
      <c r="J24" s="145"/>
      <c r="K24" s="145"/>
    </row>
    <row r="25" spans="1:17" s="27" customFormat="1" ht="41.95" customHeight="1">
      <c r="A25" s="60"/>
      <c r="B25" s="40" t="s">
        <v>1400</v>
      </c>
      <c r="C25" s="37"/>
      <c r="D25" s="26"/>
      <c r="E25" s="37"/>
      <c r="F25" s="900" t="str">
        <f t="shared" si="0"/>
        <v/>
      </c>
    </row>
    <row r="26" spans="1:17" s="27" customFormat="1" ht="75" customHeight="1">
      <c r="A26" s="60"/>
      <c r="B26" s="273" t="s">
        <v>1402</v>
      </c>
      <c r="C26" s="37"/>
      <c r="D26" s="26"/>
      <c r="E26" s="37"/>
      <c r="F26" s="900" t="str">
        <f t="shared" si="0"/>
        <v/>
      </c>
    </row>
    <row r="27" spans="1:17" s="27" customFormat="1" ht="21.3">
      <c r="A27" s="82" t="s">
        <v>45</v>
      </c>
      <c r="B27" s="193" t="s">
        <v>229</v>
      </c>
      <c r="C27" s="37" t="s">
        <v>13</v>
      </c>
      <c r="D27" s="26">
        <v>1</v>
      </c>
      <c r="E27" s="37"/>
      <c r="F27" s="900" t="str">
        <f t="shared" si="0"/>
        <v/>
      </c>
      <c r="G27" s="194"/>
      <c r="H27" s="39"/>
      <c r="I27" s="39"/>
      <c r="J27" s="39"/>
    </row>
    <row r="28" spans="1:17" s="27" customFormat="1" ht="21.3">
      <c r="A28" s="82" t="s">
        <v>46</v>
      </c>
      <c r="B28" s="193" t="s">
        <v>230</v>
      </c>
      <c r="C28" s="37" t="s">
        <v>13</v>
      </c>
      <c r="D28" s="26">
        <v>1</v>
      </c>
      <c r="E28" s="37"/>
      <c r="F28" s="900" t="str">
        <f t="shared" si="0"/>
        <v/>
      </c>
      <c r="G28" s="194"/>
      <c r="H28" s="39"/>
      <c r="I28" s="39"/>
      <c r="J28" s="39"/>
    </row>
    <row r="29" spans="1:17" s="1" customFormat="1" ht="13.15">
      <c r="A29" s="5"/>
      <c r="B29" s="6"/>
      <c r="C29" s="4"/>
      <c r="D29" s="3"/>
      <c r="E29" s="4"/>
      <c r="F29" s="900" t="str">
        <f t="shared" si="0"/>
        <v/>
      </c>
    </row>
    <row r="30" spans="1:17" s="52" customFormat="1" ht="11.3">
      <c r="A30" s="252">
        <f>COUNT($A$1:A29)+1</f>
        <v>3</v>
      </c>
      <c r="B30" s="53" t="s">
        <v>1190</v>
      </c>
      <c r="C30" s="55"/>
      <c r="D30" s="54"/>
      <c r="E30" s="55"/>
      <c r="F30" s="900" t="str">
        <f t="shared" si="0"/>
        <v/>
      </c>
    </row>
    <row r="31" spans="1:17" s="146" customFormat="1" ht="75" customHeight="1">
      <c r="A31" s="164"/>
      <c r="B31" s="148" t="s">
        <v>320</v>
      </c>
      <c r="C31" s="81"/>
      <c r="D31" s="147"/>
      <c r="E31" s="142"/>
      <c r="F31" s="900" t="str">
        <f t="shared" si="0"/>
        <v/>
      </c>
      <c r="G31" s="145"/>
      <c r="H31" s="145"/>
      <c r="I31" s="145"/>
      <c r="J31" s="145"/>
      <c r="K31" s="145"/>
    </row>
    <row r="32" spans="1:17" s="146" customFormat="1" ht="21.3">
      <c r="A32" s="164"/>
      <c r="B32" s="148" t="s">
        <v>321</v>
      </c>
      <c r="C32" s="81"/>
      <c r="D32" s="147"/>
      <c r="E32" s="142"/>
      <c r="F32" s="900" t="str">
        <f t="shared" si="0"/>
        <v/>
      </c>
      <c r="G32" s="145"/>
      <c r="H32" s="145"/>
      <c r="I32" s="145"/>
      <c r="J32" s="145"/>
      <c r="K32" s="145"/>
    </row>
    <row r="33" spans="1:17" s="146" customFormat="1" ht="14.4">
      <c r="A33" s="164"/>
      <c r="B33" s="148" t="s">
        <v>254</v>
      </c>
      <c r="C33" s="81"/>
      <c r="D33" s="147"/>
      <c r="E33" s="142"/>
      <c r="F33" s="900" t="str">
        <f t="shared" si="0"/>
        <v/>
      </c>
      <c r="G33" s="145"/>
      <c r="H33" s="145"/>
      <c r="I33" s="145"/>
      <c r="J33" s="145"/>
      <c r="K33" s="145"/>
    </row>
    <row r="34" spans="1:17" s="42" customFormat="1" ht="33.85" customHeight="1">
      <c r="A34" s="174"/>
      <c r="B34" s="51" t="s">
        <v>255</v>
      </c>
      <c r="C34" s="81"/>
      <c r="D34" s="44"/>
      <c r="E34" s="44"/>
      <c r="F34" s="900" t="str">
        <f t="shared" si="0"/>
        <v/>
      </c>
    </row>
    <row r="35" spans="1:17" s="42" customFormat="1" ht="10.65">
      <c r="A35" s="82"/>
      <c r="B35" s="51"/>
      <c r="C35" s="81" t="s">
        <v>13</v>
      </c>
      <c r="D35" s="44">
        <v>1</v>
      </c>
      <c r="E35" s="44"/>
      <c r="F35" s="900" t="str">
        <f t="shared" si="0"/>
        <v/>
      </c>
    </row>
    <row r="36" spans="1:17" s="27" customFormat="1" ht="10.65">
      <c r="A36" s="33"/>
      <c r="B36" s="40"/>
      <c r="C36" s="37"/>
      <c r="D36" s="26"/>
      <c r="E36" s="37"/>
      <c r="F36" s="900" t="str">
        <f t="shared" si="0"/>
        <v/>
      </c>
      <c r="I36" s="191"/>
    </row>
    <row r="37" spans="1:17" s="52" customFormat="1" ht="11.3">
      <c r="A37" s="252">
        <f>COUNT($A$1:A36)+1</f>
        <v>4</v>
      </c>
      <c r="B37" s="53" t="s">
        <v>89</v>
      </c>
      <c r="C37" s="55"/>
      <c r="D37" s="54"/>
      <c r="E37" s="55"/>
      <c r="F37" s="900" t="str">
        <f t="shared" si="0"/>
        <v/>
      </c>
    </row>
    <row r="38" spans="1:17" s="146" customFormat="1" ht="37.6" customHeight="1">
      <c r="A38" s="164"/>
      <c r="B38" s="51" t="s">
        <v>90</v>
      </c>
      <c r="C38" s="165"/>
      <c r="D38" s="155"/>
      <c r="E38" s="37"/>
      <c r="F38" s="900" t="str">
        <f t="shared" si="0"/>
        <v/>
      </c>
      <c r="G38" s="144"/>
      <c r="H38" s="145"/>
      <c r="I38" s="145"/>
      <c r="J38" s="145"/>
      <c r="K38" s="145"/>
      <c r="L38" s="145"/>
      <c r="M38" s="145"/>
      <c r="N38" s="145"/>
      <c r="O38" s="145"/>
      <c r="P38" s="145"/>
      <c r="Q38" s="145"/>
    </row>
    <row r="39" spans="1:17" s="146" customFormat="1" ht="38.200000000000003" customHeight="1">
      <c r="A39" s="164"/>
      <c r="B39" s="51" t="s">
        <v>256</v>
      </c>
      <c r="C39" s="165"/>
      <c r="D39" s="155"/>
      <c r="E39" s="37"/>
      <c r="F39" s="900" t="str">
        <f t="shared" si="0"/>
        <v/>
      </c>
      <c r="G39" s="144"/>
      <c r="H39" s="145"/>
      <c r="I39" s="145"/>
      <c r="J39" s="145"/>
      <c r="K39" s="145"/>
      <c r="L39" s="145"/>
      <c r="M39" s="145"/>
      <c r="N39" s="145"/>
      <c r="O39" s="145"/>
      <c r="P39" s="145"/>
      <c r="Q39" s="145"/>
    </row>
    <row r="40" spans="1:17" s="27" customFormat="1" ht="21.3">
      <c r="A40" s="60"/>
      <c r="B40" s="51" t="s">
        <v>257</v>
      </c>
      <c r="C40" s="37"/>
      <c r="D40" s="26"/>
      <c r="E40" s="37"/>
      <c r="F40" s="900" t="str">
        <f t="shared" si="0"/>
        <v/>
      </c>
    </row>
    <row r="41" spans="1:17" s="146" customFormat="1" ht="14.4">
      <c r="A41" s="164"/>
      <c r="B41" s="51"/>
      <c r="C41" s="81" t="s">
        <v>13</v>
      </c>
      <c r="D41" s="44">
        <v>1</v>
      </c>
      <c r="E41" s="44"/>
      <c r="F41" s="900" t="str">
        <f t="shared" si="0"/>
        <v/>
      </c>
      <c r="G41" s="144"/>
      <c r="H41" s="145"/>
      <c r="I41" s="145"/>
      <c r="J41" s="145"/>
      <c r="K41" s="145"/>
      <c r="L41" s="145"/>
      <c r="M41" s="145"/>
      <c r="N41" s="145"/>
      <c r="O41" s="145"/>
      <c r="P41" s="145"/>
      <c r="Q41" s="145"/>
    </row>
    <row r="42" spans="1:17" s="27" customFormat="1" ht="10.65">
      <c r="A42" s="33"/>
      <c r="B42" s="40"/>
      <c r="C42" s="37"/>
      <c r="D42" s="26"/>
      <c r="E42" s="37"/>
      <c r="F42" s="900" t="str">
        <f t="shared" si="0"/>
        <v/>
      </c>
      <c r="I42" s="191"/>
    </row>
    <row r="43" spans="1:17" s="52" customFormat="1" ht="22.55">
      <c r="A43" s="252">
        <f>COUNT($A$1:A42)+1</f>
        <v>5</v>
      </c>
      <c r="B43" s="53" t="s">
        <v>231</v>
      </c>
      <c r="C43" s="55"/>
      <c r="D43" s="54"/>
      <c r="E43" s="55"/>
      <c r="F43" s="900" t="str">
        <f t="shared" si="0"/>
        <v/>
      </c>
    </row>
    <row r="44" spans="1:17" s="27" customFormat="1" ht="59.95" customHeight="1">
      <c r="A44" s="60"/>
      <c r="B44" s="40" t="s">
        <v>232</v>
      </c>
      <c r="C44" s="37"/>
      <c r="D44" s="26"/>
      <c r="E44" s="37"/>
      <c r="F44" s="900" t="str">
        <f t="shared" si="0"/>
        <v/>
      </c>
      <c r="H44" s="42"/>
      <c r="I44" s="43"/>
    </row>
    <row r="45" spans="1:17" s="42" customFormat="1" ht="59.95" customHeight="1">
      <c r="A45" s="195"/>
      <c r="B45" s="51" t="s">
        <v>233</v>
      </c>
      <c r="C45" s="81"/>
      <c r="D45" s="44"/>
      <c r="E45" s="44"/>
      <c r="F45" s="900" t="str">
        <f t="shared" si="0"/>
        <v/>
      </c>
      <c r="H45" s="43"/>
      <c r="I45" s="27"/>
    </row>
    <row r="46" spans="1:17" s="42" customFormat="1" ht="24.75" customHeight="1">
      <c r="A46" s="195"/>
      <c r="B46" s="196" t="s">
        <v>234</v>
      </c>
      <c r="C46" s="81"/>
      <c r="D46" s="44"/>
      <c r="E46" s="44"/>
      <c r="F46" s="900" t="str">
        <f t="shared" si="0"/>
        <v/>
      </c>
      <c r="H46" s="43"/>
      <c r="I46" s="27"/>
    </row>
    <row r="47" spans="1:17" s="42" customFormat="1" ht="102.7" customHeight="1">
      <c r="A47" s="195"/>
      <c r="B47" s="196" t="s">
        <v>235</v>
      </c>
      <c r="C47" s="81"/>
      <c r="D47" s="44"/>
      <c r="E47" s="44"/>
      <c r="F47" s="900" t="str">
        <f t="shared" si="0"/>
        <v/>
      </c>
      <c r="H47" s="43"/>
      <c r="I47" s="27"/>
    </row>
    <row r="48" spans="1:17" s="42" customFormat="1" ht="39.799999999999997" customHeight="1">
      <c r="A48" s="114"/>
      <c r="B48" s="51" t="s">
        <v>236</v>
      </c>
      <c r="C48" s="81"/>
      <c r="D48" s="44"/>
      <c r="E48" s="44"/>
      <c r="F48" s="900" t="str">
        <f t="shared" si="0"/>
        <v/>
      </c>
      <c r="H48" s="43"/>
      <c r="I48" s="27"/>
    </row>
    <row r="49" spans="1:9" s="42" customFormat="1" ht="37.6" customHeight="1">
      <c r="A49" s="114"/>
      <c r="B49" s="51" t="s">
        <v>2411</v>
      </c>
      <c r="C49" s="81"/>
      <c r="D49" s="44"/>
      <c r="E49" s="44"/>
      <c r="F49" s="900" t="str">
        <f t="shared" si="0"/>
        <v/>
      </c>
      <c r="H49" s="43"/>
      <c r="I49" s="27"/>
    </row>
    <row r="50" spans="1:9" s="27" customFormat="1" ht="15.85" customHeight="1">
      <c r="A50" s="197"/>
      <c r="B50" s="40" t="s">
        <v>11</v>
      </c>
      <c r="C50" s="37"/>
      <c r="D50" s="26"/>
      <c r="E50" s="37"/>
      <c r="F50" s="900" t="str">
        <f t="shared" si="0"/>
        <v/>
      </c>
      <c r="H50" s="42"/>
      <c r="I50" s="43"/>
    </row>
    <row r="51" spans="1:9" s="27" customFormat="1" ht="10.65">
      <c r="A51" s="82"/>
      <c r="B51" s="50"/>
      <c r="C51" s="37" t="s">
        <v>13</v>
      </c>
      <c r="D51" s="26">
        <v>1</v>
      </c>
      <c r="E51" s="37"/>
      <c r="F51" s="900" t="str">
        <f t="shared" si="0"/>
        <v/>
      </c>
      <c r="G51" s="194"/>
      <c r="I51" s="191"/>
    </row>
    <row r="52" spans="1:9" s="27" customFormat="1" ht="10.65">
      <c r="A52" s="33"/>
      <c r="B52" s="40"/>
      <c r="C52" s="37"/>
      <c r="D52" s="26"/>
      <c r="E52" s="37"/>
      <c r="F52" s="900" t="str">
        <f t="shared" si="0"/>
        <v/>
      </c>
      <c r="I52" s="191"/>
    </row>
    <row r="53" spans="1:9" s="52" customFormat="1" ht="11.3">
      <c r="A53" s="252">
        <f>COUNT($A$1:A52)+1</f>
        <v>6</v>
      </c>
      <c r="B53" s="53" t="s">
        <v>237</v>
      </c>
      <c r="C53" s="55"/>
      <c r="D53" s="54"/>
      <c r="E53" s="55"/>
      <c r="F53" s="900" t="str">
        <f t="shared" si="0"/>
        <v/>
      </c>
    </row>
    <row r="54" spans="1:9" s="27" customFormat="1" ht="51.05" customHeight="1">
      <c r="A54" s="60"/>
      <c r="B54" s="40" t="s">
        <v>238</v>
      </c>
      <c r="C54" s="37"/>
      <c r="D54" s="26"/>
      <c r="E54" s="37"/>
      <c r="F54" s="900" t="str">
        <f t="shared" si="0"/>
        <v/>
      </c>
      <c r="H54" s="42"/>
      <c r="I54" s="43"/>
    </row>
    <row r="55" spans="1:9" s="27" customFormat="1" ht="75" customHeight="1">
      <c r="A55" s="60"/>
      <c r="B55" s="40" t="s">
        <v>239</v>
      </c>
      <c r="C55" s="37"/>
      <c r="D55" s="26"/>
      <c r="E55" s="37"/>
      <c r="F55" s="900" t="str">
        <f t="shared" si="0"/>
        <v/>
      </c>
      <c r="H55" s="42"/>
      <c r="I55" s="43"/>
    </row>
    <row r="56" spans="1:9" s="27" customFormat="1" ht="60.75" customHeight="1">
      <c r="A56" s="60"/>
      <c r="B56" s="40" t="s">
        <v>240</v>
      </c>
      <c r="C56" s="37"/>
      <c r="D56" s="26"/>
      <c r="E56" s="37"/>
      <c r="F56" s="900" t="str">
        <f t="shared" si="0"/>
        <v/>
      </c>
      <c r="H56" s="42"/>
      <c r="I56" s="43"/>
    </row>
    <row r="57" spans="1:9" s="27" customFormat="1" ht="38.200000000000003" customHeight="1">
      <c r="A57" s="60"/>
      <c r="B57" s="40" t="s">
        <v>241</v>
      </c>
      <c r="C57" s="37"/>
      <c r="D57" s="26"/>
      <c r="E57" s="37"/>
      <c r="F57" s="900" t="str">
        <f t="shared" si="0"/>
        <v/>
      </c>
      <c r="H57" s="42"/>
      <c r="I57" s="43"/>
    </row>
    <row r="58" spans="1:9" s="27" customFormat="1" ht="37.6" customHeight="1">
      <c r="A58" s="60"/>
      <c r="B58" s="40" t="s">
        <v>2411</v>
      </c>
      <c r="C58" s="37"/>
      <c r="D58" s="26"/>
      <c r="E58" s="37"/>
      <c r="F58" s="900" t="str">
        <f t="shared" si="0"/>
        <v/>
      </c>
      <c r="H58" s="42"/>
      <c r="I58" s="43"/>
    </row>
    <row r="59" spans="1:9" s="27" customFormat="1" ht="38.200000000000003" customHeight="1">
      <c r="A59" s="33"/>
      <c r="B59" s="40" t="s">
        <v>2410</v>
      </c>
      <c r="C59" s="37" t="s">
        <v>13</v>
      </c>
      <c r="D59" s="26">
        <v>1</v>
      </c>
      <c r="E59" s="37"/>
      <c r="F59" s="900" t="str">
        <f t="shared" si="0"/>
        <v/>
      </c>
      <c r="G59" s="194"/>
      <c r="H59" s="42"/>
      <c r="I59" s="43"/>
    </row>
    <row r="60" spans="1:9" s="27" customFormat="1" ht="10.65">
      <c r="A60" s="33"/>
      <c r="B60" s="40"/>
      <c r="C60" s="37"/>
      <c r="D60" s="26"/>
      <c r="E60" s="37"/>
      <c r="F60" s="900" t="str">
        <f t="shared" si="0"/>
        <v/>
      </c>
      <c r="I60" s="191"/>
    </row>
    <row r="61" spans="1:9" s="52" customFormat="1" ht="22.55">
      <c r="A61" s="252">
        <f>COUNT($A$1:A60)+1</f>
        <v>7</v>
      </c>
      <c r="B61" s="53" t="s">
        <v>408</v>
      </c>
      <c r="C61" s="55"/>
      <c r="D61" s="54"/>
      <c r="E61" s="55"/>
      <c r="F61" s="900" t="str">
        <f t="shared" si="0"/>
        <v/>
      </c>
    </row>
    <row r="62" spans="1:9" s="27" customFormat="1" ht="96.75" customHeight="1">
      <c r="A62" s="60"/>
      <c r="B62" s="51" t="s">
        <v>410</v>
      </c>
      <c r="C62" s="37"/>
      <c r="D62" s="26"/>
      <c r="E62" s="37"/>
      <c r="F62" s="900" t="str">
        <f t="shared" si="0"/>
        <v/>
      </c>
      <c r="H62" s="42"/>
      <c r="I62" s="43"/>
    </row>
    <row r="63" spans="1:9" s="27" customFormat="1" ht="53.25">
      <c r="A63" s="60"/>
      <c r="B63" s="51" t="s">
        <v>409</v>
      </c>
      <c r="C63" s="37"/>
      <c r="D63" s="26"/>
      <c r="E63" s="37"/>
      <c r="F63" s="900" t="str">
        <f t="shared" si="0"/>
        <v/>
      </c>
      <c r="H63" s="42"/>
      <c r="I63" s="43"/>
    </row>
    <row r="64" spans="1:9" s="27" customFormat="1" ht="85.5" customHeight="1">
      <c r="A64" s="60"/>
      <c r="B64" s="51" t="s">
        <v>412</v>
      </c>
      <c r="C64" s="37"/>
      <c r="D64" s="26"/>
      <c r="E64" s="37"/>
      <c r="F64" s="900" t="str">
        <f t="shared" si="0"/>
        <v/>
      </c>
      <c r="H64" s="42"/>
      <c r="I64" s="43"/>
    </row>
    <row r="65" spans="1:9" s="27" customFormat="1" ht="15.05" customHeight="1">
      <c r="A65" s="60"/>
      <c r="B65" s="40" t="s">
        <v>261</v>
      </c>
      <c r="C65" s="37"/>
      <c r="D65" s="26"/>
      <c r="E65" s="37"/>
      <c r="F65" s="900" t="str">
        <f t="shared" si="0"/>
        <v/>
      </c>
      <c r="H65" s="42"/>
      <c r="I65" s="43"/>
    </row>
    <row r="66" spans="1:9" s="27" customFormat="1" ht="27.7" customHeight="1">
      <c r="A66" s="60"/>
      <c r="B66" s="40" t="s">
        <v>258</v>
      </c>
      <c r="C66" s="37"/>
      <c r="D66" s="26"/>
      <c r="E66" s="37"/>
      <c r="F66" s="900" t="str">
        <f t="shared" si="0"/>
        <v/>
      </c>
      <c r="H66" s="42"/>
      <c r="I66" s="43"/>
    </row>
    <row r="67" spans="1:9" s="27" customFormat="1" ht="88.45" customHeight="1">
      <c r="A67" s="60"/>
      <c r="B67" s="51" t="s">
        <v>331</v>
      </c>
      <c r="C67" s="37"/>
      <c r="D67" s="26"/>
      <c r="E67" s="37"/>
      <c r="F67" s="900" t="str">
        <f t="shared" si="0"/>
        <v/>
      </c>
      <c r="H67" s="42"/>
      <c r="I67" s="43"/>
    </row>
    <row r="68" spans="1:9" s="27" customFormat="1" ht="42.6">
      <c r="A68" s="82" t="s">
        <v>45</v>
      </c>
      <c r="B68" s="153" t="s">
        <v>1435</v>
      </c>
      <c r="C68" s="37" t="s">
        <v>15</v>
      </c>
      <c r="D68" s="26">
        <v>39.799999999999997</v>
      </c>
      <c r="E68" s="37"/>
      <c r="F68" s="900" t="str">
        <f t="shared" si="0"/>
        <v/>
      </c>
      <c r="G68" s="194"/>
      <c r="H68" s="42"/>
      <c r="I68" s="43"/>
    </row>
    <row r="69" spans="1:9" s="27" customFormat="1" ht="31.95">
      <c r="A69" s="82" t="s">
        <v>46</v>
      </c>
      <c r="B69" s="153" t="s">
        <v>411</v>
      </c>
      <c r="C69" s="37" t="s">
        <v>15</v>
      </c>
      <c r="D69" s="26">
        <v>155</v>
      </c>
      <c r="E69" s="37"/>
      <c r="F69" s="900" t="str">
        <f t="shared" si="0"/>
        <v/>
      </c>
      <c r="G69" s="194"/>
      <c r="H69" s="42"/>
      <c r="I69" s="43"/>
    </row>
    <row r="70" spans="1:9" s="27" customFormat="1" ht="53.25">
      <c r="A70" s="82" t="s">
        <v>44</v>
      </c>
      <c r="B70" s="153" t="s">
        <v>330</v>
      </c>
      <c r="C70" s="37" t="s">
        <v>15</v>
      </c>
      <c r="D70" s="26">
        <v>85</v>
      </c>
      <c r="E70" s="37"/>
      <c r="F70" s="900" t="str">
        <f t="shared" si="0"/>
        <v/>
      </c>
      <c r="G70" s="194"/>
      <c r="H70" s="42"/>
      <c r="I70" s="43"/>
    </row>
    <row r="71" spans="1:9" s="27" customFormat="1" ht="39" customHeight="1">
      <c r="A71" s="82" t="s">
        <v>47</v>
      </c>
      <c r="B71" s="153" t="s">
        <v>445</v>
      </c>
      <c r="C71" s="37" t="s">
        <v>15</v>
      </c>
      <c r="D71" s="26">
        <v>155</v>
      </c>
      <c r="E71" s="37"/>
      <c r="F71" s="900" t="str">
        <f t="shared" si="0"/>
        <v/>
      </c>
      <c r="G71" s="194"/>
      <c r="H71" s="42"/>
      <c r="I71" s="43"/>
    </row>
    <row r="72" spans="1:9" s="27" customFormat="1" ht="21.3">
      <c r="A72" s="82" t="s">
        <v>48</v>
      </c>
      <c r="B72" s="153" t="s">
        <v>413</v>
      </c>
      <c r="C72" s="37" t="s">
        <v>15</v>
      </c>
      <c r="D72" s="26">
        <v>38.5</v>
      </c>
      <c r="E72" s="37"/>
      <c r="F72" s="900" t="str">
        <f t="shared" si="0"/>
        <v/>
      </c>
      <c r="G72" s="194"/>
      <c r="H72" s="42"/>
      <c r="I72" s="43"/>
    </row>
    <row r="73" spans="1:9" s="27" customFormat="1" ht="10.65">
      <c r="A73" s="33"/>
      <c r="B73" s="40"/>
      <c r="C73" s="37"/>
      <c r="D73" s="26"/>
      <c r="E73" s="37"/>
      <c r="F73" s="900" t="str">
        <f t="shared" si="0"/>
        <v/>
      </c>
      <c r="I73" s="191"/>
    </row>
    <row r="74" spans="1:9" s="52" customFormat="1" ht="11.3">
      <c r="A74" s="252">
        <f>COUNT($A$1:A73)+1</f>
        <v>8</v>
      </c>
      <c r="B74" s="53" t="s">
        <v>259</v>
      </c>
      <c r="C74" s="55"/>
      <c r="D74" s="54"/>
      <c r="E74" s="55"/>
      <c r="F74" s="900" t="str">
        <f t="shared" si="0"/>
        <v/>
      </c>
    </row>
    <row r="75" spans="1:9" s="27" customFormat="1" ht="49.5" customHeight="1">
      <c r="A75" s="60"/>
      <c r="B75" s="40" t="s">
        <v>260</v>
      </c>
      <c r="C75" s="37"/>
      <c r="D75" s="26"/>
      <c r="E75" s="37"/>
      <c r="F75" s="900" t="str">
        <f t="shared" si="0"/>
        <v/>
      </c>
      <c r="H75" s="42"/>
      <c r="I75" s="43"/>
    </row>
    <row r="76" spans="1:9" s="27" customFormat="1" ht="26.3" customHeight="1">
      <c r="A76" s="60"/>
      <c r="B76" s="40" t="s">
        <v>1345</v>
      </c>
      <c r="C76" s="37"/>
      <c r="D76" s="26"/>
      <c r="E76" s="37"/>
      <c r="F76" s="900" t="str">
        <f t="shared" si="0"/>
        <v/>
      </c>
      <c r="H76" s="42"/>
      <c r="I76" s="43"/>
    </row>
    <row r="77" spans="1:9" s="27" customFormat="1" ht="10.65">
      <c r="A77" s="82"/>
      <c r="B77" s="153"/>
      <c r="C77" s="37" t="s">
        <v>13</v>
      </c>
      <c r="D77" s="26">
        <v>2</v>
      </c>
      <c r="E77" s="37"/>
      <c r="F77" s="900" t="str">
        <f t="shared" ref="F77:F140" si="1">IF(OR(OR(E77=0,E77=""),OR(D77=0,D77="")),"",D77*E77)</f>
        <v/>
      </c>
      <c r="G77" s="194"/>
      <c r="H77" s="42"/>
      <c r="I77" s="43"/>
    </row>
    <row r="78" spans="1:9" s="27" customFormat="1" ht="10.65">
      <c r="A78" s="33"/>
      <c r="B78" s="40"/>
      <c r="C78" s="37"/>
      <c r="D78" s="26"/>
      <c r="E78" s="37"/>
      <c r="F78" s="900" t="str">
        <f t="shared" si="1"/>
        <v/>
      </c>
      <c r="I78" s="191"/>
    </row>
    <row r="79" spans="1:9" s="52" customFormat="1" ht="22.55">
      <c r="A79" s="252">
        <f>COUNT($A$1:A78)+1</f>
        <v>9</v>
      </c>
      <c r="B79" s="53" t="s">
        <v>242</v>
      </c>
      <c r="C79" s="55"/>
      <c r="D79" s="54"/>
      <c r="E79" s="55"/>
      <c r="F79" s="900" t="str">
        <f t="shared" si="1"/>
        <v/>
      </c>
    </row>
    <row r="80" spans="1:9" s="27" customFormat="1" ht="70.45" customHeight="1">
      <c r="A80" s="252"/>
      <c r="B80" s="148" t="s">
        <v>243</v>
      </c>
      <c r="C80" s="37"/>
      <c r="D80" s="26"/>
      <c r="E80" s="37"/>
      <c r="F80" s="900" t="str">
        <f t="shared" si="1"/>
        <v/>
      </c>
      <c r="H80" s="42"/>
      <c r="I80" s="43"/>
    </row>
    <row r="81" spans="1:12" s="27" customFormat="1" ht="48.05" customHeight="1">
      <c r="A81" s="60"/>
      <c r="B81" s="40" t="s">
        <v>244</v>
      </c>
      <c r="C81" s="37"/>
      <c r="D81" s="26"/>
      <c r="E81" s="37"/>
      <c r="F81" s="900" t="str">
        <f t="shared" si="1"/>
        <v/>
      </c>
      <c r="H81" s="42"/>
      <c r="I81" s="43"/>
    </row>
    <row r="82" spans="1:12" s="27" customFormat="1" ht="10.65">
      <c r="A82" s="33"/>
      <c r="B82" s="40"/>
      <c r="C82" s="37" t="s">
        <v>15</v>
      </c>
      <c r="D82" s="26">
        <v>180</v>
      </c>
      <c r="E82" s="37"/>
      <c r="F82" s="900" t="str">
        <f t="shared" si="1"/>
        <v/>
      </c>
      <c r="G82" s="194"/>
      <c r="H82" s="42"/>
      <c r="I82" s="43"/>
    </row>
    <row r="83" spans="1:12" s="146" customFormat="1" ht="14.4">
      <c r="A83" s="139"/>
      <c r="B83" s="159"/>
      <c r="C83" s="149"/>
      <c r="D83" s="216"/>
      <c r="E83" s="217"/>
      <c r="F83" s="900" t="str">
        <f t="shared" si="1"/>
        <v/>
      </c>
      <c r="G83" s="145"/>
      <c r="H83" s="145"/>
      <c r="I83" s="145"/>
      <c r="J83" s="145"/>
      <c r="K83" s="145"/>
    </row>
    <row r="84" spans="1:12" s="52" customFormat="1" ht="22.55">
      <c r="A84" s="252">
        <f>COUNT($A$1:A83)+1</f>
        <v>10</v>
      </c>
      <c r="B84" s="53" t="s">
        <v>416</v>
      </c>
      <c r="C84" s="55"/>
      <c r="D84" s="54"/>
      <c r="E84" s="55"/>
      <c r="F84" s="900" t="str">
        <f t="shared" si="1"/>
        <v/>
      </c>
    </row>
    <row r="85" spans="1:12" s="146" customFormat="1" ht="37.6" customHeight="1">
      <c r="A85" s="59"/>
      <c r="B85" s="159" t="s">
        <v>275</v>
      </c>
      <c r="C85" s="149"/>
      <c r="D85" s="216"/>
      <c r="E85" s="217"/>
      <c r="F85" s="900" t="str">
        <f t="shared" si="1"/>
        <v/>
      </c>
      <c r="G85" s="145"/>
      <c r="H85" s="145"/>
      <c r="I85" s="145"/>
      <c r="J85" s="145"/>
      <c r="K85" s="145"/>
    </row>
    <row r="86" spans="1:12" s="146" customFormat="1" ht="63.9">
      <c r="A86" s="59"/>
      <c r="B86" s="156" t="s">
        <v>2409</v>
      </c>
      <c r="C86" s="149"/>
      <c r="D86" s="216"/>
      <c r="E86" s="217"/>
      <c r="F86" s="900" t="str">
        <f t="shared" si="1"/>
        <v/>
      </c>
      <c r="G86" s="145"/>
      <c r="H86" s="145"/>
      <c r="I86" s="145"/>
      <c r="J86" s="145"/>
      <c r="K86" s="145"/>
    </row>
    <row r="87" spans="1:12" s="146" customFormat="1" ht="39.799999999999997" customHeight="1">
      <c r="A87" s="59"/>
      <c r="B87" s="156" t="s">
        <v>2411</v>
      </c>
      <c r="C87" s="149"/>
      <c r="D87" s="216"/>
      <c r="E87" s="217"/>
      <c r="F87" s="900" t="str">
        <f t="shared" si="1"/>
        <v/>
      </c>
      <c r="G87" s="145"/>
      <c r="H87" s="145"/>
      <c r="I87" s="145"/>
      <c r="J87" s="145"/>
      <c r="K87" s="145"/>
    </row>
    <row r="88" spans="1:12" s="146" customFormat="1" ht="14.4">
      <c r="A88" s="139"/>
      <c r="B88" s="159" t="s">
        <v>276</v>
      </c>
      <c r="C88" s="37"/>
      <c r="D88" s="37"/>
      <c r="E88" s="217"/>
      <c r="F88" s="900" t="str">
        <f t="shared" si="1"/>
        <v/>
      </c>
      <c r="G88" s="145"/>
      <c r="H88" s="145"/>
      <c r="I88" s="145"/>
      <c r="J88" s="145"/>
      <c r="K88" s="145"/>
    </row>
    <row r="89" spans="1:12" s="146" customFormat="1" ht="14.4">
      <c r="A89" s="139"/>
      <c r="B89" s="159"/>
      <c r="C89" s="37" t="s">
        <v>13</v>
      </c>
      <c r="D89" s="37">
        <v>1</v>
      </c>
      <c r="E89" s="217"/>
      <c r="F89" s="900" t="str">
        <f t="shared" si="1"/>
        <v/>
      </c>
      <c r="G89" s="145"/>
      <c r="H89" s="145"/>
      <c r="I89" s="145"/>
      <c r="J89" s="145"/>
      <c r="K89" s="145"/>
    </row>
    <row r="90" spans="1:12" s="1" customFormat="1" ht="13.15">
      <c r="A90" s="288"/>
      <c r="B90" s="289"/>
      <c r="C90" s="290"/>
      <c r="D90" s="291"/>
      <c r="E90" s="4"/>
      <c r="F90" s="900" t="str">
        <f t="shared" si="1"/>
        <v/>
      </c>
    </row>
    <row r="91" spans="1:12" s="52" customFormat="1" ht="11.3">
      <c r="A91" s="252">
        <f>COUNT($A$1:A90)+1</f>
        <v>11</v>
      </c>
      <c r="B91" s="53" t="s">
        <v>414</v>
      </c>
      <c r="C91" s="55"/>
      <c r="D91" s="54"/>
      <c r="E91" s="55"/>
      <c r="F91" s="900" t="str">
        <f t="shared" si="1"/>
        <v/>
      </c>
    </row>
    <row r="92" spans="1:12" s="27" customFormat="1" ht="73.599999999999994" customHeight="1">
      <c r="A92" s="60"/>
      <c r="B92" s="40" t="s">
        <v>415</v>
      </c>
      <c r="C92" s="37"/>
      <c r="D92" s="26"/>
      <c r="E92" s="37"/>
      <c r="F92" s="900" t="str">
        <f t="shared" si="1"/>
        <v/>
      </c>
      <c r="H92" s="42"/>
      <c r="I92" s="43"/>
    </row>
    <row r="93" spans="1:12" s="9" customFormat="1" ht="48.7" customHeight="1">
      <c r="A93" s="292"/>
      <c r="B93" s="40" t="s">
        <v>417</v>
      </c>
      <c r="C93" s="293"/>
      <c r="D93" s="4"/>
      <c r="E93" s="4"/>
      <c r="F93" s="900" t="str">
        <f t="shared" si="1"/>
        <v/>
      </c>
      <c r="G93" s="294"/>
      <c r="H93" s="10"/>
      <c r="I93" s="10"/>
      <c r="J93" s="10"/>
      <c r="K93" s="10"/>
      <c r="L93" s="10"/>
    </row>
    <row r="94" spans="1:12" s="9" customFormat="1" ht="63.9">
      <c r="A94" s="292"/>
      <c r="B94" s="51" t="s">
        <v>2412</v>
      </c>
      <c r="C94" s="293"/>
      <c r="D94" s="4"/>
      <c r="E94" s="4"/>
      <c r="F94" s="900" t="str">
        <f t="shared" si="1"/>
        <v/>
      </c>
      <c r="G94" s="294"/>
      <c r="H94" s="10"/>
      <c r="I94" s="10"/>
      <c r="J94" s="10"/>
      <c r="K94" s="10"/>
      <c r="L94" s="10"/>
    </row>
    <row r="95" spans="1:12" s="9" customFormat="1" ht="37.6" customHeight="1">
      <c r="A95" s="292"/>
      <c r="B95" s="40" t="s">
        <v>2411</v>
      </c>
      <c r="C95" s="293"/>
      <c r="D95" s="4"/>
      <c r="E95" s="4"/>
      <c r="F95" s="900" t="str">
        <f t="shared" si="1"/>
        <v/>
      </c>
      <c r="G95" s="294"/>
      <c r="H95" s="10"/>
      <c r="I95" s="10"/>
      <c r="J95" s="10"/>
      <c r="K95" s="10"/>
      <c r="L95" s="10"/>
    </row>
    <row r="96" spans="1:12" s="9" customFormat="1" ht="27.7" customHeight="1">
      <c r="A96" s="292"/>
      <c r="B96" s="40" t="s">
        <v>418</v>
      </c>
      <c r="C96" s="293"/>
      <c r="D96" s="4"/>
      <c r="E96" s="4"/>
      <c r="F96" s="900" t="str">
        <f t="shared" si="1"/>
        <v/>
      </c>
      <c r="G96" s="294"/>
      <c r="H96" s="10"/>
      <c r="I96" s="10"/>
      <c r="J96" s="10"/>
      <c r="K96" s="10"/>
      <c r="L96" s="10"/>
    </row>
    <row r="97" spans="1:12" s="9" customFormat="1" ht="21.3">
      <c r="A97" s="292"/>
      <c r="B97" s="40" t="s">
        <v>419</v>
      </c>
      <c r="C97" s="293"/>
      <c r="D97" s="4"/>
      <c r="E97" s="4"/>
      <c r="F97" s="900" t="str">
        <f t="shared" si="1"/>
        <v/>
      </c>
      <c r="G97" s="294"/>
      <c r="H97" s="10"/>
      <c r="I97" s="10"/>
      <c r="J97" s="10"/>
      <c r="K97" s="10"/>
      <c r="L97" s="10"/>
    </row>
    <row r="98" spans="1:12" s="146" customFormat="1" ht="14.4">
      <c r="A98" s="139"/>
      <c r="B98" s="159"/>
      <c r="C98" s="37" t="s">
        <v>13</v>
      </c>
      <c r="D98" s="37">
        <v>1</v>
      </c>
      <c r="E98" s="217"/>
      <c r="F98" s="900" t="str">
        <f t="shared" si="1"/>
        <v/>
      </c>
      <c r="G98" s="145"/>
      <c r="H98" s="145"/>
      <c r="I98" s="145"/>
      <c r="J98" s="145"/>
      <c r="K98" s="145"/>
    </row>
    <row r="99" spans="1:12" s="146" customFormat="1" ht="14.4">
      <c r="A99" s="139"/>
      <c r="B99" s="159"/>
      <c r="C99" s="37"/>
      <c r="D99" s="37"/>
      <c r="E99" s="217"/>
      <c r="F99" s="900" t="str">
        <f t="shared" si="1"/>
        <v/>
      </c>
      <c r="G99" s="145"/>
      <c r="H99" s="145"/>
      <c r="I99" s="145"/>
      <c r="J99" s="145"/>
      <c r="K99" s="145"/>
    </row>
    <row r="100" spans="1:12" s="146" customFormat="1" ht="22.55">
      <c r="A100" s="252">
        <f>COUNT($A$1:A99)+1</f>
        <v>12</v>
      </c>
      <c r="B100" s="53" t="s">
        <v>277</v>
      </c>
      <c r="C100" s="149"/>
      <c r="D100" s="216"/>
      <c r="E100" s="217"/>
      <c r="F100" s="900" t="str">
        <f t="shared" si="1"/>
        <v/>
      </c>
      <c r="G100" s="145"/>
      <c r="H100" s="145"/>
      <c r="I100" s="145"/>
      <c r="J100" s="145"/>
      <c r="K100" s="145"/>
    </row>
    <row r="101" spans="1:12" s="146" customFormat="1" ht="50.25" customHeight="1">
      <c r="A101" s="59"/>
      <c r="B101" s="159" t="s">
        <v>278</v>
      </c>
      <c r="C101" s="149"/>
      <c r="D101" s="216"/>
      <c r="E101" s="217"/>
      <c r="F101" s="900" t="str">
        <f t="shared" si="1"/>
        <v/>
      </c>
      <c r="G101" s="145"/>
      <c r="H101" s="145"/>
      <c r="I101" s="145"/>
      <c r="J101" s="145"/>
      <c r="K101" s="145"/>
    </row>
    <row r="102" spans="1:12" s="146" customFormat="1" ht="40.549999999999997" customHeight="1">
      <c r="A102" s="139"/>
      <c r="B102" s="159" t="s">
        <v>420</v>
      </c>
      <c r="C102" s="37"/>
      <c r="D102" s="37"/>
      <c r="E102" s="217"/>
      <c r="F102" s="900" t="str">
        <f t="shared" si="1"/>
        <v/>
      </c>
      <c r="G102" s="145"/>
      <c r="H102" s="145"/>
      <c r="I102" s="145"/>
      <c r="J102" s="145"/>
      <c r="K102" s="145"/>
    </row>
    <row r="103" spans="1:12" s="146" customFormat="1" ht="25.55" customHeight="1">
      <c r="A103" s="139"/>
      <c r="B103" s="159" t="s">
        <v>421</v>
      </c>
      <c r="C103" s="37"/>
      <c r="D103" s="37"/>
      <c r="E103" s="217"/>
      <c r="F103" s="900" t="str">
        <f t="shared" si="1"/>
        <v/>
      </c>
      <c r="G103" s="145"/>
      <c r="H103" s="145"/>
      <c r="I103" s="145"/>
      <c r="J103" s="145"/>
      <c r="K103" s="145"/>
    </row>
    <row r="104" spans="1:12" s="146" customFormat="1" ht="53.25">
      <c r="A104" s="139"/>
      <c r="B104" s="159" t="s">
        <v>2413</v>
      </c>
      <c r="C104" s="37"/>
      <c r="D104" s="37"/>
      <c r="E104" s="217"/>
      <c r="F104" s="900" t="str">
        <f t="shared" si="1"/>
        <v/>
      </c>
      <c r="G104" s="145"/>
      <c r="H104" s="145"/>
      <c r="I104" s="145"/>
      <c r="J104" s="145"/>
      <c r="K104" s="145"/>
    </row>
    <row r="105" spans="1:12" s="146" customFormat="1" ht="31.95">
      <c r="A105" s="139"/>
      <c r="B105" s="159" t="s">
        <v>2411</v>
      </c>
      <c r="C105" s="37"/>
      <c r="D105" s="37"/>
      <c r="E105" s="217"/>
      <c r="F105" s="900" t="str">
        <f t="shared" si="1"/>
        <v/>
      </c>
      <c r="G105" s="145"/>
      <c r="H105" s="145"/>
      <c r="I105" s="145"/>
      <c r="J105" s="145"/>
      <c r="K105" s="145"/>
    </row>
    <row r="106" spans="1:12" s="146" customFormat="1" ht="14.4">
      <c r="A106" s="139"/>
      <c r="B106" s="159" t="s">
        <v>276</v>
      </c>
      <c r="C106" s="37"/>
      <c r="D106" s="37"/>
      <c r="E106" s="217"/>
      <c r="F106" s="900" t="str">
        <f t="shared" si="1"/>
        <v/>
      </c>
      <c r="G106" s="145"/>
      <c r="H106" s="145"/>
      <c r="I106" s="145"/>
      <c r="J106" s="145"/>
      <c r="K106" s="145"/>
    </row>
    <row r="107" spans="1:12" s="146" customFormat="1" ht="14.4">
      <c r="A107" s="82" t="s">
        <v>45</v>
      </c>
      <c r="B107" s="153" t="s">
        <v>282</v>
      </c>
      <c r="C107" s="37" t="s">
        <v>13</v>
      </c>
      <c r="D107" s="37">
        <v>1</v>
      </c>
      <c r="E107" s="217"/>
      <c r="F107" s="900" t="str">
        <f t="shared" si="1"/>
        <v/>
      </c>
      <c r="G107" s="145"/>
      <c r="H107" s="145"/>
      <c r="I107" s="145"/>
      <c r="J107" s="145"/>
      <c r="K107" s="145"/>
    </row>
    <row r="108" spans="1:12" s="146" customFormat="1" ht="14.4">
      <c r="A108" s="82" t="s">
        <v>46</v>
      </c>
      <c r="B108" s="153" t="s">
        <v>283</v>
      </c>
      <c r="C108" s="37" t="s">
        <v>13</v>
      </c>
      <c r="D108" s="37">
        <v>1</v>
      </c>
      <c r="E108" s="217"/>
      <c r="F108" s="900" t="str">
        <f t="shared" si="1"/>
        <v/>
      </c>
      <c r="G108" s="145"/>
      <c r="H108" s="145"/>
      <c r="I108" s="145"/>
      <c r="J108" s="145"/>
      <c r="K108" s="145"/>
    </row>
    <row r="109" spans="1:12" s="146" customFormat="1" ht="14.4">
      <c r="A109" s="82" t="s">
        <v>44</v>
      </c>
      <c r="B109" s="153" t="s">
        <v>284</v>
      </c>
      <c r="C109" s="37" t="s">
        <v>13</v>
      </c>
      <c r="D109" s="37">
        <v>1</v>
      </c>
      <c r="E109" s="217"/>
      <c r="F109" s="900" t="str">
        <f t="shared" si="1"/>
        <v/>
      </c>
      <c r="G109" s="145"/>
      <c r="H109" s="145"/>
      <c r="I109" s="145"/>
      <c r="J109" s="145"/>
      <c r="K109" s="145"/>
    </row>
    <row r="110" spans="1:12" s="146" customFormat="1" ht="14.4">
      <c r="A110" s="82" t="s">
        <v>47</v>
      </c>
      <c r="B110" s="153" t="s">
        <v>285</v>
      </c>
      <c r="C110" s="37" t="s">
        <v>13</v>
      </c>
      <c r="D110" s="37">
        <v>1</v>
      </c>
      <c r="E110" s="217"/>
      <c r="F110" s="900" t="str">
        <f t="shared" si="1"/>
        <v/>
      </c>
      <c r="G110" s="145"/>
      <c r="H110" s="145"/>
      <c r="I110" s="145"/>
      <c r="J110" s="145"/>
      <c r="K110" s="145"/>
    </row>
    <row r="111" spans="1:12" s="42" customFormat="1" ht="10.65">
      <c r="A111" s="82"/>
      <c r="B111" s="107"/>
      <c r="C111" s="81"/>
      <c r="D111" s="44"/>
      <c r="E111" s="44"/>
      <c r="F111" s="900" t="str">
        <f t="shared" si="1"/>
        <v/>
      </c>
    </row>
    <row r="112" spans="1:12" s="52" customFormat="1" ht="13.15">
      <c r="A112" s="252">
        <f>COUNT($A$1:A110)+1</f>
        <v>13</v>
      </c>
      <c r="B112" s="596" t="s">
        <v>1401</v>
      </c>
      <c r="C112" s="256"/>
      <c r="D112" s="256"/>
      <c r="E112" s="55"/>
      <c r="F112" s="900" t="str">
        <f t="shared" si="1"/>
        <v/>
      </c>
    </row>
    <row r="113" spans="1:6" s="27" customFormat="1" ht="131.35" customHeight="1">
      <c r="A113" s="33"/>
      <c r="B113" s="148" t="s">
        <v>1395</v>
      </c>
      <c r="C113" s="37"/>
      <c r="D113" s="26"/>
      <c r="E113" s="37"/>
      <c r="F113" s="900" t="str">
        <f t="shared" si="1"/>
        <v/>
      </c>
    </row>
    <row r="114" spans="1:6" s="27" customFormat="1" ht="38.200000000000003" customHeight="1">
      <c r="A114" s="33"/>
      <c r="B114" s="148" t="s">
        <v>1393</v>
      </c>
      <c r="C114" s="37"/>
      <c r="D114" s="26"/>
      <c r="E114" s="37"/>
      <c r="F114" s="900" t="str">
        <f t="shared" si="1"/>
        <v/>
      </c>
    </row>
    <row r="115" spans="1:6" s="27" customFormat="1" ht="73.599999999999994" customHeight="1">
      <c r="A115" s="33"/>
      <c r="B115" s="148" t="s">
        <v>1394</v>
      </c>
      <c r="C115" s="37"/>
      <c r="D115" s="26"/>
      <c r="E115" s="37"/>
      <c r="F115" s="900" t="str">
        <f t="shared" si="1"/>
        <v/>
      </c>
    </row>
    <row r="116" spans="1:6" s="27" customFormat="1" ht="48.7" customHeight="1">
      <c r="A116" s="33"/>
      <c r="B116" s="156" t="s">
        <v>1396</v>
      </c>
      <c r="C116" s="37"/>
      <c r="D116" s="26"/>
      <c r="E116" s="37"/>
      <c r="F116" s="900" t="str">
        <f t="shared" si="1"/>
        <v/>
      </c>
    </row>
    <row r="117" spans="1:6" s="27" customFormat="1" ht="10.65">
      <c r="A117" s="82" t="s">
        <v>45</v>
      </c>
      <c r="B117" s="228" t="s">
        <v>1397</v>
      </c>
      <c r="C117" s="81" t="s">
        <v>15</v>
      </c>
      <c r="D117" s="44">
        <v>18.5</v>
      </c>
      <c r="E117" s="37"/>
      <c r="F117" s="900" t="str">
        <f t="shared" si="1"/>
        <v/>
      </c>
    </row>
    <row r="118" spans="1:6" s="27" customFormat="1" ht="10.65">
      <c r="A118" s="82" t="s">
        <v>46</v>
      </c>
      <c r="B118" s="228" t="s">
        <v>1398</v>
      </c>
      <c r="C118" s="81" t="s">
        <v>15</v>
      </c>
      <c r="D118" s="44">
        <v>12</v>
      </c>
      <c r="E118" s="37"/>
      <c r="F118" s="900" t="str">
        <f t="shared" si="1"/>
        <v/>
      </c>
    </row>
    <row r="119" spans="1:6" s="27" customFormat="1" ht="10.65">
      <c r="A119" s="82"/>
      <c r="B119" s="228"/>
      <c r="C119" s="81"/>
      <c r="D119" s="44"/>
      <c r="E119" s="37"/>
      <c r="F119" s="900" t="str">
        <f t="shared" si="1"/>
        <v/>
      </c>
    </row>
    <row r="120" spans="1:6" s="52" customFormat="1" ht="11.3">
      <c r="A120" s="252">
        <f>COUNT($A$1:A119)+1</f>
        <v>14</v>
      </c>
      <c r="B120" s="53" t="s">
        <v>1246</v>
      </c>
      <c r="C120" s="37"/>
      <c r="D120" s="26"/>
      <c r="E120" s="37"/>
      <c r="F120" s="900" t="str">
        <f t="shared" si="1"/>
        <v/>
      </c>
    </row>
    <row r="121" spans="1:6" s="27" customFormat="1" ht="49.5" customHeight="1">
      <c r="A121" s="33"/>
      <c r="B121" s="148" t="s">
        <v>422</v>
      </c>
      <c r="C121" s="37"/>
      <c r="D121" s="26"/>
      <c r="E121" s="37"/>
      <c r="F121" s="900" t="str">
        <f t="shared" si="1"/>
        <v/>
      </c>
    </row>
    <row r="122" spans="1:6" s="27" customFormat="1" ht="107.25" customHeight="1">
      <c r="A122" s="33"/>
      <c r="B122" s="148" t="s">
        <v>1347</v>
      </c>
      <c r="C122" s="37"/>
      <c r="D122" s="26"/>
      <c r="E122" s="37"/>
      <c r="F122" s="900" t="str">
        <f t="shared" si="1"/>
        <v/>
      </c>
    </row>
    <row r="123" spans="1:6" s="27" customFormat="1" ht="83.3" customHeight="1">
      <c r="A123" s="33"/>
      <c r="B123" s="148" t="s">
        <v>1348</v>
      </c>
      <c r="C123" s="37"/>
      <c r="D123" s="26"/>
      <c r="E123" s="37"/>
      <c r="F123" s="900" t="str">
        <f t="shared" si="1"/>
        <v/>
      </c>
    </row>
    <row r="124" spans="1:6" s="27" customFormat="1" ht="25.55" customHeight="1">
      <c r="A124" s="33"/>
      <c r="B124" s="148" t="s">
        <v>424</v>
      </c>
      <c r="C124" s="37"/>
      <c r="D124" s="26"/>
      <c r="E124" s="37"/>
      <c r="F124" s="900" t="str">
        <f t="shared" si="1"/>
        <v/>
      </c>
    </row>
    <row r="125" spans="1:6" s="42" customFormat="1" ht="10.65">
      <c r="A125" s="82" t="s">
        <v>45</v>
      </c>
      <c r="B125" s="25" t="s">
        <v>1243</v>
      </c>
      <c r="C125" s="81" t="s">
        <v>14</v>
      </c>
      <c r="D125" s="44">
        <v>14</v>
      </c>
      <c r="E125" s="44"/>
      <c r="F125" s="900" t="str">
        <f t="shared" si="1"/>
        <v/>
      </c>
    </row>
    <row r="126" spans="1:6" s="42" customFormat="1" ht="21.3">
      <c r="A126" s="82" t="s">
        <v>46</v>
      </c>
      <c r="B126" s="25" t="s">
        <v>1349</v>
      </c>
      <c r="C126" s="81" t="s">
        <v>13</v>
      </c>
      <c r="D126" s="44">
        <v>4</v>
      </c>
      <c r="E126" s="44"/>
      <c r="F126" s="900" t="str">
        <f t="shared" si="1"/>
        <v/>
      </c>
    </row>
    <row r="127" spans="1:6" s="42" customFormat="1" ht="21.3">
      <c r="A127" s="82" t="s">
        <v>44</v>
      </c>
      <c r="B127" s="25" t="s">
        <v>1350</v>
      </c>
      <c r="C127" s="81" t="s">
        <v>13</v>
      </c>
      <c r="D127" s="44">
        <v>6</v>
      </c>
      <c r="E127" s="44"/>
      <c r="F127" s="900" t="str">
        <f t="shared" si="1"/>
        <v/>
      </c>
    </row>
    <row r="128" spans="1:6" s="42" customFormat="1" ht="21.3">
      <c r="A128" s="82" t="s">
        <v>47</v>
      </c>
      <c r="B128" s="25" t="s">
        <v>1351</v>
      </c>
      <c r="C128" s="81" t="s">
        <v>13</v>
      </c>
      <c r="D128" s="44">
        <v>3</v>
      </c>
      <c r="E128" s="44"/>
      <c r="F128" s="900" t="str">
        <f t="shared" si="1"/>
        <v/>
      </c>
    </row>
    <row r="129" spans="1:11" s="42" customFormat="1" ht="10.65">
      <c r="A129" s="82" t="s">
        <v>48</v>
      </c>
      <c r="B129" s="25" t="s">
        <v>1352</v>
      </c>
      <c r="C129" s="81" t="s">
        <v>13</v>
      </c>
      <c r="D129" s="44">
        <v>1</v>
      </c>
      <c r="E129" s="44"/>
      <c r="F129" s="900" t="str">
        <f t="shared" si="1"/>
        <v/>
      </c>
    </row>
    <row r="130" spans="1:11" s="42" customFormat="1" ht="10.65">
      <c r="A130" s="82" t="s">
        <v>51</v>
      </c>
      <c r="B130" s="25" t="s">
        <v>425</v>
      </c>
      <c r="C130" s="81" t="s">
        <v>13</v>
      </c>
      <c r="D130" s="44">
        <v>1</v>
      </c>
      <c r="E130" s="44"/>
      <c r="F130" s="900" t="str">
        <f t="shared" si="1"/>
        <v/>
      </c>
    </row>
    <row r="131" spans="1:11" s="27" customFormat="1" ht="10.65">
      <c r="A131" s="82"/>
      <c r="B131" s="228"/>
      <c r="C131" s="81"/>
      <c r="D131" s="44"/>
      <c r="E131" s="37"/>
      <c r="F131" s="900" t="str">
        <f t="shared" si="1"/>
        <v/>
      </c>
    </row>
    <row r="132" spans="1:11" s="52" customFormat="1" ht="22.55">
      <c r="A132" s="252">
        <f>COUNT($A$8:A131)+1</f>
        <v>15</v>
      </c>
      <c r="B132" s="53" t="s">
        <v>1353</v>
      </c>
      <c r="C132" s="37"/>
      <c r="D132" s="26"/>
      <c r="E132" s="37"/>
      <c r="F132" s="900" t="str">
        <f t="shared" si="1"/>
        <v/>
      </c>
    </row>
    <row r="133" spans="1:11" s="27" customFormat="1" ht="31.95">
      <c r="A133" s="33"/>
      <c r="B133" s="148" t="s">
        <v>1354</v>
      </c>
      <c r="C133" s="37"/>
      <c r="D133" s="26"/>
      <c r="E133" s="37"/>
      <c r="F133" s="900" t="str">
        <f t="shared" si="1"/>
        <v/>
      </c>
    </row>
    <row r="134" spans="1:11" s="27" customFormat="1" ht="75" customHeight="1">
      <c r="A134" s="33"/>
      <c r="B134" s="148" t="s">
        <v>1355</v>
      </c>
      <c r="C134" s="37"/>
      <c r="D134" s="26"/>
      <c r="E134" s="37"/>
      <c r="F134" s="900" t="str">
        <f t="shared" si="1"/>
        <v/>
      </c>
    </row>
    <row r="135" spans="1:11" s="27" customFormat="1" ht="52.45" customHeight="1">
      <c r="A135" s="33"/>
      <c r="B135" s="148" t="s">
        <v>1356</v>
      </c>
      <c r="C135" s="37"/>
      <c r="D135" s="26"/>
      <c r="E135" s="37"/>
      <c r="F135" s="900" t="str">
        <f t="shared" si="1"/>
        <v/>
      </c>
    </row>
    <row r="136" spans="1:11" s="27" customFormat="1" ht="38.200000000000003" customHeight="1">
      <c r="A136" s="82" t="s">
        <v>45</v>
      </c>
      <c r="B136" s="228" t="s">
        <v>1357</v>
      </c>
      <c r="C136" s="81" t="s">
        <v>14</v>
      </c>
      <c r="D136" s="44">
        <v>12</v>
      </c>
      <c r="E136" s="37"/>
      <c r="F136" s="900" t="str">
        <f t="shared" si="1"/>
        <v/>
      </c>
    </row>
    <row r="137" spans="1:11" s="146" customFormat="1" ht="14.4">
      <c r="A137" s="139"/>
      <c r="B137" s="159"/>
      <c r="C137" s="149"/>
      <c r="D137" s="216"/>
      <c r="E137" s="217"/>
      <c r="F137" s="900" t="str">
        <f t="shared" si="1"/>
        <v/>
      </c>
      <c r="G137" s="145"/>
      <c r="H137" s="145"/>
      <c r="I137" s="145"/>
      <c r="J137" s="145"/>
      <c r="K137" s="145"/>
    </row>
    <row r="138" spans="1:11" s="146" customFormat="1" ht="14.4">
      <c r="A138" s="252">
        <f>COUNT($A$1:A137)+1</f>
        <v>16</v>
      </c>
      <c r="B138" s="53" t="s">
        <v>426</v>
      </c>
      <c r="C138" s="149"/>
      <c r="D138" s="216"/>
      <c r="E138" s="217"/>
      <c r="F138" s="900" t="str">
        <f t="shared" si="1"/>
        <v/>
      </c>
      <c r="G138" s="145"/>
      <c r="H138" s="145"/>
      <c r="I138" s="145"/>
      <c r="J138" s="145"/>
      <c r="K138" s="145"/>
    </row>
    <row r="139" spans="1:11" s="146" customFormat="1" ht="72.8" customHeight="1">
      <c r="A139" s="139"/>
      <c r="B139" s="159" t="s">
        <v>427</v>
      </c>
      <c r="C139" s="37"/>
      <c r="D139" s="37"/>
      <c r="E139" s="217"/>
      <c r="F139" s="900" t="str">
        <f t="shared" si="1"/>
        <v/>
      </c>
      <c r="G139" s="145"/>
      <c r="H139" s="145"/>
      <c r="I139" s="145"/>
      <c r="J139" s="145"/>
      <c r="K139" s="145"/>
    </row>
    <row r="140" spans="1:11" s="146" customFormat="1" ht="39" customHeight="1">
      <c r="A140" s="139"/>
      <c r="B140" s="159" t="s">
        <v>428</v>
      </c>
      <c r="C140" s="37"/>
      <c r="D140" s="37"/>
      <c r="E140" s="217"/>
      <c r="F140" s="900" t="str">
        <f t="shared" si="1"/>
        <v/>
      </c>
      <c r="G140" s="145"/>
      <c r="H140" s="145"/>
      <c r="I140" s="145"/>
      <c r="J140" s="145"/>
      <c r="K140" s="145"/>
    </row>
    <row r="141" spans="1:11" s="146" customFormat="1" ht="25.55" customHeight="1">
      <c r="A141" s="139"/>
      <c r="B141" s="159" t="s">
        <v>429</v>
      </c>
      <c r="C141" s="37"/>
      <c r="D141" s="37"/>
      <c r="E141" s="217"/>
      <c r="F141" s="900" t="str">
        <f t="shared" ref="F141:F148" si="2">IF(OR(OR(E141=0,E141=""),OR(D141=0,D141="")),"",D141*E141)</f>
        <v/>
      </c>
      <c r="G141" s="145"/>
      <c r="H141" s="145"/>
      <c r="I141" s="145"/>
      <c r="J141" s="145"/>
      <c r="K141" s="145"/>
    </row>
    <row r="142" spans="1:11" s="146" customFormat="1" ht="14.4">
      <c r="A142" s="82"/>
      <c r="B142" s="218" t="s">
        <v>430</v>
      </c>
      <c r="C142" s="37" t="s">
        <v>13</v>
      </c>
      <c r="D142" s="37">
        <v>1</v>
      </c>
      <c r="E142" s="217"/>
      <c r="F142" s="900" t="str">
        <f t="shared" si="2"/>
        <v/>
      </c>
      <c r="G142" s="145"/>
      <c r="H142" s="145"/>
      <c r="I142" s="145"/>
      <c r="J142" s="145"/>
      <c r="K142" s="145"/>
    </row>
    <row r="143" spans="1:11" s="146" customFormat="1" ht="14.4">
      <c r="A143" s="139"/>
      <c r="B143" s="159"/>
      <c r="C143" s="149"/>
      <c r="D143" s="216"/>
      <c r="E143" s="217"/>
      <c r="F143" s="900" t="str">
        <f t="shared" si="2"/>
        <v/>
      </c>
      <c r="G143" s="145"/>
      <c r="H143" s="145"/>
      <c r="I143" s="145"/>
      <c r="J143" s="145"/>
      <c r="K143" s="145"/>
    </row>
    <row r="144" spans="1:11" s="146" customFormat="1" ht="14.4">
      <c r="A144" s="252">
        <f>COUNT($A$1:A143)+1</f>
        <v>17</v>
      </c>
      <c r="B144" s="53" t="s">
        <v>431</v>
      </c>
      <c r="C144" s="149"/>
      <c r="D144" s="216"/>
      <c r="E144" s="217"/>
      <c r="F144" s="900" t="str">
        <f t="shared" si="2"/>
        <v/>
      </c>
      <c r="G144" s="145"/>
      <c r="H144" s="145"/>
      <c r="I144" s="145"/>
      <c r="J144" s="145"/>
      <c r="K144" s="145"/>
    </row>
    <row r="145" spans="1:11" s="146" customFormat="1" ht="49.5" customHeight="1">
      <c r="A145" s="139"/>
      <c r="B145" s="159" t="s">
        <v>432</v>
      </c>
      <c r="C145" s="37"/>
      <c r="D145" s="37"/>
      <c r="E145" s="217"/>
      <c r="F145" s="900" t="str">
        <f t="shared" si="2"/>
        <v/>
      </c>
      <c r="G145" s="145"/>
      <c r="H145" s="145"/>
      <c r="I145" s="145"/>
      <c r="J145" s="145"/>
      <c r="K145" s="145"/>
    </row>
    <row r="146" spans="1:11" s="146" customFormat="1" ht="21.3">
      <c r="A146" s="139"/>
      <c r="B146" s="159" t="s">
        <v>429</v>
      </c>
      <c r="C146" s="37"/>
      <c r="D146" s="37"/>
      <c r="E146" s="217"/>
      <c r="F146" s="900" t="str">
        <f t="shared" si="2"/>
        <v/>
      </c>
      <c r="G146" s="145"/>
      <c r="H146" s="145"/>
      <c r="I146" s="145"/>
      <c r="J146" s="145"/>
      <c r="K146" s="145"/>
    </row>
    <row r="147" spans="1:11" s="146" customFormat="1" ht="14.4">
      <c r="A147" s="82"/>
      <c r="B147" s="218"/>
      <c r="C147" s="37" t="s">
        <v>13</v>
      </c>
      <c r="D147" s="37">
        <v>1</v>
      </c>
      <c r="E147" s="217"/>
      <c r="F147" s="900" t="str">
        <f t="shared" si="2"/>
        <v/>
      </c>
      <c r="G147" s="145"/>
      <c r="H147" s="145"/>
      <c r="I147" s="145"/>
      <c r="J147" s="145"/>
      <c r="K147" s="145"/>
    </row>
    <row r="148" spans="1:11" s="146" customFormat="1" ht="14.4">
      <c r="A148" s="139"/>
      <c r="B148" s="159"/>
      <c r="C148" s="149"/>
      <c r="D148" s="216"/>
      <c r="E148" s="217"/>
      <c r="F148" s="900" t="str">
        <f t="shared" si="2"/>
        <v/>
      </c>
      <c r="G148" s="145"/>
      <c r="H148" s="145"/>
      <c r="I148" s="145"/>
      <c r="J148" s="145"/>
      <c r="K148" s="145"/>
    </row>
    <row r="149" spans="1:11" s="57" customFormat="1" ht="15.05">
      <c r="A149" s="204" t="str">
        <f>A5</f>
        <v>A.0.</v>
      </c>
      <c r="B149" s="201" t="s">
        <v>69</v>
      </c>
      <c r="C149" s="203"/>
      <c r="D149" s="202"/>
      <c r="E149" s="203"/>
      <c r="F149" s="901" t="str">
        <f>IF(SUM(F1:F148)&gt;0,SUM(F1:F148),"")</f>
        <v/>
      </c>
    </row>
    <row r="152" spans="1:11" ht="13.15">
      <c r="B152" s="49"/>
    </row>
    <row r="153" spans="1:11" ht="13.15">
      <c r="B153" s="49"/>
    </row>
    <row r="154" spans="1:11">
      <c r="B154" s="45"/>
    </row>
    <row r="155" spans="1:11" ht="13.15">
      <c r="B155" s="49"/>
    </row>
    <row r="157" spans="1:11">
      <c r="B157" s="183"/>
    </row>
    <row r="158" spans="1:11">
      <c r="B158" s="101"/>
      <c r="C158" s="165"/>
      <c r="D158" s="155"/>
    </row>
  </sheetData>
  <protectedRanges>
    <protectedRange sqref="C93:C97" name="Raspon2_1"/>
  </protectedRanges>
  <phoneticPr fontId="0" type="noConversion"/>
  <conditionalFormatting sqref="F9:F11">
    <cfRule type="cellIs" dxfId="30" priority="71" stopIfTrue="1" operator="greaterThan">
      <formula>0</formula>
    </cfRule>
  </conditionalFormatting>
  <conditionalFormatting sqref="G93:G97">
    <cfRule type="cellIs" dxfId="29" priority="41" stopIfTrue="1" operator="greaterThan">
      <formula>0</formula>
    </cfRule>
  </conditionalFormatting>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5" manualBreakCount="5">
    <brk id="13" max="5" man="1"/>
    <brk id="36" max="5" man="1"/>
    <brk id="60" max="5" man="1"/>
    <brk id="73" max="5" man="1"/>
    <brk id="111"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383"/>
  <sheetViews>
    <sheetView showZeros="0" view="pageBreakPreview" zoomScale="110" zoomScaleNormal="100" zoomScaleSheetLayoutView="110" workbookViewId="0">
      <selection activeCell="B364" sqref="B364"/>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8" width="9.109375" style="14"/>
    <col min="9" max="9" width="73.33203125" style="14" customWidth="1"/>
    <col min="10" max="16384" width="9.109375" style="14"/>
  </cols>
  <sheetData>
    <row r="1" spans="1:6" s="137" customFormat="1">
      <c r="A1" s="74" t="s">
        <v>71</v>
      </c>
      <c r="B1" s="75" t="s">
        <v>70</v>
      </c>
      <c r="C1" s="74" t="s">
        <v>64</v>
      </c>
      <c r="D1" s="135" t="s">
        <v>65</v>
      </c>
      <c r="E1" s="135" t="s">
        <v>66</v>
      </c>
      <c r="F1" s="136" t="s">
        <v>67</v>
      </c>
    </row>
    <row r="2" spans="1:6" s="27" customFormat="1" ht="10.65">
      <c r="A2" s="58"/>
      <c r="B2" s="40"/>
      <c r="C2" s="26"/>
      <c r="D2" s="26"/>
      <c r="E2" s="37"/>
      <c r="F2" s="38"/>
    </row>
    <row r="3" spans="1:6" s="57" customFormat="1" ht="15.05">
      <c r="A3" s="62" t="s">
        <v>31</v>
      </c>
      <c r="B3" s="63" t="s">
        <v>215</v>
      </c>
      <c r="C3" s="64"/>
      <c r="D3" s="64"/>
      <c r="E3" s="65"/>
      <c r="F3" s="66"/>
    </row>
    <row r="4" spans="1:6" s="57" customFormat="1" ht="15.05">
      <c r="A4" s="67"/>
      <c r="B4" s="154"/>
      <c r="C4" s="68"/>
      <c r="D4" s="68"/>
      <c r="E4" s="69"/>
      <c r="F4" s="70"/>
    </row>
    <row r="5" spans="1:6" s="51" customFormat="1" ht="10.65">
      <c r="A5" s="114"/>
      <c r="B5" s="25" t="s">
        <v>5</v>
      </c>
      <c r="C5" s="114"/>
    </row>
    <row r="6" spans="1:6" s="52" customFormat="1" ht="49.5" customHeight="1">
      <c r="A6" s="59"/>
      <c r="B6" s="51" t="s">
        <v>120</v>
      </c>
      <c r="C6" s="55"/>
      <c r="D6" s="54"/>
      <c r="E6" s="55"/>
      <c r="F6" s="56"/>
    </row>
    <row r="7" spans="1:6" s="146" customFormat="1" ht="75.8" customHeight="1">
      <c r="A7" s="139"/>
      <c r="B7" s="156" t="s">
        <v>269</v>
      </c>
      <c r="C7" s="149"/>
      <c r="D7" s="141"/>
      <c r="E7" s="142"/>
      <c r="F7" s="143"/>
    </row>
    <row r="8" spans="1:6" s="42" customFormat="1" ht="53.25" customHeight="1">
      <c r="A8" s="82"/>
      <c r="B8" s="156" t="s">
        <v>121</v>
      </c>
      <c r="C8" s="81"/>
      <c r="D8" s="44"/>
      <c r="E8" s="44"/>
      <c r="F8" s="41"/>
    </row>
    <row r="9" spans="1:6" s="146" customFormat="1" ht="39.799999999999997" customHeight="1">
      <c r="A9" s="139"/>
      <c r="B9" s="159" t="s">
        <v>122</v>
      </c>
      <c r="C9" s="149"/>
      <c r="D9" s="141"/>
      <c r="E9" s="142"/>
      <c r="F9" s="143"/>
    </row>
    <row r="10" spans="1:6" s="146" customFormat="1" ht="59.95" customHeight="1">
      <c r="A10" s="139"/>
      <c r="B10" s="156" t="s">
        <v>123</v>
      </c>
      <c r="C10" s="149"/>
      <c r="D10" s="141"/>
      <c r="E10" s="142"/>
      <c r="F10" s="143"/>
    </row>
    <row r="11" spans="1:6" s="27" customFormat="1" ht="26.3" customHeight="1">
      <c r="A11" s="82"/>
      <c r="B11" s="40" t="s">
        <v>124</v>
      </c>
      <c r="C11" s="81"/>
      <c r="D11" s="44"/>
      <c r="E11" s="44"/>
      <c r="F11" s="41"/>
    </row>
    <row r="12" spans="1:6" s="27" customFormat="1" ht="50.25" customHeight="1">
      <c r="A12" s="82"/>
      <c r="B12" s="40" t="s">
        <v>125</v>
      </c>
      <c r="C12" s="81"/>
      <c r="D12" s="44"/>
      <c r="E12" s="44"/>
      <c r="F12" s="41"/>
    </row>
    <row r="13" spans="1:6" s="27" customFormat="1" ht="107.25" customHeight="1">
      <c r="A13" s="82"/>
      <c r="B13" s="40" t="s">
        <v>325</v>
      </c>
      <c r="C13" s="81"/>
      <c r="D13" s="44"/>
      <c r="E13" s="44"/>
      <c r="F13" s="41"/>
    </row>
    <row r="14" spans="1:6" s="27" customFormat="1" ht="27.1" customHeight="1">
      <c r="A14" s="82"/>
      <c r="B14" s="40" t="s">
        <v>126</v>
      </c>
      <c r="C14" s="81"/>
      <c r="D14" s="44"/>
      <c r="E14" s="44"/>
      <c r="F14" s="41"/>
    </row>
    <row r="15" spans="1:6" s="27" customFormat="1" ht="10.65">
      <c r="A15" s="207"/>
      <c r="B15" s="213"/>
      <c r="C15" s="214"/>
      <c r="D15" s="209"/>
      <c r="E15" s="210"/>
      <c r="F15" s="211"/>
    </row>
    <row r="16" spans="1:6" s="27" customFormat="1" ht="53.25" customHeight="1">
      <c r="A16" s="207"/>
      <c r="B16" s="215" t="s">
        <v>271</v>
      </c>
      <c r="C16" s="214"/>
      <c r="D16" s="209"/>
      <c r="E16" s="210"/>
      <c r="F16" s="211"/>
    </row>
    <row r="17" spans="1:6" s="27" customFormat="1" ht="95.8">
      <c r="A17" s="207"/>
      <c r="B17" s="215" t="s">
        <v>333</v>
      </c>
      <c r="C17" s="214"/>
      <c r="D17" s="209"/>
      <c r="E17" s="210"/>
      <c r="F17" s="211"/>
    </row>
    <row r="18" spans="1:6" s="27" customFormat="1" ht="10.65">
      <c r="A18" s="207"/>
      <c r="B18" s="213"/>
      <c r="C18" s="214"/>
      <c r="D18" s="209"/>
      <c r="E18" s="210"/>
      <c r="F18" s="211"/>
    </row>
    <row r="19" spans="1:6" s="27" customFormat="1" ht="21.3">
      <c r="A19" s="207"/>
      <c r="B19" s="213" t="s">
        <v>262</v>
      </c>
      <c r="C19" s="214"/>
      <c r="D19" s="209"/>
      <c r="E19" s="210"/>
      <c r="F19" s="211"/>
    </row>
    <row r="20" spans="1:6" s="42" customFormat="1" ht="10.65">
      <c r="A20" s="205"/>
      <c r="B20" s="206"/>
      <c r="C20" s="84"/>
      <c r="D20" s="85"/>
      <c r="E20" s="85"/>
      <c r="F20" s="330"/>
    </row>
    <row r="21" spans="1:6" s="52" customFormat="1" ht="28.5" customHeight="1">
      <c r="A21" s="59">
        <f>COUNT($A$1:A20)+1</f>
        <v>1</v>
      </c>
      <c r="B21" s="53" t="s">
        <v>263</v>
      </c>
      <c r="C21" s="55"/>
      <c r="D21" s="54"/>
      <c r="E21" s="55"/>
      <c r="F21" s="56"/>
    </row>
    <row r="22" spans="1:6" s="42" customFormat="1" ht="59.95" customHeight="1">
      <c r="A22" s="205"/>
      <c r="B22" s="206" t="s">
        <v>1214</v>
      </c>
      <c r="C22" s="84"/>
      <c r="D22" s="85"/>
      <c r="E22" s="85"/>
      <c r="F22" s="330"/>
    </row>
    <row r="23" spans="1:6" s="295" customFormat="1" ht="170.3" customHeight="1">
      <c r="A23" s="331"/>
      <c r="B23" s="332" t="s">
        <v>2448</v>
      </c>
      <c r="C23" s="333"/>
      <c r="D23" s="334"/>
      <c r="E23" s="334"/>
      <c r="F23" s="335"/>
    </row>
    <row r="24" spans="1:6" s="295" customFormat="1" ht="97.55" customHeight="1">
      <c r="A24" s="331"/>
      <c r="B24" s="332" t="s">
        <v>2449</v>
      </c>
      <c r="C24" s="333"/>
      <c r="D24" s="334"/>
      <c r="E24" s="334"/>
      <c r="F24" s="335"/>
    </row>
    <row r="25" spans="1:6" s="295" customFormat="1" ht="51.85" customHeight="1">
      <c r="A25" s="331"/>
      <c r="B25" s="332" t="s">
        <v>450</v>
      </c>
      <c r="C25" s="333"/>
      <c r="D25" s="334"/>
      <c r="E25" s="334"/>
      <c r="F25" s="335"/>
    </row>
    <row r="26" spans="1:6" s="295" customFormat="1" ht="49.5" customHeight="1">
      <c r="A26" s="331"/>
      <c r="B26" s="332" t="s">
        <v>651</v>
      </c>
      <c r="C26" s="333"/>
      <c r="D26" s="334"/>
      <c r="E26" s="334"/>
      <c r="F26" s="335"/>
    </row>
    <row r="27" spans="1:6" s="295" customFormat="1" ht="133.55000000000001" customHeight="1">
      <c r="A27" s="331"/>
      <c r="B27" s="332" t="s">
        <v>1368</v>
      </c>
      <c r="C27" s="333"/>
      <c r="D27" s="334"/>
      <c r="E27" s="334"/>
      <c r="F27" s="336" t="str">
        <f>IF(OR(OR(E27=0,E27=""),OR(D27=0,D27="")),"",D27*E27)</f>
        <v/>
      </c>
    </row>
    <row r="28" spans="1:6" s="295" customFormat="1" ht="27.1" customHeight="1">
      <c r="A28" s="331"/>
      <c r="B28" s="332" t="s">
        <v>446</v>
      </c>
      <c r="C28" s="333"/>
      <c r="D28" s="334"/>
      <c r="E28" s="334"/>
      <c r="F28" s="336" t="str">
        <f>IF(OR(OR(E28=0,E28=""),OR(D28=0,D28="")),"",D28*E28)</f>
        <v/>
      </c>
    </row>
    <row r="29" spans="1:6" s="42" customFormat="1" ht="10.65">
      <c r="A29" s="205"/>
      <c r="B29" s="337" t="s">
        <v>650</v>
      </c>
      <c r="C29" s="84"/>
      <c r="D29" s="85"/>
      <c r="E29" s="85"/>
      <c r="F29" s="330"/>
    </row>
    <row r="30" spans="1:6" s="42" customFormat="1" ht="10.65">
      <c r="A30" s="205"/>
      <c r="B30" s="337" t="s">
        <v>449</v>
      </c>
      <c r="C30" s="84"/>
      <c r="D30" s="85"/>
      <c r="E30" s="85"/>
      <c r="F30" s="330"/>
    </row>
    <row r="31" spans="1:6" s="146" customFormat="1" ht="21.3">
      <c r="A31" s="82" t="s">
        <v>447</v>
      </c>
      <c r="B31" s="228" t="s">
        <v>1359</v>
      </c>
      <c r="C31" s="86" t="s">
        <v>14</v>
      </c>
      <c r="D31" s="87">
        <v>1</v>
      </c>
      <c r="E31" s="87"/>
      <c r="F31" s="900" t="str">
        <f>IF(OR(OR(E31=0,E31=""),OR(D31=0,D31="")),"",D31*E31)</f>
        <v/>
      </c>
    </row>
    <row r="32" spans="1:6" s="146" customFormat="1" ht="21.3">
      <c r="A32" s="82" t="s">
        <v>448</v>
      </c>
      <c r="B32" s="228" t="s">
        <v>1361</v>
      </c>
      <c r="C32" s="86" t="s">
        <v>14</v>
      </c>
      <c r="D32" s="87">
        <v>1</v>
      </c>
      <c r="E32" s="87"/>
      <c r="F32" s="900" t="str">
        <f t="shared" ref="F32:F58" si="0">IF(OR(OR(E32=0,E32=""),OR(D32=0,D32="")),"",D32*E32)</f>
        <v/>
      </c>
    </row>
    <row r="33" spans="1:7" s="146" customFormat="1" ht="21.3">
      <c r="A33" s="82" t="s">
        <v>451</v>
      </c>
      <c r="B33" s="228" t="s">
        <v>1360</v>
      </c>
      <c r="C33" s="86" t="s">
        <v>14</v>
      </c>
      <c r="D33" s="87">
        <v>1</v>
      </c>
      <c r="E33" s="87"/>
      <c r="F33" s="900" t="str">
        <f t="shared" si="0"/>
        <v/>
      </c>
    </row>
    <row r="34" spans="1:7" s="146" customFormat="1" ht="31.95">
      <c r="A34" s="82" t="s">
        <v>452</v>
      </c>
      <c r="B34" s="228" t="s">
        <v>1404</v>
      </c>
      <c r="C34" s="86" t="s">
        <v>14</v>
      </c>
      <c r="D34" s="87">
        <v>1</v>
      </c>
      <c r="E34" s="87"/>
      <c r="F34" s="900" t="str">
        <f t="shared" si="0"/>
        <v/>
      </c>
    </row>
    <row r="35" spans="1:7" s="146" customFormat="1" ht="31.95">
      <c r="A35" s="82" t="s">
        <v>453</v>
      </c>
      <c r="B35" s="228" t="s">
        <v>1405</v>
      </c>
      <c r="C35" s="86" t="s">
        <v>14</v>
      </c>
      <c r="D35" s="87">
        <v>1</v>
      </c>
      <c r="E35" s="87"/>
      <c r="F35" s="900" t="str">
        <f t="shared" si="0"/>
        <v/>
      </c>
    </row>
    <row r="36" spans="1:7" s="42" customFormat="1" ht="10.65">
      <c r="A36" s="205"/>
      <c r="B36" s="337"/>
      <c r="C36" s="84"/>
      <c r="D36" s="85"/>
      <c r="E36" s="85"/>
      <c r="F36" s="900" t="str">
        <f t="shared" si="0"/>
        <v/>
      </c>
    </row>
    <row r="37" spans="1:7" s="42" customFormat="1" ht="10.65">
      <c r="A37" s="205"/>
      <c r="B37" s="337" t="s">
        <v>461</v>
      </c>
      <c r="C37" s="84"/>
      <c r="D37" s="85"/>
      <c r="E37" s="85"/>
      <c r="F37" s="900" t="str">
        <f t="shared" si="0"/>
        <v/>
      </c>
    </row>
    <row r="38" spans="1:7" s="146" customFormat="1" ht="31.95">
      <c r="A38" s="82" t="s">
        <v>454</v>
      </c>
      <c r="B38" s="228" t="s">
        <v>1407</v>
      </c>
      <c r="C38" s="86" t="s">
        <v>14</v>
      </c>
      <c r="D38" s="87">
        <v>3</v>
      </c>
      <c r="E38" s="87"/>
      <c r="F38" s="900" t="str">
        <f t="shared" si="0"/>
        <v/>
      </c>
    </row>
    <row r="39" spans="1:7" s="146" customFormat="1" ht="21.3">
      <c r="A39" s="82" t="s">
        <v>455</v>
      </c>
      <c r="B39" s="228" t="s">
        <v>1374</v>
      </c>
      <c r="C39" s="86" t="s">
        <v>14</v>
      </c>
      <c r="D39" s="87">
        <v>1</v>
      </c>
      <c r="E39" s="87"/>
      <c r="F39" s="900" t="str">
        <f t="shared" si="0"/>
        <v/>
      </c>
    </row>
    <row r="40" spans="1:7" s="146" customFormat="1" ht="21.3">
      <c r="A40" s="82" t="s">
        <v>456</v>
      </c>
      <c r="B40" s="228" t="s">
        <v>1369</v>
      </c>
      <c r="C40" s="86" t="s">
        <v>14</v>
      </c>
      <c r="D40" s="87">
        <v>1</v>
      </c>
      <c r="E40" s="87"/>
      <c r="F40" s="900" t="str">
        <f t="shared" si="0"/>
        <v/>
      </c>
    </row>
    <row r="41" spans="1:7" s="146" customFormat="1" ht="26.3" customHeight="1">
      <c r="A41" s="82" t="s">
        <v>457</v>
      </c>
      <c r="B41" s="228" t="s">
        <v>1370</v>
      </c>
      <c r="C41" s="86" t="s">
        <v>14</v>
      </c>
      <c r="D41" s="87">
        <v>1</v>
      </c>
      <c r="E41" s="87"/>
      <c r="F41" s="900" t="str">
        <f t="shared" si="0"/>
        <v/>
      </c>
    </row>
    <row r="42" spans="1:7" s="146" customFormat="1" ht="31.95">
      <c r="A42" s="82" t="s">
        <v>458</v>
      </c>
      <c r="B42" s="228" t="s">
        <v>1371</v>
      </c>
      <c r="C42" s="86" t="s">
        <v>14</v>
      </c>
      <c r="D42" s="87">
        <v>1</v>
      </c>
      <c r="E42" s="87"/>
      <c r="F42" s="900" t="str">
        <f t="shared" si="0"/>
        <v/>
      </c>
    </row>
    <row r="43" spans="1:7" s="146" customFormat="1" ht="21.3">
      <c r="A43" s="82" t="s">
        <v>459</v>
      </c>
      <c r="B43" s="228" t="s">
        <v>1373</v>
      </c>
      <c r="C43" s="86" t="s">
        <v>14</v>
      </c>
      <c r="D43" s="87">
        <v>1</v>
      </c>
      <c r="E43" s="87"/>
      <c r="F43" s="900" t="str">
        <f t="shared" si="0"/>
        <v/>
      </c>
    </row>
    <row r="44" spans="1:7" s="146" customFormat="1" ht="21.3">
      <c r="A44" s="82" t="s">
        <v>460</v>
      </c>
      <c r="B44" s="228" t="s">
        <v>1372</v>
      </c>
      <c r="C44" s="86" t="s">
        <v>14</v>
      </c>
      <c r="D44" s="87">
        <v>1</v>
      </c>
      <c r="E44" s="87"/>
      <c r="F44" s="900" t="str">
        <f t="shared" si="0"/>
        <v/>
      </c>
      <c r="G44" s="145"/>
    </row>
    <row r="45" spans="1:7" s="146" customFormat="1" ht="14.4">
      <c r="A45" s="82"/>
      <c r="B45" s="228"/>
      <c r="C45" s="86"/>
      <c r="D45" s="87"/>
      <c r="E45" s="87"/>
      <c r="F45" s="900" t="str">
        <f t="shared" si="0"/>
        <v/>
      </c>
    </row>
    <row r="46" spans="1:7" s="42" customFormat="1" ht="21.3">
      <c r="A46" s="205"/>
      <c r="B46" s="337" t="s">
        <v>795</v>
      </c>
      <c r="C46" s="84"/>
      <c r="D46" s="85"/>
      <c r="E46" s="85"/>
      <c r="F46" s="900" t="str">
        <f t="shared" si="0"/>
        <v/>
      </c>
    </row>
    <row r="47" spans="1:7" s="146" customFormat="1" ht="21.3">
      <c r="A47" s="82" t="s">
        <v>652</v>
      </c>
      <c r="B47" s="228" t="s">
        <v>1362</v>
      </c>
      <c r="C47" s="86" t="s">
        <v>14</v>
      </c>
      <c r="D47" s="87">
        <v>3</v>
      </c>
      <c r="E47" s="87"/>
      <c r="F47" s="900" t="str">
        <f t="shared" si="0"/>
        <v/>
      </c>
    </row>
    <row r="48" spans="1:7" s="146" customFormat="1" ht="21.3">
      <c r="A48" s="82" t="s">
        <v>653</v>
      </c>
      <c r="B48" s="228" t="s">
        <v>1363</v>
      </c>
      <c r="C48" s="86" t="s">
        <v>14</v>
      </c>
      <c r="D48" s="87">
        <v>2</v>
      </c>
      <c r="E48" s="87"/>
      <c r="F48" s="900" t="str">
        <f t="shared" si="0"/>
        <v/>
      </c>
    </row>
    <row r="49" spans="1:7" s="146" customFormat="1" ht="31.95">
      <c r="A49" s="82" t="s">
        <v>654</v>
      </c>
      <c r="B49" s="228" t="s">
        <v>1364</v>
      </c>
      <c r="C49" s="86" t="s">
        <v>14</v>
      </c>
      <c r="D49" s="87">
        <v>1</v>
      </c>
      <c r="E49" s="87"/>
      <c r="F49" s="900" t="str">
        <f t="shared" si="0"/>
        <v/>
      </c>
    </row>
    <row r="50" spans="1:7" s="146" customFormat="1" ht="31.95">
      <c r="A50" s="82" t="s">
        <v>655</v>
      </c>
      <c r="B50" s="228" t="s">
        <v>1365</v>
      </c>
      <c r="C50" s="86" t="s">
        <v>14</v>
      </c>
      <c r="D50" s="87">
        <v>2</v>
      </c>
      <c r="E50" s="87"/>
      <c r="F50" s="900" t="str">
        <f t="shared" si="0"/>
        <v/>
      </c>
    </row>
    <row r="51" spans="1:7" s="146" customFormat="1" ht="31.95">
      <c r="A51" s="82" t="s">
        <v>655</v>
      </c>
      <c r="B51" s="228" t="s">
        <v>1366</v>
      </c>
      <c r="C51" s="86" t="s">
        <v>14</v>
      </c>
      <c r="D51" s="87">
        <v>1</v>
      </c>
      <c r="E51" s="87"/>
      <c r="F51" s="900" t="str">
        <f t="shared" si="0"/>
        <v/>
      </c>
    </row>
    <row r="52" spans="1:7" s="146" customFormat="1" ht="14.4">
      <c r="A52" s="82" t="s">
        <v>656</v>
      </c>
      <c r="B52" s="228" t="s">
        <v>1367</v>
      </c>
      <c r="C52" s="86" t="s">
        <v>14</v>
      </c>
      <c r="D52" s="87">
        <v>1</v>
      </c>
      <c r="E52" s="87"/>
      <c r="F52" s="900" t="str">
        <f t="shared" si="0"/>
        <v/>
      </c>
    </row>
    <row r="53" spans="1:7" s="146" customFormat="1" ht="14.4">
      <c r="A53" s="82" t="s">
        <v>657</v>
      </c>
      <c r="B53" s="228" t="s">
        <v>1358</v>
      </c>
      <c r="C53" s="86" t="s">
        <v>14</v>
      </c>
      <c r="D53" s="87">
        <v>1</v>
      </c>
      <c r="E53" s="87"/>
      <c r="F53" s="900" t="str">
        <f t="shared" si="0"/>
        <v/>
      </c>
      <c r="G53" s="145"/>
    </row>
    <row r="54" spans="1:7" s="42" customFormat="1" ht="10.65">
      <c r="A54" s="205"/>
      <c r="B54" s="337"/>
      <c r="C54" s="84"/>
      <c r="D54" s="85"/>
      <c r="E54" s="85"/>
      <c r="F54" s="900" t="str">
        <f t="shared" si="0"/>
        <v/>
      </c>
    </row>
    <row r="55" spans="1:7" s="42" customFormat="1" ht="10.65">
      <c r="A55" s="205"/>
      <c r="B55" s="337" t="s">
        <v>461</v>
      </c>
      <c r="C55" s="84"/>
      <c r="D55" s="85"/>
      <c r="E55" s="85"/>
      <c r="F55" s="900" t="str">
        <f t="shared" si="0"/>
        <v/>
      </c>
    </row>
    <row r="56" spans="1:7" s="146" customFormat="1" ht="31.95">
      <c r="A56" s="82" t="s">
        <v>658</v>
      </c>
      <c r="B56" s="228" t="s">
        <v>1375</v>
      </c>
      <c r="C56" s="86" t="s">
        <v>14</v>
      </c>
      <c r="D56" s="87">
        <v>1</v>
      </c>
      <c r="E56" s="87"/>
      <c r="F56" s="900" t="str">
        <f t="shared" si="0"/>
        <v/>
      </c>
    </row>
    <row r="57" spans="1:7" s="146" customFormat="1" ht="21.3">
      <c r="A57" s="82" t="s">
        <v>659</v>
      </c>
      <c r="B57" s="228" t="s">
        <v>1376</v>
      </c>
      <c r="C57" s="86" t="s">
        <v>14</v>
      </c>
      <c r="D57" s="87">
        <v>6</v>
      </c>
      <c r="E57" s="87"/>
      <c r="F57" s="900" t="str">
        <f t="shared" si="0"/>
        <v/>
      </c>
    </row>
    <row r="58" spans="1:7" s="146" customFormat="1" ht="21.3">
      <c r="A58" s="82" t="s">
        <v>660</v>
      </c>
      <c r="B58" s="228" t="s">
        <v>1377</v>
      </c>
      <c r="C58" s="86" t="s">
        <v>14</v>
      </c>
      <c r="D58" s="87">
        <v>1</v>
      </c>
      <c r="E58" s="87"/>
      <c r="F58" s="900" t="str">
        <f t="shared" si="0"/>
        <v/>
      </c>
    </row>
    <row r="59" spans="1:7" s="146" customFormat="1" ht="14.4">
      <c r="A59" s="82"/>
      <c r="B59" s="228"/>
      <c r="C59" s="86"/>
      <c r="D59" s="87"/>
      <c r="E59" s="87"/>
      <c r="F59" s="900"/>
    </row>
    <row r="60" spans="1:7" s="42" customFormat="1" ht="10.65">
      <c r="A60" s="205"/>
      <c r="B60" s="337" t="s">
        <v>1399</v>
      </c>
      <c r="C60" s="84"/>
      <c r="D60" s="85"/>
      <c r="E60" s="85"/>
      <c r="F60" s="900"/>
    </row>
    <row r="61" spans="1:7" s="1" customFormat="1" ht="13.15">
      <c r="C61" s="4"/>
      <c r="D61" s="3"/>
      <c r="E61" s="4"/>
      <c r="F61" s="900"/>
    </row>
    <row r="62" spans="1:7" s="27" customFormat="1" ht="22.55">
      <c r="A62" s="59">
        <f>COUNT($A$1:A61)+1</f>
        <v>2</v>
      </c>
      <c r="B62" s="53" t="s">
        <v>1378</v>
      </c>
      <c r="C62" s="37"/>
      <c r="D62" s="26"/>
      <c r="E62" s="37"/>
      <c r="F62" s="900"/>
    </row>
    <row r="63" spans="1:7" s="27" customFormat="1" ht="75.8" customHeight="1">
      <c r="A63" s="33"/>
      <c r="B63" s="148" t="s">
        <v>1379</v>
      </c>
      <c r="C63" s="37"/>
      <c r="D63" s="26"/>
      <c r="E63" s="37"/>
      <c r="F63" s="900"/>
    </row>
    <row r="64" spans="1:7" s="27" customFormat="1" ht="15.85" customHeight="1">
      <c r="A64" s="33"/>
      <c r="B64" s="148" t="s">
        <v>1385</v>
      </c>
      <c r="C64" s="37"/>
      <c r="D64" s="26"/>
      <c r="E64" s="37"/>
      <c r="F64" s="900"/>
    </row>
    <row r="65" spans="1:9" s="27" customFormat="1" ht="26.3" customHeight="1">
      <c r="A65" s="33"/>
      <c r="B65" s="148" t="s">
        <v>1381</v>
      </c>
      <c r="C65" s="37"/>
      <c r="D65" s="26"/>
      <c r="E65" s="37"/>
      <c r="F65" s="900"/>
    </row>
    <row r="66" spans="1:9" s="27" customFormat="1" ht="26.3" customHeight="1">
      <c r="A66" s="33"/>
      <c r="B66" s="148" t="s">
        <v>374</v>
      </c>
      <c r="C66" s="37" t="s">
        <v>14</v>
      </c>
      <c r="D66" s="26">
        <v>2</v>
      </c>
      <c r="E66" s="37"/>
      <c r="F66" s="900" t="str">
        <f>IF(OR(OR(E66=0,E66=""),OR(D66=0,D66="")),"",D66*E66)</f>
        <v/>
      </c>
    </row>
    <row r="67" spans="1:9" s="27" customFormat="1" ht="10.65">
      <c r="A67" s="82"/>
      <c r="B67" s="257"/>
      <c r="F67" s="900"/>
    </row>
    <row r="68" spans="1:9" s="27" customFormat="1" ht="21.3">
      <c r="A68" s="59">
        <f>COUNT($A$1:A67)+1</f>
        <v>3</v>
      </c>
      <c r="B68" s="257" t="s">
        <v>2432</v>
      </c>
      <c r="C68" s="37"/>
      <c r="D68" s="26"/>
      <c r="E68" s="37"/>
      <c r="F68" s="900"/>
    </row>
    <row r="69" spans="1:9" s="27" customFormat="1" ht="37.6" customHeight="1">
      <c r="A69" s="59"/>
      <c r="B69" s="257" t="s">
        <v>2437</v>
      </c>
      <c r="C69" s="37"/>
      <c r="D69" s="26"/>
      <c r="E69" s="37"/>
      <c r="F69" s="900"/>
    </row>
    <row r="70" spans="1:9" s="27" customFormat="1" ht="11.3">
      <c r="A70" s="59"/>
      <c r="B70" s="257" t="s">
        <v>2438</v>
      </c>
      <c r="C70" s="37"/>
      <c r="D70" s="26"/>
      <c r="E70" s="37"/>
      <c r="F70" s="900"/>
    </row>
    <row r="71" spans="1:9" s="27" customFormat="1" ht="10.65">
      <c r="A71" s="82"/>
      <c r="B71" s="626" t="s">
        <v>2427</v>
      </c>
      <c r="C71" s="37"/>
      <c r="D71" s="26"/>
      <c r="E71" s="37"/>
      <c r="F71" s="900"/>
      <c r="I71" s="882"/>
    </row>
    <row r="72" spans="1:9" s="27" customFormat="1" ht="31.95">
      <c r="A72" s="82"/>
      <c r="B72" s="626" t="s">
        <v>2433</v>
      </c>
      <c r="C72" s="37"/>
      <c r="D72" s="26"/>
      <c r="E72" s="37"/>
      <c r="F72" s="900"/>
    </row>
    <row r="73" spans="1:9" s="27" customFormat="1" ht="10.65">
      <c r="A73" s="82"/>
      <c r="B73" s="882" t="s">
        <v>2434</v>
      </c>
      <c r="C73" s="37"/>
      <c r="D73" s="26"/>
      <c r="E73" s="37"/>
      <c r="F73" s="900"/>
    </row>
    <row r="74" spans="1:9" s="27" customFormat="1" ht="10.65">
      <c r="A74" s="82"/>
      <c r="B74" s="884" t="s">
        <v>700</v>
      </c>
      <c r="C74" s="37"/>
      <c r="D74" s="26"/>
      <c r="E74" s="37"/>
      <c r="F74" s="900"/>
    </row>
    <row r="75" spans="1:9" s="27" customFormat="1" ht="51.05" customHeight="1">
      <c r="A75" s="82"/>
      <c r="B75" s="882" t="s">
        <v>701</v>
      </c>
      <c r="C75" s="37"/>
      <c r="D75" s="26"/>
      <c r="E75" s="37"/>
      <c r="F75" s="900"/>
    </row>
    <row r="76" spans="1:9" s="27" customFormat="1" ht="37.6" customHeight="1">
      <c r="A76" s="82"/>
      <c r="B76" s="882" t="s">
        <v>702</v>
      </c>
      <c r="C76" s="37"/>
      <c r="D76" s="26"/>
      <c r="E76" s="37"/>
      <c r="F76" s="900"/>
    </row>
    <row r="77" spans="1:9" s="27" customFormat="1" ht="38.200000000000003" customHeight="1">
      <c r="A77" s="82"/>
      <c r="B77" s="882" t="s">
        <v>703</v>
      </c>
      <c r="C77" s="37"/>
      <c r="D77" s="26"/>
      <c r="E77" s="37"/>
      <c r="F77" s="900"/>
    </row>
    <row r="78" spans="1:9" s="27" customFormat="1" ht="24.75" customHeight="1">
      <c r="A78" s="82"/>
      <c r="B78" s="882" t="s">
        <v>2428</v>
      </c>
      <c r="C78" s="37"/>
      <c r="D78" s="26"/>
      <c r="E78" s="37"/>
      <c r="F78" s="900"/>
    </row>
    <row r="79" spans="1:9" s="27" customFormat="1" ht="37.6" customHeight="1">
      <c r="A79" s="82"/>
      <c r="B79" s="882" t="s">
        <v>708</v>
      </c>
      <c r="C79" s="37"/>
      <c r="D79" s="26"/>
      <c r="E79" s="37"/>
      <c r="F79" s="900"/>
      <c r="I79" s="884"/>
    </row>
    <row r="80" spans="1:9" s="27" customFormat="1" ht="26.3" customHeight="1">
      <c r="A80" s="82"/>
      <c r="B80" s="882" t="s">
        <v>711</v>
      </c>
      <c r="C80" s="37"/>
      <c r="D80" s="26"/>
      <c r="E80" s="37"/>
      <c r="F80" s="900"/>
      <c r="I80" s="884"/>
    </row>
    <row r="81" spans="1:9" s="27" customFormat="1" ht="83.3" customHeight="1">
      <c r="A81" s="82"/>
      <c r="B81" s="882" t="s">
        <v>2429</v>
      </c>
      <c r="C81" s="37"/>
      <c r="D81" s="26"/>
      <c r="E81" s="37"/>
      <c r="F81" s="900"/>
      <c r="I81" s="884"/>
    </row>
    <row r="82" spans="1:9" s="27" customFormat="1" ht="10.65">
      <c r="A82" s="82"/>
      <c r="B82" s="884" t="s">
        <v>2430</v>
      </c>
      <c r="C82" s="37"/>
      <c r="D82" s="26"/>
      <c r="E82" s="37"/>
      <c r="F82" s="900"/>
      <c r="I82" s="884"/>
    </row>
    <row r="83" spans="1:9" s="27" customFormat="1" ht="61.55" customHeight="1">
      <c r="A83" s="82"/>
      <c r="B83" s="882" t="s">
        <v>2431</v>
      </c>
      <c r="C83" s="37"/>
      <c r="D83" s="26"/>
      <c r="E83" s="37"/>
      <c r="F83" s="900"/>
      <c r="I83" s="884"/>
    </row>
    <row r="84" spans="1:9" s="27" customFormat="1" ht="14.25" customHeight="1">
      <c r="A84" s="82"/>
      <c r="B84" s="882" t="s">
        <v>716</v>
      </c>
      <c r="C84" s="37"/>
      <c r="D84" s="26"/>
      <c r="E84" s="37"/>
      <c r="F84" s="900"/>
      <c r="I84" s="884"/>
    </row>
    <row r="85" spans="1:9" s="27" customFormat="1" ht="15.05" customHeight="1">
      <c r="A85" s="82"/>
      <c r="B85" s="882" t="s">
        <v>717</v>
      </c>
      <c r="C85" s="37"/>
      <c r="D85" s="26"/>
      <c r="E85" s="37"/>
      <c r="F85" s="900"/>
      <c r="I85" s="884"/>
    </row>
    <row r="86" spans="1:9" s="27" customFormat="1" ht="13.5" customHeight="1">
      <c r="A86" s="82"/>
      <c r="B86" s="882" t="s">
        <v>2436</v>
      </c>
      <c r="C86" s="37"/>
      <c r="D86" s="26"/>
      <c r="E86" s="37"/>
      <c r="F86" s="900"/>
      <c r="I86" s="884"/>
    </row>
    <row r="87" spans="1:9" s="27" customFormat="1" ht="14.25" customHeight="1">
      <c r="A87" s="82"/>
      <c r="B87" s="882" t="s">
        <v>718</v>
      </c>
      <c r="C87" s="37"/>
      <c r="D87" s="26"/>
      <c r="E87" s="37"/>
      <c r="F87" s="900"/>
      <c r="I87" s="884"/>
    </row>
    <row r="88" spans="1:9" s="27" customFormat="1" ht="21.3">
      <c r="A88" s="82"/>
      <c r="B88" s="885" t="s">
        <v>2435</v>
      </c>
      <c r="C88" s="86" t="s">
        <v>14</v>
      </c>
      <c r="D88" s="87">
        <v>14</v>
      </c>
      <c r="E88" s="87"/>
      <c r="F88" s="900" t="str">
        <f>IF(OR(OR(E88=0,E88=""),OR(D88=0,D88="")),"",D88*E88)</f>
        <v/>
      </c>
      <c r="I88" s="884"/>
    </row>
    <row r="89" spans="1:9" s="27" customFormat="1" ht="10.65">
      <c r="A89" s="82"/>
      <c r="B89" s="885"/>
      <c r="C89" s="37"/>
      <c r="D89" s="26"/>
      <c r="E89" s="37"/>
      <c r="F89" s="900"/>
      <c r="I89" s="884"/>
    </row>
    <row r="90" spans="1:9" s="27" customFormat="1" ht="21.3">
      <c r="A90" s="59">
        <f>COUNT($A$1:A89)+1</f>
        <v>4</v>
      </c>
      <c r="B90" s="257" t="s">
        <v>2439</v>
      </c>
      <c r="C90" s="37"/>
      <c r="D90" s="26"/>
      <c r="E90" s="37"/>
      <c r="F90" s="900"/>
      <c r="I90" s="884"/>
    </row>
    <row r="91" spans="1:9" s="27" customFormat="1" ht="31.95">
      <c r="A91" s="82"/>
      <c r="B91" s="257" t="s">
        <v>2437</v>
      </c>
      <c r="C91" s="37"/>
      <c r="D91" s="26"/>
      <c r="E91" s="37"/>
      <c r="F91" s="900"/>
      <c r="I91" s="884"/>
    </row>
    <row r="92" spans="1:9" s="27" customFormat="1" ht="10.65">
      <c r="A92" s="82"/>
      <c r="B92" s="257" t="s">
        <v>2438</v>
      </c>
      <c r="C92" s="37"/>
      <c r="D92" s="26"/>
      <c r="E92" s="37"/>
      <c r="F92" s="900"/>
      <c r="I92" s="884"/>
    </row>
    <row r="93" spans="1:9" s="27" customFormat="1" ht="10.65">
      <c r="A93" s="82"/>
      <c r="B93" s="626" t="s">
        <v>2427</v>
      </c>
      <c r="C93" s="37"/>
      <c r="D93" s="26"/>
      <c r="E93" s="37"/>
      <c r="F93" s="900"/>
      <c r="I93" s="884"/>
    </row>
    <row r="94" spans="1:9" s="27" customFormat="1" ht="21.3">
      <c r="A94" s="82"/>
      <c r="B94" s="626" t="s">
        <v>2440</v>
      </c>
      <c r="C94" s="37"/>
      <c r="D94" s="26"/>
      <c r="E94" s="37"/>
      <c r="F94" s="900"/>
      <c r="I94" s="884"/>
    </row>
    <row r="95" spans="1:9" s="27" customFormat="1" ht="10.65">
      <c r="A95" s="82"/>
      <c r="B95" s="882" t="s">
        <v>2434</v>
      </c>
      <c r="C95" s="37"/>
      <c r="D95" s="26"/>
      <c r="E95" s="37"/>
      <c r="F95" s="900"/>
      <c r="I95" s="884"/>
    </row>
    <row r="96" spans="1:9" s="27" customFormat="1" ht="10.65">
      <c r="A96" s="82"/>
      <c r="B96" s="884" t="s">
        <v>700</v>
      </c>
      <c r="C96" s="37"/>
      <c r="D96" s="26"/>
      <c r="E96" s="37"/>
      <c r="F96" s="900"/>
      <c r="I96" s="884"/>
    </row>
    <row r="97" spans="1:9" s="27" customFormat="1" ht="37.6" customHeight="1">
      <c r="A97" s="82"/>
      <c r="B97" s="42" t="s">
        <v>2441</v>
      </c>
      <c r="C97" s="37"/>
      <c r="D97" s="26"/>
      <c r="E97" s="37"/>
      <c r="F97" s="900"/>
      <c r="I97" s="882"/>
    </row>
    <row r="98" spans="1:9" s="27" customFormat="1" ht="48.05" customHeight="1">
      <c r="A98" s="82"/>
      <c r="B98" s="42" t="s">
        <v>2442</v>
      </c>
      <c r="C98" s="37"/>
      <c r="D98" s="26"/>
      <c r="E98" s="37"/>
      <c r="F98" s="900"/>
      <c r="I98" s="882"/>
    </row>
    <row r="99" spans="1:9" s="27" customFormat="1" ht="26.3" customHeight="1">
      <c r="A99" s="82"/>
      <c r="B99" s="882" t="s">
        <v>711</v>
      </c>
      <c r="C99" s="37"/>
      <c r="D99" s="26"/>
      <c r="E99" s="37"/>
      <c r="F99" s="900"/>
      <c r="I99" s="882"/>
    </row>
    <row r="100" spans="1:9" s="27" customFormat="1" ht="59.95" customHeight="1">
      <c r="A100" s="82"/>
      <c r="B100" s="882" t="s">
        <v>2443</v>
      </c>
      <c r="C100" s="37"/>
      <c r="D100" s="26"/>
      <c r="E100" s="37"/>
      <c r="F100" s="900"/>
      <c r="I100" s="882"/>
    </row>
    <row r="101" spans="1:9" s="27" customFormat="1" ht="10.65">
      <c r="A101" s="82"/>
      <c r="B101" s="884" t="s">
        <v>2430</v>
      </c>
      <c r="C101" s="37"/>
      <c r="D101" s="26"/>
      <c r="E101" s="37"/>
      <c r="F101" s="900"/>
      <c r="I101" s="884"/>
    </row>
    <row r="102" spans="1:9" s="27" customFormat="1" ht="60.75" customHeight="1">
      <c r="A102" s="82"/>
      <c r="B102" s="882" t="s">
        <v>2431</v>
      </c>
      <c r="C102" s="37"/>
      <c r="D102" s="26"/>
      <c r="E102" s="37"/>
      <c r="F102" s="900"/>
      <c r="I102" s="884"/>
    </row>
    <row r="103" spans="1:9" s="27" customFormat="1" ht="10.65">
      <c r="A103" s="82"/>
      <c r="B103" s="882" t="s">
        <v>716</v>
      </c>
      <c r="C103" s="37"/>
      <c r="D103" s="26"/>
      <c r="E103" s="37"/>
      <c r="F103" s="900"/>
      <c r="I103" s="884"/>
    </row>
    <row r="104" spans="1:9" s="27" customFormat="1" ht="10.65">
      <c r="A104" s="82"/>
      <c r="B104" s="882" t="s">
        <v>717</v>
      </c>
      <c r="C104" s="37"/>
      <c r="D104" s="26"/>
      <c r="E104" s="37"/>
      <c r="F104" s="900"/>
      <c r="I104" s="884"/>
    </row>
    <row r="105" spans="1:9" s="27" customFormat="1" ht="10.65">
      <c r="A105" s="82"/>
      <c r="B105" s="882" t="s">
        <v>2436</v>
      </c>
      <c r="C105" s="37"/>
      <c r="D105" s="26"/>
      <c r="E105" s="37"/>
      <c r="F105" s="900"/>
      <c r="I105" s="884"/>
    </row>
    <row r="106" spans="1:9" s="27" customFormat="1" ht="10.65">
      <c r="A106" s="82"/>
      <c r="B106" s="882" t="s">
        <v>718</v>
      </c>
      <c r="C106" s="37"/>
      <c r="D106" s="26"/>
      <c r="E106" s="37"/>
      <c r="F106" s="900"/>
      <c r="I106" s="884"/>
    </row>
    <row r="107" spans="1:9" s="27" customFormat="1" ht="21.3">
      <c r="A107" s="82"/>
      <c r="B107" s="885" t="s">
        <v>2435</v>
      </c>
      <c r="C107" s="86" t="s">
        <v>14</v>
      </c>
      <c r="D107" s="87">
        <v>33</v>
      </c>
      <c r="E107" s="87"/>
      <c r="F107" s="900" t="str">
        <f>IF(OR(OR(E107=0,E107=""),OR(D107=0,D107="")),"",D107*E107)</f>
        <v/>
      </c>
      <c r="I107" s="884"/>
    </row>
    <row r="108" spans="1:9" s="27" customFormat="1" ht="10.65">
      <c r="A108" s="82"/>
      <c r="B108" s="885"/>
      <c r="C108" s="37"/>
      <c r="D108" s="26"/>
      <c r="E108" s="37"/>
      <c r="F108" s="900"/>
      <c r="I108" s="884"/>
    </row>
    <row r="109" spans="1:9" s="52" customFormat="1" ht="28.5" customHeight="1">
      <c r="A109" s="59">
        <f>COUNT($A$1:A108)+1</f>
        <v>5</v>
      </c>
      <c r="B109" s="53" t="s">
        <v>264</v>
      </c>
      <c r="C109" s="55"/>
      <c r="D109" s="54"/>
      <c r="E109" s="55"/>
      <c r="F109" s="900"/>
    </row>
    <row r="110" spans="1:9" s="42" customFormat="1" ht="48.7" customHeight="1">
      <c r="A110" s="205"/>
      <c r="B110" s="206" t="s">
        <v>266</v>
      </c>
      <c r="C110" s="84"/>
      <c r="D110" s="85"/>
      <c r="E110" s="85"/>
      <c r="F110" s="900"/>
    </row>
    <row r="111" spans="1:9" s="42" customFormat="1" ht="36.799999999999997" customHeight="1">
      <c r="A111" s="205"/>
      <c r="B111" s="206" t="s">
        <v>267</v>
      </c>
      <c r="C111" s="84"/>
      <c r="D111" s="85"/>
      <c r="E111" s="85"/>
      <c r="F111" s="900"/>
      <c r="I111" s="883"/>
    </row>
    <row r="112" spans="1:9" s="42" customFormat="1" ht="12.05" customHeight="1">
      <c r="A112" s="205"/>
      <c r="B112" s="206" t="s">
        <v>270</v>
      </c>
      <c r="C112" s="84"/>
      <c r="D112" s="85"/>
      <c r="E112" s="85"/>
      <c r="F112" s="900"/>
      <c r="I112" s="883"/>
    </row>
    <row r="113" spans="1:11" s="146" customFormat="1" ht="14.4">
      <c r="A113" s="82" t="s">
        <v>45</v>
      </c>
      <c r="B113" s="338" t="s">
        <v>265</v>
      </c>
      <c r="C113" s="86" t="s">
        <v>14</v>
      </c>
      <c r="D113" s="87">
        <v>2</v>
      </c>
      <c r="E113" s="87"/>
      <c r="F113" s="900" t="str">
        <f>IF(OR(OR(E113=0,E113=""),OR(D113=0,D113="")),"",D113*E113)</f>
        <v/>
      </c>
      <c r="I113" s="883"/>
    </row>
    <row r="114" spans="1:11" s="146" customFormat="1" ht="25.55" customHeight="1">
      <c r="A114" s="82" t="s">
        <v>46</v>
      </c>
      <c r="B114" s="338" t="s">
        <v>323</v>
      </c>
      <c r="C114" s="86" t="s">
        <v>14</v>
      </c>
      <c r="D114" s="87">
        <v>2</v>
      </c>
      <c r="E114" s="87"/>
      <c r="F114" s="900" t="str">
        <f>IF(OR(OR(E114=0,E114=""),OR(D114=0,D114="")),"",D114*E114)</f>
        <v/>
      </c>
      <c r="I114" s="883"/>
    </row>
    <row r="115" spans="1:11" s="146" customFormat="1" ht="14.4">
      <c r="A115" s="139"/>
      <c r="B115" s="159"/>
      <c r="C115" s="149"/>
      <c r="D115" s="216"/>
      <c r="E115" s="217"/>
      <c r="F115" s="900"/>
      <c r="G115" s="145"/>
      <c r="H115" s="145"/>
      <c r="I115" s="883"/>
      <c r="J115" s="145"/>
      <c r="K115" s="145"/>
    </row>
    <row r="116" spans="1:11" s="146" customFormat="1" ht="28.5" customHeight="1">
      <c r="A116" s="59">
        <f>COUNT($A$1:A115)+1</f>
        <v>6</v>
      </c>
      <c r="B116" s="53" t="s">
        <v>280</v>
      </c>
      <c r="C116" s="149"/>
      <c r="D116" s="216"/>
      <c r="E116" s="217"/>
      <c r="F116" s="900"/>
      <c r="G116" s="145"/>
      <c r="H116" s="145"/>
      <c r="I116" s="883"/>
      <c r="J116" s="145"/>
      <c r="K116" s="145"/>
    </row>
    <row r="117" spans="1:11" s="146" customFormat="1" ht="24.75" customHeight="1">
      <c r="A117" s="139"/>
      <c r="B117" s="159" t="s">
        <v>281</v>
      </c>
      <c r="C117" s="37"/>
      <c r="D117" s="37"/>
      <c r="E117" s="217"/>
      <c r="F117" s="900"/>
      <c r="G117" s="145"/>
      <c r="H117" s="145"/>
      <c r="J117" s="145"/>
      <c r="K117" s="145"/>
    </row>
    <row r="118" spans="1:11" s="146" customFormat="1" ht="25.55" customHeight="1">
      <c r="A118" s="139"/>
      <c r="B118" s="159" t="s">
        <v>2404</v>
      </c>
      <c r="C118" s="37"/>
      <c r="D118" s="37"/>
      <c r="E118" s="217"/>
      <c r="F118" s="900"/>
      <c r="G118" s="145"/>
      <c r="H118" s="145"/>
      <c r="J118" s="145"/>
      <c r="K118" s="145"/>
    </row>
    <row r="119" spans="1:11" s="146" customFormat="1" ht="15.05" customHeight="1">
      <c r="A119" s="139"/>
      <c r="B119" s="218" t="s">
        <v>1346</v>
      </c>
      <c r="C119" s="37" t="s">
        <v>279</v>
      </c>
      <c r="D119" s="37">
        <v>1</v>
      </c>
      <c r="E119" s="217"/>
      <c r="F119" s="900">
        <f>E119*D119</f>
        <v>0</v>
      </c>
      <c r="G119" s="145"/>
      <c r="H119" s="145"/>
      <c r="J119" s="145"/>
      <c r="K119" s="145"/>
    </row>
    <row r="120" spans="1:11" s="1" customFormat="1" ht="13.15">
      <c r="C120" s="4"/>
      <c r="D120" s="3"/>
      <c r="E120" s="4"/>
      <c r="F120" s="900"/>
    </row>
    <row r="121" spans="1:11" s="27" customFormat="1" ht="28.5" customHeight="1">
      <c r="A121" s="59">
        <f>COUNT($A$1:A120)+1</f>
        <v>7</v>
      </c>
      <c r="B121" s="53" t="s">
        <v>1383</v>
      </c>
      <c r="C121" s="37"/>
      <c r="D121" s="26"/>
      <c r="E121" s="37"/>
      <c r="F121" s="900"/>
    </row>
    <row r="122" spans="1:11" s="52" customFormat="1" ht="36.799999999999997" customHeight="1">
      <c r="A122" s="79"/>
      <c r="B122" s="206" t="s">
        <v>1384</v>
      </c>
      <c r="C122" s="55"/>
      <c r="D122" s="54"/>
      <c r="E122" s="55"/>
      <c r="F122" s="900"/>
    </row>
    <row r="123" spans="1:11" s="27" customFormat="1" ht="14.25" customHeight="1">
      <c r="A123" s="33"/>
      <c r="B123" s="148" t="s">
        <v>1380</v>
      </c>
      <c r="C123" s="37"/>
      <c r="D123" s="26"/>
      <c r="E123" s="37"/>
      <c r="F123" s="900"/>
    </row>
    <row r="124" spans="1:11" s="27" customFormat="1" ht="26.3" customHeight="1">
      <c r="A124" s="33"/>
      <c r="B124" s="148" t="s">
        <v>374</v>
      </c>
      <c r="C124" s="37"/>
      <c r="D124" s="26"/>
      <c r="E124" s="37"/>
      <c r="F124" s="900" t="str">
        <f>IF(OR(OR(E124=0,E124=""),OR(D124=0,D124="")),"",D124*E124)</f>
        <v/>
      </c>
    </row>
    <row r="125" spans="1:11" s="27" customFormat="1" ht="24.75" customHeight="1">
      <c r="A125" s="82"/>
      <c r="B125" s="257" t="s">
        <v>1386</v>
      </c>
      <c r="C125" s="37" t="s">
        <v>8</v>
      </c>
      <c r="D125" s="26">
        <v>16.55</v>
      </c>
      <c r="E125" s="37"/>
      <c r="F125" s="900" t="str">
        <f>IF(OR(OR(E125=0,E125=""),OR(D125=0,D125="")),"",D125*E125)</f>
        <v/>
      </c>
    </row>
    <row r="126" spans="1:11" s="27" customFormat="1" ht="10.65">
      <c r="A126" s="82"/>
      <c r="B126" s="51"/>
      <c r="C126" s="86"/>
      <c r="D126" s="87"/>
      <c r="E126" s="87"/>
      <c r="F126" s="900"/>
    </row>
    <row r="127" spans="1:11" s="52" customFormat="1" ht="65.3" customHeight="1">
      <c r="A127" s="59">
        <f>COUNT($A$1:A126)+1</f>
        <v>8</v>
      </c>
      <c r="B127" s="53" t="s">
        <v>1382</v>
      </c>
      <c r="C127" s="55"/>
      <c r="D127" s="54"/>
      <c r="E127" s="55"/>
      <c r="F127" s="900"/>
    </row>
    <row r="128" spans="1:11" s="52" customFormat="1" ht="36.799999999999997" customHeight="1">
      <c r="A128" s="79"/>
      <c r="B128" s="206" t="s">
        <v>1388</v>
      </c>
      <c r="C128" s="55"/>
      <c r="D128" s="54"/>
      <c r="E128" s="55"/>
      <c r="F128" s="900"/>
    </row>
    <row r="129" spans="1:6" s="52" customFormat="1" ht="38.200000000000003" customHeight="1">
      <c r="A129" s="79"/>
      <c r="B129" s="206" t="s">
        <v>268</v>
      </c>
      <c r="C129" s="55"/>
      <c r="D129" s="54"/>
      <c r="E129" s="55"/>
      <c r="F129" s="900"/>
    </row>
    <row r="130" spans="1:6" s="52" customFormat="1" ht="86.25" customHeight="1">
      <c r="A130" s="79"/>
      <c r="B130" s="206" t="s">
        <v>1389</v>
      </c>
      <c r="C130" s="55"/>
      <c r="D130" s="54"/>
      <c r="E130" s="55"/>
      <c r="F130" s="900"/>
    </row>
    <row r="131" spans="1:6" s="52" customFormat="1" ht="72" customHeight="1">
      <c r="A131" s="79"/>
      <c r="B131" s="206" t="s">
        <v>1387</v>
      </c>
      <c r="C131" s="55"/>
      <c r="D131" s="54"/>
      <c r="E131" s="55"/>
      <c r="F131" s="900"/>
    </row>
    <row r="132" spans="1:6" s="52" customFormat="1" ht="36.799999999999997" customHeight="1">
      <c r="A132" s="79"/>
      <c r="B132" s="206" t="s">
        <v>1390</v>
      </c>
      <c r="C132" s="55"/>
      <c r="D132" s="54"/>
      <c r="E132" s="55"/>
      <c r="F132" s="900"/>
    </row>
    <row r="133" spans="1:6" s="27" customFormat="1" ht="36.799999999999997" customHeight="1">
      <c r="A133" s="33"/>
      <c r="B133" s="148" t="s">
        <v>1391</v>
      </c>
      <c r="C133" s="37"/>
      <c r="D133" s="26"/>
      <c r="E133" s="37"/>
      <c r="F133" s="900"/>
    </row>
    <row r="134" spans="1:6" s="27" customFormat="1" ht="26.3" customHeight="1">
      <c r="A134" s="33"/>
      <c r="B134" s="148" t="s">
        <v>374</v>
      </c>
      <c r="C134" s="37"/>
      <c r="D134" s="26"/>
      <c r="E134" s="37"/>
      <c r="F134" s="900" t="str">
        <f>IF(OR(OR(E134=0,E134=""),OR(D134=0,D134="")),"",D134*E134)</f>
        <v/>
      </c>
    </row>
    <row r="135" spans="1:6" s="42" customFormat="1" ht="25.55" customHeight="1">
      <c r="A135" s="205"/>
      <c r="B135" s="339" t="s">
        <v>1392</v>
      </c>
      <c r="C135" s="84"/>
      <c r="D135" s="85"/>
      <c r="E135" s="85"/>
      <c r="F135" s="900"/>
    </row>
    <row r="136" spans="1:6" s="146" customFormat="1" ht="14.4">
      <c r="A136" s="82"/>
      <c r="B136" s="338"/>
      <c r="C136" s="86" t="s">
        <v>13</v>
      </c>
      <c r="D136" s="87">
        <v>1</v>
      </c>
      <c r="E136" s="87"/>
      <c r="F136" s="900" t="str">
        <f>IF(OR(OR(E136=0,E136=""),OR(D136=0,D136="")),"",D136*E136)</f>
        <v/>
      </c>
    </row>
    <row r="137" spans="1:6" s="27" customFormat="1" ht="10.65">
      <c r="A137" s="82"/>
      <c r="B137" s="51"/>
      <c r="C137" s="86"/>
      <c r="D137" s="87"/>
      <c r="E137" s="87"/>
      <c r="F137" s="900"/>
    </row>
    <row r="138" spans="1:6" s="52" customFormat="1" ht="51.85" customHeight="1">
      <c r="A138" s="59">
        <f>COUNT($A$1:A137)+1</f>
        <v>9</v>
      </c>
      <c r="B138" s="53" t="s">
        <v>2406</v>
      </c>
      <c r="C138" s="55"/>
      <c r="D138" s="54"/>
      <c r="E138" s="55"/>
      <c r="F138" s="900"/>
    </row>
    <row r="139" spans="1:6" s="52" customFormat="1" ht="38.200000000000003" customHeight="1">
      <c r="A139" s="79"/>
      <c r="B139" s="206" t="s">
        <v>1408</v>
      </c>
      <c r="C139" s="55"/>
      <c r="D139" s="54"/>
      <c r="E139" s="55"/>
      <c r="F139" s="900"/>
    </row>
    <row r="140" spans="1:6" s="52" customFormat="1" ht="36.799999999999997" customHeight="1">
      <c r="A140" s="79"/>
      <c r="B140" s="206" t="s">
        <v>2407</v>
      </c>
      <c r="C140" s="55"/>
      <c r="D140" s="54"/>
      <c r="E140" s="55"/>
      <c r="F140" s="900"/>
    </row>
    <row r="141" spans="1:6" s="52" customFormat="1" ht="61.55" customHeight="1">
      <c r="A141" s="79"/>
      <c r="B141" s="206" t="s">
        <v>605</v>
      </c>
      <c r="C141" s="55"/>
      <c r="D141" s="54"/>
      <c r="E141" s="55"/>
      <c r="F141" s="900"/>
    </row>
    <row r="142" spans="1:6" s="146" customFormat="1" ht="14.4">
      <c r="A142" s="82" t="s">
        <v>45</v>
      </c>
      <c r="B142" s="338" t="s">
        <v>2405</v>
      </c>
      <c r="C142" s="86" t="s">
        <v>15</v>
      </c>
      <c r="D142" s="87">
        <v>20</v>
      </c>
      <c r="E142" s="87"/>
      <c r="F142" s="900" t="str">
        <f>IF(OR(OR(E142=0,E142=""),OR(D142=0,D142="")),"",D142*E142)</f>
        <v/>
      </c>
    </row>
    <row r="143" spans="1:6" s="146" customFormat="1" ht="14.4">
      <c r="A143" s="82" t="s">
        <v>46</v>
      </c>
      <c r="B143" s="338" t="s">
        <v>1409</v>
      </c>
      <c r="C143" s="86" t="s">
        <v>15</v>
      </c>
      <c r="D143" s="87">
        <v>6.8</v>
      </c>
      <c r="E143" s="87"/>
      <c r="F143" s="900" t="str">
        <f>IF(OR(OR(E143=0,E143=""),OR(D143=0,D143="")),"",D143*E143)</f>
        <v/>
      </c>
    </row>
    <row r="144" spans="1:6" s="27" customFormat="1" ht="11.3">
      <c r="A144" s="59"/>
      <c r="B144" s="53"/>
      <c r="C144" s="37"/>
      <c r="D144" s="37"/>
      <c r="E144" s="37"/>
      <c r="F144" s="900"/>
    </row>
    <row r="145" spans="1:6" s="27" customFormat="1" ht="22.55">
      <c r="A145" s="59">
        <f>COUNT($A$1:A144)+1</f>
        <v>10</v>
      </c>
      <c r="B145" s="53" t="s">
        <v>287</v>
      </c>
      <c r="C145" s="149"/>
      <c r="D145" s="216"/>
      <c r="E145" s="4"/>
      <c r="F145" s="900"/>
    </row>
    <row r="146" spans="1:6" s="27" customFormat="1" ht="31.95">
      <c r="A146" s="33"/>
      <c r="B146" s="148" t="s">
        <v>578</v>
      </c>
      <c r="C146" s="37"/>
      <c r="D146" s="304"/>
      <c r="E146" s="304"/>
      <c r="F146" s="900"/>
    </row>
    <row r="147" spans="1:6" s="27" customFormat="1" ht="37.6" customHeight="1">
      <c r="A147" s="33"/>
      <c r="B147" s="148" t="s">
        <v>581</v>
      </c>
      <c r="C147" s="37"/>
      <c r="D147" s="304"/>
      <c r="E147" s="304"/>
      <c r="F147" s="900"/>
    </row>
    <row r="148" spans="1:6" s="1" customFormat="1" ht="16.45" customHeight="1">
      <c r="A148" s="59"/>
      <c r="B148" s="159" t="s">
        <v>288</v>
      </c>
      <c r="C148" s="149"/>
      <c r="D148" s="216"/>
      <c r="E148" s="4"/>
      <c r="F148" s="900"/>
    </row>
    <row r="149" spans="1:6" s="27" customFormat="1" ht="27.7" customHeight="1">
      <c r="A149" s="33"/>
      <c r="B149" s="148" t="s">
        <v>579</v>
      </c>
      <c r="C149" s="37"/>
      <c r="D149" s="26"/>
      <c r="E149" s="37"/>
      <c r="F149" s="900"/>
    </row>
    <row r="150" spans="1:6" s="27" customFormat="1" ht="14.25" customHeight="1">
      <c r="A150" s="33"/>
      <c r="B150" s="148" t="s">
        <v>580</v>
      </c>
      <c r="C150" s="37"/>
      <c r="D150" s="26"/>
      <c r="E150" s="37"/>
      <c r="F150" s="900"/>
    </row>
    <row r="151" spans="1:6" s="1" customFormat="1" ht="13.15">
      <c r="A151" s="59"/>
      <c r="B151" s="159" t="s">
        <v>582</v>
      </c>
      <c r="C151" s="149"/>
      <c r="D151" s="216"/>
      <c r="E151" s="4"/>
      <c r="F151" s="900"/>
    </row>
    <row r="152" spans="1:6" s="27" customFormat="1" ht="10.65">
      <c r="A152" s="82" t="s">
        <v>45</v>
      </c>
      <c r="B152" s="228" t="s">
        <v>1410</v>
      </c>
      <c r="C152" s="81" t="s">
        <v>8</v>
      </c>
      <c r="D152" s="44">
        <v>39.1</v>
      </c>
      <c r="E152" s="37"/>
      <c r="F152" s="900" t="str">
        <f t="shared" ref="F152:F158" si="1">IF(OR(OR(E152=0,E152=" "),OR(D152=0,D152=" "))," ",D152*E152)</f>
        <v xml:space="preserve"> </v>
      </c>
    </row>
    <row r="153" spans="1:6" s="27" customFormat="1" ht="10.65">
      <c r="A153" s="82" t="s">
        <v>46</v>
      </c>
      <c r="B153" s="228" t="s">
        <v>1411</v>
      </c>
      <c r="C153" s="81" t="s">
        <v>8</v>
      </c>
      <c r="D153" s="44">
        <v>35.1</v>
      </c>
      <c r="E153" s="37"/>
      <c r="F153" s="900" t="str">
        <f t="shared" si="1"/>
        <v xml:space="preserve"> </v>
      </c>
    </row>
    <row r="154" spans="1:6" s="27" customFormat="1" ht="10.65">
      <c r="A154" s="82" t="s">
        <v>44</v>
      </c>
      <c r="B154" s="228" t="s">
        <v>584</v>
      </c>
      <c r="C154" s="81" t="s">
        <v>8</v>
      </c>
      <c r="D154" s="44">
        <v>42.6</v>
      </c>
      <c r="E154" s="37"/>
      <c r="F154" s="900" t="str">
        <f t="shared" si="1"/>
        <v xml:space="preserve"> </v>
      </c>
    </row>
    <row r="155" spans="1:6" s="27" customFormat="1" ht="10.65">
      <c r="A155" s="82" t="s">
        <v>47</v>
      </c>
      <c r="B155" s="228" t="s">
        <v>1414</v>
      </c>
      <c r="C155" s="81" t="s">
        <v>8</v>
      </c>
      <c r="D155" s="44">
        <v>5</v>
      </c>
      <c r="E155" s="37"/>
      <c r="F155" s="900" t="str">
        <f t="shared" si="1"/>
        <v xml:space="preserve"> </v>
      </c>
    </row>
    <row r="156" spans="1:6" s="27" customFormat="1" ht="10.65">
      <c r="A156" s="82" t="s">
        <v>48</v>
      </c>
      <c r="B156" s="228" t="s">
        <v>1413</v>
      </c>
      <c r="C156" s="81" t="s">
        <v>8</v>
      </c>
      <c r="D156" s="44">
        <v>5</v>
      </c>
      <c r="E156" s="37"/>
      <c r="F156" s="900" t="str">
        <f t="shared" si="1"/>
        <v xml:space="preserve"> </v>
      </c>
    </row>
    <row r="157" spans="1:6" s="27" customFormat="1" ht="21.3">
      <c r="A157" s="82" t="s">
        <v>51</v>
      </c>
      <c r="B157" s="228" t="s">
        <v>583</v>
      </c>
      <c r="C157" s="81" t="s">
        <v>8</v>
      </c>
      <c r="D157" s="44">
        <v>11.5</v>
      </c>
      <c r="E157" s="37"/>
      <c r="F157" s="900" t="str">
        <f t="shared" si="1"/>
        <v xml:space="preserve"> </v>
      </c>
    </row>
    <row r="158" spans="1:6" s="27" customFormat="1" ht="42.6">
      <c r="A158" s="82" t="s">
        <v>49</v>
      </c>
      <c r="B158" s="228" t="s">
        <v>1412</v>
      </c>
      <c r="C158" s="81" t="s">
        <v>13</v>
      </c>
      <c r="D158" s="44">
        <v>1</v>
      </c>
      <c r="E158" s="37"/>
      <c r="F158" s="900" t="str">
        <f t="shared" si="1"/>
        <v xml:space="preserve"> </v>
      </c>
    </row>
    <row r="159" spans="1:6" s="27" customFormat="1" ht="11.3">
      <c r="A159" s="59"/>
      <c r="B159" s="53"/>
      <c r="C159" s="37"/>
      <c r="D159" s="37"/>
      <c r="E159" s="37"/>
      <c r="F159" s="900"/>
    </row>
    <row r="160" spans="1:6" s="27" customFormat="1" ht="33.85">
      <c r="A160" s="59">
        <f>COUNT($A$1:A159)+1</f>
        <v>11</v>
      </c>
      <c r="B160" s="53" t="s">
        <v>596</v>
      </c>
      <c r="C160" s="81"/>
      <c r="D160" s="341"/>
      <c r="E160" s="4"/>
      <c r="F160" s="900"/>
    </row>
    <row r="161" spans="1:6" s="27" customFormat="1" ht="21.3">
      <c r="A161" s="33"/>
      <c r="B161" s="148" t="s">
        <v>597</v>
      </c>
      <c r="C161" s="37"/>
      <c r="D161" s="26"/>
      <c r="E161" s="37"/>
      <c r="F161" s="900"/>
    </row>
    <row r="162" spans="1:6" s="27" customFormat="1" ht="31.95">
      <c r="A162" s="33"/>
      <c r="B162" s="148" t="s">
        <v>595</v>
      </c>
      <c r="C162" s="37"/>
      <c r="D162" s="304"/>
      <c r="E162" s="304"/>
      <c r="F162" s="900"/>
    </row>
    <row r="163" spans="1:6" s="27" customFormat="1" ht="10.65">
      <c r="A163" s="33"/>
      <c r="B163" s="148" t="s">
        <v>598</v>
      </c>
      <c r="C163" s="37"/>
      <c r="D163" s="304"/>
      <c r="E163" s="304"/>
      <c r="F163" s="900"/>
    </row>
    <row r="164" spans="1:6" s="27" customFormat="1" ht="48.7" customHeight="1">
      <c r="A164" s="33"/>
      <c r="B164" s="148" t="s">
        <v>599</v>
      </c>
      <c r="C164" s="37"/>
      <c r="D164" s="304"/>
      <c r="E164" s="304"/>
      <c r="F164" s="900"/>
    </row>
    <row r="165" spans="1:6" s="27" customFormat="1" ht="21.3">
      <c r="A165" s="33"/>
      <c r="B165" s="148" t="s">
        <v>635</v>
      </c>
      <c r="C165" s="37"/>
      <c r="D165" s="26"/>
      <c r="E165" s="37"/>
      <c r="F165" s="900"/>
    </row>
    <row r="166" spans="1:6" s="27" customFormat="1" ht="21.3">
      <c r="A166" s="33"/>
      <c r="B166" s="148" t="s">
        <v>601</v>
      </c>
      <c r="C166" s="37"/>
      <c r="D166" s="26"/>
      <c r="E166" s="37"/>
      <c r="F166" s="900"/>
    </row>
    <row r="167" spans="1:6" s="27" customFormat="1" ht="10.65">
      <c r="A167" s="33"/>
      <c r="B167" s="148" t="s">
        <v>600</v>
      </c>
      <c r="C167" s="37"/>
      <c r="D167" s="26"/>
      <c r="E167" s="37"/>
      <c r="F167" s="900"/>
    </row>
    <row r="168" spans="1:6" s="27" customFormat="1" ht="84.05" customHeight="1">
      <c r="A168" s="82" t="s">
        <v>45</v>
      </c>
      <c r="B168" s="228" t="s">
        <v>602</v>
      </c>
      <c r="C168" s="81" t="s">
        <v>13</v>
      </c>
      <c r="D168" s="44">
        <v>1</v>
      </c>
      <c r="E168" s="37"/>
      <c r="F168" s="900" t="str">
        <f>IF(OR(OR(E168=0,E168=" "),OR(D168=0,D168=" "))," ",D168*E168)</f>
        <v xml:space="preserve"> </v>
      </c>
    </row>
    <row r="169" spans="1:6" s="27" customFormat="1" ht="10.65">
      <c r="A169" s="82" t="s">
        <v>46</v>
      </c>
      <c r="B169" s="228" t="s">
        <v>604</v>
      </c>
      <c r="C169" s="81" t="s">
        <v>13</v>
      </c>
      <c r="D169" s="44">
        <v>1</v>
      </c>
      <c r="E169" s="37"/>
      <c r="F169" s="900" t="str">
        <f>IF(OR(OR(E169=0,E169=" "),OR(D169=0,D169=" "))," ",D169*E169)</f>
        <v xml:space="preserve"> </v>
      </c>
    </row>
    <row r="170" spans="1:6" s="27" customFormat="1" ht="48.7" customHeight="1">
      <c r="A170" s="82" t="s">
        <v>44</v>
      </c>
      <c r="B170" s="228" t="s">
        <v>603</v>
      </c>
      <c r="C170" s="81" t="s">
        <v>13</v>
      </c>
      <c r="D170" s="44">
        <v>2</v>
      </c>
      <c r="E170" s="37"/>
      <c r="F170" s="900" t="str">
        <f>IF(OR(OR(E170=0,E170=" "),OR(D170=0,D170=" "))," ",D170*E170)</f>
        <v xml:space="preserve"> </v>
      </c>
    </row>
    <row r="171" spans="1:6" s="42" customFormat="1" ht="10.65">
      <c r="A171" s="82"/>
      <c r="B171" s="51"/>
      <c r="C171" s="340"/>
      <c r="D171" s="33"/>
      <c r="E171" s="341"/>
      <c r="F171" s="900"/>
    </row>
    <row r="172" spans="1:6" s="1" customFormat="1" ht="39.799999999999997" customHeight="1">
      <c r="A172" s="59">
        <f>COUNT($A$1:A171)+1</f>
        <v>12</v>
      </c>
      <c r="B172" s="53" t="s">
        <v>520</v>
      </c>
      <c r="C172" s="149"/>
      <c r="D172" s="216"/>
      <c r="E172" s="4"/>
      <c r="F172" s="900"/>
    </row>
    <row r="173" spans="1:6" s="1" customFormat="1" ht="48.7" customHeight="1">
      <c r="A173" s="59"/>
      <c r="B173" s="159" t="s">
        <v>1415</v>
      </c>
      <c r="C173" s="149"/>
      <c r="D173" s="216"/>
      <c r="E173" s="4"/>
      <c r="F173" s="900"/>
    </row>
    <row r="174" spans="1:6" s="1" customFormat="1" ht="58.55" customHeight="1">
      <c r="A174" s="59"/>
      <c r="B174" s="159" t="s">
        <v>286</v>
      </c>
      <c r="C174" s="149"/>
      <c r="D174" s="216"/>
      <c r="E174" s="4"/>
      <c r="F174" s="900"/>
    </row>
    <row r="175" spans="1:6" s="1" customFormat="1" ht="63.9">
      <c r="A175" s="59"/>
      <c r="B175" s="159" t="s">
        <v>444</v>
      </c>
      <c r="C175" s="149"/>
      <c r="D175" s="216"/>
      <c r="E175" s="4"/>
      <c r="F175" s="900"/>
    </row>
    <row r="176" spans="1:6" s="1" customFormat="1" ht="83.3" customHeight="1">
      <c r="A176" s="59"/>
      <c r="B176" s="159" t="s">
        <v>1416</v>
      </c>
      <c r="C176" s="149"/>
      <c r="D176" s="216"/>
      <c r="E176" s="4"/>
      <c r="F176" s="900"/>
    </row>
    <row r="177" spans="1:6" s="1" customFormat="1" ht="26.3" customHeight="1">
      <c r="A177" s="59"/>
      <c r="B177" s="156" t="s">
        <v>536</v>
      </c>
      <c r="C177" s="149"/>
      <c r="D177" s="216"/>
      <c r="E177" s="4"/>
      <c r="F177" s="900"/>
    </row>
    <row r="178" spans="1:6" s="1" customFormat="1" ht="48.7" customHeight="1">
      <c r="A178" s="59"/>
      <c r="B178" s="148" t="s">
        <v>948</v>
      </c>
      <c r="C178" s="149"/>
      <c r="D178" s="216"/>
      <c r="E178" s="4"/>
      <c r="F178" s="900"/>
    </row>
    <row r="179" spans="1:6" s="1" customFormat="1" ht="21.3">
      <c r="A179" s="59"/>
      <c r="B179" s="148" t="s">
        <v>1417</v>
      </c>
      <c r="C179" s="149"/>
      <c r="D179" s="216"/>
      <c r="E179" s="4"/>
      <c r="F179" s="900"/>
    </row>
    <row r="180" spans="1:6" s="1" customFormat="1" ht="21.3">
      <c r="A180" s="59"/>
      <c r="B180" s="148" t="s">
        <v>535</v>
      </c>
      <c r="C180" s="149"/>
      <c r="D180" s="216"/>
      <c r="E180" s="4"/>
      <c r="F180" s="900"/>
    </row>
    <row r="181" spans="1:6" s="146" customFormat="1" ht="21.3">
      <c r="A181" s="82" t="s">
        <v>45</v>
      </c>
      <c r="B181" s="338" t="s">
        <v>1419</v>
      </c>
      <c r="C181" s="86" t="s">
        <v>15</v>
      </c>
      <c r="D181" s="87">
        <v>258</v>
      </c>
      <c r="E181" s="87"/>
      <c r="F181" s="900">
        <f>E181*D181</f>
        <v>0</v>
      </c>
    </row>
    <row r="182" spans="1:6" s="146" customFormat="1" ht="21.3">
      <c r="A182" s="82" t="s">
        <v>46</v>
      </c>
      <c r="B182" s="338" t="s">
        <v>1420</v>
      </c>
      <c r="C182" s="86" t="s">
        <v>15</v>
      </c>
      <c r="D182" s="87">
        <v>9.5</v>
      </c>
      <c r="E182" s="87"/>
      <c r="F182" s="900">
        <f>E182*D182</f>
        <v>0</v>
      </c>
    </row>
    <row r="183" spans="1:6" s="146" customFormat="1" ht="14.4">
      <c r="A183" s="82" t="s">
        <v>44</v>
      </c>
      <c r="B183" s="338" t="s">
        <v>521</v>
      </c>
      <c r="C183" s="86" t="s">
        <v>8</v>
      </c>
      <c r="D183" s="87">
        <v>35</v>
      </c>
      <c r="E183" s="87"/>
      <c r="F183" s="900">
        <f>E183*D183</f>
        <v>0</v>
      </c>
    </row>
    <row r="184" spans="1:6" s="146" customFormat="1" ht="14.4">
      <c r="A184" s="82" t="s">
        <v>47</v>
      </c>
      <c r="B184" s="338" t="s">
        <v>1418</v>
      </c>
      <c r="C184" s="86" t="s">
        <v>15</v>
      </c>
      <c r="D184" s="87">
        <v>258</v>
      </c>
      <c r="E184" s="87"/>
      <c r="F184" s="900">
        <f>E184*D184</f>
        <v>0</v>
      </c>
    </row>
    <row r="185" spans="1:6" s="146" customFormat="1" ht="31.95">
      <c r="A185" s="82" t="s">
        <v>48</v>
      </c>
      <c r="B185" s="338" t="s">
        <v>537</v>
      </c>
      <c r="C185" s="86" t="s">
        <v>17</v>
      </c>
      <c r="D185" s="87">
        <v>3</v>
      </c>
      <c r="E185" s="87"/>
      <c r="F185" s="900">
        <f>E185*D185</f>
        <v>0</v>
      </c>
    </row>
    <row r="186" spans="1:6" s="27" customFormat="1" ht="10.65">
      <c r="A186" s="82"/>
      <c r="B186" s="228"/>
      <c r="C186" s="81"/>
      <c r="D186" s="44"/>
      <c r="E186" s="37"/>
      <c r="F186" s="900"/>
    </row>
    <row r="187" spans="1:6" s="27" customFormat="1" ht="11.3">
      <c r="A187" s="59">
        <f>COUNT($A$1:A186)+1</f>
        <v>13</v>
      </c>
      <c r="B187" s="53" t="s">
        <v>2416</v>
      </c>
      <c r="C187" s="37"/>
      <c r="D187" s="26"/>
      <c r="E187" s="37"/>
      <c r="F187" s="900"/>
    </row>
    <row r="188" spans="1:6" s="27" customFormat="1" ht="21.3">
      <c r="A188" s="59"/>
      <c r="B188" s="159" t="s">
        <v>2418</v>
      </c>
      <c r="C188" s="159"/>
      <c r="D188" s="149"/>
      <c r="E188" s="216"/>
      <c r="F188" s="900"/>
    </row>
    <row r="189" spans="1:6" s="52" customFormat="1" ht="21.3">
      <c r="A189" s="79"/>
      <c r="B189" s="206" t="s">
        <v>272</v>
      </c>
      <c r="C189" s="55"/>
      <c r="D189" s="54"/>
      <c r="E189" s="55"/>
      <c r="F189" s="900"/>
    </row>
    <row r="190" spans="1:6" s="42" customFormat="1" ht="53.25">
      <c r="A190" s="157"/>
      <c r="B190" s="206" t="s">
        <v>326</v>
      </c>
      <c r="C190" s="84"/>
      <c r="D190" s="85"/>
      <c r="E190" s="85"/>
      <c r="F190" s="900"/>
    </row>
    <row r="191" spans="1:6" s="52" customFormat="1" ht="11.3">
      <c r="A191" s="157"/>
      <c r="B191" s="206" t="s">
        <v>327</v>
      </c>
      <c r="C191" s="55"/>
      <c r="D191" s="54"/>
      <c r="E191" s="55"/>
      <c r="F191" s="900"/>
    </row>
    <row r="192" spans="1:6" s="52" customFormat="1" ht="48.05" customHeight="1">
      <c r="A192" s="157"/>
      <c r="B192" s="206" t="s">
        <v>273</v>
      </c>
      <c r="C192" s="55"/>
      <c r="D192" s="54"/>
      <c r="E192" s="55"/>
      <c r="F192" s="900"/>
    </row>
    <row r="193" spans="1:6" s="52" customFormat="1" ht="35.25" customHeight="1">
      <c r="A193" s="157"/>
      <c r="B193" s="206" t="s">
        <v>2419</v>
      </c>
      <c r="C193" s="55"/>
      <c r="D193" s="54"/>
      <c r="E193" s="55"/>
      <c r="F193" s="900"/>
    </row>
    <row r="194" spans="1:6" s="52" customFormat="1" ht="11.3">
      <c r="A194" s="157"/>
      <c r="B194" s="206" t="s">
        <v>274</v>
      </c>
      <c r="C194" s="55"/>
      <c r="D194" s="54"/>
      <c r="E194" s="55"/>
      <c r="F194" s="900"/>
    </row>
    <row r="195" spans="1:6" s="1" customFormat="1" ht="13.15">
      <c r="A195" s="82"/>
      <c r="B195" s="25" t="s">
        <v>2417</v>
      </c>
      <c r="C195" s="86" t="s">
        <v>17</v>
      </c>
      <c r="D195" s="87">
        <v>95</v>
      </c>
      <c r="E195" s="37"/>
      <c r="F195" s="900">
        <f>E195*D195</f>
        <v>0</v>
      </c>
    </row>
    <row r="196" spans="1:6" s="27" customFormat="1" ht="10.65">
      <c r="A196" s="82"/>
      <c r="B196" s="51"/>
      <c r="C196" s="86"/>
      <c r="D196" s="87"/>
      <c r="E196" s="87"/>
      <c r="F196" s="900"/>
    </row>
    <row r="197" spans="1:6" s="52" customFormat="1" ht="11.3">
      <c r="A197" s="59">
        <f>COUNT($A$1:A196)+1</f>
        <v>14</v>
      </c>
      <c r="B197" s="53" t="s">
        <v>649</v>
      </c>
      <c r="C197" s="55"/>
      <c r="D197" s="54"/>
      <c r="E197" s="55"/>
      <c r="F197" s="900"/>
    </row>
    <row r="198" spans="1:6" s="52" customFormat="1" ht="105.05" customHeight="1">
      <c r="A198" s="79"/>
      <c r="B198" s="206" t="s">
        <v>1421</v>
      </c>
      <c r="C198" s="55"/>
      <c r="D198" s="54"/>
      <c r="E198" s="55"/>
      <c r="F198" s="900"/>
    </row>
    <row r="199" spans="1:6" s="52" customFormat="1" ht="21.3">
      <c r="A199" s="79"/>
      <c r="B199" s="206" t="s">
        <v>272</v>
      </c>
      <c r="C199" s="55"/>
      <c r="D199" s="54"/>
      <c r="E199" s="55"/>
      <c r="F199" s="900"/>
    </row>
    <row r="200" spans="1:6" s="52" customFormat="1" ht="53.25">
      <c r="A200" s="79"/>
      <c r="B200" s="206" t="s">
        <v>326</v>
      </c>
      <c r="C200" s="55"/>
      <c r="D200" s="54"/>
      <c r="E200" s="55"/>
      <c r="F200" s="900"/>
    </row>
    <row r="201" spans="1:6" s="52" customFormat="1" ht="11.3">
      <c r="A201" s="79"/>
      <c r="B201" s="206" t="s">
        <v>327</v>
      </c>
      <c r="C201" s="55"/>
      <c r="D201" s="54"/>
      <c r="E201" s="55"/>
      <c r="F201" s="900"/>
    </row>
    <row r="202" spans="1:6" s="52" customFormat="1" ht="31.95">
      <c r="A202" s="79"/>
      <c r="B202" s="206" t="s">
        <v>273</v>
      </c>
      <c r="C202" s="55"/>
      <c r="D202" s="54"/>
      <c r="E202" s="55"/>
      <c r="F202" s="900"/>
    </row>
    <row r="203" spans="1:6" s="42" customFormat="1" ht="10.65">
      <c r="A203" s="205"/>
      <c r="B203" s="206" t="s">
        <v>274</v>
      </c>
      <c r="C203" s="84"/>
      <c r="D203" s="85"/>
      <c r="E203" s="85"/>
      <c r="F203" s="900"/>
    </row>
    <row r="204" spans="1:6" s="146" customFormat="1" ht="14.4">
      <c r="A204" s="82"/>
      <c r="B204" s="228" t="s">
        <v>1427</v>
      </c>
      <c r="C204" s="328"/>
      <c r="D204" s="329"/>
      <c r="E204" s="329"/>
      <c r="F204" s="900"/>
    </row>
    <row r="205" spans="1:6" s="146" customFormat="1" ht="84.05" customHeight="1">
      <c r="A205" s="82" t="s">
        <v>45</v>
      </c>
      <c r="B205" s="228" t="s">
        <v>1422</v>
      </c>
      <c r="C205" s="86" t="s">
        <v>17</v>
      </c>
      <c r="D205" s="87">
        <v>15.1</v>
      </c>
      <c r="E205" s="87"/>
      <c r="F205" s="900" t="str">
        <f>IF(OR(OR(E205=0,E205=""),OR(D205=0,D205="")),"",D205*E205)</f>
        <v/>
      </c>
    </row>
    <row r="206" spans="1:6" s="146" customFormat="1" ht="14.4">
      <c r="A206" s="82"/>
      <c r="B206" s="228"/>
      <c r="C206" s="86"/>
      <c r="D206" s="87"/>
      <c r="E206" s="87"/>
      <c r="F206" s="900"/>
    </row>
    <row r="207" spans="1:6" s="146" customFormat="1" ht="14.4">
      <c r="A207" s="82"/>
      <c r="B207" s="228" t="s">
        <v>1428</v>
      </c>
      <c r="C207" s="328"/>
      <c r="D207" s="329"/>
      <c r="E207" s="329"/>
      <c r="F207" s="900"/>
    </row>
    <row r="208" spans="1:6" s="146" customFormat="1" ht="82.5" customHeight="1">
      <c r="A208" s="82" t="s">
        <v>46</v>
      </c>
      <c r="B208" s="228" t="s">
        <v>1429</v>
      </c>
      <c r="C208" s="86" t="s">
        <v>17</v>
      </c>
      <c r="D208" s="87">
        <v>14.7</v>
      </c>
      <c r="E208" s="87"/>
      <c r="F208" s="900" t="str">
        <f>IF(OR(OR(E208=0,E208=""),OR(D208=0,D208="")),"",D208*E208)</f>
        <v/>
      </c>
    </row>
    <row r="209" spans="1:15" s="27" customFormat="1" ht="10.65">
      <c r="A209" s="82"/>
      <c r="B209" s="40"/>
      <c r="C209" s="37"/>
      <c r="D209" s="37"/>
      <c r="E209" s="37"/>
      <c r="F209" s="900"/>
    </row>
    <row r="210" spans="1:15" s="27" customFormat="1" ht="13.15">
      <c r="A210" s="59">
        <f>COUNT($A$1:A209)+1</f>
        <v>15</v>
      </c>
      <c r="B210" s="53" t="s">
        <v>1423</v>
      </c>
      <c r="C210" s="149"/>
      <c r="D210" s="216"/>
      <c r="E210" s="4"/>
      <c r="F210" s="900"/>
    </row>
    <row r="211" spans="1:15" s="27" customFormat="1" ht="21.3">
      <c r="A211" s="59"/>
      <c r="B211" s="159" t="s">
        <v>2414</v>
      </c>
      <c r="C211" s="149"/>
      <c r="D211" s="216"/>
      <c r="E211" s="4"/>
      <c r="F211" s="900"/>
    </row>
    <row r="212" spans="1:15" s="27" customFormat="1" ht="70.45" customHeight="1">
      <c r="A212" s="59"/>
      <c r="B212" s="159" t="s">
        <v>2415</v>
      </c>
      <c r="C212" s="149"/>
      <c r="D212" s="216"/>
      <c r="E212" s="4"/>
      <c r="F212" s="900"/>
    </row>
    <row r="213" spans="1:15" s="27" customFormat="1" ht="36.799999999999997" customHeight="1">
      <c r="A213" s="59"/>
      <c r="B213" s="159" t="s">
        <v>1424</v>
      </c>
      <c r="C213" s="149"/>
      <c r="D213" s="216"/>
      <c r="E213" s="4"/>
      <c r="F213" s="900"/>
    </row>
    <row r="214" spans="1:15" s="27" customFormat="1" ht="84.05" customHeight="1">
      <c r="A214" s="59"/>
      <c r="B214" s="148" t="s">
        <v>1425</v>
      </c>
      <c r="C214" s="149"/>
      <c r="D214" s="216"/>
      <c r="E214" s="4"/>
      <c r="F214" s="900"/>
    </row>
    <row r="215" spans="1:15" s="1" customFormat="1" ht="49.5" customHeight="1">
      <c r="A215" s="82" t="s">
        <v>45</v>
      </c>
      <c r="B215" s="107" t="s">
        <v>1426</v>
      </c>
      <c r="C215" s="86" t="s">
        <v>14</v>
      </c>
      <c r="D215" s="87">
        <v>6</v>
      </c>
      <c r="E215" s="87"/>
      <c r="F215" s="900">
        <f>E215*D215</f>
        <v>0</v>
      </c>
      <c r="G215" s="6"/>
      <c r="I215" s="219"/>
      <c r="J215" s="220"/>
      <c r="K215" s="220"/>
      <c r="L215" s="220"/>
      <c r="M215" s="220"/>
      <c r="N215" s="220"/>
      <c r="O215" s="221"/>
    </row>
    <row r="216" spans="1:15" s="1" customFormat="1" ht="37.6" customHeight="1">
      <c r="A216" s="82" t="s">
        <v>46</v>
      </c>
      <c r="B216" s="25" t="s">
        <v>1432</v>
      </c>
      <c r="C216" s="86" t="s">
        <v>15</v>
      </c>
      <c r="D216" s="87">
        <v>33.200000000000003</v>
      </c>
      <c r="E216" s="87"/>
      <c r="F216" s="900">
        <f>E216*D216</f>
        <v>0</v>
      </c>
      <c r="G216" s="6"/>
      <c r="I216" s="219"/>
      <c r="J216" s="220"/>
      <c r="K216" s="220"/>
      <c r="L216" s="220"/>
      <c r="M216" s="220"/>
      <c r="N216" s="220"/>
      <c r="O216" s="221"/>
    </row>
    <row r="217" spans="1:15" s="1" customFormat="1" ht="48.7" customHeight="1">
      <c r="A217" s="82" t="s">
        <v>44</v>
      </c>
      <c r="B217" s="25" t="s">
        <v>1430</v>
      </c>
      <c r="C217" s="86" t="s">
        <v>8</v>
      </c>
      <c r="D217" s="87">
        <v>155.6</v>
      </c>
      <c r="E217" s="87"/>
      <c r="F217" s="900">
        <f>E217*D217</f>
        <v>0</v>
      </c>
      <c r="G217" s="6"/>
      <c r="I217" s="219"/>
      <c r="J217" s="220"/>
      <c r="K217" s="220"/>
      <c r="L217" s="220"/>
      <c r="M217" s="220"/>
      <c r="N217" s="220"/>
      <c r="O217" s="221"/>
    </row>
    <row r="218" spans="1:15" s="1" customFormat="1" ht="13.15">
      <c r="A218" s="82" t="s">
        <v>47</v>
      </c>
      <c r="B218" s="25" t="s">
        <v>1431</v>
      </c>
      <c r="C218" s="86" t="s">
        <v>15</v>
      </c>
      <c r="D218" s="87">
        <v>38.799999999999997</v>
      </c>
      <c r="E218" s="87"/>
      <c r="F218" s="900">
        <f>E218*D218</f>
        <v>0</v>
      </c>
      <c r="G218" s="6"/>
      <c r="I218" s="219"/>
      <c r="J218" s="220"/>
      <c r="K218" s="220"/>
      <c r="L218" s="220"/>
      <c r="M218" s="220"/>
      <c r="N218" s="220"/>
      <c r="O218" s="221"/>
    </row>
    <row r="219" spans="1:15" s="42" customFormat="1" ht="10.65">
      <c r="A219" s="82"/>
      <c r="B219" s="25"/>
      <c r="C219" s="84"/>
      <c r="D219" s="85"/>
      <c r="E219" s="37"/>
      <c r="F219" s="900"/>
    </row>
    <row r="220" spans="1:15" s="27" customFormat="1" ht="22.55">
      <c r="A220" s="79">
        <f>COUNT($A$1:A219)+1</f>
        <v>16</v>
      </c>
      <c r="B220" s="53" t="s">
        <v>643</v>
      </c>
      <c r="C220" s="37"/>
      <c r="D220" s="26"/>
      <c r="E220" s="37"/>
      <c r="F220" s="900"/>
    </row>
    <row r="221" spans="1:15" s="27" customFormat="1" ht="31.95">
      <c r="A221" s="59"/>
      <c r="B221" s="159" t="s">
        <v>644</v>
      </c>
      <c r="C221" s="159"/>
      <c r="D221" s="149"/>
      <c r="E221" s="216"/>
      <c r="F221" s="900"/>
    </row>
    <row r="222" spans="1:15" s="27" customFormat="1" ht="42.6">
      <c r="A222" s="59"/>
      <c r="B222" s="159" t="s">
        <v>645</v>
      </c>
      <c r="C222" s="159"/>
      <c r="D222" s="149"/>
      <c r="E222" s="216"/>
      <c r="F222" s="900"/>
    </row>
    <row r="223" spans="1:15" s="27" customFormat="1" ht="31.95">
      <c r="A223" s="59"/>
      <c r="B223" s="159" t="s">
        <v>646</v>
      </c>
      <c r="C223" s="159"/>
      <c r="D223" s="149"/>
      <c r="E223" s="216"/>
      <c r="F223" s="900"/>
    </row>
    <row r="224" spans="1:15" s="27" customFormat="1" ht="31.95">
      <c r="A224" s="59"/>
      <c r="B224" s="159" t="s">
        <v>647</v>
      </c>
      <c r="C224" s="159"/>
      <c r="D224" s="149"/>
      <c r="E224" s="216"/>
      <c r="F224" s="900"/>
    </row>
    <row r="225" spans="1:6" s="27" customFormat="1" ht="21.3">
      <c r="A225" s="82" t="s">
        <v>45</v>
      </c>
      <c r="B225" s="223" t="s">
        <v>1433</v>
      </c>
      <c r="C225" s="86" t="s">
        <v>15</v>
      </c>
      <c r="D225" s="85">
        <v>3.8</v>
      </c>
      <c r="E225" s="37"/>
      <c r="F225" s="900" t="str">
        <f>IF(OR(OR(E225=0,E225=""),OR(D225=0,D225="")),"",D225*E225)</f>
        <v/>
      </c>
    </row>
    <row r="226" spans="1:6" s="27" customFormat="1" ht="10.65">
      <c r="A226" s="82" t="s">
        <v>46</v>
      </c>
      <c r="B226" s="223" t="s">
        <v>648</v>
      </c>
      <c r="C226" s="86" t="s">
        <v>14</v>
      </c>
      <c r="D226" s="85">
        <v>10</v>
      </c>
      <c r="E226" s="37"/>
      <c r="F226" s="900" t="str">
        <f>IF(OR(OR(E226=0,E226=""),OR(D226=0,D226="")),"",D226*E226)</f>
        <v/>
      </c>
    </row>
    <row r="227" spans="1:6" s="146" customFormat="1" ht="14.4">
      <c r="A227" s="82"/>
      <c r="B227" s="338"/>
      <c r="C227" s="86"/>
      <c r="D227" s="87"/>
      <c r="E227" s="87"/>
      <c r="F227" s="900"/>
    </row>
    <row r="228" spans="1:6" s="27" customFormat="1" ht="22.55">
      <c r="A228" s="59">
        <f>COUNT($A$1:A227)+1</f>
        <v>17</v>
      </c>
      <c r="B228" s="53" t="s">
        <v>289</v>
      </c>
      <c r="C228" s="149"/>
      <c r="D228" s="216"/>
      <c r="E228" s="4"/>
      <c r="F228" s="900"/>
    </row>
    <row r="229" spans="1:6" s="27" customFormat="1" ht="31.95">
      <c r="A229" s="59"/>
      <c r="B229" s="159" t="s">
        <v>290</v>
      </c>
      <c r="C229" s="149"/>
      <c r="D229" s="216"/>
      <c r="E229" s="4"/>
      <c r="F229" s="900"/>
    </row>
    <row r="230" spans="1:6" s="27" customFormat="1" ht="71.25" customHeight="1">
      <c r="A230" s="59"/>
      <c r="B230" s="159" t="s">
        <v>291</v>
      </c>
      <c r="C230" s="149"/>
      <c r="D230" s="216"/>
      <c r="E230" s="4"/>
      <c r="F230" s="900"/>
    </row>
    <row r="231" spans="1:6" s="27" customFormat="1" ht="21.3">
      <c r="A231" s="59"/>
      <c r="B231" s="159" t="s">
        <v>292</v>
      </c>
      <c r="C231" s="149"/>
      <c r="D231" s="216"/>
      <c r="E231" s="4"/>
      <c r="F231" s="900"/>
    </row>
    <row r="232" spans="1:6" s="146" customFormat="1" ht="14.4">
      <c r="A232" s="139"/>
      <c r="B232" s="156" t="s">
        <v>296</v>
      </c>
      <c r="C232" s="150"/>
      <c r="D232" s="151"/>
      <c r="E232" s="152"/>
      <c r="F232" s="900"/>
    </row>
    <row r="233" spans="1:6" s="27" customFormat="1" ht="21.3">
      <c r="A233" s="33"/>
      <c r="B233" s="153" t="s">
        <v>1434</v>
      </c>
      <c r="C233" s="37"/>
      <c r="D233" s="37"/>
      <c r="E233" s="37"/>
      <c r="F233" s="900"/>
    </row>
    <row r="234" spans="1:6" s="27" customFormat="1" ht="10.65">
      <c r="A234" s="82" t="s">
        <v>45</v>
      </c>
      <c r="B234" s="25" t="s">
        <v>642</v>
      </c>
      <c r="C234" s="86" t="s">
        <v>15</v>
      </c>
      <c r="D234" s="85">
        <v>16.5</v>
      </c>
      <c r="E234" s="87"/>
      <c r="F234" s="900" t="str">
        <f>IF(OR(OR(E234=0,E234=""),OR(D234=0,D234="")),"",D234*E234)</f>
        <v/>
      </c>
    </row>
    <row r="235" spans="1:6" s="27" customFormat="1" ht="10.65">
      <c r="A235" s="82" t="s">
        <v>46</v>
      </c>
      <c r="B235" s="25" t="s">
        <v>298</v>
      </c>
      <c r="C235" s="86" t="s">
        <v>8</v>
      </c>
      <c r="D235" s="85">
        <v>92</v>
      </c>
      <c r="E235" s="87"/>
      <c r="F235" s="900" t="str">
        <f t="shared" ref="F235:F236" si="2">IF(OR(OR(E235=0,E235=""),OR(D235=0,D235="")),"",D235*E235)</f>
        <v/>
      </c>
    </row>
    <row r="236" spans="1:6" s="42" customFormat="1" ht="10.65">
      <c r="A236" s="82" t="s">
        <v>44</v>
      </c>
      <c r="B236" s="25" t="s">
        <v>297</v>
      </c>
      <c r="C236" s="84" t="s">
        <v>17</v>
      </c>
      <c r="D236" s="85">
        <v>2.5</v>
      </c>
      <c r="E236" s="85"/>
      <c r="F236" s="900" t="str">
        <f t="shared" si="2"/>
        <v/>
      </c>
    </row>
    <row r="237" spans="1:6" s="27" customFormat="1" ht="10.65">
      <c r="A237" s="597"/>
      <c r="B237" s="598"/>
      <c r="C237" s="81"/>
      <c r="D237" s="44"/>
      <c r="E237" s="37"/>
      <c r="F237" s="900" t="str">
        <f t="shared" ref="F237:F244" si="3">IF(OR(OR(E237=0,E237=""),OR(D237=0,D237="")),"",D237*E237)</f>
        <v/>
      </c>
    </row>
    <row r="238" spans="1:6" s="27" customFormat="1" ht="22.55">
      <c r="A238" s="59">
        <f>COUNT($A$1:A237)+1</f>
        <v>18</v>
      </c>
      <c r="B238" s="578" t="s">
        <v>1454</v>
      </c>
      <c r="C238" s="599"/>
      <c r="D238" s="600"/>
      <c r="E238" s="601"/>
      <c r="F238" s="900" t="str">
        <f t="shared" si="3"/>
        <v/>
      </c>
    </row>
    <row r="239" spans="1:6" s="27" customFormat="1" ht="21.3">
      <c r="A239" s="58"/>
      <c r="B239" s="206" t="s">
        <v>1455</v>
      </c>
      <c r="C239" s="37"/>
      <c r="D239" s="26"/>
      <c r="E239" s="37"/>
      <c r="F239" s="900" t="str">
        <f t="shared" si="3"/>
        <v/>
      </c>
    </row>
    <row r="240" spans="1:6" s="27" customFormat="1" ht="10.65">
      <c r="A240" s="205"/>
      <c r="B240" s="206" t="s">
        <v>1456</v>
      </c>
      <c r="C240" s="84"/>
      <c r="D240" s="85"/>
      <c r="E240" s="85"/>
      <c r="F240" s="900" t="str">
        <f t="shared" si="3"/>
        <v/>
      </c>
    </row>
    <row r="241" spans="1:6" s="27" customFormat="1" ht="21.3">
      <c r="A241" s="82"/>
      <c r="B241" s="51" t="s">
        <v>1457</v>
      </c>
      <c r="C241" s="81"/>
      <c r="D241" s="44"/>
      <c r="E241" s="87"/>
      <c r="F241" s="900" t="str">
        <f t="shared" si="3"/>
        <v/>
      </c>
    </row>
    <row r="242" spans="1:6" s="27" customFormat="1" ht="86.25" customHeight="1">
      <c r="A242" s="82"/>
      <c r="B242" s="99" t="s">
        <v>1458</v>
      </c>
      <c r="C242" s="86"/>
      <c r="F242" s="900" t="str">
        <f t="shared" si="3"/>
        <v/>
      </c>
    </row>
    <row r="243" spans="1:6" s="27" customFormat="1" ht="37.6" customHeight="1">
      <c r="A243" s="82"/>
      <c r="B243" s="99" t="s">
        <v>1459</v>
      </c>
      <c r="C243" s="86"/>
      <c r="F243" s="900" t="str">
        <f t="shared" si="3"/>
        <v/>
      </c>
    </row>
    <row r="244" spans="1:6" s="27" customFormat="1" ht="36" customHeight="1">
      <c r="A244" s="82"/>
      <c r="B244" s="51" t="s">
        <v>1460</v>
      </c>
      <c r="C244" s="81"/>
      <c r="D244" s="44"/>
      <c r="E244" s="87"/>
      <c r="F244" s="900" t="str">
        <f t="shared" si="3"/>
        <v/>
      </c>
    </row>
    <row r="245" spans="1:6" s="27" customFormat="1" ht="10.65">
      <c r="A245" s="205"/>
      <c r="B245" s="206" t="s">
        <v>570</v>
      </c>
      <c r="C245" s="84"/>
      <c r="D245" s="85"/>
      <c r="E245" s="85"/>
      <c r="F245" s="900" t="str">
        <f t="shared" ref="F245:F246" si="4">IF(OR(OR(E245=0,E245=""),OR(D245=0,D245="")),"",D245*E245)</f>
        <v/>
      </c>
    </row>
    <row r="246" spans="1:6" s="42" customFormat="1" ht="21.3">
      <c r="A246" s="82"/>
      <c r="B246" s="206" t="s">
        <v>1461</v>
      </c>
      <c r="C246" s="86"/>
      <c r="D246" s="87"/>
      <c r="E246" s="87"/>
      <c r="F246" s="900" t="str">
        <f t="shared" si="4"/>
        <v/>
      </c>
    </row>
    <row r="247" spans="1:6" s="27" customFormat="1" ht="10.65">
      <c r="A247" s="82"/>
      <c r="B247" s="107" t="s">
        <v>1462</v>
      </c>
      <c r="C247" s="86" t="s">
        <v>15</v>
      </c>
      <c r="D247" s="26">
        <v>8.5</v>
      </c>
      <c r="E247" s="87"/>
      <c r="F247" s="900" t="str">
        <f>IF(OR(OR(E247=0,E247=""),OR(D247=0,D247="")),"",D247*E247)</f>
        <v/>
      </c>
    </row>
    <row r="248" spans="1:6" s="42" customFormat="1" ht="10.65">
      <c r="A248" s="205"/>
      <c r="B248" s="206"/>
      <c r="C248" s="84"/>
      <c r="D248" s="85"/>
      <c r="E248" s="85"/>
      <c r="F248" s="900"/>
    </row>
    <row r="249" spans="1:6" s="52" customFormat="1" ht="33.85">
      <c r="A249" s="59">
        <f>COUNT($A$1:A248)+1</f>
        <v>19</v>
      </c>
      <c r="B249" s="53" t="s">
        <v>1436</v>
      </c>
      <c r="C249" s="55"/>
      <c r="D249" s="54"/>
      <c r="E249" s="55"/>
      <c r="F249" s="900"/>
    </row>
    <row r="250" spans="1:6" s="146" customFormat="1" ht="49.5" customHeight="1">
      <c r="A250" s="139"/>
      <c r="B250" s="156" t="s">
        <v>295</v>
      </c>
      <c r="C250" s="150"/>
      <c r="D250" s="151"/>
      <c r="E250" s="152"/>
      <c r="F250" s="900"/>
    </row>
    <row r="251" spans="1:6" s="146" customFormat="1" ht="72" customHeight="1">
      <c r="A251" s="139"/>
      <c r="B251" s="156" t="s">
        <v>436</v>
      </c>
      <c r="C251" s="150"/>
      <c r="D251" s="151"/>
      <c r="E251" s="152"/>
      <c r="F251" s="900"/>
    </row>
    <row r="252" spans="1:6" s="146" customFormat="1" ht="48.7" customHeight="1">
      <c r="A252" s="139"/>
      <c r="B252" s="156" t="s">
        <v>437</v>
      </c>
      <c r="C252" s="150"/>
      <c r="D252" s="151"/>
      <c r="E252" s="152"/>
      <c r="F252" s="900"/>
    </row>
    <row r="253" spans="1:6" s="27" customFormat="1" ht="13.15">
      <c r="A253" s="59"/>
      <c r="B253" s="159" t="s">
        <v>438</v>
      </c>
      <c r="C253" s="149"/>
      <c r="D253" s="216"/>
      <c r="E253" s="4"/>
      <c r="F253" s="900"/>
    </row>
    <row r="254" spans="1:6" s="42" customFormat="1" ht="10.65">
      <c r="A254" s="82"/>
      <c r="B254" s="153" t="s">
        <v>449</v>
      </c>
      <c r="C254" s="84"/>
      <c r="D254" s="85"/>
      <c r="E254" s="85"/>
      <c r="F254" s="900"/>
    </row>
    <row r="255" spans="1:6" s="42" customFormat="1" ht="21.3">
      <c r="A255" s="82" t="s">
        <v>45</v>
      </c>
      <c r="B255" s="153" t="s">
        <v>294</v>
      </c>
      <c r="C255" s="84" t="s">
        <v>15</v>
      </c>
      <c r="D255" s="85">
        <v>240</v>
      </c>
      <c r="E255" s="85"/>
      <c r="F255" s="900" t="str">
        <f>IF(OR(OR(E255=0,E255=""),OR(D255=0,D255="")),"",D255*E255)</f>
        <v/>
      </c>
    </row>
    <row r="256" spans="1:6" s="42" customFormat="1" ht="10.65">
      <c r="A256" s="82" t="s">
        <v>46</v>
      </c>
      <c r="B256" s="153" t="s">
        <v>1437</v>
      </c>
      <c r="C256" s="84" t="s">
        <v>15</v>
      </c>
      <c r="D256" s="85">
        <v>83.6</v>
      </c>
      <c r="E256" s="85"/>
      <c r="F256" s="900" t="str">
        <f>IF(OR(OR(E256=0,E256=""),OR(D256=0,D256="")),"",D256*E256)</f>
        <v/>
      </c>
    </row>
    <row r="257" spans="1:11" s="27" customFormat="1" ht="13.15">
      <c r="A257" s="59"/>
      <c r="B257" s="159"/>
      <c r="C257" s="149"/>
      <c r="D257" s="216"/>
      <c r="E257" s="4"/>
      <c r="F257" s="900"/>
    </row>
    <row r="258" spans="1:11" s="42" customFormat="1" ht="10.65">
      <c r="A258" s="82"/>
      <c r="B258" s="153" t="s">
        <v>731</v>
      </c>
      <c r="C258" s="84"/>
      <c r="D258" s="85"/>
      <c r="E258" s="85"/>
      <c r="F258" s="900"/>
    </row>
    <row r="259" spans="1:11" s="42" customFormat="1" ht="21.3">
      <c r="A259" s="82" t="s">
        <v>44</v>
      </c>
      <c r="B259" s="153" t="s">
        <v>294</v>
      </c>
      <c r="C259" s="84" t="s">
        <v>15</v>
      </c>
      <c r="D259" s="85">
        <v>339</v>
      </c>
      <c r="E259" s="85"/>
      <c r="F259" s="900" t="str">
        <f>IF(OR(OR(E259=0,E259=""),OR(D259=0,D259="")),"",D259*E259)</f>
        <v/>
      </c>
    </row>
    <row r="260" spans="1:11" s="42" customFormat="1" ht="10.65">
      <c r="A260" s="82" t="s">
        <v>47</v>
      </c>
      <c r="B260" s="153" t="s">
        <v>1437</v>
      </c>
      <c r="C260" s="84" t="s">
        <v>15</v>
      </c>
      <c r="D260" s="85">
        <v>12.8</v>
      </c>
      <c r="E260" s="85"/>
      <c r="F260" s="900" t="str">
        <f>IF(OR(OR(E260=0,E260=""),OR(D260=0,D260="")),"",D260*E260)</f>
        <v/>
      </c>
    </row>
    <row r="261" spans="1:11" s="27" customFormat="1" ht="13.15">
      <c r="A261" s="59"/>
      <c r="B261" s="159"/>
      <c r="C261" s="149"/>
      <c r="D261" s="216"/>
      <c r="E261" s="4"/>
      <c r="F261" s="900"/>
    </row>
    <row r="262" spans="1:11" s="42" customFormat="1" ht="10.65">
      <c r="A262" s="82"/>
      <c r="B262" s="153" t="s">
        <v>1697</v>
      </c>
      <c r="C262" s="84"/>
      <c r="D262" s="85"/>
      <c r="E262" s="85"/>
      <c r="F262" s="900"/>
    </row>
    <row r="263" spans="1:11" s="42" customFormat="1" ht="21.3">
      <c r="A263" s="82" t="s">
        <v>48</v>
      </c>
      <c r="B263" s="153" t="s">
        <v>1698</v>
      </c>
      <c r="C263" s="84" t="s">
        <v>15</v>
      </c>
      <c r="D263" s="85">
        <v>135</v>
      </c>
      <c r="E263" s="85"/>
      <c r="F263" s="900" t="str">
        <f>IF(OR(OR(E263=0,E263=""),OR(D263=0,D263="")),"",D263*E263)</f>
        <v/>
      </c>
    </row>
    <row r="264" spans="1:11" s="42" customFormat="1" ht="10.65">
      <c r="A264" s="60"/>
      <c r="B264" s="107"/>
      <c r="C264" s="84"/>
      <c r="D264" s="85"/>
      <c r="E264" s="85"/>
      <c r="F264" s="900"/>
    </row>
    <row r="265" spans="1:11" s="52" customFormat="1" ht="22.55">
      <c r="A265" s="59">
        <f>COUNT($A$1:A264)+1</f>
        <v>20</v>
      </c>
      <c r="B265" s="53" t="s">
        <v>1688</v>
      </c>
      <c r="C265" s="55"/>
      <c r="D265" s="54"/>
      <c r="E265" s="55"/>
      <c r="F265" s="900"/>
    </row>
    <row r="266" spans="1:11" s="190" customFormat="1" ht="84.7" customHeight="1">
      <c r="A266" s="205"/>
      <c r="B266" s="206" t="s">
        <v>1693</v>
      </c>
      <c r="C266" s="342"/>
      <c r="D266" s="343"/>
      <c r="E266" s="343"/>
      <c r="F266" s="900"/>
    </row>
    <row r="267" spans="1:11" s="156" customFormat="1" ht="48.05" customHeight="1">
      <c r="B267" s="156" t="s">
        <v>1694</v>
      </c>
      <c r="F267" s="900"/>
    </row>
    <row r="268" spans="1:11" s="27" customFormat="1" ht="49.5" customHeight="1">
      <c r="A268" s="60"/>
      <c r="B268" s="40" t="s">
        <v>1689</v>
      </c>
      <c r="C268" s="37"/>
      <c r="D268" s="26"/>
      <c r="E268" s="37"/>
      <c r="F268" s="900"/>
    </row>
    <row r="269" spans="1:11" s="27" customFormat="1" ht="26.3" customHeight="1">
      <c r="A269" s="96"/>
      <c r="B269" s="206" t="s">
        <v>1690</v>
      </c>
      <c r="C269" s="97"/>
      <c r="D269" s="97"/>
      <c r="E269" s="44"/>
      <c r="F269" s="900"/>
      <c r="G269" s="26"/>
    </row>
    <row r="270" spans="1:11" s="27" customFormat="1" ht="25.55" customHeight="1">
      <c r="A270" s="96"/>
      <c r="B270" s="206" t="s">
        <v>1691</v>
      </c>
      <c r="C270" s="97"/>
      <c r="D270" s="97"/>
      <c r="E270" s="44"/>
      <c r="F270" s="900"/>
      <c r="G270" s="26"/>
    </row>
    <row r="271" spans="1:11" s="27" customFormat="1" ht="28.5" customHeight="1">
      <c r="A271" s="96"/>
      <c r="B271" s="206" t="s">
        <v>1695</v>
      </c>
      <c r="C271" s="97"/>
      <c r="D271" s="97"/>
      <c r="E271" s="44"/>
      <c r="F271" s="900"/>
      <c r="G271" s="26"/>
    </row>
    <row r="272" spans="1:11" s="146" customFormat="1" ht="14.4">
      <c r="A272" s="139"/>
      <c r="B272" s="156" t="s">
        <v>296</v>
      </c>
      <c r="C272" s="150"/>
      <c r="D272" s="151"/>
      <c r="E272" s="44"/>
      <c r="F272" s="900"/>
      <c r="G272" s="145"/>
      <c r="H272" s="145"/>
      <c r="I272" s="145"/>
      <c r="J272" s="145"/>
      <c r="K272" s="145"/>
    </row>
    <row r="273" spans="1:6" s="27" customFormat="1" ht="21.3">
      <c r="A273" s="82" t="s">
        <v>45</v>
      </c>
      <c r="B273" s="25" t="s">
        <v>1696</v>
      </c>
      <c r="C273" s="86" t="s">
        <v>8</v>
      </c>
      <c r="D273" s="85">
        <v>240</v>
      </c>
      <c r="E273" s="44"/>
      <c r="F273" s="900" t="str">
        <f>IF(OR(OR(E273=0,E273=""),OR(D273=0,D273="")),"",D273*E273)</f>
        <v/>
      </c>
    </row>
    <row r="274" spans="1:6" s="42" customFormat="1" ht="10.65">
      <c r="A274" s="82" t="s">
        <v>46</v>
      </c>
      <c r="B274" s="25" t="s">
        <v>1692</v>
      </c>
      <c r="C274" s="84" t="s">
        <v>14</v>
      </c>
      <c r="D274" s="85">
        <v>270</v>
      </c>
      <c r="E274" s="44"/>
      <c r="F274" s="900" t="str">
        <f>IF(OR(OR(E274=0,E274=""),OR(D274=0,D274="")),"",D274*E274)</f>
        <v/>
      </c>
    </row>
    <row r="275" spans="1:6" s="42" customFormat="1" ht="10.65">
      <c r="A275" s="205"/>
      <c r="B275" s="206"/>
      <c r="C275" s="84"/>
      <c r="D275" s="85"/>
      <c r="E275" s="85"/>
      <c r="F275" s="900"/>
    </row>
    <row r="276" spans="1:6" s="52" customFormat="1" ht="11.3">
      <c r="A276" s="59">
        <f>COUNT($A$1:A275)+1</f>
        <v>21</v>
      </c>
      <c r="B276" s="53" t="s">
        <v>792</v>
      </c>
      <c r="C276" s="55"/>
      <c r="D276" s="54"/>
      <c r="E276" s="55"/>
      <c r="F276" s="900"/>
    </row>
    <row r="277" spans="1:6" s="146" customFormat="1" ht="72" customHeight="1">
      <c r="A277" s="139"/>
      <c r="B277" s="156" t="s">
        <v>439</v>
      </c>
      <c r="C277" s="150"/>
      <c r="D277" s="151"/>
      <c r="E277" s="152"/>
      <c r="F277" s="900"/>
    </row>
    <row r="278" spans="1:6" s="146" customFormat="1" ht="21.3">
      <c r="A278" s="139"/>
      <c r="B278" s="156" t="s">
        <v>440</v>
      </c>
      <c r="C278" s="150"/>
      <c r="D278" s="151"/>
      <c r="E278" s="152"/>
      <c r="F278" s="900"/>
    </row>
    <row r="279" spans="1:6" s="146" customFormat="1" ht="31.95">
      <c r="A279" s="139"/>
      <c r="B279" s="156" t="s">
        <v>293</v>
      </c>
      <c r="C279" s="150"/>
      <c r="D279" s="151"/>
      <c r="E279" s="152"/>
      <c r="F279" s="900"/>
    </row>
    <row r="280" spans="1:6" s="27" customFormat="1" ht="13.15">
      <c r="A280" s="59"/>
      <c r="B280" s="159" t="s">
        <v>438</v>
      </c>
      <c r="C280" s="149"/>
      <c r="D280" s="216"/>
      <c r="E280" s="4"/>
      <c r="F280" s="900"/>
    </row>
    <row r="281" spans="1:6" s="42" customFormat="1" ht="31.95">
      <c r="A281" s="82" t="s">
        <v>45</v>
      </c>
      <c r="B281" s="153" t="s">
        <v>1438</v>
      </c>
      <c r="C281" s="84" t="s">
        <v>15</v>
      </c>
      <c r="D281" s="85">
        <v>84.5</v>
      </c>
      <c r="E281" s="85"/>
      <c r="F281" s="900" t="str">
        <f t="shared" ref="F281:F321" si="5">IF(OR(OR(E281=0,E281=""),OR(D281=0,D281="")),"",D281*E281)</f>
        <v/>
      </c>
    </row>
    <row r="282" spans="1:6" s="42" customFormat="1" ht="21.3">
      <c r="A282" s="82" t="s">
        <v>46</v>
      </c>
      <c r="B282" s="153" t="s">
        <v>1439</v>
      </c>
      <c r="C282" s="84" t="s">
        <v>15</v>
      </c>
      <c r="D282" s="85">
        <v>81.2</v>
      </c>
      <c r="E282" s="85"/>
      <c r="F282" s="900" t="str">
        <f t="shared" ref="F282" si="6">IF(OR(OR(E282=0,E282=""),OR(D282=0,D282="")),"",D282*E282)</f>
        <v/>
      </c>
    </row>
    <row r="283" spans="1:6" s="42" customFormat="1" ht="21.3">
      <c r="A283" s="82" t="s">
        <v>44</v>
      </c>
      <c r="B283" s="153" t="s">
        <v>441</v>
      </c>
      <c r="C283" s="84" t="s">
        <v>15</v>
      </c>
      <c r="D283" s="85">
        <v>12.58</v>
      </c>
      <c r="E283" s="85"/>
      <c r="F283" s="900" t="str">
        <f t="shared" si="5"/>
        <v/>
      </c>
    </row>
    <row r="284" spans="1:6" s="42" customFormat="1" ht="21.3">
      <c r="A284" s="82" t="s">
        <v>47</v>
      </c>
      <c r="B284" s="153" t="s">
        <v>793</v>
      </c>
      <c r="C284" s="84" t="s">
        <v>15</v>
      </c>
      <c r="D284" s="85">
        <v>6.5</v>
      </c>
      <c r="E284" s="85"/>
      <c r="F284" s="900" t="str">
        <f t="shared" si="5"/>
        <v/>
      </c>
    </row>
    <row r="285" spans="1:6" s="42" customFormat="1" ht="10.65">
      <c r="A285" s="205"/>
      <c r="B285" s="206"/>
      <c r="C285" s="84"/>
      <c r="D285" s="85"/>
      <c r="E285" s="85"/>
      <c r="F285" s="900" t="str">
        <f t="shared" si="5"/>
        <v/>
      </c>
    </row>
    <row r="286" spans="1:6" s="52" customFormat="1" ht="22.55">
      <c r="A286" s="59">
        <f>COUNT($A$1:A285)+1</f>
        <v>22</v>
      </c>
      <c r="B286" s="53" t="s">
        <v>509</v>
      </c>
      <c r="C286" s="55"/>
      <c r="D286" s="54"/>
      <c r="E286" s="55"/>
      <c r="F286" s="900" t="str">
        <f t="shared" si="5"/>
        <v/>
      </c>
    </row>
    <row r="287" spans="1:6" s="190" customFormat="1" ht="74.2" customHeight="1">
      <c r="A287" s="205"/>
      <c r="B287" s="206" t="s">
        <v>510</v>
      </c>
      <c r="C287" s="342"/>
      <c r="D287" s="343"/>
      <c r="E287" s="343"/>
      <c r="F287" s="900" t="str">
        <f t="shared" si="5"/>
        <v/>
      </c>
    </row>
    <row r="288" spans="1:6" s="146" customFormat="1" ht="31.95">
      <c r="A288" s="139"/>
      <c r="B288" s="156" t="s">
        <v>511</v>
      </c>
      <c r="C288" s="150"/>
      <c r="D288" s="151"/>
      <c r="E288" s="152"/>
      <c r="F288" s="900" t="str">
        <f t="shared" si="5"/>
        <v/>
      </c>
    </row>
    <row r="289" spans="1:7" s="146" customFormat="1" ht="42.6">
      <c r="A289" s="139"/>
      <c r="B289" s="156" t="s">
        <v>512</v>
      </c>
      <c r="C289" s="150"/>
      <c r="D289" s="151"/>
      <c r="E289" s="152"/>
      <c r="F289" s="900" t="str">
        <f t="shared" si="5"/>
        <v/>
      </c>
    </row>
    <row r="290" spans="1:7" s="146" customFormat="1" ht="21.3">
      <c r="A290" s="139"/>
      <c r="B290" s="156" t="s">
        <v>513</v>
      </c>
      <c r="C290" s="150"/>
      <c r="D290" s="151"/>
      <c r="E290" s="152"/>
      <c r="F290" s="900" t="str">
        <f t="shared" si="5"/>
        <v/>
      </c>
    </row>
    <row r="291" spans="1:7" s="42" customFormat="1" ht="10.65">
      <c r="A291" s="82"/>
      <c r="B291" s="337" t="s">
        <v>514</v>
      </c>
      <c r="C291" s="84"/>
      <c r="D291" s="85"/>
      <c r="E291" s="85"/>
      <c r="F291" s="900" t="str">
        <f t="shared" si="5"/>
        <v/>
      </c>
    </row>
    <row r="292" spans="1:7" s="42" customFormat="1" ht="21.3">
      <c r="A292" s="82" t="s">
        <v>45</v>
      </c>
      <c r="B292" s="107" t="s">
        <v>1749</v>
      </c>
      <c r="C292" s="84" t="s">
        <v>15</v>
      </c>
      <c r="D292" s="85">
        <v>57.5</v>
      </c>
      <c r="E292" s="85"/>
      <c r="F292" s="900" t="str">
        <f t="shared" ref="F292" si="7">IF(OR(OR(E292=0,E292=""),OR(D292=0,D292="")),"",D292*E292)</f>
        <v/>
      </c>
    </row>
    <row r="293" spans="1:7" s="42" customFormat="1" ht="21.3">
      <c r="A293" s="82" t="s">
        <v>46</v>
      </c>
      <c r="B293" s="107" t="s">
        <v>1750</v>
      </c>
      <c r="C293" s="84" t="s">
        <v>15</v>
      </c>
      <c r="D293" s="85">
        <v>15.8</v>
      </c>
      <c r="E293" s="85"/>
      <c r="F293" s="900" t="str">
        <f t="shared" si="5"/>
        <v/>
      </c>
    </row>
    <row r="294" spans="1:7" s="42" customFormat="1" ht="21.3">
      <c r="A294" s="82" t="s">
        <v>44</v>
      </c>
      <c r="B294" s="107" t="s">
        <v>1440</v>
      </c>
      <c r="C294" s="84" t="s">
        <v>15</v>
      </c>
      <c r="D294" s="85">
        <v>65.8</v>
      </c>
      <c r="E294" s="85"/>
      <c r="F294" s="900" t="str">
        <f t="shared" si="5"/>
        <v/>
      </c>
    </row>
    <row r="295" spans="1:7" s="42" customFormat="1" ht="10.65">
      <c r="A295" s="82" t="s">
        <v>47</v>
      </c>
      <c r="B295" s="107" t="s">
        <v>515</v>
      </c>
      <c r="C295" s="84" t="s">
        <v>15</v>
      </c>
      <c r="D295" s="85">
        <v>268.5</v>
      </c>
      <c r="E295" s="85"/>
      <c r="F295" s="900" t="str">
        <f t="shared" si="5"/>
        <v/>
      </c>
      <c r="G295" s="44"/>
    </row>
    <row r="296" spans="1:7" s="42" customFormat="1" ht="10.65">
      <c r="A296" s="82"/>
      <c r="B296" s="107"/>
      <c r="C296" s="84"/>
      <c r="D296" s="85"/>
      <c r="E296" s="85"/>
      <c r="F296" s="900" t="str">
        <f t="shared" si="5"/>
        <v/>
      </c>
    </row>
    <row r="297" spans="1:7" s="52" customFormat="1" ht="53.25" customHeight="1">
      <c r="A297" s="602">
        <f>COUNT($A$1:A296)+1</f>
        <v>23</v>
      </c>
      <c r="B297" s="568" t="s">
        <v>519</v>
      </c>
      <c r="C297" s="569"/>
      <c r="D297" s="570"/>
      <c r="E297" s="569"/>
      <c r="F297" s="900" t="str">
        <f t="shared" si="5"/>
        <v/>
      </c>
    </row>
    <row r="298" spans="1:7" s="190" customFormat="1" ht="31.95">
      <c r="A298" s="571"/>
      <c r="B298" s="572" t="s">
        <v>516</v>
      </c>
      <c r="C298" s="573"/>
      <c r="D298" s="574"/>
      <c r="E298" s="574"/>
      <c r="F298" s="900" t="str">
        <f t="shared" si="5"/>
        <v/>
      </c>
    </row>
    <row r="299" spans="1:7" s="146" customFormat="1" ht="31.95">
      <c r="A299" s="139"/>
      <c r="B299" s="156" t="s">
        <v>511</v>
      </c>
      <c r="C299" s="150"/>
      <c r="D299" s="151"/>
      <c r="E299" s="152"/>
      <c r="F299" s="900" t="str">
        <f t="shared" si="5"/>
        <v/>
      </c>
    </row>
    <row r="300" spans="1:7" s="146" customFormat="1" ht="42.6">
      <c r="A300" s="139"/>
      <c r="B300" s="156" t="s">
        <v>512</v>
      </c>
      <c r="C300" s="150"/>
      <c r="D300" s="151"/>
      <c r="E300" s="152"/>
      <c r="F300" s="900" t="str">
        <f t="shared" si="5"/>
        <v/>
      </c>
    </row>
    <row r="301" spans="1:7" s="146" customFormat="1" ht="69.849999999999994" customHeight="1">
      <c r="A301" s="139"/>
      <c r="B301" s="156" t="s">
        <v>517</v>
      </c>
      <c r="C301" s="150"/>
      <c r="D301" s="151"/>
      <c r="E301" s="152"/>
      <c r="F301" s="900" t="str">
        <f t="shared" si="5"/>
        <v/>
      </c>
    </row>
    <row r="302" spans="1:7" s="42" customFormat="1" ht="10.65">
      <c r="A302" s="305"/>
      <c r="B302" s="339" t="s">
        <v>518</v>
      </c>
      <c r="C302" s="575"/>
      <c r="D302" s="576"/>
      <c r="E302" s="576"/>
      <c r="F302" s="900" t="str">
        <f t="shared" si="5"/>
        <v/>
      </c>
    </row>
    <row r="303" spans="1:7" s="42" customFormat="1" ht="10.65">
      <c r="A303" s="305"/>
      <c r="B303" s="339" t="s">
        <v>1441</v>
      </c>
      <c r="C303" s="575"/>
      <c r="D303" s="576"/>
      <c r="E303" s="576"/>
      <c r="F303" s="900" t="str">
        <f t="shared" si="5"/>
        <v/>
      </c>
    </row>
    <row r="304" spans="1:7" s="42" customFormat="1" ht="21.3">
      <c r="A304" s="305" t="s">
        <v>45</v>
      </c>
      <c r="B304" s="222" t="s">
        <v>1443</v>
      </c>
      <c r="C304" s="575" t="s">
        <v>8</v>
      </c>
      <c r="D304" s="576">
        <f>4.5*2*2</f>
        <v>18</v>
      </c>
      <c r="E304" s="576"/>
      <c r="F304" s="900" t="str">
        <f t="shared" si="5"/>
        <v/>
      </c>
    </row>
    <row r="305" spans="1:6" s="42" customFormat="1" ht="21.3">
      <c r="A305" s="305" t="s">
        <v>46</v>
      </c>
      <c r="B305" s="223" t="s">
        <v>1442</v>
      </c>
      <c r="C305" s="575" t="s">
        <v>8</v>
      </c>
      <c r="D305" s="576">
        <v>3.4</v>
      </c>
      <c r="E305" s="576"/>
      <c r="F305" s="900" t="str">
        <f t="shared" si="5"/>
        <v/>
      </c>
    </row>
    <row r="306" spans="1:6" s="42" customFormat="1" ht="10.65">
      <c r="A306" s="305"/>
      <c r="B306" s="223"/>
      <c r="C306" s="575"/>
      <c r="D306" s="576"/>
      <c r="E306" s="576"/>
      <c r="F306" s="900"/>
    </row>
    <row r="307" spans="1:6" s="42" customFormat="1" ht="10.65">
      <c r="A307" s="305"/>
      <c r="B307" s="339" t="s">
        <v>1441</v>
      </c>
      <c r="C307" s="575"/>
      <c r="D307" s="576"/>
      <c r="E307" s="576"/>
      <c r="F307" s="900" t="str">
        <f t="shared" ref="F307:F309" si="8">IF(OR(OR(E307=0,E307=""),OR(D307=0,D307="")),"",D307*E307)</f>
        <v/>
      </c>
    </row>
    <row r="308" spans="1:6" s="42" customFormat="1" ht="21.3">
      <c r="A308" s="305" t="s">
        <v>44</v>
      </c>
      <c r="B308" s="222" t="s">
        <v>1443</v>
      </c>
      <c r="C308" s="575" t="s">
        <v>8</v>
      </c>
      <c r="D308" s="576">
        <v>14</v>
      </c>
      <c r="E308" s="576"/>
      <c r="F308" s="900" t="str">
        <f t="shared" si="8"/>
        <v/>
      </c>
    </row>
    <row r="309" spans="1:6" s="42" customFormat="1" ht="21.3">
      <c r="A309" s="305" t="s">
        <v>47</v>
      </c>
      <c r="B309" s="223" t="s">
        <v>1442</v>
      </c>
      <c r="C309" s="575" t="s">
        <v>8</v>
      </c>
      <c r="D309" s="576">
        <f>1.7*4</f>
        <v>6.8</v>
      </c>
      <c r="E309" s="576"/>
      <c r="F309" s="900" t="str">
        <f t="shared" si="8"/>
        <v/>
      </c>
    </row>
    <row r="310" spans="1:6" s="42" customFormat="1" ht="10.65">
      <c r="A310" s="305"/>
      <c r="B310" s="223"/>
      <c r="C310" s="575"/>
      <c r="D310" s="576"/>
      <c r="E310" s="576"/>
      <c r="F310" s="900"/>
    </row>
    <row r="311" spans="1:6" s="42" customFormat="1" ht="10.65">
      <c r="A311" s="305"/>
      <c r="B311" s="339" t="s">
        <v>1444</v>
      </c>
      <c r="C311" s="575"/>
      <c r="D311" s="576"/>
      <c r="E311" s="576"/>
      <c r="F311" s="900" t="str">
        <f t="shared" ref="F311:F313" si="9">IF(OR(OR(E311=0,E311=""),OR(D311=0,D311="")),"",D311*E311)</f>
        <v/>
      </c>
    </row>
    <row r="312" spans="1:6" s="42" customFormat="1" ht="21.3">
      <c r="A312" s="305" t="s">
        <v>48</v>
      </c>
      <c r="B312" s="222" t="s">
        <v>1443</v>
      </c>
      <c r="C312" s="575" t="s">
        <v>8</v>
      </c>
      <c r="D312" s="576">
        <v>18</v>
      </c>
      <c r="E312" s="576"/>
      <c r="F312" s="900" t="str">
        <f t="shared" si="9"/>
        <v/>
      </c>
    </row>
    <row r="313" spans="1:6" s="42" customFormat="1" ht="21.3">
      <c r="A313" s="305" t="s">
        <v>51</v>
      </c>
      <c r="B313" s="223" t="s">
        <v>1442</v>
      </c>
      <c r="C313" s="575" t="s">
        <v>8</v>
      </c>
      <c r="D313" s="576">
        <v>3.4</v>
      </c>
      <c r="E313" s="576"/>
      <c r="F313" s="900" t="str">
        <f t="shared" si="9"/>
        <v/>
      </c>
    </row>
    <row r="314" spans="1:6" s="42" customFormat="1" ht="42.6">
      <c r="A314" s="305" t="s">
        <v>49</v>
      </c>
      <c r="B314" s="222" t="s">
        <v>1446</v>
      </c>
      <c r="C314" s="575" t="s">
        <v>8</v>
      </c>
      <c r="D314" s="576">
        <v>13</v>
      </c>
      <c r="E314" s="576"/>
      <c r="F314" s="900" t="str">
        <f t="shared" si="5"/>
        <v/>
      </c>
    </row>
    <row r="315" spans="1:6" s="42" customFormat="1" ht="53.25">
      <c r="A315" s="305" t="s">
        <v>53</v>
      </c>
      <c r="B315" s="222" t="s">
        <v>1445</v>
      </c>
      <c r="C315" s="575" t="s">
        <v>8</v>
      </c>
      <c r="D315" s="576">
        <v>11</v>
      </c>
      <c r="E315" s="576"/>
      <c r="F315" s="900" t="str">
        <f t="shared" si="5"/>
        <v/>
      </c>
    </row>
    <row r="316" spans="1:6" s="42" customFormat="1" ht="10.65">
      <c r="A316" s="305" t="s">
        <v>30</v>
      </c>
      <c r="B316" s="223" t="s">
        <v>794</v>
      </c>
      <c r="C316" s="575" t="s">
        <v>8</v>
      </c>
      <c r="D316" s="576">
        <v>78</v>
      </c>
      <c r="E316" s="576"/>
      <c r="F316" s="900" t="str">
        <f t="shared" si="5"/>
        <v/>
      </c>
    </row>
    <row r="317" spans="1:6" s="42" customFormat="1" ht="13.15">
      <c r="A317" s="60"/>
      <c r="B317" s="101"/>
      <c r="C317" s="219"/>
      <c r="D317" s="291"/>
      <c r="E317" s="85"/>
      <c r="F317" s="900" t="str">
        <f t="shared" si="5"/>
        <v/>
      </c>
    </row>
    <row r="318" spans="1:6" s="52" customFormat="1" ht="22.55">
      <c r="A318" s="602">
        <f>COUNT($A$1:A317)+1</f>
        <v>24</v>
      </c>
      <c r="B318" s="568" t="s">
        <v>1447</v>
      </c>
      <c r="C318" s="569"/>
      <c r="D318" s="570"/>
      <c r="E318" s="569"/>
      <c r="F318" s="900" t="str">
        <f t="shared" si="5"/>
        <v/>
      </c>
    </row>
    <row r="319" spans="1:6" s="190" customFormat="1" ht="31.95">
      <c r="A319" s="571"/>
      <c r="B319" s="572" t="s">
        <v>516</v>
      </c>
      <c r="C319" s="573"/>
      <c r="D319" s="574"/>
      <c r="E319" s="574"/>
      <c r="F319" s="900" t="str">
        <f t="shared" si="5"/>
        <v/>
      </c>
    </row>
    <row r="320" spans="1:6" s="146" customFormat="1" ht="31.95">
      <c r="A320" s="139"/>
      <c r="B320" s="156" t="s">
        <v>511</v>
      </c>
      <c r="C320" s="150"/>
      <c r="D320" s="151"/>
      <c r="E320" s="152"/>
      <c r="F320" s="900" t="str">
        <f t="shared" si="5"/>
        <v/>
      </c>
    </row>
    <row r="321" spans="1:7" s="146" customFormat="1" ht="87.85" customHeight="1">
      <c r="A321" s="139"/>
      <c r="B321" s="156" t="s">
        <v>1448</v>
      </c>
      <c r="C321" s="150"/>
      <c r="D321" s="151"/>
      <c r="E321" s="152"/>
      <c r="F321" s="900" t="str">
        <f t="shared" si="5"/>
        <v/>
      </c>
    </row>
    <row r="322" spans="1:7" s="146" customFormat="1" ht="31.95">
      <c r="A322" s="139"/>
      <c r="B322" s="148" t="s">
        <v>1450</v>
      </c>
      <c r="C322" s="150"/>
      <c r="D322" s="151"/>
      <c r="E322" s="152"/>
      <c r="F322" s="900"/>
    </row>
    <row r="323" spans="1:7" s="42" customFormat="1" ht="31.95">
      <c r="A323" s="305"/>
      <c r="B323" s="223" t="s">
        <v>1449</v>
      </c>
      <c r="C323" s="575" t="s">
        <v>8</v>
      </c>
      <c r="D323" s="576">
        <v>47.8</v>
      </c>
      <c r="E323" s="576"/>
      <c r="F323" s="900" t="str">
        <f t="shared" ref="F323" si="10">IF(OR(OR(E323=0,E323=""),OR(D323=0,D323="")),"",D323*E323)</f>
        <v/>
      </c>
      <c r="G323" s="1132"/>
    </row>
    <row r="324" spans="1:7" s="42" customFormat="1" ht="10.65">
      <c r="A324" s="82"/>
      <c r="B324" s="344"/>
      <c r="C324" s="84"/>
      <c r="D324" s="85"/>
      <c r="E324" s="85"/>
      <c r="F324" s="900" t="str">
        <f>IF(OR(OR(E324=0,E324=""),OR(D324=0,D324="")),"",D324*E324)</f>
        <v/>
      </c>
      <c r="G324" s="1132"/>
    </row>
    <row r="325" spans="1:7" s="52" customFormat="1" ht="11.3">
      <c r="A325" s="59">
        <f>COUNT($A$1:A324)+1</f>
        <v>25</v>
      </c>
      <c r="B325" s="53" t="s">
        <v>796</v>
      </c>
      <c r="C325" s="55"/>
      <c r="D325" s="54"/>
      <c r="E325" s="55"/>
      <c r="F325" s="900" t="str">
        <f>IF(OR(OR(E325=0,E325=""),OR(D325=0,D325="")),"",D325*E325)</f>
        <v/>
      </c>
    </row>
    <row r="326" spans="1:7" s="42" customFormat="1" ht="31.95">
      <c r="B326" s="206" t="s">
        <v>797</v>
      </c>
      <c r="C326" s="84"/>
      <c r="D326" s="85"/>
      <c r="E326" s="85"/>
      <c r="F326" s="900" t="str">
        <f>IF(OR(OR(E326=0,E326=""),OR(D326=0,D326="")),"",D326*E326)</f>
        <v/>
      </c>
      <c r="G326" s="1133"/>
    </row>
    <row r="327" spans="1:7" s="42" customFormat="1" ht="31.95">
      <c r="B327" s="206" t="s">
        <v>1241</v>
      </c>
      <c r="C327" s="84"/>
      <c r="D327" s="85"/>
      <c r="E327" s="85"/>
      <c r="F327" s="900" t="str">
        <f>IF(OR(OR(E327=0,E327=""),OR(D327=0,D327="")),"",D327*E327)</f>
        <v/>
      </c>
      <c r="G327" s="1133"/>
    </row>
    <row r="328" spans="1:7" s="42" customFormat="1" ht="50.25" customHeight="1">
      <c r="B328" s="206" t="s">
        <v>798</v>
      </c>
      <c r="C328" s="84"/>
      <c r="D328" s="85"/>
      <c r="E328" s="85"/>
      <c r="F328" s="900"/>
      <c r="G328" s="1133"/>
    </row>
    <row r="329" spans="1:7" s="42" customFormat="1" ht="75.8" customHeight="1">
      <c r="B329" s="206" t="s">
        <v>1242</v>
      </c>
      <c r="C329" s="84"/>
      <c r="D329" s="85"/>
      <c r="E329" s="85"/>
      <c r="F329" s="900"/>
      <c r="G329" s="1133"/>
    </row>
    <row r="330" spans="1:7" s="42" customFormat="1" ht="10.65">
      <c r="A330" s="82"/>
      <c r="B330" s="337" t="s">
        <v>518</v>
      </c>
      <c r="C330" s="84"/>
      <c r="D330" s="85"/>
      <c r="E330" s="85"/>
      <c r="F330" s="900" t="str">
        <f t="shared" ref="F330:F353" si="11">IF(OR(OR(E330=0,E330=""),OR(D330=0,D330="")),"",D330*E330)</f>
        <v/>
      </c>
      <c r="G330" s="1133"/>
    </row>
    <row r="331" spans="1:7" s="42" customFormat="1" ht="10.65">
      <c r="A331" s="305"/>
      <c r="B331" s="339" t="s">
        <v>1441</v>
      </c>
      <c r="C331" s="575"/>
      <c r="D331" s="576"/>
      <c r="E331" s="576"/>
      <c r="F331" s="900" t="str">
        <f t="shared" si="11"/>
        <v/>
      </c>
      <c r="G331" s="1133"/>
    </row>
    <row r="332" spans="1:7" s="42" customFormat="1" ht="21.3">
      <c r="A332" s="305" t="s">
        <v>45</v>
      </c>
      <c r="B332" s="222" t="s">
        <v>1443</v>
      </c>
      <c r="C332" s="84" t="s">
        <v>13</v>
      </c>
      <c r="D332" s="85">
        <v>6</v>
      </c>
      <c r="E332" s="576"/>
      <c r="F332" s="900" t="str">
        <f t="shared" si="11"/>
        <v/>
      </c>
      <c r="G332" s="1133"/>
    </row>
    <row r="333" spans="1:7" s="42" customFormat="1" ht="21.3">
      <c r="A333" s="305" t="s">
        <v>46</v>
      </c>
      <c r="B333" s="223" t="s">
        <v>1442</v>
      </c>
      <c r="C333" s="84" t="s">
        <v>13</v>
      </c>
      <c r="D333" s="85">
        <v>4</v>
      </c>
      <c r="E333" s="576"/>
      <c r="F333" s="900" t="str">
        <f t="shared" si="11"/>
        <v/>
      </c>
      <c r="G333" s="1133"/>
    </row>
    <row r="334" spans="1:7" s="42" customFormat="1" ht="10.65">
      <c r="A334" s="305"/>
      <c r="B334" s="223"/>
      <c r="C334" s="84"/>
      <c r="D334" s="85"/>
      <c r="E334" s="576"/>
      <c r="F334" s="900" t="str">
        <f t="shared" si="11"/>
        <v/>
      </c>
      <c r="G334" s="1133"/>
    </row>
    <row r="335" spans="1:7" s="42" customFormat="1" ht="10.65">
      <c r="A335" s="305"/>
      <c r="B335" s="339" t="s">
        <v>1441</v>
      </c>
      <c r="C335" s="84"/>
      <c r="D335" s="85"/>
      <c r="E335" s="576"/>
      <c r="F335" s="900" t="str">
        <f t="shared" si="11"/>
        <v/>
      </c>
      <c r="G335" s="1133"/>
    </row>
    <row r="336" spans="1:7" s="42" customFormat="1" ht="21.3">
      <c r="A336" s="305" t="s">
        <v>44</v>
      </c>
      <c r="B336" s="222" t="s">
        <v>1443</v>
      </c>
      <c r="C336" s="84" t="s">
        <v>13</v>
      </c>
      <c r="D336" s="85">
        <v>6</v>
      </c>
      <c r="E336" s="576"/>
      <c r="F336" s="900" t="str">
        <f t="shared" si="11"/>
        <v/>
      </c>
      <c r="G336" s="1133"/>
    </row>
    <row r="337" spans="1:7" s="42" customFormat="1" ht="21.3">
      <c r="A337" s="305" t="s">
        <v>47</v>
      </c>
      <c r="B337" s="223" t="s">
        <v>1442</v>
      </c>
      <c r="C337" s="84" t="s">
        <v>13</v>
      </c>
      <c r="D337" s="85">
        <v>6</v>
      </c>
      <c r="E337" s="576"/>
      <c r="F337" s="900" t="str">
        <f t="shared" si="11"/>
        <v/>
      </c>
      <c r="G337" s="1133"/>
    </row>
    <row r="338" spans="1:7" s="42" customFormat="1" ht="10.65">
      <c r="A338" s="305"/>
      <c r="B338" s="223"/>
      <c r="C338" s="84"/>
      <c r="D338" s="85"/>
      <c r="E338" s="576"/>
      <c r="F338" s="900" t="str">
        <f t="shared" si="11"/>
        <v/>
      </c>
      <c r="G338" s="1133"/>
    </row>
    <row r="339" spans="1:7" s="42" customFormat="1" ht="10.65">
      <c r="A339" s="305"/>
      <c r="B339" s="339" t="s">
        <v>1444</v>
      </c>
      <c r="C339" s="84"/>
      <c r="D339" s="85"/>
      <c r="E339" s="576"/>
      <c r="F339" s="900" t="str">
        <f t="shared" si="11"/>
        <v/>
      </c>
      <c r="G339" s="1133"/>
    </row>
    <row r="340" spans="1:7" s="42" customFormat="1" ht="21.3">
      <c r="A340" s="305" t="s">
        <v>48</v>
      </c>
      <c r="B340" s="222" t="s">
        <v>1443</v>
      </c>
      <c r="C340" s="84" t="s">
        <v>13</v>
      </c>
      <c r="D340" s="85">
        <v>6</v>
      </c>
      <c r="E340" s="576"/>
      <c r="F340" s="900" t="str">
        <f t="shared" si="11"/>
        <v/>
      </c>
      <c r="G340" s="1133"/>
    </row>
    <row r="341" spans="1:7" s="42" customFormat="1" ht="21.3">
      <c r="A341" s="305" t="s">
        <v>51</v>
      </c>
      <c r="B341" s="223" t="s">
        <v>1442</v>
      </c>
      <c r="C341" s="84" t="s">
        <v>13</v>
      </c>
      <c r="D341" s="85">
        <v>6</v>
      </c>
      <c r="E341" s="576"/>
      <c r="F341" s="900" t="str">
        <f t="shared" si="11"/>
        <v/>
      </c>
      <c r="G341" s="1133"/>
    </row>
    <row r="342" spans="1:7" s="42" customFormat="1" ht="42.6">
      <c r="A342" s="305" t="s">
        <v>49</v>
      </c>
      <c r="B342" s="222" t="s">
        <v>1446</v>
      </c>
      <c r="C342" s="84" t="s">
        <v>13</v>
      </c>
      <c r="D342" s="85">
        <v>6</v>
      </c>
      <c r="E342" s="576"/>
      <c r="F342" s="900" t="str">
        <f t="shared" si="11"/>
        <v/>
      </c>
      <c r="G342" s="1133"/>
    </row>
    <row r="343" spans="1:7" s="42" customFormat="1" ht="53.25">
      <c r="A343" s="305" t="s">
        <v>53</v>
      </c>
      <c r="B343" s="222" t="s">
        <v>1445</v>
      </c>
      <c r="C343" s="84" t="s">
        <v>13</v>
      </c>
      <c r="D343" s="85">
        <v>6</v>
      </c>
      <c r="E343" s="576"/>
      <c r="F343" s="900" t="str">
        <f t="shared" si="11"/>
        <v/>
      </c>
      <c r="G343" s="1133"/>
    </row>
    <row r="344" spans="1:7" s="42" customFormat="1" ht="10.65">
      <c r="A344" s="305" t="s">
        <v>30</v>
      </c>
      <c r="B344" s="223" t="s">
        <v>794</v>
      </c>
      <c r="C344" s="84" t="s">
        <v>13</v>
      </c>
      <c r="D344" s="85">
        <v>6</v>
      </c>
      <c r="E344" s="576"/>
      <c r="F344" s="900" t="str">
        <f t="shared" si="11"/>
        <v/>
      </c>
      <c r="G344" s="1133"/>
    </row>
    <row r="345" spans="1:7" s="42" customFormat="1" ht="10.65">
      <c r="A345" s="305"/>
      <c r="B345" s="223"/>
      <c r="C345" s="84"/>
      <c r="D345" s="85"/>
      <c r="E345" s="576"/>
      <c r="F345" s="900" t="str">
        <f t="shared" si="11"/>
        <v/>
      </c>
      <c r="G345" s="1133"/>
    </row>
    <row r="346" spans="1:7" s="42" customFormat="1" ht="31.95">
      <c r="A346" s="305" t="s">
        <v>54</v>
      </c>
      <c r="B346" s="223" t="s">
        <v>1449</v>
      </c>
      <c r="C346" s="575" t="s">
        <v>13</v>
      </c>
      <c r="D346" s="576">
        <v>18</v>
      </c>
      <c r="E346" s="576"/>
      <c r="F346" s="900" t="str">
        <f t="shared" si="11"/>
        <v/>
      </c>
      <c r="G346" s="1133"/>
    </row>
    <row r="347" spans="1:7" s="42" customFormat="1" ht="10.65">
      <c r="A347" s="82"/>
      <c r="B347" s="83"/>
      <c r="C347" s="84"/>
      <c r="D347" s="85"/>
      <c r="E347" s="85"/>
      <c r="F347" s="900" t="str">
        <f t="shared" si="11"/>
        <v/>
      </c>
    </row>
    <row r="348" spans="1:7" s="52" customFormat="1" ht="11.3">
      <c r="A348" s="59">
        <f>COUNT($A$1:A347)+1</f>
        <v>26</v>
      </c>
      <c r="B348" s="53" t="s">
        <v>299</v>
      </c>
      <c r="C348" s="55"/>
      <c r="D348" s="54"/>
      <c r="E348" s="55"/>
      <c r="F348" s="900" t="str">
        <f t="shared" si="11"/>
        <v/>
      </c>
    </row>
    <row r="349" spans="1:7" s="42" customFormat="1" ht="31.95">
      <c r="B349" s="206" t="s">
        <v>300</v>
      </c>
      <c r="C349" s="84"/>
      <c r="D349" s="345"/>
      <c r="E349" s="85"/>
      <c r="F349" s="900" t="str">
        <f t="shared" si="11"/>
        <v/>
      </c>
    </row>
    <row r="350" spans="1:7" s="42" customFormat="1" ht="31.95">
      <c r="B350" s="206" t="s">
        <v>442</v>
      </c>
      <c r="C350" s="84"/>
      <c r="D350" s="345"/>
      <c r="E350" s="85"/>
      <c r="F350" s="900" t="str">
        <f t="shared" si="11"/>
        <v/>
      </c>
    </row>
    <row r="351" spans="1:7" s="42" customFormat="1" ht="10.65">
      <c r="B351" s="206" t="s">
        <v>301</v>
      </c>
      <c r="C351" s="84"/>
      <c r="D351" s="345"/>
      <c r="E351" s="85"/>
      <c r="F351" s="900" t="str">
        <f t="shared" si="11"/>
        <v/>
      </c>
    </row>
    <row r="352" spans="1:7" s="42" customFormat="1" ht="10.65">
      <c r="A352" s="82" t="s">
        <v>45</v>
      </c>
      <c r="B352" s="107" t="s">
        <v>443</v>
      </c>
      <c r="C352" s="84" t="s">
        <v>15</v>
      </c>
      <c r="D352" s="85">
        <v>15</v>
      </c>
      <c r="E352" s="85"/>
      <c r="F352" s="900" t="str">
        <f t="shared" si="11"/>
        <v/>
      </c>
    </row>
    <row r="353" spans="1:6" s="42" customFormat="1" ht="21.3">
      <c r="A353" s="82" t="s">
        <v>46</v>
      </c>
      <c r="B353" s="107" t="s">
        <v>1453</v>
      </c>
      <c r="C353" s="84" t="s">
        <v>15</v>
      </c>
      <c r="D353" s="85">
        <v>7.8</v>
      </c>
      <c r="E353" s="85"/>
      <c r="F353" s="900" t="str">
        <f t="shared" si="11"/>
        <v/>
      </c>
    </row>
    <row r="354" spans="1:6" s="42" customFormat="1" ht="10.65">
      <c r="A354" s="82"/>
      <c r="B354" s="83"/>
      <c r="C354" s="84"/>
      <c r="D354" s="85"/>
      <c r="E354" s="85"/>
      <c r="F354" s="900"/>
    </row>
    <row r="355" spans="1:6" s="52" customFormat="1" ht="11.3">
      <c r="A355" s="59">
        <f>COUNT($A$1:A354)+1</f>
        <v>27</v>
      </c>
      <c r="B355" s="53" t="s">
        <v>1451</v>
      </c>
      <c r="C355" s="55"/>
      <c r="D355" s="54"/>
      <c r="E355" s="55"/>
      <c r="F355" s="900"/>
    </row>
    <row r="356" spans="1:6" s="42" customFormat="1" ht="21.3">
      <c r="B356" s="206" t="s">
        <v>1452</v>
      </c>
      <c r="C356" s="84"/>
      <c r="D356" s="345"/>
      <c r="E356" s="85"/>
      <c r="F356" s="900"/>
    </row>
    <row r="357" spans="1:6" s="42" customFormat="1" ht="31.95">
      <c r="B357" s="206" t="s">
        <v>442</v>
      </c>
      <c r="C357" s="84"/>
      <c r="D357" s="345"/>
      <c r="E357" s="85"/>
      <c r="F357" s="900"/>
    </row>
    <row r="358" spans="1:6" s="42" customFormat="1" ht="10.65">
      <c r="B358" s="206" t="s">
        <v>301</v>
      </c>
      <c r="C358" s="84"/>
      <c r="D358" s="345"/>
      <c r="E358" s="85"/>
      <c r="F358" s="900"/>
    </row>
    <row r="359" spans="1:6" s="42" customFormat="1" ht="10.65">
      <c r="A359" s="82"/>
      <c r="B359" s="107"/>
      <c r="C359" s="84" t="s">
        <v>15</v>
      </c>
      <c r="D359" s="85">
        <v>18.7</v>
      </c>
      <c r="E359" s="85"/>
      <c r="F359" s="900" t="str">
        <f>IF(OR(OR(E359=0,E359=" "),OR(D359=0,D359=" "))," ",D359*E359)</f>
        <v xml:space="preserve"> </v>
      </c>
    </row>
    <row r="360" spans="1:6" s="27" customFormat="1" ht="10.65">
      <c r="A360" s="82"/>
      <c r="B360" s="25"/>
      <c r="C360" s="86"/>
      <c r="D360" s="87"/>
      <c r="E360" s="87"/>
      <c r="F360" s="900"/>
    </row>
    <row r="361" spans="1:6" s="52" customFormat="1" ht="11.3">
      <c r="A361" s="59">
        <f>COUNT($A$1:A360)+1</f>
        <v>28</v>
      </c>
      <c r="B361" s="346" t="s">
        <v>302</v>
      </c>
      <c r="C361" s="55"/>
      <c r="D361" s="54"/>
      <c r="E361" s="55"/>
      <c r="F361" s="900"/>
    </row>
    <row r="362" spans="1:6" s="42" customFormat="1" ht="61.55" customHeight="1">
      <c r="A362" s="205"/>
      <c r="B362" s="206" t="s">
        <v>87</v>
      </c>
      <c r="C362" s="84"/>
      <c r="D362" s="85"/>
      <c r="E362" s="85"/>
      <c r="F362" s="900"/>
    </row>
    <row r="363" spans="1:6" s="146" customFormat="1" ht="112.55" customHeight="1">
      <c r="A363" s="139"/>
      <c r="B363" s="347" t="s">
        <v>118</v>
      </c>
      <c r="C363" s="140"/>
      <c r="D363" s="141"/>
      <c r="E363" s="142"/>
      <c r="F363" s="900"/>
    </row>
    <row r="364" spans="1:6" s="146" customFormat="1" ht="59.35" customHeight="1">
      <c r="A364" s="139"/>
      <c r="B364" s="347" t="s">
        <v>2489</v>
      </c>
      <c r="C364" s="140"/>
      <c r="D364" s="141"/>
      <c r="E364" s="142"/>
      <c r="F364" s="900"/>
    </row>
    <row r="365" spans="1:6" s="42" customFormat="1" ht="50.25" customHeight="1">
      <c r="A365" s="205"/>
      <c r="B365" s="206" t="s">
        <v>116</v>
      </c>
      <c r="C365" s="84"/>
      <c r="D365" s="85"/>
      <c r="E365" s="85"/>
      <c r="F365" s="900"/>
    </row>
    <row r="366" spans="1:6" s="42" customFormat="1" ht="10.65">
      <c r="A366" s="205"/>
      <c r="B366" s="206" t="s">
        <v>117</v>
      </c>
      <c r="C366" s="84"/>
      <c r="D366" s="85"/>
      <c r="E366" s="85"/>
      <c r="F366" s="900"/>
    </row>
    <row r="367" spans="1:6" s="42" customFormat="1" ht="31.95">
      <c r="A367" s="157" t="s">
        <v>91</v>
      </c>
      <c r="B367" s="348" t="s">
        <v>103</v>
      </c>
      <c r="C367" s="84"/>
      <c r="D367" s="85"/>
      <c r="E367" s="85"/>
      <c r="F367" s="900"/>
    </row>
    <row r="368" spans="1:6" s="42" customFormat="1" ht="10.65">
      <c r="A368" s="157" t="s">
        <v>91</v>
      </c>
      <c r="B368" s="348" t="s">
        <v>104</v>
      </c>
      <c r="C368" s="84"/>
      <c r="D368" s="85"/>
      <c r="E368" s="85"/>
      <c r="F368" s="900"/>
    </row>
    <row r="369" spans="1:6" s="42" customFormat="1" ht="10.65">
      <c r="A369" s="157" t="s">
        <v>91</v>
      </c>
      <c r="B369" s="348" t="s">
        <v>105</v>
      </c>
      <c r="C369" s="84"/>
      <c r="D369" s="85"/>
      <c r="E369" s="85"/>
      <c r="F369" s="900"/>
    </row>
    <row r="370" spans="1:6" s="42" customFormat="1" ht="21.3">
      <c r="A370" s="157" t="s">
        <v>91</v>
      </c>
      <c r="B370" s="348" t="s">
        <v>106</v>
      </c>
      <c r="C370" s="84"/>
      <c r="D370" s="85"/>
      <c r="E370" s="85"/>
      <c r="F370" s="900"/>
    </row>
    <row r="371" spans="1:6" s="42" customFormat="1" ht="10.65">
      <c r="A371" s="157" t="s">
        <v>91</v>
      </c>
      <c r="B371" s="348" t="s">
        <v>107</v>
      </c>
      <c r="C371" s="84"/>
      <c r="D371" s="85"/>
      <c r="E371" s="85"/>
      <c r="F371" s="900"/>
    </row>
    <row r="372" spans="1:6" s="42" customFormat="1" ht="10.65">
      <c r="A372" s="157" t="s">
        <v>91</v>
      </c>
      <c r="B372" s="348" t="s">
        <v>108</v>
      </c>
      <c r="C372" s="84"/>
      <c r="D372" s="85"/>
      <c r="E372" s="85"/>
      <c r="F372" s="900"/>
    </row>
    <row r="373" spans="1:6" s="42" customFormat="1" ht="10.65">
      <c r="A373" s="157" t="s">
        <v>91</v>
      </c>
      <c r="B373" s="348" t="s">
        <v>109</v>
      </c>
      <c r="C373" s="84"/>
      <c r="D373" s="85"/>
      <c r="E373" s="85"/>
      <c r="F373" s="900"/>
    </row>
    <row r="374" spans="1:6" s="42" customFormat="1" ht="31.95">
      <c r="A374" s="157" t="s">
        <v>91</v>
      </c>
      <c r="B374" s="348" t="s">
        <v>110</v>
      </c>
      <c r="C374" s="84"/>
      <c r="D374" s="85"/>
      <c r="E374" s="85"/>
      <c r="F374" s="900"/>
    </row>
    <row r="375" spans="1:6" s="42" customFormat="1" ht="21.3">
      <c r="A375" s="157" t="s">
        <v>91</v>
      </c>
      <c r="B375" s="348" t="s">
        <v>111</v>
      </c>
      <c r="C375" s="84"/>
      <c r="D375" s="85"/>
      <c r="E375" s="85"/>
      <c r="F375" s="900"/>
    </row>
    <row r="376" spans="1:6" s="42" customFormat="1" ht="10.65">
      <c r="A376" s="157" t="s">
        <v>91</v>
      </c>
      <c r="B376" s="348" t="s">
        <v>112</v>
      </c>
      <c r="C376" s="84"/>
      <c r="D376" s="85"/>
      <c r="E376" s="85"/>
      <c r="F376" s="900"/>
    </row>
    <row r="377" spans="1:6" s="146" customFormat="1" ht="30.7" customHeight="1">
      <c r="A377" s="139"/>
      <c r="B377" s="347" t="s">
        <v>119</v>
      </c>
      <c r="C377" s="140"/>
      <c r="D377" s="141"/>
      <c r="E377" s="142"/>
      <c r="F377" s="900"/>
    </row>
    <row r="378" spans="1:6" s="27" customFormat="1" ht="37.6" customHeight="1">
      <c r="A378" s="205"/>
      <c r="B378" s="206" t="s">
        <v>127</v>
      </c>
      <c r="C378" s="84"/>
      <c r="D378" s="85"/>
      <c r="E378" s="85"/>
      <c r="F378" s="900"/>
    </row>
    <row r="379" spans="1:6" s="27" customFormat="1" ht="42.6">
      <c r="A379" s="82" t="s">
        <v>45</v>
      </c>
      <c r="B379" s="222" t="s">
        <v>303</v>
      </c>
      <c r="C379" s="86" t="s">
        <v>13</v>
      </c>
      <c r="D379" s="87">
        <v>1</v>
      </c>
      <c r="E379" s="87"/>
      <c r="F379" s="900" t="str">
        <f>IF(OR(OR(E379=0,E379=""),OR(D379=0,D379="")),"",D379*E379)</f>
        <v/>
      </c>
    </row>
    <row r="380" spans="1:6" s="27" customFormat="1" ht="42.6">
      <c r="A380" s="82" t="s">
        <v>46</v>
      </c>
      <c r="B380" s="222" t="s">
        <v>304</v>
      </c>
      <c r="C380" s="84" t="s">
        <v>13</v>
      </c>
      <c r="D380" s="85">
        <v>1</v>
      </c>
      <c r="E380" s="87"/>
      <c r="F380" s="900" t="str">
        <f>IF(OR(OR(E380=0,E380=""),OR(D380=0,D380="")),"",D380*E380)</f>
        <v/>
      </c>
    </row>
    <row r="381" spans="1:6" s="42" customFormat="1" ht="10.65">
      <c r="A381" s="82"/>
      <c r="B381" s="83"/>
      <c r="C381" s="84"/>
      <c r="D381" s="85"/>
      <c r="E381" s="85"/>
      <c r="F381" s="900"/>
    </row>
    <row r="382" spans="1:6" s="42" customFormat="1" ht="10.65">
      <c r="A382" s="82"/>
      <c r="B382" s="83"/>
      <c r="C382" s="84"/>
      <c r="D382" s="85"/>
      <c r="E382" s="85"/>
      <c r="F382" s="900"/>
    </row>
    <row r="383" spans="1:6" s="57" customFormat="1" ht="15.05">
      <c r="A383" s="204" t="str">
        <f>A3</f>
        <v>A.I.</v>
      </c>
      <c r="B383" s="201" t="s">
        <v>216</v>
      </c>
      <c r="C383" s="203"/>
      <c r="D383" s="202"/>
      <c r="E383" s="203"/>
      <c r="F383" s="901" t="str">
        <f>IF(SUM(F1:F382)&gt;0,SUM(F1:F382),"")</f>
        <v/>
      </c>
    </row>
  </sheetData>
  <protectedRanges>
    <protectedRange sqref="E360:E361" name="Raspon1_1_1_7_1_1_1_2_1_1_1"/>
    <protectedRange sqref="C187:C188" name="Raspon3"/>
    <protectedRange sqref="E195" name="Raspon2_1"/>
    <protectedRange sqref="E209:E218" name="Raspon1_1_1_7_1_1_1_2_1_1_1_1"/>
  </protectedRanges>
  <mergeCells count="2">
    <mergeCell ref="G323:G324"/>
    <mergeCell ref="G326:G346"/>
  </mergeCells>
  <phoneticPr fontId="104" type="noConversion"/>
  <conditionalFormatting sqref="F7">
    <cfRule type="cellIs" dxfId="28" priority="10" stopIfTrue="1" operator="greaterThan">
      <formula>0</formula>
    </cfRule>
  </conditionalFormatting>
  <conditionalFormatting sqref="F9:F10">
    <cfRule type="cellIs" dxfId="27" priority="8" stopIfTrue="1" operator="greaterThan">
      <formula>0</formula>
    </cfRule>
  </conditionalFormatting>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10" manualBreakCount="10">
    <brk id="20" max="5" man="1"/>
    <brk id="141" max="5" man="1"/>
    <brk id="171" max="5" man="1"/>
    <brk id="196" max="5" man="1"/>
    <brk id="216" max="5" man="1"/>
    <brk id="244" max="5" man="1"/>
    <brk id="275" max="5" man="1"/>
    <brk id="296" max="5" man="1"/>
    <brk id="322" max="5" man="1"/>
    <brk id="347"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46"/>
  <sheetViews>
    <sheetView showZeros="0" view="pageBreakPreview" zoomScaleNormal="100" zoomScaleSheetLayoutView="100" workbookViewId="0">
      <selection activeCell="C230" sqref="C230"/>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12" s="137" customFormat="1">
      <c r="A1" s="74" t="s">
        <v>71</v>
      </c>
      <c r="B1" s="75" t="s">
        <v>70</v>
      </c>
      <c r="C1" s="74" t="s">
        <v>64</v>
      </c>
      <c r="D1" s="135" t="s">
        <v>65</v>
      </c>
      <c r="E1" s="135" t="s">
        <v>66</v>
      </c>
      <c r="F1" s="136" t="s">
        <v>67</v>
      </c>
    </row>
    <row r="2" spans="1:12" s="27" customFormat="1" ht="10.65">
      <c r="A2" s="58"/>
      <c r="B2" s="40"/>
      <c r="C2" s="26"/>
      <c r="D2" s="26"/>
      <c r="E2" s="37"/>
      <c r="F2" s="38"/>
    </row>
    <row r="3" spans="1:12" s="57" customFormat="1" ht="15.05">
      <c r="A3" s="62" t="s">
        <v>34</v>
      </c>
      <c r="B3" s="63" t="s">
        <v>1463</v>
      </c>
      <c r="C3" s="64"/>
      <c r="D3" s="64"/>
      <c r="E3" s="65"/>
      <c r="F3" s="66"/>
    </row>
    <row r="4" spans="1:12" s="57" customFormat="1" ht="15.05">
      <c r="A4" s="67"/>
      <c r="B4" s="154"/>
      <c r="C4" s="68"/>
      <c r="D4" s="68"/>
      <c r="E4" s="69"/>
      <c r="F4" s="70"/>
    </row>
    <row r="5" spans="1:12" s="51" customFormat="1" ht="10.65">
      <c r="A5" s="114"/>
      <c r="B5" s="25" t="s">
        <v>5</v>
      </c>
      <c r="C5" s="114"/>
    </row>
    <row r="6" spans="1:12" s="51" customFormat="1" ht="59.35" customHeight="1">
      <c r="A6" s="114"/>
      <c r="B6" s="25" t="s">
        <v>1464</v>
      </c>
      <c r="C6" s="114"/>
    </row>
    <row r="7" spans="1:12" s="51" customFormat="1" ht="31.95">
      <c r="A7" s="114"/>
      <c r="B7" s="51" t="s">
        <v>1465</v>
      </c>
      <c r="C7" s="114"/>
    </row>
    <row r="8" spans="1:12" s="51" customFormat="1" ht="63.9">
      <c r="A8" s="114"/>
      <c r="B8" s="51" t="s">
        <v>1466</v>
      </c>
      <c r="C8" s="114"/>
    </row>
    <row r="9" spans="1:12" s="51" customFormat="1" ht="31.95">
      <c r="A9" s="114"/>
      <c r="B9" s="51" t="s">
        <v>1467</v>
      </c>
      <c r="C9" s="114"/>
    </row>
    <row r="10" spans="1:12" s="51" customFormat="1" ht="21.3">
      <c r="A10" s="114"/>
      <c r="B10" s="51" t="s">
        <v>1468</v>
      </c>
      <c r="C10" s="114"/>
    </row>
    <row r="11" spans="1:12" s="146" customFormat="1" ht="53.25">
      <c r="A11" s="139"/>
      <c r="B11" s="51" t="s">
        <v>1469</v>
      </c>
      <c r="C11" s="140"/>
      <c r="D11" s="141"/>
      <c r="E11" s="142"/>
      <c r="F11" s="143"/>
      <c r="G11" s="145"/>
      <c r="H11" s="145"/>
      <c r="I11" s="145"/>
      <c r="J11" s="145"/>
      <c r="K11" s="145"/>
      <c r="L11" s="145"/>
    </row>
    <row r="12" spans="1:12" s="51" customFormat="1" ht="10.65">
      <c r="A12" s="114"/>
      <c r="C12" s="114"/>
    </row>
    <row r="13" spans="1:12" s="51" customFormat="1" ht="10.65">
      <c r="A13" s="114"/>
      <c r="B13" s="51" t="s">
        <v>1470</v>
      </c>
      <c r="C13" s="114"/>
    </row>
    <row r="14" spans="1:12" s="51" customFormat="1" ht="10.65">
      <c r="A14" s="114" t="s">
        <v>91</v>
      </c>
      <c r="B14" s="51" t="s">
        <v>1471</v>
      </c>
      <c r="C14" s="114"/>
    </row>
    <row r="15" spans="1:12" s="51" customFormat="1" ht="10.65">
      <c r="A15" s="114" t="s">
        <v>91</v>
      </c>
      <c r="B15" s="51" t="s">
        <v>1472</v>
      </c>
      <c r="C15" s="114"/>
    </row>
    <row r="16" spans="1:12" s="51" customFormat="1" ht="21.3">
      <c r="A16" s="114" t="s">
        <v>91</v>
      </c>
      <c r="B16" s="51" t="s">
        <v>1473</v>
      </c>
      <c r="C16" s="114"/>
    </row>
    <row r="17" spans="1:12" s="51" customFormat="1" ht="10.65">
      <c r="A17" s="114"/>
      <c r="B17" s="51" t="s">
        <v>1474</v>
      </c>
      <c r="C17" s="114"/>
    </row>
    <row r="18" spans="1:12" s="51" customFormat="1" ht="10.65">
      <c r="A18" s="114"/>
      <c r="C18" s="114"/>
    </row>
    <row r="19" spans="1:12" s="51" customFormat="1" ht="31.95">
      <c r="A19" s="114"/>
      <c r="B19" s="51" t="s">
        <v>1475</v>
      </c>
      <c r="C19" s="114"/>
    </row>
    <row r="20" spans="1:12" s="51" customFormat="1" ht="42.6">
      <c r="A20" s="114"/>
      <c r="B20" s="51" t="s">
        <v>1476</v>
      </c>
      <c r="C20" s="114"/>
    </row>
    <row r="21" spans="1:12" s="51" customFormat="1" ht="10.65">
      <c r="A21" s="114"/>
      <c r="C21" s="114"/>
    </row>
    <row r="22" spans="1:12" s="51" customFormat="1" ht="63.9">
      <c r="A22" s="114"/>
      <c r="B22" s="51" t="s">
        <v>1477</v>
      </c>
      <c r="C22" s="114"/>
    </row>
    <row r="23" spans="1:12" s="51" customFormat="1" ht="74.5">
      <c r="A23" s="114"/>
      <c r="B23" s="51" t="s">
        <v>1478</v>
      </c>
      <c r="C23" s="114"/>
    </row>
    <row r="24" spans="1:12" s="51" customFormat="1" ht="42.6">
      <c r="A24" s="114"/>
      <c r="B24" s="51" t="s">
        <v>1479</v>
      </c>
      <c r="C24" s="114"/>
    </row>
    <row r="25" spans="1:12" s="146" customFormat="1" ht="26.3" customHeight="1">
      <c r="A25" s="139"/>
      <c r="B25" s="156" t="s">
        <v>2490</v>
      </c>
      <c r="C25" s="150"/>
      <c r="D25" s="151"/>
      <c r="E25" s="152"/>
      <c r="F25" s="229"/>
      <c r="G25" s="145"/>
      <c r="H25" s="145"/>
      <c r="I25" s="145"/>
      <c r="J25" s="145"/>
      <c r="K25" s="145"/>
      <c r="L25" s="145"/>
    </row>
    <row r="26" spans="1:12" s="51" customFormat="1" ht="10.65">
      <c r="A26" s="114"/>
      <c r="C26" s="114"/>
    </row>
    <row r="27" spans="1:12" s="27" customFormat="1" ht="10.65">
      <c r="A27" s="96"/>
      <c r="B27" s="25" t="s">
        <v>134</v>
      </c>
      <c r="C27" s="97"/>
      <c r="D27" s="97"/>
      <c r="E27" s="44"/>
      <c r="F27" s="98"/>
    </row>
    <row r="28" spans="1:12" s="146" customFormat="1" ht="14.4">
      <c r="A28" s="139"/>
      <c r="B28" s="228" t="s">
        <v>1480</v>
      </c>
      <c r="C28" s="150"/>
      <c r="D28" s="151"/>
      <c r="E28" s="152"/>
      <c r="F28" s="229"/>
      <c r="G28" s="145"/>
      <c r="H28" s="145"/>
      <c r="I28" s="145"/>
      <c r="J28" s="145"/>
      <c r="K28" s="145"/>
      <c r="L28" s="145"/>
    </row>
    <row r="29" spans="1:12" s="146" customFormat="1" ht="14.4">
      <c r="A29" s="230" t="s">
        <v>91</v>
      </c>
      <c r="B29" s="156" t="s">
        <v>1481</v>
      </c>
      <c r="C29" s="150"/>
      <c r="D29" s="151"/>
      <c r="E29" s="152"/>
      <c r="F29" s="229"/>
      <c r="G29" s="145"/>
      <c r="H29" s="145"/>
      <c r="I29" s="145"/>
      <c r="J29" s="145"/>
      <c r="K29" s="145"/>
      <c r="L29" s="145"/>
    </row>
    <row r="30" spans="1:12" s="146" customFormat="1" ht="21.3">
      <c r="A30" s="230" t="s">
        <v>91</v>
      </c>
      <c r="B30" s="156" t="s">
        <v>1482</v>
      </c>
      <c r="C30" s="150"/>
      <c r="D30" s="151"/>
      <c r="E30" s="152"/>
      <c r="F30" s="229"/>
      <c r="G30" s="145"/>
      <c r="H30" s="145"/>
      <c r="I30" s="145"/>
      <c r="J30" s="145"/>
      <c r="K30" s="145"/>
      <c r="L30" s="145"/>
    </row>
    <row r="31" spans="1:12" s="146" customFormat="1" ht="14.4">
      <c r="A31" s="230" t="s">
        <v>91</v>
      </c>
      <c r="B31" s="156" t="s">
        <v>1483</v>
      </c>
      <c r="C31" s="150"/>
      <c r="D31" s="151"/>
      <c r="E31" s="152"/>
      <c r="F31" s="229"/>
      <c r="G31" s="145"/>
      <c r="H31" s="145"/>
      <c r="I31" s="145"/>
      <c r="J31" s="145"/>
      <c r="K31" s="145"/>
      <c r="L31" s="145"/>
    </row>
    <row r="32" spans="1:12" s="146" customFormat="1" ht="14.4">
      <c r="A32" s="230" t="s">
        <v>91</v>
      </c>
      <c r="B32" s="156" t="s">
        <v>1484</v>
      </c>
      <c r="C32" s="150"/>
      <c r="D32" s="151"/>
      <c r="E32" s="152"/>
      <c r="F32" s="229"/>
      <c r="G32" s="145"/>
      <c r="H32" s="145"/>
      <c r="I32" s="145"/>
      <c r="J32" s="145"/>
      <c r="K32" s="145"/>
      <c r="L32" s="145"/>
    </row>
    <row r="33" spans="1:12" s="146" customFormat="1" ht="21.3">
      <c r="A33" s="230" t="s">
        <v>91</v>
      </c>
      <c r="B33" s="156" t="s">
        <v>1485</v>
      </c>
      <c r="C33" s="150"/>
      <c r="D33" s="151"/>
      <c r="E33" s="152"/>
      <c r="F33" s="229"/>
      <c r="G33" s="145"/>
      <c r="H33" s="145"/>
      <c r="I33" s="145"/>
      <c r="J33" s="145"/>
      <c r="K33" s="145"/>
      <c r="L33" s="145"/>
    </row>
    <row r="34" spans="1:12" s="146" customFormat="1" ht="31.95">
      <c r="A34" s="230" t="s">
        <v>91</v>
      </c>
      <c r="B34" s="156" t="s">
        <v>1486</v>
      </c>
      <c r="C34" s="150"/>
      <c r="D34" s="151"/>
      <c r="E34" s="152"/>
      <c r="F34" s="229"/>
      <c r="G34" s="145"/>
      <c r="H34" s="145"/>
      <c r="I34" s="145"/>
      <c r="J34" s="145"/>
      <c r="K34" s="145"/>
      <c r="L34" s="145"/>
    </row>
    <row r="35" spans="1:12" s="146" customFormat="1" ht="14.4">
      <c r="A35" s="230" t="s">
        <v>91</v>
      </c>
      <c r="B35" s="156" t="s">
        <v>1487</v>
      </c>
      <c r="C35" s="150"/>
      <c r="D35" s="151"/>
      <c r="E35" s="152"/>
      <c r="F35" s="229"/>
      <c r="G35" s="145"/>
      <c r="H35" s="145"/>
      <c r="I35" s="145"/>
      <c r="J35" s="145"/>
      <c r="K35" s="145"/>
      <c r="L35" s="145"/>
    </row>
    <row r="36" spans="1:12" s="146" customFormat="1" ht="14.4">
      <c r="A36" s="230" t="s">
        <v>91</v>
      </c>
      <c r="B36" s="156" t="s">
        <v>1488</v>
      </c>
      <c r="C36" s="150"/>
      <c r="D36" s="151"/>
      <c r="E36" s="152"/>
      <c r="F36" s="229"/>
      <c r="G36" s="145"/>
      <c r="H36" s="145"/>
      <c r="I36" s="145"/>
      <c r="J36" s="145"/>
      <c r="K36" s="145"/>
      <c r="L36" s="145"/>
    </row>
    <row r="37" spans="1:12" s="146" customFormat="1" ht="14.4">
      <c r="A37" s="230"/>
      <c r="B37" s="156"/>
      <c r="C37" s="150"/>
      <c r="D37" s="151"/>
      <c r="E37" s="152"/>
      <c r="F37" s="229"/>
      <c r="G37" s="145"/>
      <c r="H37" s="145"/>
      <c r="I37" s="145"/>
      <c r="J37" s="145"/>
      <c r="K37" s="145"/>
      <c r="L37" s="145"/>
    </row>
    <row r="38" spans="1:12" s="146" customFormat="1" ht="14.4">
      <c r="A38" s="230"/>
      <c r="B38" s="228" t="s">
        <v>1489</v>
      </c>
      <c r="C38" s="150"/>
      <c r="D38" s="151"/>
      <c r="E38" s="152"/>
      <c r="F38" s="229"/>
      <c r="G38" s="145"/>
      <c r="H38" s="145"/>
      <c r="I38" s="145"/>
      <c r="J38" s="145"/>
      <c r="K38" s="145"/>
      <c r="L38" s="145"/>
    </row>
    <row r="39" spans="1:12" s="146" customFormat="1" ht="14.4">
      <c r="A39" s="230" t="s">
        <v>91</v>
      </c>
      <c r="B39" s="156" t="s">
        <v>1490</v>
      </c>
      <c r="C39" s="150"/>
      <c r="D39" s="151"/>
      <c r="E39" s="152"/>
      <c r="F39" s="229"/>
      <c r="G39" s="145"/>
      <c r="H39" s="145"/>
      <c r="I39" s="145"/>
      <c r="J39" s="145"/>
      <c r="K39" s="145"/>
      <c r="L39" s="145"/>
    </row>
    <row r="40" spans="1:12" s="146" customFormat="1" ht="21.3">
      <c r="A40" s="230" t="s">
        <v>91</v>
      </c>
      <c r="B40" s="156" t="s">
        <v>1491</v>
      </c>
      <c r="C40" s="150"/>
      <c r="D40" s="151"/>
      <c r="E40" s="152"/>
      <c r="F40" s="229"/>
      <c r="G40" s="145"/>
      <c r="H40" s="145"/>
      <c r="I40" s="145"/>
      <c r="J40" s="145"/>
      <c r="K40" s="145"/>
      <c r="L40" s="145"/>
    </row>
    <row r="41" spans="1:12" s="27" customFormat="1" ht="10.65">
      <c r="A41" s="58"/>
      <c r="B41" s="40"/>
      <c r="C41" s="26"/>
      <c r="D41" s="26"/>
      <c r="E41" s="37"/>
      <c r="F41" s="38"/>
    </row>
    <row r="42" spans="1:12" s="52" customFormat="1" ht="22.55">
      <c r="A42" s="79">
        <f>COUNT($A$1:A41)+1</f>
        <v>1</v>
      </c>
      <c r="B42" s="53" t="s">
        <v>1492</v>
      </c>
      <c r="C42" s="54"/>
      <c r="D42" s="54"/>
      <c r="E42" s="55"/>
      <c r="F42" s="900"/>
    </row>
    <row r="43" spans="1:12" s="27" customFormat="1" ht="74.5">
      <c r="B43" s="51" t="s">
        <v>1493</v>
      </c>
      <c r="C43" s="37"/>
      <c r="D43" s="26"/>
      <c r="E43" s="44"/>
      <c r="F43" s="900"/>
    </row>
    <row r="44" spans="1:12" s="27" customFormat="1" ht="48.05" customHeight="1">
      <c r="B44" s="51" t="s">
        <v>1494</v>
      </c>
      <c r="C44" s="37"/>
      <c r="D44" s="26"/>
      <c r="E44" s="44"/>
      <c r="F44" s="900"/>
    </row>
    <row r="45" spans="1:12" s="27" customFormat="1" ht="21.3">
      <c r="B45" s="51" t="s">
        <v>1495</v>
      </c>
      <c r="C45" s="37"/>
      <c r="D45" s="26"/>
      <c r="E45" s="44"/>
      <c r="F45" s="900"/>
    </row>
    <row r="46" spans="1:12" s="27" customFormat="1" ht="21.3">
      <c r="B46" s="51" t="s">
        <v>1496</v>
      </c>
      <c r="C46" s="37"/>
      <c r="D46" s="26"/>
      <c r="E46" s="44"/>
      <c r="F46" s="900"/>
    </row>
    <row r="47" spans="1:12" s="27" customFormat="1" ht="63.9">
      <c r="B47" s="51" t="s">
        <v>1497</v>
      </c>
      <c r="C47" s="37"/>
      <c r="D47" s="26"/>
      <c r="E47" s="44"/>
      <c r="F47" s="900"/>
    </row>
    <row r="48" spans="1:12" s="27" customFormat="1" ht="31.95">
      <c r="B48" s="51" t="s">
        <v>1498</v>
      </c>
      <c r="C48" s="37"/>
      <c r="D48" s="26"/>
      <c r="E48" s="44"/>
      <c r="F48" s="900"/>
    </row>
    <row r="49" spans="1:6" s="27" customFormat="1" ht="63.9">
      <c r="B49" s="51" t="s">
        <v>1499</v>
      </c>
      <c r="C49" s="37"/>
      <c r="D49" s="26"/>
      <c r="E49" s="44"/>
      <c r="F49" s="900"/>
    </row>
    <row r="50" spans="1:6" s="27" customFormat="1" ht="42.6">
      <c r="B50" s="51" t="s">
        <v>1500</v>
      </c>
      <c r="C50" s="37"/>
      <c r="D50" s="26"/>
      <c r="E50" s="44"/>
      <c r="F50" s="900"/>
    </row>
    <row r="51" spans="1:6" s="42" customFormat="1" ht="21.3">
      <c r="A51" s="82" t="s">
        <v>45</v>
      </c>
      <c r="B51" s="107" t="s">
        <v>1528</v>
      </c>
      <c r="C51" s="81" t="s">
        <v>279</v>
      </c>
      <c r="D51" s="44">
        <v>6</v>
      </c>
      <c r="E51" s="37"/>
      <c r="F51" s="900" t="str">
        <f t="shared" ref="F51:F114" si="0">IF(OR(OR(E51=0,E51=""),OR(D51=0,D51="")),"",D51*E51)</f>
        <v/>
      </c>
    </row>
    <row r="52" spans="1:6" s="42" customFormat="1" ht="10.65">
      <c r="A52" s="82"/>
      <c r="B52" s="107"/>
      <c r="C52" s="81"/>
      <c r="D52" s="44"/>
      <c r="E52" s="37"/>
      <c r="F52" s="900" t="str">
        <f t="shared" si="0"/>
        <v/>
      </c>
    </row>
    <row r="53" spans="1:6" s="42" customFormat="1" ht="63.9">
      <c r="A53" s="82"/>
      <c r="B53" s="107" t="s">
        <v>1501</v>
      </c>
      <c r="C53" s="81"/>
      <c r="D53" s="44"/>
      <c r="E53" s="37"/>
      <c r="F53" s="900" t="str">
        <f t="shared" si="0"/>
        <v/>
      </c>
    </row>
    <row r="54" spans="1:6" s="27" customFormat="1" ht="10.65">
      <c r="A54" s="82" t="s">
        <v>46</v>
      </c>
      <c r="B54" s="107" t="s">
        <v>1529</v>
      </c>
      <c r="C54" s="81" t="s">
        <v>17</v>
      </c>
      <c r="D54" s="44">
        <v>51.24</v>
      </c>
      <c r="E54" s="341"/>
      <c r="F54" s="900" t="str">
        <f t="shared" si="0"/>
        <v/>
      </c>
    </row>
    <row r="55" spans="1:6" s="27" customFormat="1" ht="10.65">
      <c r="A55" s="82" t="s">
        <v>44</v>
      </c>
      <c r="B55" s="107" t="s">
        <v>1530</v>
      </c>
      <c r="C55" s="81" t="s">
        <v>17</v>
      </c>
      <c r="D55" s="44">
        <v>48.5</v>
      </c>
      <c r="E55" s="341"/>
      <c r="F55" s="900" t="str">
        <f t="shared" si="0"/>
        <v/>
      </c>
    </row>
    <row r="56" spans="1:6" s="42" customFormat="1" ht="10.65">
      <c r="A56" s="82"/>
      <c r="B56" s="107"/>
      <c r="C56" s="81"/>
      <c r="D56" s="44"/>
      <c r="E56" s="37"/>
      <c r="F56" s="900" t="str">
        <f t="shared" si="0"/>
        <v/>
      </c>
    </row>
    <row r="57" spans="1:6" s="42" customFormat="1" ht="74.5">
      <c r="A57" s="82"/>
      <c r="B57" s="107" t="s">
        <v>1606</v>
      </c>
      <c r="C57" s="81"/>
      <c r="D57" s="44"/>
      <c r="E57" s="37"/>
      <c r="F57" s="900" t="str">
        <f t="shared" si="0"/>
        <v/>
      </c>
    </row>
    <row r="58" spans="1:6" s="27" customFormat="1" ht="10.65">
      <c r="A58" s="82" t="s">
        <v>47</v>
      </c>
      <c r="B58" s="107" t="s">
        <v>1607</v>
      </c>
      <c r="C58" s="81" t="s">
        <v>17</v>
      </c>
      <c r="D58" s="44">
        <v>9.5</v>
      </c>
      <c r="E58" s="341"/>
      <c r="F58" s="900" t="str">
        <f t="shared" si="0"/>
        <v/>
      </c>
    </row>
    <row r="59" spans="1:6" s="42" customFormat="1" ht="10.65">
      <c r="A59" s="82"/>
      <c r="B59" s="51"/>
      <c r="C59" s="81"/>
      <c r="D59" s="44"/>
      <c r="E59" s="44"/>
      <c r="F59" s="900" t="str">
        <f t="shared" si="0"/>
        <v/>
      </c>
    </row>
    <row r="60" spans="1:6" s="52" customFormat="1" ht="22.55">
      <c r="A60" s="79">
        <f>COUNT($A$1:A59)+1</f>
        <v>2</v>
      </c>
      <c r="B60" s="53" t="s">
        <v>1700</v>
      </c>
      <c r="C60" s="54"/>
      <c r="D60" s="54"/>
      <c r="E60" s="55"/>
      <c r="F60" s="900" t="str">
        <f t="shared" si="0"/>
        <v/>
      </c>
    </row>
    <row r="61" spans="1:6" s="27" customFormat="1" ht="53.25">
      <c r="A61" s="606"/>
      <c r="B61" s="40" t="s">
        <v>1701</v>
      </c>
      <c r="C61" s="37"/>
      <c r="D61" s="26"/>
      <c r="E61" s="44"/>
      <c r="F61" s="900" t="str">
        <f t="shared" si="0"/>
        <v/>
      </c>
    </row>
    <row r="62" spans="1:6" s="42" customFormat="1" ht="21.3">
      <c r="A62" s="231"/>
      <c r="B62" s="51" t="s">
        <v>1702</v>
      </c>
      <c r="C62" s="81"/>
      <c r="D62" s="341"/>
      <c r="E62" s="44"/>
      <c r="F62" s="900" t="str">
        <f t="shared" si="0"/>
        <v/>
      </c>
    </row>
    <row r="63" spans="1:6" s="27" customFormat="1" ht="31.95">
      <c r="A63" s="94"/>
      <c r="B63" s="608" t="s">
        <v>1505</v>
      </c>
      <c r="C63" s="37"/>
      <c r="D63" s="26"/>
      <c r="E63" s="44"/>
      <c r="F63" s="900" t="str">
        <f t="shared" si="0"/>
        <v/>
      </c>
    </row>
    <row r="64" spans="1:6" s="42" customFormat="1" ht="21.3">
      <c r="A64" s="231"/>
      <c r="B64" s="51" t="s">
        <v>1506</v>
      </c>
      <c r="C64" s="81"/>
      <c r="D64" s="341"/>
      <c r="E64" s="44"/>
      <c r="F64" s="900" t="str">
        <f t="shared" si="0"/>
        <v/>
      </c>
    </row>
    <row r="65" spans="1:10" s="42" customFormat="1" ht="21.3">
      <c r="A65" s="231"/>
      <c r="B65" s="51" t="s">
        <v>1507</v>
      </c>
      <c r="C65" s="81"/>
      <c r="D65" s="341"/>
      <c r="E65" s="44"/>
      <c r="F65" s="900" t="str">
        <f t="shared" si="0"/>
        <v/>
      </c>
    </row>
    <row r="66" spans="1:10" s="27" customFormat="1" ht="31.95">
      <c r="B66" s="40" t="s">
        <v>1498</v>
      </c>
      <c r="C66" s="37"/>
      <c r="D66" s="26"/>
      <c r="E66" s="44"/>
      <c r="F66" s="900" t="str">
        <f t="shared" si="0"/>
        <v/>
      </c>
    </row>
    <row r="67" spans="1:10" s="42" customFormat="1" ht="21.3">
      <c r="A67" s="231"/>
      <c r="B67" s="51" t="s">
        <v>1703</v>
      </c>
      <c r="C67" s="81"/>
      <c r="D67" s="341"/>
      <c r="E67" s="44"/>
      <c r="F67" s="900" t="str">
        <f t="shared" si="0"/>
        <v/>
      </c>
    </row>
    <row r="68" spans="1:10" s="42" customFormat="1" ht="10.65">
      <c r="A68" s="82"/>
      <c r="B68" s="107" t="s">
        <v>1704</v>
      </c>
      <c r="C68" s="81" t="s">
        <v>17</v>
      </c>
      <c r="D68" s="44">
        <v>12.5</v>
      </c>
      <c r="E68" s="44"/>
      <c r="F68" s="900" t="str">
        <f t="shared" si="0"/>
        <v/>
      </c>
    </row>
    <row r="69" spans="1:10" s="45" customFormat="1" ht="13.15">
      <c r="A69" s="603"/>
      <c r="B69" s="604"/>
      <c r="C69" s="104"/>
      <c r="D69" s="24"/>
      <c r="E69" s="80"/>
      <c r="F69" s="900" t="str">
        <f t="shared" si="0"/>
        <v/>
      </c>
      <c r="G69" s="105"/>
      <c r="H69" s="110"/>
      <c r="I69" s="80"/>
      <c r="J69" s="605"/>
    </row>
    <row r="70" spans="1:10" s="52" customFormat="1" ht="11.3">
      <c r="A70" s="79">
        <f>COUNT($A$1:A69)+1</f>
        <v>3</v>
      </c>
      <c r="B70" s="53" t="s">
        <v>1502</v>
      </c>
      <c r="C70" s="54"/>
      <c r="D70" s="54"/>
      <c r="E70" s="55"/>
      <c r="F70" s="900" t="str">
        <f t="shared" si="0"/>
        <v/>
      </c>
    </row>
    <row r="71" spans="1:10" s="27" customFormat="1" ht="42.6">
      <c r="A71" s="606"/>
      <c r="B71" s="40" t="s">
        <v>1503</v>
      </c>
      <c r="C71" s="37"/>
      <c r="D71" s="26"/>
      <c r="E71" s="44"/>
      <c r="F71" s="900" t="str">
        <f t="shared" si="0"/>
        <v/>
      </c>
      <c r="H71" s="607"/>
    </row>
    <row r="72" spans="1:10" s="27" customFormat="1" ht="10.65">
      <c r="A72" s="606"/>
      <c r="B72" s="40" t="s">
        <v>1504</v>
      </c>
      <c r="C72" s="37"/>
      <c r="D72" s="26"/>
      <c r="E72" s="44"/>
      <c r="F72" s="900" t="str">
        <f t="shared" si="0"/>
        <v/>
      </c>
      <c r="H72" s="607"/>
    </row>
    <row r="73" spans="1:10" s="27" customFormat="1" ht="31.95">
      <c r="A73" s="94"/>
      <c r="B73" s="608" t="s">
        <v>1505</v>
      </c>
      <c r="C73" s="37"/>
      <c r="D73" s="26"/>
      <c r="E73" s="44"/>
      <c r="F73" s="900" t="str">
        <f t="shared" si="0"/>
        <v/>
      </c>
      <c r="H73" s="607"/>
    </row>
    <row r="74" spans="1:10" s="27" customFormat="1" ht="21.3">
      <c r="A74" s="94"/>
      <c r="B74" s="50" t="s">
        <v>1506</v>
      </c>
      <c r="C74" s="37"/>
      <c r="D74" s="26"/>
      <c r="E74" s="44"/>
      <c r="F74" s="900" t="str">
        <f t="shared" si="0"/>
        <v/>
      </c>
      <c r="H74" s="607"/>
    </row>
    <row r="75" spans="1:10" s="27" customFormat="1" ht="21.3">
      <c r="A75" s="94"/>
      <c r="B75" s="50" t="s">
        <v>1507</v>
      </c>
      <c r="C75" s="37"/>
      <c r="D75" s="26"/>
      <c r="E75" s="44"/>
      <c r="F75" s="900" t="str">
        <f t="shared" si="0"/>
        <v/>
      </c>
      <c r="H75" s="607"/>
    </row>
    <row r="76" spans="1:10" s="27" customFormat="1" ht="31.95">
      <c r="B76" s="40" t="s">
        <v>1498</v>
      </c>
      <c r="C76" s="37"/>
      <c r="D76" s="26"/>
      <c r="E76" s="44"/>
      <c r="F76" s="900" t="str">
        <f t="shared" si="0"/>
        <v/>
      </c>
      <c r="G76" s="194"/>
      <c r="H76" s="607"/>
    </row>
    <row r="77" spans="1:10" s="27" customFormat="1" ht="63.9">
      <c r="B77" s="51" t="s">
        <v>1508</v>
      </c>
      <c r="C77" s="37"/>
      <c r="D77" s="26"/>
      <c r="E77" s="44"/>
      <c r="F77" s="900" t="str">
        <f t="shared" si="0"/>
        <v/>
      </c>
      <c r="G77" s="194"/>
      <c r="H77" s="607"/>
    </row>
    <row r="78" spans="1:10" s="42" customFormat="1" ht="10.65">
      <c r="A78" s="82"/>
      <c r="B78" s="107" t="s">
        <v>1509</v>
      </c>
      <c r="C78" s="81"/>
      <c r="D78" s="44"/>
      <c r="E78" s="44"/>
      <c r="F78" s="900" t="str">
        <f t="shared" si="0"/>
        <v/>
      </c>
    </row>
    <row r="79" spans="1:10" s="27" customFormat="1" ht="10.65">
      <c r="A79" s="82"/>
      <c r="B79" s="107" t="s">
        <v>1531</v>
      </c>
      <c r="C79" s="84"/>
      <c r="D79" s="86"/>
      <c r="E79" s="341"/>
      <c r="F79" s="900" t="str">
        <f t="shared" si="0"/>
        <v/>
      </c>
    </row>
    <row r="80" spans="1:10" s="27" customFormat="1" ht="10.65">
      <c r="A80" s="597"/>
      <c r="B80" s="598" t="s">
        <v>1532</v>
      </c>
      <c r="C80" s="81" t="s">
        <v>17</v>
      </c>
      <c r="D80" s="44">
        <v>44.2</v>
      </c>
      <c r="E80" s="37"/>
      <c r="F80" s="900" t="str">
        <f t="shared" si="0"/>
        <v/>
      </c>
    </row>
    <row r="81" spans="1:9" s="42" customFormat="1" ht="10.65">
      <c r="A81" s="82"/>
      <c r="B81" s="101"/>
      <c r="C81" s="81"/>
      <c r="D81" s="44"/>
      <c r="E81" s="44"/>
      <c r="F81" s="900" t="str">
        <f t="shared" si="0"/>
        <v/>
      </c>
      <c r="H81" s="43"/>
      <c r="I81" s="27"/>
    </row>
    <row r="82" spans="1:9" s="52" customFormat="1" ht="11.3">
      <c r="A82" s="79">
        <f>COUNT($A$1:A81)+1</f>
        <v>4</v>
      </c>
      <c r="B82" s="53" t="s">
        <v>1510</v>
      </c>
      <c r="C82" s="54"/>
      <c r="D82" s="54"/>
      <c r="E82" s="55"/>
      <c r="F82" s="900" t="str">
        <f t="shared" si="0"/>
        <v/>
      </c>
    </row>
    <row r="83" spans="1:9" s="27" customFormat="1" ht="53.25">
      <c r="A83" s="94"/>
      <c r="B83" s="40" t="s">
        <v>1511</v>
      </c>
      <c r="C83" s="37"/>
      <c r="D83" s="26"/>
      <c r="E83" s="44"/>
      <c r="F83" s="900" t="str">
        <f t="shared" si="0"/>
        <v/>
      </c>
      <c r="G83" s="26"/>
      <c r="H83" s="95"/>
      <c r="I83" s="26"/>
    </row>
    <row r="84" spans="1:9" s="27" customFormat="1" ht="21.3">
      <c r="A84" s="94"/>
      <c r="B84" s="40" t="s">
        <v>1512</v>
      </c>
      <c r="C84" s="37"/>
      <c r="D84" s="26"/>
      <c r="E84" s="44"/>
      <c r="F84" s="900" t="str">
        <f t="shared" si="0"/>
        <v/>
      </c>
      <c r="G84" s="26"/>
      <c r="H84" s="95"/>
      <c r="I84" s="26"/>
    </row>
    <row r="85" spans="1:9" s="27" customFormat="1" ht="31.95">
      <c r="A85" s="94"/>
      <c r="B85" s="40" t="s">
        <v>1513</v>
      </c>
      <c r="C85" s="37"/>
      <c r="D85" s="26"/>
      <c r="E85" s="44"/>
      <c r="F85" s="900" t="str">
        <f t="shared" si="0"/>
        <v/>
      </c>
      <c r="G85" s="26"/>
      <c r="H85" s="95"/>
      <c r="I85" s="26"/>
    </row>
    <row r="86" spans="1:9" s="27" customFormat="1" ht="31.95">
      <c r="B86" s="25" t="s">
        <v>1514</v>
      </c>
      <c r="C86" s="37"/>
      <c r="D86" s="26"/>
      <c r="E86" s="44"/>
      <c r="F86" s="900" t="str">
        <f t="shared" si="0"/>
        <v/>
      </c>
      <c r="G86" s="26"/>
      <c r="H86" s="95"/>
      <c r="I86" s="26"/>
    </row>
    <row r="87" spans="1:9" s="42" customFormat="1" ht="10.65">
      <c r="A87" s="82"/>
      <c r="B87" s="107" t="s">
        <v>1708</v>
      </c>
      <c r="C87" s="81"/>
      <c r="D87" s="44"/>
      <c r="E87" s="44"/>
      <c r="F87" s="900" t="str">
        <f t="shared" si="0"/>
        <v/>
      </c>
    </row>
    <row r="88" spans="1:9" s="27" customFormat="1" ht="10.65">
      <c r="A88" s="82"/>
      <c r="B88" s="107" t="s">
        <v>1531</v>
      </c>
      <c r="C88" s="84"/>
      <c r="D88" s="86"/>
      <c r="E88" s="341"/>
      <c r="F88" s="900" t="str">
        <f t="shared" si="0"/>
        <v/>
      </c>
    </row>
    <row r="89" spans="1:9" s="27" customFormat="1" ht="10.65">
      <c r="A89" s="597" t="s">
        <v>45</v>
      </c>
      <c r="B89" s="598" t="s">
        <v>1532</v>
      </c>
      <c r="C89" s="81" t="s">
        <v>15</v>
      </c>
      <c r="D89" s="44">
        <v>88.3</v>
      </c>
      <c r="E89" s="37"/>
      <c r="F89" s="900" t="str">
        <f t="shared" si="0"/>
        <v/>
      </c>
    </row>
    <row r="90" spans="1:9" s="27" customFormat="1" ht="10.65">
      <c r="A90" s="597"/>
      <c r="B90" s="598"/>
      <c r="C90" s="81"/>
      <c r="D90" s="44"/>
      <c r="E90" s="37"/>
      <c r="F90" s="900" t="str">
        <f t="shared" si="0"/>
        <v/>
      </c>
    </row>
    <row r="91" spans="1:9" s="42" customFormat="1" ht="10.65">
      <c r="A91" s="82"/>
      <c r="B91" s="107" t="s">
        <v>1705</v>
      </c>
      <c r="C91" s="81"/>
      <c r="D91" s="44"/>
      <c r="E91" s="44"/>
      <c r="F91" s="900" t="str">
        <f t="shared" si="0"/>
        <v/>
      </c>
    </row>
    <row r="92" spans="1:9" s="27" customFormat="1" ht="10.65">
      <c r="A92" s="597" t="s">
        <v>46</v>
      </c>
      <c r="B92" s="598" t="s">
        <v>1608</v>
      </c>
      <c r="C92" s="81" t="s">
        <v>15</v>
      </c>
      <c r="D92" s="44">
        <v>5.12</v>
      </c>
      <c r="E92" s="37"/>
      <c r="F92" s="900" t="str">
        <f t="shared" si="0"/>
        <v/>
      </c>
    </row>
    <row r="93" spans="1:9" s="27" customFormat="1" ht="10.65">
      <c r="A93" s="597"/>
      <c r="B93" s="598"/>
      <c r="C93" s="81"/>
      <c r="D93" s="44"/>
      <c r="E93" s="37"/>
      <c r="F93" s="900" t="str">
        <f t="shared" si="0"/>
        <v/>
      </c>
    </row>
    <row r="94" spans="1:9" s="42" customFormat="1" ht="10.65">
      <c r="A94" s="82"/>
      <c r="B94" s="107" t="s">
        <v>1706</v>
      </c>
      <c r="C94" s="81"/>
      <c r="D94" s="44"/>
      <c r="E94" s="44"/>
      <c r="F94" s="900" t="str">
        <f t="shared" si="0"/>
        <v/>
      </c>
    </row>
    <row r="95" spans="1:9" s="27" customFormat="1" ht="10.65">
      <c r="A95" s="597" t="s">
        <v>44</v>
      </c>
      <c r="B95" s="598" t="s">
        <v>1707</v>
      </c>
      <c r="C95" s="81" t="s">
        <v>15</v>
      </c>
      <c r="D95" s="44">
        <v>7.2</v>
      </c>
      <c r="E95" s="37"/>
      <c r="F95" s="900" t="str">
        <f t="shared" si="0"/>
        <v/>
      </c>
    </row>
    <row r="96" spans="1:9" ht="13.15">
      <c r="C96" s="34"/>
      <c r="E96" s="80"/>
      <c r="F96" s="900" t="str">
        <f t="shared" si="0"/>
        <v/>
      </c>
      <c r="H96" s="36"/>
    </row>
    <row r="97" spans="1:9" s="52" customFormat="1" ht="11.3">
      <c r="A97" s="79">
        <f>COUNT($A$1:A96)+1</f>
        <v>5</v>
      </c>
      <c r="B97" s="53" t="s">
        <v>1515</v>
      </c>
      <c r="C97" s="54"/>
      <c r="D97" s="54"/>
      <c r="E97" s="55"/>
      <c r="F97" s="900" t="str">
        <f t="shared" si="0"/>
        <v/>
      </c>
    </row>
    <row r="98" spans="1:9" s="27" customFormat="1" ht="10.65">
      <c r="A98" s="94"/>
      <c r="B98" s="40" t="s">
        <v>1516</v>
      </c>
      <c r="C98" s="37"/>
      <c r="D98" s="26"/>
      <c r="E98" s="44"/>
      <c r="F98" s="900" t="str">
        <f t="shared" si="0"/>
        <v/>
      </c>
      <c r="H98" s="607"/>
    </row>
    <row r="99" spans="1:9" s="27" customFormat="1" ht="21.3">
      <c r="B99" s="50" t="s">
        <v>1517</v>
      </c>
      <c r="C99" s="37"/>
      <c r="D99" s="26"/>
      <c r="E99" s="44"/>
      <c r="F99" s="900" t="str">
        <f t="shared" si="0"/>
        <v/>
      </c>
      <c r="H99" s="607"/>
    </row>
    <row r="100" spans="1:9" s="27" customFormat="1" ht="21.3">
      <c r="B100" s="40" t="s">
        <v>1518</v>
      </c>
      <c r="C100" s="37"/>
      <c r="D100" s="26"/>
      <c r="E100" s="44"/>
      <c r="F100" s="900" t="str">
        <f t="shared" si="0"/>
        <v/>
      </c>
      <c r="G100" s="194"/>
      <c r="H100" s="607"/>
    </row>
    <row r="101" spans="1:9" s="42" customFormat="1" ht="10.65">
      <c r="A101" s="82"/>
      <c r="B101" s="609" t="s">
        <v>1519</v>
      </c>
      <c r="C101" s="81" t="s">
        <v>14</v>
      </c>
      <c r="D101" s="44">
        <v>15</v>
      </c>
      <c r="E101" s="44"/>
      <c r="F101" s="900" t="str">
        <f t="shared" si="0"/>
        <v/>
      </c>
      <c r="H101" s="43"/>
      <c r="I101" s="27"/>
    </row>
    <row r="102" spans="1:9" s="110" customFormat="1" ht="13.15">
      <c r="A102" s="14"/>
      <c r="B102" s="14"/>
      <c r="C102" s="34"/>
      <c r="D102" s="24"/>
      <c r="E102" s="80"/>
      <c r="F102" s="900" t="str">
        <f t="shared" si="0"/>
        <v/>
      </c>
      <c r="G102" s="24"/>
      <c r="I102" s="24"/>
    </row>
    <row r="103" spans="1:9" s="52" customFormat="1" ht="22.55">
      <c r="A103" s="79">
        <f>COUNT($A$1:A102)+1</f>
        <v>6</v>
      </c>
      <c r="B103" s="53" t="s">
        <v>1520</v>
      </c>
      <c r="C103" s="54"/>
      <c r="D103" s="54"/>
      <c r="E103" s="55"/>
      <c r="F103" s="900" t="str">
        <f t="shared" si="0"/>
        <v/>
      </c>
    </row>
    <row r="104" spans="1:9" s="95" customFormat="1" ht="31.95">
      <c r="A104" s="610"/>
      <c r="B104" s="50" t="s">
        <v>1521</v>
      </c>
      <c r="C104" s="37"/>
      <c r="D104" s="26"/>
      <c r="E104" s="44"/>
      <c r="F104" s="900" t="str">
        <f t="shared" si="0"/>
        <v/>
      </c>
      <c r="G104" s="26"/>
      <c r="I104" s="26"/>
    </row>
    <row r="105" spans="1:9" s="95" customFormat="1" ht="21.3">
      <c r="A105" s="610"/>
      <c r="B105" s="51" t="s">
        <v>1522</v>
      </c>
      <c r="C105" s="37"/>
      <c r="D105" s="26"/>
      <c r="E105" s="44"/>
      <c r="F105" s="900" t="str">
        <f t="shared" si="0"/>
        <v/>
      </c>
      <c r="G105" s="26"/>
      <c r="I105" s="26"/>
    </row>
    <row r="106" spans="1:9" s="95" customFormat="1" ht="31.95">
      <c r="A106" s="610"/>
      <c r="B106" s="50" t="s">
        <v>1523</v>
      </c>
      <c r="C106" s="37"/>
      <c r="D106" s="26"/>
      <c r="E106" s="44"/>
      <c r="F106" s="900" t="str">
        <f t="shared" si="0"/>
        <v/>
      </c>
      <c r="G106" s="26"/>
      <c r="I106" s="26"/>
    </row>
    <row r="107" spans="1:9" s="95" customFormat="1" ht="31.95">
      <c r="A107" s="610"/>
      <c r="B107" s="50" t="s">
        <v>1524</v>
      </c>
      <c r="C107" s="37"/>
      <c r="D107" s="26"/>
      <c r="E107" s="44"/>
      <c r="F107" s="900" t="str">
        <f t="shared" si="0"/>
        <v/>
      </c>
      <c r="G107" s="26"/>
      <c r="I107" s="26"/>
    </row>
    <row r="108" spans="1:9" s="95" customFormat="1" ht="21.3">
      <c r="A108" s="610"/>
      <c r="B108" s="50" t="s">
        <v>1525</v>
      </c>
      <c r="C108" s="37"/>
      <c r="D108" s="26"/>
      <c r="E108" s="44"/>
      <c r="F108" s="900" t="str">
        <f t="shared" si="0"/>
        <v/>
      </c>
      <c r="G108" s="26"/>
      <c r="I108" s="26"/>
    </row>
    <row r="109" spans="1:9" s="27" customFormat="1" ht="10.65">
      <c r="A109" s="94"/>
      <c r="B109" s="51" t="s">
        <v>10</v>
      </c>
      <c r="C109" s="37"/>
      <c r="D109" s="26"/>
      <c r="E109" s="44"/>
      <c r="F109" s="900" t="str">
        <f t="shared" si="0"/>
        <v/>
      </c>
      <c r="G109" s="26"/>
      <c r="H109" s="95"/>
      <c r="I109" s="26"/>
    </row>
    <row r="110" spans="1:9" s="42" customFormat="1" ht="10.65">
      <c r="A110" s="82"/>
      <c r="B110" s="223" t="s">
        <v>1526</v>
      </c>
      <c r="C110" s="81"/>
      <c r="D110" s="44"/>
      <c r="E110" s="44"/>
      <c r="F110" s="900" t="str">
        <f t="shared" si="0"/>
        <v/>
      </c>
      <c r="H110" s="43"/>
      <c r="I110" s="27"/>
    </row>
    <row r="111" spans="1:9" s="42" customFormat="1" ht="10.65">
      <c r="A111" s="82" t="s">
        <v>45</v>
      </c>
      <c r="B111" s="223" t="s">
        <v>1527</v>
      </c>
      <c r="C111" s="81" t="s">
        <v>15</v>
      </c>
      <c r="D111" s="44">
        <v>120</v>
      </c>
      <c r="E111" s="44"/>
      <c r="F111" s="900" t="str">
        <f t="shared" si="0"/>
        <v/>
      </c>
      <c r="H111" s="43"/>
      <c r="I111" s="27"/>
    </row>
    <row r="112" spans="1:9" s="42" customFormat="1" ht="31.95">
      <c r="A112" s="82" t="s">
        <v>46</v>
      </c>
      <c r="B112" s="223" t="s">
        <v>1533</v>
      </c>
      <c r="C112" s="81" t="s">
        <v>17</v>
      </c>
      <c r="D112" s="44">
        <v>12.54</v>
      </c>
      <c r="E112" s="44"/>
      <c r="F112" s="900" t="str">
        <f t="shared" si="0"/>
        <v/>
      </c>
      <c r="H112" s="43"/>
      <c r="I112" s="27"/>
    </row>
    <row r="113" spans="1:9" s="42" customFormat="1" ht="42.6">
      <c r="A113" s="82" t="s">
        <v>44</v>
      </c>
      <c r="B113" s="223" t="s">
        <v>1534</v>
      </c>
      <c r="C113" s="81" t="s">
        <v>17</v>
      </c>
      <c r="D113" s="44">
        <v>17.8</v>
      </c>
      <c r="E113" s="44"/>
      <c r="F113" s="900" t="str">
        <f t="shared" si="0"/>
        <v/>
      </c>
      <c r="H113" s="43"/>
      <c r="I113" s="27"/>
    </row>
    <row r="114" spans="1:9" s="42" customFormat="1" ht="10.65">
      <c r="A114" s="82" t="s">
        <v>47</v>
      </c>
      <c r="B114" s="223" t="s">
        <v>1610</v>
      </c>
      <c r="C114" s="81" t="s">
        <v>17</v>
      </c>
      <c r="D114" s="44">
        <v>2.1</v>
      </c>
      <c r="E114" s="44"/>
      <c r="F114" s="900" t="str">
        <f t="shared" si="0"/>
        <v/>
      </c>
      <c r="H114" s="43"/>
      <c r="I114" s="27"/>
    </row>
    <row r="115" spans="1:9" s="42" customFormat="1" ht="10.65">
      <c r="A115" s="82" t="s">
        <v>48</v>
      </c>
      <c r="B115" s="223" t="s">
        <v>1709</v>
      </c>
      <c r="C115" s="81" t="s">
        <v>17</v>
      </c>
      <c r="D115" s="44">
        <v>3.6</v>
      </c>
      <c r="E115" s="44"/>
      <c r="F115" s="900" t="str">
        <f t="shared" ref="F115:F178" si="1">IF(OR(OR(E115=0,E115=""),OR(D115=0,D115="")),"",D115*E115)</f>
        <v/>
      </c>
      <c r="H115" s="43"/>
      <c r="I115" s="27"/>
    </row>
    <row r="116" spans="1:9" s="42" customFormat="1" ht="10.65">
      <c r="A116" s="82"/>
      <c r="B116" s="609"/>
      <c r="C116" s="81"/>
      <c r="D116" s="44"/>
      <c r="E116" s="44"/>
      <c r="F116" s="900" t="str">
        <f t="shared" si="1"/>
        <v/>
      </c>
      <c r="H116" s="43"/>
      <c r="I116" s="27"/>
    </row>
    <row r="117" spans="1:9" s="52" customFormat="1" ht="11.3">
      <c r="A117" s="79">
        <f>COUNT($A$1:A116)+1</f>
        <v>7</v>
      </c>
      <c r="B117" s="53" t="s">
        <v>1535</v>
      </c>
      <c r="C117" s="54"/>
      <c r="D117" s="54"/>
      <c r="E117" s="55"/>
      <c r="F117" s="900" t="str">
        <f t="shared" si="1"/>
        <v/>
      </c>
    </row>
    <row r="118" spans="1:9" s="39" customFormat="1" ht="42.6">
      <c r="A118" s="356"/>
      <c r="B118" s="99" t="s">
        <v>1536</v>
      </c>
      <c r="C118" s="86"/>
      <c r="D118" s="612"/>
      <c r="E118" s="44"/>
      <c r="F118" s="900" t="str">
        <f t="shared" si="1"/>
        <v/>
      </c>
    </row>
    <row r="119" spans="1:9" s="39" customFormat="1" ht="31.95">
      <c r="A119" s="356"/>
      <c r="B119" s="99" t="s">
        <v>1537</v>
      </c>
      <c r="C119" s="86"/>
      <c r="D119" s="612"/>
      <c r="E119" s="44"/>
      <c r="F119" s="900" t="str">
        <f t="shared" si="1"/>
        <v/>
      </c>
    </row>
    <row r="120" spans="1:9" s="39" customFormat="1" ht="21.3">
      <c r="A120" s="356"/>
      <c r="B120" s="99" t="s">
        <v>1538</v>
      </c>
      <c r="C120" s="86"/>
      <c r="D120" s="612"/>
      <c r="E120" s="44"/>
      <c r="F120" s="900" t="str">
        <f t="shared" si="1"/>
        <v/>
      </c>
    </row>
    <row r="121" spans="1:9" s="39" customFormat="1" ht="10.65">
      <c r="A121" s="82" t="s">
        <v>45</v>
      </c>
      <c r="B121" s="183" t="s">
        <v>1539</v>
      </c>
      <c r="C121" s="86" t="s">
        <v>15</v>
      </c>
      <c r="D121" s="612">
        <v>62</v>
      </c>
      <c r="E121" s="44"/>
      <c r="F121" s="900" t="str">
        <f t="shared" si="1"/>
        <v/>
      </c>
    </row>
    <row r="122" spans="1:9" s="39" customFormat="1" ht="10.65">
      <c r="A122" s="82" t="s">
        <v>46</v>
      </c>
      <c r="B122" s="183" t="s">
        <v>1540</v>
      </c>
      <c r="C122" s="86" t="s">
        <v>17</v>
      </c>
      <c r="D122" s="612">
        <f>D121*0.3</f>
        <v>18.599999999999998</v>
      </c>
      <c r="E122" s="44"/>
      <c r="F122" s="900" t="str">
        <f t="shared" si="1"/>
        <v/>
      </c>
    </row>
    <row r="123" spans="1:9" s="42" customFormat="1" ht="10.65">
      <c r="A123" s="82"/>
      <c r="B123" s="107"/>
      <c r="C123" s="81"/>
      <c r="D123" s="44"/>
      <c r="E123" s="44"/>
      <c r="F123" s="900" t="str">
        <f t="shared" si="1"/>
        <v/>
      </c>
    </row>
    <row r="124" spans="1:9" s="52" customFormat="1" ht="11.3">
      <c r="A124" s="79">
        <f>COUNT($A$1:A123)+1</f>
        <v>8</v>
      </c>
      <c r="B124" s="53" t="s">
        <v>1609</v>
      </c>
      <c r="C124" s="54"/>
      <c r="D124" s="54"/>
      <c r="E124" s="55"/>
      <c r="F124" s="900" t="str">
        <f t="shared" si="1"/>
        <v/>
      </c>
    </row>
    <row r="125" spans="1:9" s="27" customFormat="1" ht="31.95">
      <c r="A125" s="94"/>
      <c r="B125" s="40" t="s">
        <v>1546</v>
      </c>
      <c r="C125" s="37"/>
      <c r="D125" s="26"/>
      <c r="E125" s="44"/>
      <c r="F125" s="900" t="str">
        <f t="shared" si="1"/>
        <v/>
      </c>
    </row>
    <row r="126" spans="1:9" s="95" customFormat="1" ht="21.3">
      <c r="A126" s="610"/>
      <c r="B126" s="50" t="s">
        <v>1547</v>
      </c>
      <c r="C126" s="37"/>
      <c r="D126" s="26"/>
      <c r="E126" s="44"/>
      <c r="F126" s="900" t="str">
        <f t="shared" si="1"/>
        <v/>
      </c>
      <c r="G126" s="26"/>
      <c r="I126" s="26"/>
    </row>
    <row r="127" spans="1:9" s="95" customFormat="1" ht="31.95">
      <c r="A127" s="610"/>
      <c r="B127" s="50" t="s">
        <v>1548</v>
      </c>
      <c r="C127" s="37"/>
      <c r="D127" s="26"/>
      <c r="E127" s="44"/>
      <c r="F127" s="900" t="str">
        <f t="shared" si="1"/>
        <v/>
      </c>
      <c r="G127" s="26"/>
      <c r="I127" s="26"/>
    </row>
    <row r="128" spans="1:9" s="95" customFormat="1" ht="31.95">
      <c r="A128" s="610"/>
      <c r="B128" s="50" t="s">
        <v>1549</v>
      </c>
      <c r="C128" s="37"/>
      <c r="D128" s="26"/>
      <c r="E128" s="44"/>
      <c r="F128" s="900" t="str">
        <f t="shared" si="1"/>
        <v/>
      </c>
      <c r="G128" s="26"/>
      <c r="I128" s="26"/>
    </row>
    <row r="129" spans="1:9" s="95" customFormat="1" ht="10.65">
      <c r="A129" s="610"/>
      <c r="B129" s="50" t="s">
        <v>1550</v>
      </c>
      <c r="C129" s="37"/>
      <c r="D129" s="26"/>
      <c r="E129" s="44"/>
      <c r="F129" s="900" t="str">
        <f t="shared" si="1"/>
        <v/>
      </c>
      <c r="G129" s="26"/>
      <c r="I129" s="26"/>
    </row>
    <row r="130" spans="1:9" s="95" customFormat="1" ht="31.95">
      <c r="A130" s="610"/>
      <c r="B130" s="50" t="s">
        <v>1551</v>
      </c>
      <c r="C130" s="37"/>
      <c r="D130" s="26"/>
      <c r="E130" s="44"/>
      <c r="F130" s="900" t="str">
        <f t="shared" si="1"/>
        <v/>
      </c>
      <c r="G130" s="26"/>
      <c r="I130" s="26"/>
    </row>
    <row r="131" spans="1:9" s="95" customFormat="1" ht="21.3">
      <c r="A131" s="610"/>
      <c r="B131" s="50" t="s">
        <v>1552</v>
      </c>
      <c r="C131" s="37"/>
      <c r="D131" s="26"/>
      <c r="E131" s="44"/>
      <c r="F131" s="900" t="str">
        <f t="shared" si="1"/>
        <v/>
      </c>
      <c r="G131" s="26"/>
      <c r="I131" s="26"/>
    </row>
    <row r="132" spans="1:9" s="27" customFormat="1" ht="10.65">
      <c r="A132" s="94"/>
      <c r="B132" s="51" t="s">
        <v>10</v>
      </c>
      <c r="C132" s="37"/>
      <c r="D132" s="26"/>
      <c r="E132" s="44"/>
      <c r="F132" s="900" t="str">
        <f t="shared" si="1"/>
        <v/>
      </c>
      <c r="G132" s="26"/>
      <c r="H132" s="95"/>
      <c r="I132" s="26"/>
    </row>
    <row r="133" spans="1:9" s="27" customFormat="1" ht="31.95">
      <c r="A133" s="94"/>
      <c r="B133" s="40" t="s">
        <v>1553</v>
      </c>
      <c r="C133" s="37"/>
      <c r="D133" s="26"/>
      <c r="E133" s="44"/>
      <c r="F133" s="900" t="str">
        <f t="shared" si="1"/>
        <v/>
      </c>
    </row>
    <row r="134" spans="1:9" s="42" customFormat="1" ht="31.95">
      <c r="A134" s="82" t="s">
        <v>45</v>
      </c>
      <c r="B134" s="25" t="s">
        <v>1554</v>
      </c>
      <c r="C134" s="81" t="s">
        <v>17</v>
      </c>
      <c r="D134" s="44">
        <f>(60.5+92)*0.25</f>
        <v>38.125</v>
      </c>
      <c r="E134" s="44"/>
      <c r="F134" s="900" t="str">
        <f t="shared" si="1"/>
        <v/>
      </c>
    </row>
    <row r="135" spans="1:9" s="42" customFormat="1" ht="31.95">
      <c r="A135" s="82" t="s">
        <v>46</v>
      </c>
      <c r="B135" s="25" t="s">
        <v>1555</v>
      </c>
      <c r="C135" s="81" t="s">
        <v>17</v>
      </c>
      <c r="D135" s="44">
        <v>38.5</v>
      </c>
      <c r="E135" s="44"/>
      <c r="F135" s="900" t="str">
        <f t="shared" si="1"/>
        <v/>
      </c>
    </row>
    <row r="136" spans="1:9" s="27" customFormat="1" ht="10.65">
      <c r="A136" s="94"/>
      <c r="B136" s="153"/>
      <c r="C136" s="37"/>
      <c r="D136" s="26"/>
      <c r="E136" s="44"/>
      <c r="F136" s="900" t="str">
        <f t="shared" si="1"/>
        <v/>
      </c>
    </row>
    <row r="137" spans="1:9" s="611" customFormat="1" ht="13.15">
      <c r="A137" s="79">
        <f>COUNT($A$1:A136)+1</f>
        <v>9</v>
      </c>
      <c r="B137" s="53" t="s">
        <v>1556</v>
      </c>
      <c r="C137" s="614"/>
      <c r="D137" s="615"/>
      <c r="E137" s="614"/>
      <c r="F137" s="900" t="str">
        <f t="shared" si="1"/>
        <v/>
      </c>
      <c r="G137" s="615"/>
      <c r="I137" s="3"/>
    </row>
    <row r="138" spans="1:9" s="1" customFormat="1" ht="53.25">
      <c r="A138" s="616"/>
      <c r="B138" s="51" t="s">
        <v>1557</v>
      </c>
      <c r="C138" s="617"/>
      <c r="D138" s="617"/>
      <c r="E138" s="618"/>
      <c r="F138" s="900" t="str">
        <f t="shared" si="1"/>
        <v/>
      </c>
      <c r="G138" s="3"/>
      <c r="H138" s="611"/>
      <c r="I138" s="3"/>
    </row>
    <row r="139" spans="1:9" s="1" customFormat="1" ht="21.3">
      <c r="A139" s="616"/>
      <c r="B139" s="51" t="s">
        <v>1558</v>
      </c>
      <c r="C139" s="617"/>
      <c r="D139" s="617"/>
      <c r="E139" s="618"/>
      <c r="F139" s="900" t="str">
        <f t="shared" si="1"/>
        <v/>
      </c>
      <c r="G139" s="3"/>
      <c r="H139" s="611"/>
      <c r="I139" s="3"/>
    </row>
    <row r="140" spans="1:9" s="39" customFormat="1" ht="10.65">
      <c r="A140" s="619"/>
      <c r="B140" s="620" t="s">
        <v>10</v>
      </c>
      <c r="C140" s="86"/>
      <c r="D140" s="612"/>
      <c r="E140" s="44"/>
      <c r="F140" s="900" t="str">
        <f t="shared" si="1"/>
        <v/>
      </c>
    </row>
    <row r="141" spans="1:9" s="1" customFormat="1" ht="13.15">
      <c r="A141" s="82"/>
      <c r="B141" s="107" t="s">
        <v>1559</v>
      </c>
      <c r="C141" s="81" t="s">
        <v>15</v>
      </c>
      <c r="D141" s="44">
        <v>102</v>
      </c>
      <c r="E141" s="44"/>
      <c r="F141" s="900" t="str">
        <f t="shared" si="1"/>
        <v/>
      </c>
      <c r="G141" s="3"/>
      <c r="H141" s="611"/>
      <c r="I141" s="3"/>
    </row>
    <row r="142" spans="1:9" s="611" customFormat="1" ht="13.15">
      <c r="A142" s="1"/>
      <c r="B142" s="1"/>
      <c r="C142" s="4"/>
      <c r="D142" s="3"/>
      <c r="E142" s="4"/>
      <c r="F142" s="900" t="str">
        <f t="shared" si="1"/>
        <v/>
      </c>
      <c r="G142" s="3"/>
      <c r="I142" s="3"/>
    </row>
    <row r="143" spans="1:9" s="611" customFormat="1" ht="13.15">
      <c r="A143" s="79">
        <f>COUNT($A$1:A142)+1</f>
        <v>10</v>
      </c>
      <c r="B143" s="53" t="s">
        <v>1560</v>
      </c>
      <c r="C143" s="614"/>
      <c r="D143" s="615"/>
      <c r="E143" s="614"/>
      <c r="F143" s="900" t="str">
        <f t="shared" si="1"/>
        <v/>
      </c>
      <c r="G143" s="615"/>
      <c r="I143" s="3"/>
    </row>
    <row r="144" spans="1:9" s="1" customFormat="1" ht="21.3">
      <c r="A144" s="616"/>
      <c r="B144" s="51" t="s">
        <v>1561</v>
      </c>
      <c r="C144" s="617"/>
      <c r="D144" s="617"/>
      <c r="E144" s="618"/>
      <c r="F144" s="900" t="str">
        <f t="shared" si="1"/>
        <v/>
      </c>
      <c r="G144" s="3"/>
      <c r="H144" s="611"/>
      <c r="I144" s="3"/>
    </row>
    <row r="145" spans="1:9" s="39" customFormat="1" ht="10.65">
      <c r="A145" s="619"/>
      <c r="B145" s="620" t="s">
        <v>1562</v>
      </c>
      <c r="C145" s="86"/>
      <c r="D145" s="612"/>
      <c r="E145" s="44"/>
      <c r="F145" s="900" t="str">
        <f t="shared" si="1"/>
        <v/>
      </c>
    </row>
    <row r="146" spans="1:9" s="39" customFormat="1" ht="10.65">
      <c r="A146" s="619"/>
      <c r="B146" s="620" t="s">
        <v>10</v>
      </c>
      <c r="C146" s="86"/>
      <c r="D146" s="612"/>
      <c r="E146" s="44"/>
      <c r="F146" s="900" t="str">
        <f t="shared" si="1"/>
        <v/>
      </c>
    </row>
    <row r="147" spans="1:9" s="1" customFormat="1" ht="13.15">
      <c r="A147" s="82"/>
      <c r="B147" s="107"/>
      <c r="C147" s="81" t="s">
        <v>17</v>
      </c>
      <c r="D147" s="44">
        <v>18.5</v>
      </c>
      <c r="E147" s="44"/>
      <c r="F147" s="900" t="str">
        <f t="shared" si="1"/>
        <v/>
      </c>
      <c r="G147" s="3"/>
      <c r="H147" s="611"/>
      <c r="I147" s="3"/>
    </row>
    <row r="148" spans="1:9" s="110" customFormat="1" ht="13.15">
      <c r="A148" s="14"/>
      <c r="B148" s="14"/>
      <c r="C148" s="34"/>
      <c r="D148" s="24"/>
      <c r="E148" s="80"/>
      <c r="F148" s="900" t="str">
        <f t="shared" si="1"/>
        <v/>
      </c>
      <c r="G148" s="24"/>
      <c r="I148" s="24"/>
    </row>
    <row r="149" spans="1:9" s="621" customFormat="1" ht="22.55">
      <c r="A149" s="79">
        <f>COUNT($A$1:A148)+1</f>
        <v>11</v>
      </c>
      <c r="B149" s="578" t="s">
        <v>1604</v>
      </c>
      <c r="C149" s="600"/>
      <c r="D149" s="600"/>
      <c r="E149" s="599"/>
      <c r="F149" s="900" t="str">
        <f t="shared" si="1"/>
        <v/>
      </c>
    </row>
    <row r="150" spans="1:9" s="377" customFormat="1" ht="42.6">
      <c r="A150" s="622"/>
      <c r="B150" s="623" t="s">
        <v>1563</v>
      </c>
      <c r="C150" s="97"/>
      <c r="D150" s="97"/>
      <c r="E150" s="580"/>
      <c r="F150" s="900" t="str">
        <f t="shared" si="1"/>
        <v/>
      </c>
    </row>
    <row r="151" spans="1:9" s="377" customFormat="1" ht="21.3">
      <c r="A151" s="622"/>
      <c r="B151" s="623" t="s">
        <v>1564</v>
      </c>
      <c r="C151" s="97"/>
      <c r="D151" s="97"/>
      <c r="E151" s="580"/>
      <c r="F151" s="900" t="str">
        <f t="shared" si="1"/>
        <v/>
      </c>
    </row>
    <row r="152" spans="1:9" s="581" customFormat="1" ht="10.65">
      <c r="A152" s="624" t="s">
        <v>45</v>
      </c>
      <c r="B152" s="625" t="s">
        <v>1565</v>
      </c>
      <c r="C152" s="579" t="s">
        <v>15</v>
      </c>
      <c r="D152" s="580">
        <v>60.5</v>
      </c>
      <c r="E152" s="580"/>
      <c r="F152" s="900" t="str">
        <f t="shared" si="1"/>
        <v/>
      </c>
    </row>
    <row r="153" spans="1:9" s="581" customFormat="1" ht="10.65">
      <c r="A153" s="624" t="s">
        <v>46</v>
      </c>
      <c r="B153" s="625" t="s">
        <v>1566</v>
      </c>
      <c r="C153" s="579" t="s">
        <v>15</v>
      </c>
      <c r="D153" s="580">
        <f>D152</f>
        <v>60.5</v>
      </c>
      <c r="E153" s="580"/>
      <c r="F153" s="900" t="str">
        <f t="shared" si="1"/>
        <v/>
      </c>
    </row>
    <row r="154" spans="1:9" s="581" customFormat="1" ht="10.65">
      <c r="A154" s="624"/>
      <c r="B154" s="625"/>
      <c r="C154" s="579"/>
      <c r="D154" s="580"/>
      <c r="E154" s="580"/>
      <c r="F154" s="900" t="str">
        <f t="shared" si="1"/>
        <v/>
      </c>
    </row>
    <row r="155" spans="1:9" s="581" customFormat="1" ht="10.65">
      <c r="A155" s="624"/>
      <c r="B155" s="625"/>
      <c r="C155" s="579"/>
      <c r="D155" s="580"/>
      <c r="E155" s="580"/>
      <c r="F155" s="900" t="str">
        <f t="shared" si="1"/>
        <v/>
      </c>
    </row>
    <row r="156" spans="1:9" s="611" customFormat="1" ht="13.15">
      <c r="A156" s="59"/>
      <c r="B156" s="625" t="s">
        <v>1567</v>
      </c>
      <c r="C156" s="614"/>
      <c r="D156" s="615"/>
      <c r="E156" s="614"/>
      <c r="F156" s="900" t="str">
        <f t="shared" si="1"/>
        <v/>
      </c>
      <c r="G156" s="615"/>
      <c r="I156" s="3"/>
    </row>
    <row r="157" spans="1:9" s="42" customFormat="1" ht="10.65">
      <c r="A157" s="82"/>
      <c r="B157" s="344"/>
      <c r="C157" s="81"/>
      <c r="D157" s="44"/>
      <c r="E157" s="44"/>
      <c r="F157" s="900" t="str">
        <f t="shared" si="1"/>
        <v/>
      </c>
    </row>
    <row r="158" spans="1:9" s="52" customFormat="1" ht="11.3">
      <c r="A158" s="79">
        <f>COUNT($A$1:A157)+1</f>
        <v>12</v>
      </c>
      <c r="B158" s="53" t="s">
        <v>1568</v>
      </c>
      <c r="C158" s="54"/>
      <c r="D158" s="54"/>
      <c r="E158" s="55"/>
      <c r="F158" s="900" t="str">
        <f t="shared" si="1"/>
        <v/>
      </c>
    </row>
    <row r="159" spans="1:9" s="42" customFormat="1" ht="31.95">
      <c r="A159" s="231"/>
      <c r="B159" s="40" t="s">
        <v>1569</v>
      </c>
      <c r="C159" s="81"/>
      <c r="D159" s="341"/>
      <c r="E159" s="44"/>
      <c r="F159" s="900" t="str">
        <f t="shared" si="1"/>
        <v/>
      </c>
    </row>
    <row r="160" spans="1:9" s="42" customFormat="1" ht="21.3">
      <c r="A160" s="231"/>
      <c r="B160" s="51" t="s">
        <v>1570</v>
      </c>
      <c r="C160" s="81"/>
      <c r="D160" s="341"/>
      <c r="E160" s="44"/>
      <c r="F160" s="900" t="str">
        <f t="shared" si="1"/>
        <v/>
      </c>
    </row>
    <row r="161" spans="1:6" s="42" customFormat="1" ht="10.65">
      <c r="A161" s="82"/>
      <c r="B161" s="51"/>
      <c r="C161" s="81" t="s">
        <v>15</v>
      </c>
      <c r="D161" s="44">
        <f>41.9*1</f>
        <v>41.9</v>
      </c>
      <c r="E161" s="44"/>
      <c r="F161" s="900" t="str">
        <f t="shared" si="1"/>
        <v/>
      </c>
    </row>
    <row r="162" spans="1:6" s="42" customFormat="1" ht="10.65">
      <c r="A162" s="82"/>
      <c r="B162" s="344"/>
      <c r="C162" s="81"/>
      <c r="D162" s="44"/>
      <c r="E162" s="44"/>
      <c r="F162" s="900" t="str">
        <f t="shared" si="1"/>
        <v/>
      </c>
    </row>
    <row r="163" spans="1:6" s="52" customFormat="1" ht="11.3">
      <c r="A163" s="79">
        <f>COUNT($A$1:A162)+1</f>
        <v>13</v>
      </c>
      <c r="B163" s="53" t="s">
        <v>1571</v>
      </c>
      <c r="C163" s="54"/>
      <c r="D163" s="54"/>
      <c r="E163" s="55"/>
      <c r="F163" s="900" t="str">
        <f t="shared" si="1"/>
        <v/>
      </c>
    </row>
    <row r="164" spans="1:6" s="39" customFormat="1" ht="42.6">
      <c r="A164" s="356"/>
      <c r="B164" s="99" t="s">
        <v>1572</v>
      </c>
      <c r="C164" s="86"/>
      <c r="D164" s="612"/>
      <c r="E164" s="44"/>
      <c r="F164" s="900" t="str">
        <f t="shared" si="1"/>
        <v/>
      </c>
    </row>
    <row r="165" spans="1:6" s="39" customFormat="1" ht="10.65">
      <c r="A165" s="356"/>
      <c r="B165" s="99" t="s">
        <v>1573</v>
      </c>
      <c r="C165" s="86"/>
      <c r="D165" s="612"/>
      <c r="E165" s="44"/>
      <c r="F165" s="900" t="str">
        <f t="shared" si="1"/>
        <v/>
      </c>
    </row>
    <row r="166" spans="1:6" s="42" customFormat="1" ht="10.65">
      <c r="A166" s="82" t="s">
        <v>45</v>
      </c>
      <c r="B166" s="183" t="s">
        <v>1574</v>
      </c>
      <c r="C166" s="81" t="s">
        <v>8</v>
      </c>
      <c r="D166" s="44">
        <v>65</v>
      </c>
      <c r="E166" s="44"/>
      <c r="F166" s="900" t="str">
        <f t="shared" si="1"/>
        <v/>
      </c>
    </row>
    <row r="167" spans="1:6" s="42" customFormat="1" ht="10.65">
      <c r="A167" s="82" t="s">
        <v>46</v>
      </c>
      <c r="B167" s="183" t="s">
        <v>1575</v>
      </c>
      <c r="C167" s="81" t="s">
        <v>14</v>
      </c>
      <c r="D167" s="44">
        <v>8</v>
      </c>
      <c r="E167" s="44"/>
      <c r="F167" s="900" t="str">
        <f t="shared" si="1"/>
        <v/>
      </c>
    </row>
    <row r="168" spans="1:6" s="42" customFormat="1" ht="10.65">
      <c r="A168" s="82"/>
      <c r="B168" s="344"/>
      <c r="C168" s="81"/>
      <c r="D168" s="44"/>
      <c r="E168" s="44"/>
      <c r="F168" s="900" t="str">
        <f t="shared" si="1"/>
        <v/>
      </c>
    </row>
    <row r="169" spans="1:6" s="52" customFormat="1" ht="11.3">
      <c r="A169" s="79">
        <f>COUNT($A$1:A168)+1</f>
        <v>14</v>
      </c>
      <c r="B169" s="53" t="s">
        <v>1576</v>
      </c>
      <c r="C169" s="54"/>
      <c r="D169" s="54"/>
      <c r="E169" s="55"/>
      <c r="F169" s="900" t="str">
        <f t="shared" si="1"/>
        <v/>
      </c>
    </row>
    <row r="170" spans="1:6" s="39" customFormat="1" ht="31.95">
      <c r="A170" s="79"/>
      <c r="B170" s="99" t="s">
        <v>1577</v>
      </c>
      <c r="C170" s="86"/>
      <c r="D170" s="612"/>
      <c r="E170" s="44"/>
      <c r="F170" s="900" t="str">
        <f t="shared" si="1"/>
        <v/>
      </c>
    </row>
    <row r="171" spans="1:6" s="42" customFormat="1" ht="10.65">
      <c r="A171" s="82"/>
      <c r="B171" s="344"/>
      <c r="C171" s="81" t="s">
        <v>8</v>
      </c>
      <c r="D171" s="44">
        <v>65</v>
      </c>
      <c r="E171" s="44"/>
      <c r="F171" s="900" t="str">
        <f t="shared" si="1"/>
        <v/>
      </c>
    </row>
    <row r="172" spans="1:6" s="42" customFormat="1" ht="10.65">
      <c r="A172" s="82"/>
      <c r="B172" s="344"/>
      <c r="C172" s="81"/>
      <c r="D172" s="44"/>
      <c r="E172" s="44"/>
      <c r="F172" s="900" t="str">
        <f t="shared" si="1"/>
        <v/>
      </c>
    </row>
    <row r="173" spans="1:6" s="52" customFormat="1" ht="22.55">
      <c r="A173" s="79">
        <f>COUNT($A$1:A172)+1</f>
        <v>15</v>
      </c>
      <c r="B173" s="53" t="s">
        <v>2582</v>
      </c>
      <c r="C173" s="54"/>
      <c r="D173" s="54"/>
      <c r="E173" s="55"/>
      <c r="F173" s="900" t="str">
        <f t="shared" si="1"/>
        <v/>
      </c>
    </row>
    <row r="174" spans="1:6" s="39" customFormat="1" ht="31.95">
      <c r="A174" s="356"/>
      <c r="B174" s="99" t="s">
        <v>1578</v>
      </c>
      <c r="C174" s="86"/>
      <c r="D174" s="612"/>
      <c r="E174" s="44"/>
      <c r="F174" s="900" t="str">
        <f t="shared" si="1"/>
        <v/>
      </c>
    </row>
    <row r="175" spans="1:6" s="39" customFormat="1" ht="42.6">
      <c r="A175" s="82"/>
      <c r="B175" s="183" t="s">
        <v>2491</v>
      </c>
      <c r="C175" s="86" t="s">
        <v>8</v>
      </c>
      <c r="D175" s="612">
        <v>65</v>
      </c>
      <c r="E175" s="44"/>
      <c r="F175" s="900" t="str">
        <f t="shared" si="1"/>
        <v/>
      </c>
    </row>
    <row r="176" spans="1:6" s="42" customFormat="1" ht="10.65">
      <c r="A176" s="82"/>
      <c r="B176" s="344"/>
      <c r="C176" s="81"/>
      <c r="D176" s="44"/>
      <c r="E176" s="44"/>
      <c r="F176" s="900" t="str">
        <f t="shared" si="1"/>
        <v/>
      </c>
    </row>
    <row r="177" spans="1:9" s="52" customFormat="1" ht="22.55">
      <c r="A177" s="79">
        <f>COUNT($A$1:A176)+1</f>
        <v>16</v>
      </c>
      <c r="B177" s="53" t="s">
        <v>1579</v>
      </c>
      <c r="C177" s="54"/>
      <c r="D177" s="54"/>
      <c r="E177" s="55"/>
      <c r="F177" s="900" t="str">
        <f t="shared" si="1"/>
        <v/>
      </c>
    </row>
    <row r="178" spans="1:9" s="39" customFormat="1" ht="52.45" customHeight="1">
      <c r="A178" s="356"/>
      <c r="B178" s="99" t="s">
        <v>1580</v>
      </c>
      <c r="C178" s="86"/>
      <c r="D178" s="612"/>
      <c r="E178" s="44"/>
      <c r="F178" s="900" t="str">
        <f t="shared" si="1"/>
        <v/>
      </c>
    </row>
    <row r="179" spans="1:9" s="39" customFormat="1" ht="48.05" customHeight="1">
      <c r="A179" s="356"/>
      <c r="B179" s="99" t="s">
        <v>1581</v>
      </c>
      <c r="C179" s="86"/>
      <c r="D179" s="612"/>
      <c r="E179" s="44"/>
      <c r="F179" s="900" t="str">
        <f t="shared" ref="F179:F242" si="2">IF(OR(OR(E179=0,E179=""),OR(D179=0,D179="")),"",D179*E179)</f>
        <v/>
      </c>
    </row>
    <row r="180" spans="1:9" s="39" customFormat="1" ht="10.65">
      <c r="A180" s="356"/>
      <c r="B180" s="99" t="s">
        <v>1582</v>
      </c>
      <c r="C180" s="86"/>
      <c r="D180" s="612"/>
      <c r="E180" s="44"/>
      <c r="F180" s="900" t="str">
        <f t="shared" si="2"/>
        <v/>
      </c>
    </row>
    <row r="181" spans="1:9" s="39" customFormat="1" ht="10.65">
      <c r="A181" s="82" t="s">
        <v>45</v>
      </c>
      <c r="B181" s="183" t="s">
        <v>1583</v>
      </c>
      <c r="C181" s="86" t="s">
        <v>17</v>
      </c>
      <c r="D181" s="612">
        <v>12.5</v>
      </c>
      <c r="E181" s="44"/>
      <c r="F181" s="900" t="str">
        <f t="shared" si="2"/>
        <v/>
      </c>
    </row>
    <row r="182" spans="1:9" s="39" customFormat="1" ht="10.65">
      <c r="A182" s="82" t="s">
        <v>46</v>
      </c>
      <c r="B182" s="183" t="s">
        <v>1584</v>
      </c>
      <c r="C182" s="86" t="s">
        <v>15</v>
      </c>
      <c r="D182" s="612">
        <v>98.5</v>
      </c>
      <c r="E182" s="44"/>
      <c r="F182" s="900" t="str">
        <f t="shared" si="2"/>
        <v/>
      </c>
    </row>
    <row r="183" spans="1:9" s="39" customFormat="1" ht="10.65">
      <c r="A183" s="82" t="s">
        <v>44</v>
      </c>
      <c r="B183" s="183" t="s">
        <v>1605</v>
      </c>
      <c r="C183" s="86" t="s">
        <v>15</v>
      </c>
      <c r="D183" s="612">
        <v>98.5</v>
      </c>
      <c r="E183" s="44"/>
      <c r="F183" s="900" t="str">
        <f t="shared" si="2"/>
        <v/>
      </c>
    </row>
    <row r="184" spans="1:9" s="39" customFormat="1" ht="21.3">
      <c r="A184" s="82" t="s">
        <v>47</v>
      </c>
      <c r="B184" s="183" t="s">
        <v>2492</v>
      </c>
      <c r="C184" s="86" t="s">
        <v>15</v>
      </c>
      <c r="D184" s="612">
        <f>D182</f>
        <v>98.5</v>
      </c>
      <c r="E184" s="44"/>
      <c r="F184" s="900" t="str">
        <f t="shared" si="2"/>
        <v/>
      </c>
    </row>
    <row r="185" spans="1:9" s="39" customFormat="1" ht="10.65">
      <c r="A185" s="82" t="s">
        <v>48</v>
      </c>
      <c r="B185" s="183" t="s">
        <v>1585</v>
      </c>
      <c r="C185" s="86" t="s">
        <v>8</v>
      </c>
      <c r="D185" s="612">
        <v>65.8</v>
      </c>
      <c r="E185" s="44"/>
      <c r="F185" s="900" t="str">
        <f t="shared" si="2"/>
        <v/>
      </c>
    </row>
    <row r="186" spans="1:9" s="42" customFormat="1" ht="10.65">
      <c r="A186" s="82"/>
      <c r="B186" s="101"/>
      <c r="C186" s="81"/>
      <c r="D186" s="44"/>
      <c r="E186" s="44"/>
      <c r="F186" s="900" t="str">
        <f t="shared" si="2"/>
        <v/>
      </c>
      <c r="H186" s="43"/>
      <c r="I186" s="27"/>
    </row>
    <row r="187" spans="1:9" s="52" customFormat="1" ht="11.3">
      <c r="A187" s="79">
        <f>COUNT($A$1:A186)+1</f>
        <v>17</v>
      </c>
      <c r="B187" s="53" t="s">
        <v>1586</v>
      </c>
      <c r="C187" s="54"/>
      <c r="D187" s="54"/>
      <c r="E187" s="55"/>
      <c r="F187" s="900" t="str">
        <f t="shared" si="2"/>
        <v/>
      </c>
    </row>
    <row r="188" spans="1:9" s="95" customFormat="1" ht="21.3">
      <c r="A188" s="610"/>
      <c r="B188" s="50" t="s">
        <v>1587</v>
      </c>
      <c r="C188" s="37"/>
      <c r="D188" s="26"/>
      <c r="E188" s="44"/>
      <c r="F188" s="900" t="str">
        <f t="shared" si="2"/>
        <v/>
      </c>
      <c r="G188" s="26"/>
      <c r="I188" s="26"/>
    </row>
    <row r="189" spans="1:9" s="27" customFormat="1" ht="42.6">
      <c r="A189" s="606"/>
      <c r="B189" s="40" t="s">
        <v>1588</v>
      </c>
      <c r="C189" s="37"/>
      <c r="D189" s="26"/>
      <c r="E189" s="44"/>
      <c r="F189" s="900" t="str">
        <f t="shared" si="2"/>
        <v/>
      </c>
      <c r="H189" s="607"/>
    </row>
    <row r="190" spans="1:9" s="27" customFormat="1" ht="10.65">
      <c r="A190" s="94"/>
      <c r="B190" s="51" t="s">
        <v>1589</v>
      </c>
      <c r="C190" s="37"/>
      <c r="D190" s="26"/>
      <c r="E190" s="44"/>
      <c r="F190" s="900" t="str">
        <f t="shared" si="2"/>
        <v/>
      </c>
      <c r="G190" s="26"/>
      <c r="H190" s="95"/>
      <c r="I190" s="26"/>
    </row>
    <row r="191" spans="1:9" s="27" customFormat="1" ht="31.95">
      <c r="A191" s="94"/>
      <c r="B191" s="608" t="s">
        <v>1505</v>
      </c>
      <c r="C191" s="37"/>
      <c r="D191" s="26"/>
      <c r="E191" s="44"/>
      <c r="F191" s="900" t="str">
        <f t="shared" si="2"/>
        <v/>
      </c>
      <c r="H191" s="607"/>
    </row>
    <row r="192" spans="1:9" s="27" customFormat="1" ht="95.95" customHeight="1">
      <c r="A192" s="94"/>
      <c r="B192" s="51" t="s">
        <v>2493</v>
      </c>
      <c r="C192" s="37"/>
      <c r="D192" s="26"/>
      <c r="E192" s="44"/>
      <c r="F192" s="900" t="str">
        <f t="shared" si="2"/>
        <v/>
      </c>
      <c r="H192" s="607"/>
    </row>
    <row r="193" spans="1:9" s="27" customFormat="1" ht="62.3" customHeight="1">
      <c r="A193" s="94"/>
      <c r="B193" s="51" t="s">
        <v>1590</v>
      </c>
      <c r="C193" s="37"/>
      <c r="D193" s="26"/>
      <c r="E193" s="44"/>
      <c r="F193" s="900" t="str">
        <f t="shared" si="2"/>
        <v/>
      </c>
      <c r="H193" s="607"/>
    </row>
    <row r="194" spans="1:9" s="27" customFormat="1" ht="37.6" customHeight="1">
      <c r="B194" s="40" t="s">
        <v>1498</v>
      </c>
      <c r="C194" s="37"/>
      <c r="D194" s="26"/>
      <c r="E194" s="44"/>
      <c r="F194" s="900" t="str">
        <f t="shared" si="2"/>
        <v/>
      </c>
      <c r="G194" s="194"/>
      <c r="H194" s="607"/>
    </row>
    <row r="195" spans="1:9" s="95" customFormat="1" ht="50.25" customHeight="1">
      <c r="A195" s="610"/>
      <c r="B195" s="50" t="s">
        <v>1591</v>
      </c>
      <c r="C195" s="37"/>
      <c r="D195" s="26"/>
      <c r="E195" s="44"/>
      <c r="F195" s="900" t="str">
        <f t="shared" si="2"/>
        <v/>
      </c>
      <c r="G195" s="26"/>
      <c r="I195" s="26"/>
    </row>
    <row r="196" spans="1:9" s="95" customFormat="1" ht="21.3">
      <c r="A196" s="82" t="s">
        <v>45</v>
      </c>
      <c r="B196" s="193" t="s">
        <v>1592</v>
      </c>
      <c r="C196" s="81" t="s">
        <v>17</v>
      </c>
      <c r="D196" s="44">
        <f>0.5*0.5*3.14*5.2*1 + 16.91*0.5*3.14</f>
        <v>30.630700000000001</v>
      </c>
      <c r="E196" s="44"/>
      <c r="F196" s="900" t="str">
        <f t="shared" si="2"/>
        <v/>
      </c>
      <c r="G196" s="26"/>
      <c r="I196" s="26"/>
    </row>
    <row r="197" spans="1:9" s="42" customFormat="1" ht="31.95">
      <c r="A197" s="82" t="s">
        <v>46</v>
      </c>
      <c r="B197" s="107" t="s">
        <v>1593</v>
      </c>
      <c r="C197" s="81" t="s">
        <v>15</v>
      </c>
      <c r="D197" s="44">
        <f>2*1.5*2</f>
        <v>6</v>
      </c>
      <c r="E197" s="44"/>
      <c r="F197" s="900" t="str">
        <f t="shared" si="2"/>
        <v/>
      </c>
      <c r="H197" s="43"/>
      <c r="I197" s="27"/>
    </row>
    <row r="198" spans="1:9" s="42" customFormat="1" ht="31.95">
      <c r="A198" s="82" t="s">
        <v>44</v>
      </c>
      <c r="B198" s="107" t="s">
        <v>1594</v>
      </c>
      <c r="C198" s="81" t="s">
        <v>14</v>
      </c>
      <c r="D198" s="44">
        <v>3</v>
      </c>
      <c r="E198" s="44"/>
      <c r="F198" s="900" t="str">
        <f t="shared" si="2"/>
        <v/>
      </c>
      <c r="H198" s="43"/>
      <c r="I198" s="27"/>
    </row>
    <row r="199" spans="1:9" s="42" customFormat="1" ht="21.3">
      <c r="A199" s="82" t="s">
        <v>47</v>
      </c>
      <c r="B199" s="107" t="s">
        <v>1595</v>
      </c>
      <c r="C199" s="81" t="s">
        <v>17</v>
      </c>
      <c r="D199" s="44">
        <f>0.5*0.5*3.14*1.5</f>
        <v>1.1775</v>
      </c>
      <c r="E199" s="44"/>
      <c r="F199" s="900" t="str">
        <f t="shared" si="2"/>
        <v/>
      </c>
      <c r="H199" s="43"/>
      <c r="I199" s="27"/>
    </row>
    <row r="200" spans="1:9" s="42" customFormat="1" ht="42.6">
      <c r="A200" s="82" t="s">
        <v>48</v>
      </c>
      <c r="B200" s="107" t="s">
        <v>1596</v>
      </c>
      <c r="C200" s="81" t="s">
        <v>15</v>
      </c>
      <c r="D200" s="44">
        <f>0.5*0.5*3.14*1.3*3</f>
        <v>3.0615000000000006</v>
      </c>
      <c r="E200" s="44"/>
      <c r="F200" s="900" t="str">
        <f t="shared" si="2"/>
        <v/>
      </c>
      <c r="H200" s="43"/>
      <c r="I200" s="27"/>
    </row>
    <row r="201" spans="1:9" s="42" customFormat="1" ht="31.95">
      <c r="A201" s="82" t="s">
        <v>51</v>
      </c>
      <c r="B201" s="107" t="s">
        <v>1597</v>
      </c>
      <c r="C201" s="81" t="s">
        <v>14</v>
      </c>
      <c r="D201" s="44">
        <v>8</v>
      </c>
      <c r="E201" s="44"/>
      <c r="F201" s="900" t="str">
        <f t="shared" si="2"/>
        <v/>
      </c>
      <c r="H201" s="43"/>
      <c r="I201" s="27"/>
    </row>
    <row r="202" spans="1:9" s="42" customFormat="1" ht="31.95">
      <c r="A202" s="82" t="s">
        <v>49</v>
      </c>
      <c r="B202" s="107" t="s">
        <v>1598</v>
      </c>
      <c r="C202" s="81" t="s">
        <v>14</v>
      </c>
      <c r="D202" s="44">
        <v>1</v>
      </c>
      <c r="E202" s="44"/>
      <c r="F202" s="900" t="str">
        <f t="shared" si="2"/>
        <v/>
      </c>
      <c r="H202" s="43"/>
      <c r="I202" s="27"/>
    </row>
    <row r="203" spans="1:9" s="42" customFormat="1" ht="21.3">
      <c r="A203" s="82" t="s">
        <v>53</v>
      </c>
      <c r="B203" s="107" t="s">
        <v>1599</v>
      </c>
      <c r="C203" s="81" t="s">
        <v>14</v>
      </c>
      <c r="D203" s="44">
        <v>1</v>
      </c>
      <c r="E203" s="44"/>
      <c r="F203" s="900" t="str">
        <f t="shared" si="2"/>
        <v/>
      </c>
      <c r="H203" s="43"/>
      <c r="I203" s="27"/>
    </row>
    <row r="204" spans="1:9" s="42" customFormat="1" ht="21.3">
      <c r="A204" s="82" t="s">
        <v>30</v>
      </c>
      <c r="B204" s="107" t="s">
        <v>1600</v>
      </c>
      <c r="C204" s="81" t="s">
        <v>14</v>
      </c>
      <c r="D204" s="44">
        <v>1</v>
      </c>
      <c r="E204" s="44"/>
      <c r="F204" s="900" t="str">
        <f t="shared" si="2"/>
        <v/>
      </c>
      <c r="H204" s="43"/>
      <c r="I204" s="27"/>
    </row>
    <row r="205" spans="1:9" s="42" customFormat="1" ht="21.3">
      <c r="A205" s="82" t="s">
        <v>54</v>
      </c>
      <c r="B205" s="107" t="s">
        <v>1601</v>
      </c>
      <c r="C205" s="81" t="s">
        <v>8</v>
      </c>
      <c r="D205" s="44">
        <v>10</v>
      </c>
      <c r="E205" s="44"/>
      <c r="F205" s="900" t="str">
        <f t="shared" si="2"/>
        <v/>
      </c>
      <c r="H205" s="43"/>
      <c r="I205" s="27"/>
    </row>
    <row r="206" spans="1:9" s="42" customFormat="1" ht="10.65">
      <c r="A206" s="82" t="s">
        <v>9</v>
      </c>
      <c r="B206" s="107" t="s">
        <v>1602</v>
      </c>
      <c r="C206" s="81" t="s">
        <v>14</v>
      </c>
      <c r="D206" s="44">
        <v>5</v>
      </c>
      <c r="E206" s="44"/>
      <c r="F206" s="900" t="str">
        <f t="shared" si="2"/>
        <v/>
      </c>
      <c r="H206" s="43"/>
      <c r="I206" s="27"/>
    </row>
    <row r="207" spans="1:9" s="42" customFormat="1" ht="21.3">
      <c r="A207" s="82" t="s">
        <v>50</v>
      </c>
      <c r="B207" s="107" t="s">
        <v>1603</v>
      </c>
      <c r="C207" s="81" t="s">
        <v>17</v>
      </c>
      <c r="D207" s="44">
        <f>D196-D199</f>
        <v>29.453200000000002</v>
      </c>
      <c r="E207" s="44"/>
      <c r="F207" s="900" t="str">
        <f t="shared" si="2"/>
        <v/>
      </c>
      <c r="H207" s="43"/>
      <c r="I207" s="27"/>
    </row>
    <row r="208" spans="1:9" s="110" customFormat="1" ht="13.15">
      <c r="A208" s="14"/>
      <c r="B208" s="14"/>
      <c r="C208" s="34"/>
      <c r="D208" s="24"/>
      <c r="E208" s="80"/>
      <c r="F208" s="900" t="str">
        <f t="shared" si="2"/>
        <v/>
      </c>
      <c r="G208" s="24"/>
      <c r="I208" s="24"/>
    </row>
    <row r="209" spans="1:9" s="52" customFormat="1" ht="22.55">
      <c r="A209" s="79">
        <f>COUNT($A$1:A208)+1</f>
        <v>18</v>
      </c>
      <c r="B209" s="53" t="s">
        <v>1611</v>
      </c>
      <c r="C209" s="54"/>
      <c r="D209" s="54"/>
      <c r="E209" s="55"/>
      <c r="F209" s="900" t="str">
        <f t="shared" si="2"/>
        <v/>
      </c>
    </row>
    <row r="210" spans="1:9" s="95" customFormat="1" ht="21.3">
      <c r="A210" s="610"/>
      <c r="B210" s="626" t="s">
        <v>1612</v>
      </c>
      <c r="C210" s="37"/>
      <c r="D210" s="26"/>
      <c r="E210" s="44"/>
      <c r="F210" s="900" t="str">
        <f t="shared" si="2"/>
        <v/>
      </c>
      <c r="G210" s="26"/>
      <c r="I210" s="26"/>
    </row>
    <row r="211" spans="1:9" s="95" customFormat="1" ht="31.95">
      <c r="A211" s="610"/>
      <c r="B211" s="626" t="s">
        <v>1613</v>
      </c>
      <c r="C211" s="37"/>
      <c r="D211" s="26"/>
      <c r="E211" s="44"/>
      <c r="F211" s="900" t="str">
        <f t="shared" si="2"/>
        <v/>
      </c>
      <c r="G211" s="26"/>
      <c r="I211" s="26"/>
    </row>
    <row r="212" spans="1:9" s="95" customFormat="1" ht="21.3">
      <c r="A212" s="610"/>
      <c r="B212" s="626" t="s">
        <v>1614</v>
      </c>
      <c r="C212" s="37"/>
      <c r="D212" s="26"/>
      <c r="E212" s="44"/>
      <c r="F212" s="900" t="str">
        <f t="shared" si="2"/>
        <v/>
      </c>
      <c r="G212" s="26"/>
      <c r="I212" s="26"/>
    </row>
    <row r="213" spans="1:9" s="95" customFormat="1" ht="10.65">
      <c r="A213" s="610"/>
      <c r="B213" s="626" t="s">
        <v>1615</v>
      </c>
      <c r="C213" s="37"/>
      <c r="D213" s="26"/>
      <c r="E213" s="44"/>
      <c r="F213" s="900" t="str">
        <f t="shared" si="2"/>
        <v/>
      </c>
      <c r="G213" s="26"/>
      <c r="I213" s="26"/>
    </row>
    <row r="214" spans="1:9" s="95" customFormat="1" ht="10.65">
      <c r="A214" s="610"/>
      <c r="B214" s="626" t="s">
        <v>1616</v>
      </c>
      <c r="C214" s="37"/>
      <c r="D214" s="26"/>
      <c r="E214" s="44"/>
      <c r="F214" s="900" t="str">
        <f t="shared" si="2"/>
        <v/>
      </c>
      <c r="G214" s="26"/>
      <c r="I214" s="26"/>
    </row>
    <row r="215" spans="1:9" s="42" customFormat="1" ht="10.65">
      <c r="A215" s="82" t="s">
        <v>45</v>
      </c>
      <c r="B215" s="107" t="s">
        <v>1617</v>
      </c>
      <c r="C215" s="81" t="s">
        <v>8</v>
      </c>
      <c r="D215" s="44">
        <v>47.6</v>
      </c>
      <c r="E215" s="44"/>
      <c r="F215" s="900" t="str">
        <f t="shared" si="2"/>
        <v/>
      </c>
      <c r="H215" s="43"/>
      <c r="I215" s="27"/>
    </row>
    <row r="216" spans="1:9" s="190" customFormat="1" ht="21.3">
      <c r="A216" s="82" t="s">
        <v>46</v>
      </c>
      <c r="B216" s="25" t="s">
        <v>1618</v>
      </c>
      <c r="C216" s="81" t="s">
        <v>8</v>
      </c>
      <c r="D216" s="44">
        <f>D215*1.2</f>
        <v>57.12</v>
      </c>
      <c r="E216" s="44"/>
      <c r="F216" s="900" t="str">
        <f t="shared" si="2"/>
        <v/>
      </c>
      <c r="H216" s="589"/>
      <c r="I216" s="126"/>
    </row>
    <row r="217" spans="1:9" s="190" customFormat="1" ht="10.65">
      <c r="A217" s="82" t="s">
        <v>44</v>
      </c>
      <c r="B217" s="25" t="s">
        <v>1619</v>
      </c>
      <c r="C217" s="81" t="s">
        <v>8</v>
      </c>
      <c r="D217" s="44">
        <f>D215</f>
        <v>47.6</v>
      </c>
      <c r="E217" s="44"/>
      <c r="F217" s="900" t="str">
        <f t="shared" si="2"/>
        <v/>
      </c>
      <c r="H217" s="589"/>
      <c r="I217" s="126"/>
    </row>
    <row r="218" spans="1:9" s="190" customFormat="1" ht="10.65">
      <c r="A218" s="82" t="s">
        <v>47</v>
      </c>
      <c r="B218" s="25" t="s">
        <v>1620</v>
      </c>
      <c r="C218" s="81" t="s">
        <v>8</v>
      </c>
      <c r="D218" s="44">
        <f>D215</f>
        <v>47.6</v>
      </c>
      <c r="E218" s="44"/>
      <c r="F218" s="900" t="str">
        <f t="shared" si="2"/>
        <v/>
      </c>
      <c r="H218" s="589"/>
      <c r="I218" s="126"/>
    </row>
    <row r="219" spans="1:9" s="110" customFormat="1" ht="13.15">
      <c r="A219" s="14"/>
      <c r="B219" s="14"/>
      <c r="C219" s="34"/>
      <c r="D219" s="24"/>
      <c r="E219" s="80"/>
      <c r="F219" s="900" t="str">
        <f t="shared" si="2"/>
        <v/>
      </c>
      <c r="G219" s="24"/>
      <c r="I219" s="24"/>
    </row>
    <row r="220" spans="1:9" s="52" customFormat="1" ht="22.55">
      <c r="A220" s="79">
        <f>COUNT($A$1:A219)+1</f>
        <v>19</v>
      </c>
      <c r="B220" s="53" t="s">
        <v>1621</v>
      </c>
      <c r="C220" s="54"/>
      <c r="D220" s="54"/>
      <c r="E220" s="55"/>
      <c r="F220" s="900" t="str">
        <f t="shared" si="2"/>
        <v/>
      </c>
    </row>
    <row r="221" spans="1:9" s="95" customFormat="1" ht="42.6">
      <c r="A221" s="610"/>
      <c r="B221" s="50" t="s">
        <v>1622</v>
      </c>
      <c r="C221" s="37"/>
      <c r="D221" s="26"/>
      <c r="E221" s="44"/>
      <c r="F221" s="900" t="str">
        <f t="shared" si="2"/>
        <v/>
      </c>
      <c r="G221" s="26"/>
      <c r="I221" s="26"/>
    </row>
    <row r="222" spans="1:9" s="95" customFormat="1" ht="42.6">
      <c r="A222" s="610"/>
      <c r="B222" s="50" t="s">
        <v>1623</v>
      </c>
      <c r="C222" s="37"/>
      <c r="D222" s="26"/>
      <c r="E222" s="44"/>
      <c r="F222" s="900" t="str">
        <f t="shared" si="2"/>
        <v/>
      </c>
      <c r="G222" s="26"/>
      <c r="I222" s="26"/>
    </row>
    <row r="223" spans="1:9" s="95" customFormat="1" ht="10.65">
      <c r="A223" s="610"/>
      <c r="B223" s="50" t="s">
        <v>1573</v>
      </c>
      <c r="C223" s="37"/>
      <c r="D223" s="26"/>
      <c r="E223" s="44"/>
      <c r="F223" s="900" t="str">
        <f t="shared" si="2"/>
        <v/>
      </c>
      <c r="G223" s="26"/>
      <c r="I223" s="26"/>
    </row>
    <row r="224" spans="1:9" s="42" customFormat="1" ht="10.65">
      <c r="A224" s="82" t="s">
        <v>45</v>
      </c>
      <c r="B224" s="107" t="s">
        <v>1625</v>
      </c>
      <c r="C224" s="81" t="s">
        <v>8</v>
      </c>
      <c r="D224" s="44">
        <v>65</v>
      </c>
      <c r="E224" s="44"/>
      <c r="F224" s="900" t="str">
        <f t="shared" si="2"/>
        <v/>
      </c>
      <c r="H224" s="43"/>
      <c r="I224" s="27"/>
    </row>
    <row r="225" spans="1:12" s="42" customFormat="1" ht="10.65">
      <c r="A225" s="82" t="s">
        <v>46</v>
      </c>
      <c r="B225" s="107" t="s">
        <v>1626</v>
      </c>
      <c r="C225" s="81" t="s">
        <v>15</v>
      </c>
      <c r="D225" s="44">
        <v>35</v>
      </c>
      <c r="E225" s="44"/>
      <c r="F225" s="900" t="str">
        <f t="shared" si="2"/>
        <v/>
      </c>
      <c r="H225" s="43"/>
      <c r="I225" s="27"/>
    </row>
    <row r="226" spans="1:12" s="42" customFormat="1" ht="10.65">
      <c r="A226" s="82" t="s">
        <v>44</v>
      </c>
      <c r="B226" s="107" t="s">
        <v>1624</v>
      </c>
      <c r="C226" s="81" t="s">
        <v>17</v>
      </c>
      <c r="D226" s="44">
        <v>7.1</v>
      </c>
      <c r="E226" s="44"/>
      <c r="F226" s="900" t="str">
        <f t="shared" si="2"/>
        <v/>
      </c>
      <c r="H226" s="43"/>
      <c r="I226" s="27"/>
    </row>
    <row r="227" spans="1:12" s="581" customFormat="1" ht="10.65">
      <c r="A227" s="624"/>
      <c r="B227" s="625"/>
      <c r="C227" s="579"/>
      <c r="D227" s="580"/>
      <c r="E227" s="580"/>
      <c r="F227" s="900" t="str">
        <f t="shared" si="2"/>
        <v/>
      </c>
    </row>
    <row r="228" spans="1:12" s="52" customFormat="1" ht="11.3">
      <c r="A228" s="79">
        <f>COUNT($A$1:A227)+1</f>
        <v>20</v>
      </c>
      <c r="B228" s="53" t="s">
        <v>1541</v>
      </c>
      <c r="C228" s="54"/>
      <c r="D228" s="54"/>
      <c r="E228" s="55"/>
      <c r="F228" s="900" t="str">
        <f t="shared" si="2"/>
        <v/>
      </c>
    </row>
    <row r="229" spans="1:12" s="146" customFormat="1" ht="31.95">
      <c r="A229" s="139"/>
      <c r="B229" s="156" t="s">
        <v>1542</v>
      </c>
      <c r="C229" s="224"/>
      <c r="D229" s="613"/>
      <c r="E229" s="37"/>
      <c r="F229" s="900" t="str">
        <f t="shared" si="2"/>
        <v/>
      </c>
      <c r="G229" s="145"/>
      <c r="H229" s="145"/>
      <c r="I229" s="145"/>
      <c r="J229" s="145"/>
      <c r="K229" s="145"/>
      <c r="L229" s="145"/>
    </row>
    <row r="230" spans="1:12" s="146" customFormat="1" ht="42.6">
      <c r="A230" s="139"/>
      <c r="B230" s="347" t="s">
        <v>1543</v>
      </c>
      <c r="C230" s="224"/>
      <c r="D230" s="613"/>
      <c r="E230" s="37"/>
      <c r="F230" s="900" t="str">
        <f t="shared" si="2"/>
        <v/>
      </c>
      <c r="G230" s="145"/>
      <c r="H230" s="145"/>
      <c r="I230" s="145"/>
      <c r="J230" s="145"/>
      <c r="K230" s="145"/>
      <c r="L230" s="145"/>
    </row>
    <row r="231" spans="1:12" s="146" customFormat="1" ht="31.95">
      <c r="A231" s="139"/>
      <c r="B231" s="347" t="s">
        <v>1544</v>
      </c>
      <c r="C231" s="224"/>
      <c r="D231" s="613"/>
      <c r="E231" s="37"/>
      <c r="F231" s="900" t="str">
        <f t="shared" si="2"/>
        <v/>
      </c>
      <c r="G231" s="145"/>
      <c r="H231" s="145"/>
      <c r="I231" s="145"/>
      <c r="J231" s="145"/>
      <c r="K231" s="145"/>
      <c r="L231" s="145"/>
    </row>
    <row r="232" spans="1:12" s="42" customFormat="1" ht="10.65">
      <c r="A232" s="82"/>
      <c r="B232" s="101" t="s">
        <v>1545</v>
      </c>
      <c r="C232" s="114"/>
      <c r="D232" s="588"/>
      <c r="E232" s="588"/>
      <c r="F232" s="900" t="str">
        <f t="shared" si="2"/>
        <v/>
      </c>
    </row>
    <row r="233" spans="1:12" s="42" customFormat="1" ht="21.3">
      <c r="A233" s="82"/>
      <c r="B233" s="107" t="s">
        <v>1710</v>
      </c>
      <c r="C233" s="81" t="s">
        <v>17</v>
      </c>
      <c r="D233" s="44">
        <v>68.5</v>
      </c>
      <c r="E233" s="44"/>
      <c r="F233" s="900" t="str">
        <f t="shared" si="2"/>
        <v/>
      </c>
      <c r="H233" s="43"/>
      <c r="I233" s="27"/>
    </row>
    <row r="234" spans="1:12" s="42" customFormat="1" ht="10.65">
      <c r="A234" s="82"/>
      <c r="B234" s="101"/>
      <c r="C234" s="81"/>
      <c r="D234" s="44"/>
      <c r="E234" s="44"/>
      <c r="F234" s="900" t="str">
        <f t="shared" si="2"/>
        <v/>
      </c>
      <c r="H234" s="43"/>
      <c r="I234" s="27"/>
    </row>
    <row r="235" spans="1:12" s="52" customFormat="1" ht="11.3">
      <c r="A235" s="79">
        <f>COUNT($A$1:A234)+1</f>
        <v>21</v>
      </c>
      <c r="B235" s="53" t="s">
        <v>1627</v>
      </c>
      <c r="C235" s="54"/>
      <c r="D235" s="54"/>
      <c r="E235" s="55"/>
      <c r="F235" s="900" t="str">
        <f t="shared" si="2"/>
        <v/>
      </c>
    </row>
    <row r="236" spans="1:12" s="42" customFormat="1" ht="31.95">
      <c r="A236" s="82"/>
      <c r="B236" s="101" t="s">
        <v>1628</v>
      </c>
      <c r="C236" s="81"/>
      <c r="D236" s="44"/>
      <c r="E236" s="44"/>
      <c r="F236" s="900" t="str">
        <f t="shared" si="2"/>
        <v/>
      </c>
      <c r="H236" s="43"/>
      <c r="I236" s="27"/>
    </row>
    <row r="237" spans="1:12" s="42" customFormat="1" ht="10.65">
      <c r="A237" s="82"/>
      <c r="B237" s="101" t="s">
        <v>1629</v>
      </c>
      <c r="C237" s="81"/>
      <c r="D237" s="44"/>
      <c r="E237" s="44"/>
      <c r="F237" s="900" t="str">
        <f t="shared" si="2"/>
        <v/>
      </c>
      <c r="H237" s="43"/>
      <c r="I237" s="27"/>
    </row>
    <row r="238" spans="1:12" s="42" customFormat="1" ht="10.65">
      <c r="A238" s="82"/>
      <c r="B238" s="101"/>
      <c r="C238" s="81" t="s">
        <v>17</v>
      </c>
      <c r="D238" s="44">
        <v>32.200000000000003</v>
      </c>
      <c r="E238" s="44"/>
      <c r="F238" s="900" t="str">
        <f t="shared" si="2"/>
        <v/>
      </c>
      <c r="H238" s="43"/>
      <c r="I238" s="27"/>
    </row>
    <row r="239" spans="1:12" s="1" customFormat="1" ht="13.15">
      <c r="B239" s="627"/>
      <c r="C239" s="128"/>
      <c r="D239" s="3"/>
      <c r="E239" s="4"/>
      <c r="F239" s="900" t="str">
        <f t="shared" si="2"/>
        <v/>
      </c>
    </row>
    <row r="240" spans="1:12" s="52" customFormat="1" ht="11.3">
      <c r="A240" s="79">
        <f>COUNT($A$1:A239)+1</f>
        <v>22</v>
      </c>
      <c r="B240" s="53" t="s">
        <v>1630</v>
      </c>
      <c r="C240" s="54"/>
      <c r="D240" s="54"/>
      <c r="E240" s="55"/>
      <c r="F240" s="900" t="str">
        <f t="shared" si="2"/>
        <v/>
      </c>
    </row>
    <row r="241" spans="1:6" s="42" customFormat="1" ht="21.3">
      <c r="A241" s="231"/>
      <c r="B241" s="51" t="s">
        <v>2420</v>
      </c>
      <c r="C241" s="81"/>
      <c r="D241" s="341"/>
      <c r="E241" s="44"/>
      <c r="F241" s="900" t="str">
        <f t="shared" si="2"/>
        <v/>
      </c>
    </row>
    <row r="242" spans="1:6" s="42" customFormat="1" ht="31.95">
      <c r="A242" s="231"/>
      <c r="B242" s="51" t="s">
        <v>1631</v>
      </c>
      <c r="C242" s="81"/>
      <c r="D242" s="341"/>
      <c r="E242" s="44"/>
      <c r="F242" s="900" t="str">
        <f t="shared" si="2"/>
        <v/>
      </c>
    </row>
    <row r="243" spans="1:6" s="42" customFormat="1" ht="10.65">
      <c r="A243" s="231"/>
      <c r="B243" s="51" t="s">
        <v>1632</v>
      </c>
      <c r="C243" s="81"/>
      <c r="D243" s="341"/>
      <c r="E243" s="44"/>
      <c r="F243" s="900" t="str">
        <f t="shared" ref="F243:F244" si="3">IF(OR(OR(E243=0,E243=""),OR(D243=0,D243="")),"",D243*E243)</f>
        <v/>
      </c>
    </row>
    <row r="244" spans="1:6" s="42" customFormat="1" ht="10.65">
      <c r="A244" s="82"/>
      <c r="B244" s="101"/>
      <c r="C244" s="81" t="s">
        <v>15</v>
      </c>
      <c r="D244" s="44">
        <v>32.200000000000003</v>
      </c>
      <c r="E244" s="44"/>
      <c r="F244" s="900" t="str">
        <f t="shared" si="3"/>
        <v/>
      </c>
    </row>
    <row r="245" spans="1:6" s="42" customFormat="1" ht="10.65">
      <c r="A245" s="82"/>
      <c r="B245" s="83"/>
      <c r="C245" s="84"/>
      <c r="D245" s="85"/>
      <c r="E245" s="85"/>
      <c r="F245" s="41"/>
    </row>
    <row r="246" spans="1:6" s="57" customFormat="1" ht="15.05">
      <c r="A246" s="204" t="str">
        <f>A3</f>
        <v>A.II.</v>
      </c>
      <c r="B246" s="201" t="s">
        <v>1717</v>
      </c>
      <c r="C246" s="203"/>
      <c r="D246" s="202"/>
      <c r="E246" s="203"/>
      <c r="F246" s="901" t="str">
        <f>IF(SUM(F1:F245)&gt;0,SUM(F1:F245),"")</f>
        <v/>
      </c>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4" manualBreakCount="4">
    <brk id="41" max="5" man="1"/>
    <brk id="96" max="5" man="1"/>
    <brk id="130" max="5" man="1"/>
    <brk id="168"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4"/>
  <sheetViews>
    <sheetView showZeros="0" view="pageBreakPreview" zoomScaleNormal="100" zoomScaleSheetLayoutView="100" workbookViewId="0">
      <selection activeCell="B128" sqref="B128"/>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62" t="s">
        <v>35</v>
      </c>
      <c r="B3" s="100" t="s">
        <v>74</v>
      </c>
      <c r="C3" s="64"/>
      <c r="D3" s="64"/>
      <c r="E3" s="65"/>
      <c r="F3" s="66"/>
    </row>
    <row r="4" spans="1:9" s="57" customFormat="1" ht="15.05">
      <c r="A4" s="67"/>
      <c r="B4" s="154"/>
      <c r="C4" s="68"/>
      <c r="D4" s="68"/>
      <c r="E4" s="69"/>
      <c r="F4" s="70"/>
    </row>
    <row r="5" spans="1:9" s="51" customFormat="1" ht="10.65">
      <c r="A5" s="114"/>
      <c r="B5" s="25" t="s">
        <v>305</v>
      </c>
      <c r="C5" s="114"/>
    </row>
    <row r="6" spans="1:9" s="18" customFormat="1" ht="42.6">
      <c r="A6" s="160"/>
      <c r="B6" s="51" t="s">
        <v>211</v>
      </c>
      <c r="C6" s="17"/>
      <c r="E6" s="161"/>
      <c r="F6" s="162"/>
    </row>
    <row r="7" spans="1:9" s="18" customFormat="1" ht="106.45">
      <c r="A7" s="160"/>
      <c r="B7" s="51" t="s">
        <v>128</v>
      </c>
      <c r="C7" s="17"/>
      <c r="E7" s="161"/>
      <c r="F7" s="162"/>
    </row>
    <row r="8" spans="1:9" s="78" customFormat="1" ht="13.15">
      <c r="A8" s="160"/>
      <c r="B8" s="51" t="s">
        <v>129</v>
      </c>
      <c r="C8" s="17"/>
      <c r="D8" s="18"/>
      <c r="E8" s="163"/>
      <c r="F8" s="162"/>
    </row>
    <row r="9" spans="1:9" s="18" customFormat="1" ht="21.3">
      <c r="A9" s="164" t="s">
        <v>91</v>
      </c>
      <c r="B9" s="51" t="s">
        <v>130</v>
      </c>
      <c r="C9" s="17"/>
      <c r="E9" s="161"/>
      <c r="F9" s="162"/>
    </row>
    <row r="10" spans="1:9" s="78" customFormat="1" ht="21.3">
      <c r="A10" s="164" t="s">
        <v>91</v>
      </c>
      <c r="B10" s="51" t="s">
        <v>131</v>
      </c>
      <c r="C10" s="17"/>
      <c r="D10" s="18"/>
      <c r="E10" s="163"/>
      <c r="F10" s="162"/>
    </row>
    <row r="11" spans="1:9" s="78" customFormat="1" ht="21.3">
      <c r="A11" s="164"/>
      <c r="B11" s="51" t="s">
        <v>132</v>
      </c>
      <c r="C11" s="17"/>
      <c r="D11" s="18"/>
      <c r="E11" s="163"/>
      <c r="F11" s="162"/>
    </row>
    <row r="12" spans="1:9" s="18" customFormat="1" ht="13.15">
      <c r="A12" s="160"/>
      <c r="B12" s="127"/>
      <c r="C12" s="17"/>
      <c r="E12" s="161"/>
      <c r="F12" s="162"/>
    </row>
    <row r="13" spans="1:9" s="51" customFormat="1" ht="31.95">
      <c r="A13" s="114"/>
      <c r="B13" s="25" t="s">
        <v>92</v>
      </c>
      <c r="C13" s="114"/>
    </row>
    <row r="14" spans="1:9" s="95" customFormat="1" ht="21.3">
      <c r="A14" s="94"/>
      <c r="B14" s="51" t="s">
        <v>96</v>
      </c>
      <c r="C14" s="37"/>
      <c r="D14" s="26"/>
      <c r="E14" s="44"/>
      <c r="F14" s="27"/>
    </row>
    <row r="15" spans="1:9" s="95" customFormat="1" ht="63.9">
      <c r="A15" s="94"/>
      <c r="B15" s="51" t="s">
        <v>98</v>
      </c>
      <c r="C15" s="37"/>
      <c r="D15" s="26"/>
      <c r="E15" s="44"/>
      <c r="F15" s="27"/>
    </row>
    <row r="16" spans="1:9" s="51" customFormat="1" ht="10.65">
      <c r="A16" s="114"/>
      <c r="B16" s="25"/>
    </row>
    <row r="17" spans="1:6" s="51" customFormat="1" ht="10.65">
      <c r="A17" s="114"/>
      <c r="B17" s="25"/>
    </row>
    <row r="18" spans="1:6" s="51" customFormat="1" ht="10.65">
      <c r="A18" s="114"/>
      <c r="B18" s="25" t="s">
        <v>306</v>
      </c>
    </row>
    <row r="19" spans="1:6" s="51" customFormat="1" ht="42.6">
      <c r="A19" s="114"/>
      <c r="B19" s="25" t="s">
        <v>88</v>
      </c>
    </row>
    <row r="20" spans="1:6" s="51" customFormat="1" ht="31.95">
      <c r="A20" s="114"/>
      <c r="B20" s="25" t="s">
        <v>93</v>
      </c>
    </row>
    <row r="21" spans="1:6" s="146" customFormat="1" ht="74.5">
      <c r="A21" s="139"/>
      <c r="B21" s="159" t="s">
        <v>94</v>
      </c>
      <c r="C21" s="224"/>
      <c r="D21" s="225"/>
      <c r="E21" s="226"/>
      <c r="F21" s="227"/>
    </row>
    <row r="22" spans="1:6" s="146" customFormat="1" ht="63.9">
      <c r="A22" s="139"/>
      <c r="B22" s="159" t="s">
        <v>95</v>
      </c>
      <c r="C22" s="224"/>
      <c r="D22" s="225"/>
      <c r="E22" s="226"/>
      <c r="F22" s="227"/>
    </row>
    <row r="23" spans="1:6" s="146" customFormat="1" ht="63.9">
      <c r="A23" s="139"/>
      <c r="B23" s="159" t="s">
        <v>99</v>
      </c>
      <c r="C23" s="224"/>
      <c r="D23" s="225"/>
      <c r="E23" s="226"/>
      <c r="F23" s="227"/>
    </row>
    <row r="24" spans="1:6" s="51" customFormat="1" ht="10.65">
      <c r="A24" s="114"/>
      <c r="C24" s="114"/>
    </row>
    <row r="25" spans="1:6" s="27" customFormat="1" ht="10.65">
      <c r="A25" s="96"/>
      <c r="B25" s="25" t="s">
        <v>307</v>
      </c>
      <c r="C25" s="97"/>
      <c r="D25" s="97"/>
      <c r="E25" s="44"/>
      <c r="F25" s="98"/>
    </row>
    <row r="26" spans="1:6" s="146" customFormat="1" ht="14.4">
      <c r="A26" s="139"/>
      <c r="B26" s="228" t="s">
        <v>147</v>
      </c>
      <c r="C26" s="150"/>
      <c r="D26" s="151"/>
      <c r="E26" s="152"/>
      <c r="F26" s="229"/>
    </row>
    <row r="27" spans="1:6" s="146" customFormat="1" ht="14.4">
      <c r="A27" s="230" t="s">
        <v>91</v>
      </c>
      <c r="B27" s="148" t="s">
        <v>135</v>
      </c>
      <c r="C27" s="231"/>
      <c r="D27" s="232"/>
      <c r="E27" s="233"/>
      <c r="F27" s="234"/>
    </row>
    <row r="28" spans="1:6" s="146" customFormat="1" ht="14.4">
      <c r="A28" s="230" t="s">
        <v>91</v>
      </c>
      <c r="B28" s="148" t="s">
        <v>136</v>
      </c>
      <c r="C28" s="231"/>
      <c r="D28" s="232"/>
      <c r="E28" s="233"/>
      <c r="F28" s="234"/>
    </row>
    <row r="29" spans="1:6" s="146" customFormat="1" ht="14.4">
      <c r="A29" s="230" t="s">
        <v>91</v>
      </c>
      <c r="B29" s="148" t="s">
        <v>137</v>
      </c>
      <c r="C29" s="231"/>
      <c r="D29" s="232"/>
      <c r="E29" s="233"/>
      <c r="F29" s="234"/>
    </row>
    <row r="30" spans="1:6" s="146" customFormat="1" ht="21.3">
      <c r="A30" s="230" t="s">
        <v>91</v>
      </c>
      <c r="B30" s="156" t="s">
        <v>138</v>
      </c>
      <c r="C30" s="150"/>
      <c r="D30" s="151"/>
      <c r="E30" s="152"/>
      <c r="F30" s="229"/>
    </row>
    <row r="31" spans="1:6" s="146" customFormat="1" ht="21.3">
      <c r="A31" s="230" t="s">
        <v>91</v>
      </c>
      <c r="B31" s="156" t="s">
        <v>139</v>
      </c>
      <c r="C31" s="150"/>
      <c r="D31" s="151"/>
      <c r="E31" s="152"/>
      <c r="F31" s="229"/>
    </row>
    <row r="32" spans="1:6" s="146" customFormat="1" ht="14.4">
      <c r="A32" s="230" t="s">
        <v>91</v>
      </c>
      <c r="B32" s="148" t="s">
        <v>140</v>
      </c>
      <c r="C32" s="231"/>
      <c r="D32" s="232"/>
      <c r="E32" s="233"/>
      <c r="F32" s="234"/>
    </row>
    <row r="33" spans="1:6" s="146" customFormat="1" ht="14.4">
      <c r="A33" s="230" t="s">
        <v>91</v>
      </c>
      <c r="B33" s="148" t="s">
        <v>141</v>
      </c>
      <c r="C33" s="231"/>
      <c r="D33" s="232"/>
      <c r="E33" s="233"/>
      <c r="F33" s="234"/>
    </row>
    <row r="34" spans="1:6" s="146" customFormat="1" ht="21.3">
      <c r="A34" s="230" t="s">
        <v>91</v>
      </c>
      <c r="B34" s="156" t="s">
        <v>142</v>
      </c>
      <c r="C34" s="150"/>
      <c r="D34" s="151"/>
      <c r="E34" s="152"/>
      <c r="F34" s="229"/>
    </row>
    <row r="35" spans="1:6" s="146" customFormat="1" ht="31.95">
      <c r="A35" s="230" t="s">
        <v>91</v>
      </c>
      <c r="B35" s="156" t="s">
        <v>143</v>
      </c>
      <c r="C35" s="150"/>
      <c r="D35" s="151"/>
      <c r="E35" s="152"/>
      <c r="F35" s="229"/>
    </row>
    <row r="36" spans="1:6" s="146" customFormat="1" ht="14.4">
      <c r="A36" s="230" t="s">
        <v>91</v>
      </c>
      <c r="B36" s="148" t="s">
        <v>144</v>
      </c>
      <c r="C36" s="231"/>
      <c r="D36" s="232"/>
      <c r="E36" s="233"/>
      <c r="F36" s="234"/>
    </row>
    <row r="37" spans="1:6" s="146" customFormat="1" ht="21.3">
      <c r="A37" s="230" t="s">
        <v>91</v>
      </c>
      <c r="B37" s="156" t="s">
        <v>145</v>
      </c>
      <c r="C37" s="150"/>
      <c r="D37" s="151"/>
      <c r="E37" s="152"/>
      <c r="F37" s="229"/>
    </row>
    <row r="38" spans="1:6" s="146" customFormat="1" ht="14.4">
      <c r="A38" s="230" t="s">
        <v>91</v>
      </c>
      <c r="B38" s="148" t="s">
        <v>133</v>
      </c>
      <c r="C38" s="231"/>
      <c r="D38" s="232"/>
      <c r="E38" s="233"/>
      <c r="F38" s="234"/>
    </row>
    <row r="39" spans="1:6" s="146" customFormat="1" ht="14.4">
      <c r="A39" s="230" t="s">
        <v>91</v>
      </c>
      <c r="B39" s="148" t="s">
        <v>146</v>
      </c>
      <c r="C39" s="231"/>
      <c r="D39" s="232"/>
      <c r="E39" s="233"/>
      <c r="F39" s="234"/>
    </row>
    <row r="40" spans="1:6" s="146" customFormat="1" ht="14.4">
      <c r="A40" s="230"/>
      <c r="B40" s="148"/>
      <c r="C40" s="231"/>
      <c r="D40" s="232"/>
      <c r="E40" s="233"/>
      <c r="F40" s="234"/>
    </row>
    <row r="41" spans="1:6" s="146" customFormat="1" ht="14.4">
      <c r="A41" s="139"/>
      <c r="B41" s="228" t="s">
        <v>148</v>
      </c>
      <c r="C41" s="150"/>
      <c r="D41" s="151"/>
      <c r="E41" s="152"/>
      <c r="F41" s="229"/>
    </row>
    <row r="42" spans="1:6" s="146" customFormat="1" ht="14.4">
      <c r="A42" s="230" t="s">
        <v>91</v>
      </c>
      <c r="B42" s="148" t="s">
        <v>149</v>
      </c>
      <c r="C42" s="231"/>
      <c r="D42" s="232"/>
      <c r="E42" s="233"/>
      <c r="F42" s="234"/>
    </row>
    <row r="43" spans="1:6" s="146" customFormat="1" ht="14.4">
      <c r="A43" s="230" t="s">
        <v>91</v>
      </c>
      <c r="B43" s="148" t="s">
        <v>150</v>
      </c>
      <c r="C43" s="231"/>
      <c r="D43" s="232"/>
      <c r="E43" s="233"/>
      <c r="F43" s="234"/>
    </row>
    <row r="44" spans="1:6" s="146" customFormat="1" ht="63.9">
      <c r="A44" s="230" t="s">
        <v>91</v>
      </c>
      <c r="B44" s="148" t="s">
        <v>210</v>
      </c>
      <c r="C44" s="231"/>
      <c r="D44" s="232"/>
      <c r="E44" s="233"/>
      <c r="F44" s="234"/>
    </row>
    <row r="45" spans="1:6" s="146" customFormat="1" ht="14.4">
      <c r="A45" s="230" t="s">
        <v>91</v>
      </c>
      <c r="B45" s="148" t="s">
        <v>151</v>
      </c>
      <c r="C45" s="231"/>
      <c r="D45" s="232"/>
      <c r="E45" s="233"/>
      <c r="F45" s="234"/>
    </row>
    <row r="46" spans="1:6" s="146" customFormat="1" ht="14.4">
      <c r="A46" s="230" t="s">
        <v>91</v>
      </c>
      <c r="B46" s="148" t="s">
        <v>152</v>
      </c>
      <c r="C46" s="231"/>
      <c r="D46" s="232"/>
      <c r="E46" s="233"/>
      <c r="F46" s="234"/>
    </row>
    <row r="47" spans="1:6" s="146" customFormat="1" ht="14.4">
      <c r="A47" s="230" t="s">
        <v>91</v>
      </c>
      <c r="B47" s="148" t="s">
        <v>153</v>
      </c>
      <c r="C47" s="231"/>
      <c r="D47" s="232"/>
      <c r="E47" s="233"/>
      <c r="F47" s="234"/>
    </row>
    <row r="48" spans="1:6" s="146" customFormat="1" ht="14.4">
      <c r="A48" s="230" t="s">
        <v>91</v>
      </c>
      <c r="B48" s="148" t="s">
        <v>154</v>
      </c>
      <c r="C48" s="231"/>
      <c r="D48" s="232"/>
      <c r="E48" s="233"/>
      <c r="F48" s="234"/>
    </row>
    <row r="49" spans="1:6" s="146" customFormat="1" ht="14.4">
      <c r="A49" s="230" t="s">
        <v>91</v>
      </c>
      <c r="B49" s="148" t="s">
        <v>155</v>
      </c>
      <c r="C49" s="231"/>
      <c r="D49" s="232"/>
      <c r="E49" s="233"/>
      <c r="F49" s="234"/>
    </row>
    <row r="50" spans="1:6" s="146" customFormat="1" ht="21.3">
      <c r="A50" s="230" t="s">
        <v>91</v>
      </c>
      <c r="B50" s="148" t="s">
        <v>156</v>
      </c>
      <c r="C50" s="231"/>
      <c r="D50" s="232"/>
      <c r="E50" s="233"/>
      <c r="F50" s="234"/>
    </row>
    <row r="51" spans="1:6" s="146" customFormat="1" ht="14.4">
      <c r="A51" s="230" t="s">
        <v>91</v>
      </c>
      <c r="B51" s="148" t="s">
        <v>133</v>
      </c>
      <c r="C51" s="231"/>
      <c r="D51" s="232"/>
      <c r="E51" s="233"/>
      <c r="F51" s="234"/>
    </row>
    <row r="52" spans="1:6" s="146" customFormat="1" ht="14.4">
      <c r="A52" s="230" t="s">
        <v>91</v>
      </c>
      <c r="B52" s="148" t="s">
        <v>146</v>
      </c>
      <c r="C52" s="231"/>
      <c r="D52" s="232"/>
      <c r="E52" s="233"/>
      <c r="F52" s="234"/>
    </row>
    <row r="53" spans="1:6" s="146" customFormat="1" ht="14.4">
      <c r="A53" s="230"/>
      <c r="B53" s="148"/>
      <c r="C53" s="231"/>
      <c r="D53" s="232"/>
      <c r="E53" s="233"/>
      <c r="F53" s="234"/>
    </row>
    <row r="54" spans="1:6" s="146" customFormat="1" ht="21.3">
      <c r="A54" s="230"/>
      <c r="B54" s="156" t="s">
        <v>157</v>
      </c>
      <c r="C54" s="150"/>
      <c r="D54" s="151"/>
      <c r="E54" s="152"/>
      <c r="F54" s="229"/>
    </row>
    <row r="55" spans="1:6" s="27" customFormat="1" ht="10.65">
      <c r="A55" s="58"/>
      <c r="B55" s="40"/>
      <c r="C55" s="26"/>
      <c r="D55" s="26"/>
      <c r="E55" s="37"/>
      <c r="F55" s="38"/>
    </row>
    <row r="56" spans="1:6" s="27" customFormat="1" ht="10.65">
      <c r="A56" s="96"/>
      <c r="B56" s="25" t="s">
        <v>308</v>
      </c>
      <c r="C56" s="97"/>
      <c r="D56" s="97"/>
      <c r="E56" s="44"/>
      <c r="F56" s="98"/>
    </row>
    <row r="57" spans="1:6" s="146" customFormat="1" ht="14.4">
      <c r="A57" s="139"/>
      <c r="B57" s="228" t="s">
        <v>309</v>
      </c>
      <c r="C57" s="150"/>
      <c r="D57" s="151"/>
      <c r="E57" s="152"/>
      <c r="F57" s="229"/>
    </row>
    <row r="58" spans="1:6" s="146" customFormat="1" ht="21.3">
      <c r="A58" s="230" t="s">
        <v>91</v>
      </c>
      <c r="B58" s="148" t="s">
        <v>159</v>
      </c>
      <c r="C58" s="231"/>
      <c r="D58" s="232"/>
      <c r="E58" s="233"/>
      <c r="F58" s="234"/>
    </row>
    <row r="59" spans="1:6" s="146" customFormat="1" ht="31.95">
      <c r="A59" s="230" t="s">
        <v>91</v>
      </c>
      <c r="B59" s="148" t="s">
        <v>160</v>
      </c>
      <c r="C59" s="231"/>
      <c r="D59" s="232"/>
      <c r="E59" s="233"/>
      <c r="F59" s="234"/>
    </row>
    <row r="60" spans="1:6" s="146" customFormat="1" ht="14.4">
      <c r="A60" s="230" t="s">
        <v>91</v>
      </c>
      <c r="B60" s="148" t="s">
        <v>161</v>
      </c>
      <c r="C60" s="231"/>
      <c r="D60" s="232"/>
      <c r="E60" s="233"/>
      <c r="F60" s="234"/>
    </row>
    <row r="61" spans="1:6" s="146" customFormat="1" ht="14.4">
      <c r="A61" s="230" t="s">
        <v>91</v>
      </c>
      <c r="B61" s="148" t="s">
        <v>162</v>
      </c>
      <c r="C61" s="231"/>
      <c r="D61" s="232"/>
      <c r="E61" s="233"/>
      <c r="F61" s="234"/>
    </row>
    <row r="62" spans="1:6" s="146" customFormat="1" ht="14.4">
      <c r="A62" s="230" t="s">
        <v>91</v>
      </c>
      <c r="B62" s="148" t="s">
        <v>163</v>
      </c>
      <c r="C62" s="231"/>
      <c r="D62" s="232"/>
      <c r="E62" s="233"/>
      <c r="F62" s="234"/>
    </row>
    <row r="63" spans="1:6" s="146" customFormat="1" ht="21.3">
      <c r="A63" s="230" t="s">
        <v>91</v>
      </c>
      <c r="B63" s="148" t="s">
        <v>212</v>
      </c>
      <c r="C63" s="231"/>
      <c r="D63" s="232"/>
      <c r="E63" s="233"/>
      <c r="F63" s="234"/>
    </row>
    <row r="64" spans="1:6" s="146" customFormat="1" ht="21.3">
      <c r="A64" s="230" t="s">
        <v>91</v>
      </c>
      <c r="B64" s="148" t="s">
        <v>164</v>
      </c>
      <c r="C64" s="231"/>
      <c r="D64" s="232"/>
      <c r="E64" s="233"/>
      <c r="F64" s="234"/>
    </row>
    <row r="65" spans="1:9" s="146" customFormat="1" ht="21.3">
      <c r="A65" s="230" t="s">
        <v>91</v>
      </c>
      <c r="B65" s="148" t="s">
        <v>158</v>
      </c>
      <c r="C65" s="231"/>
      <c r="D65" s="232"/>
      <c r="E65" s="233"/>
      <c r="F65" s="234"/>
    </row>
    <row r="66" spans="1:9" s="18" customFormat="1" ht="13.15">
      <c r="A66" s="19"/>
      <c r="B66" s="235"/>
      <c r="C66" s="17"/>
      <c r="E66" s="161"/>
      <c r="F66" s="162"/>
    </row>
    <row r="67" spans="1:9" s="27" customFormat="1" ht="10.65">
      <c r="A67" s="58"/>
      <c r="B67" s="153" t="s">
        <v>1662</v>
      </c>
      <c r="C67" s="26"/>
      <c r="D67" s="26"/>
      <c r="E67" s="37"/>
      <c r="F67" s="38"/>
    </row>
    <row r="68" spans="1:9" s="42" customFormat="1" ht="10.65">
      <c r="A68" s="82"/>
      <c r="B68" s="101"/>
      <c r="C68" s="81"/>
      <c r="D68" s="44"/>
      <c r="E68" s="44"/>
      <c r="F68" s="41"/>
      <c r="H68" s="43"/>
      <c r="I68" s="27"/>
    </row>
    <row r="69" spans="1:9" s="52" customFormat="1" ht="22.55">
      <c r="A69" s="642">
        <f>COUNT($A$1:A68)+1</f>
        <v>1</v>
      </c>
      <c r="B69" s="53" t="s">
        <v>1633</v>
      </c>
      <c r="C69" s="54"/>
      <c r="D69" s="54"/>
      <c r="E69" s="55"/>
      <c r="F69" s="56"/>
    </row>
    <row r="70" spans="1:9" s="95" customFormat="1" ht="42.6">
      <c r="A70" s="94"/>
      <c r="B70" s="40" t="s">
        <v>1634</v>
      </c>
      <c r="C70" s="37"/>
      <c r="D70" s="26"/>
      <c r="E70" s="44"/>
      <c r="F70" s="27"/>
    </row>
    <row r="71" spans="1:9" s="95" customFormat="1" ht="21.3">
      <c r="A71" s="94"/>
      <c r="B71" s="40" t="s">
        <v>1635</v>
      </c>
      <c r="C71" s="37"/>
      <c r="D71" s="26"/>
      <c r="E71" s="44"/>
      <c r="F71" s="27"/>
    </row>
    <row r="72" spans="1:9" s="27" customFormat="1" ht="53.25">
      <c r="A72" s="82"/>
      <c r="B72" s="228" t="s">
        <v>1636</v>
      </c>
      <c r="C72" s="81" t="s">
        <v>15</v>
      </c>
      <c r="D72" s="44">
        <v>39.5</v>
      </c>
      <c r="E72" s="44"/>
      <c r="F72" s="900" t="str">
        <f>IF(D72*E72&gt;0,D72*E72,"")</f>
        <v/>
      </c>
    </row>
    <row r="73" spans="1:9" s="630" customFormat="1" ht="14.4">
      <c r="A73" s="82"/>
      <c r="B73" s="628"/>
      <c r="C73" s="629"/>
      <c r="D73" s="629"/>
      <c r="E73" s="629"/>
      <c r="F73" s="900" t="str">
        <f t="shared" ref="F73:F136" si="0">IF(D73*E73&gt;0,D73*E73,"")</f>
        <v/>
      </c>
    </row>
    <row r="74" spans="1:9" s="52" customFormat="1" ht="33.85">
      <c r="A74" s="642">
        <f>COUNT($A$1:A73)+1</f>
        <v>2</v>
      </c>
      <c r="B74" s="53" t="s">
        <v>1637</v>
      </c>
      <c r="C74" s="54"/>
      <c r="D74" s="54"/>
      <c r="E74" s="55"/>
      <c r="F74" s="900" t="str">
        <f t="shared" si="0"/>
        <v/>
      </c>
    </row>
    <row r="75" spans="1:9" s="95" customFormat="1" ht="42.6">
      <c r="A75" s="94"/>
      <c r="B75" s="40" t="s">
        <v>1638</v>
      </c>
      <c r="C75" s="37"/>
      <c r="D75" s="26"/>
      <c r="E75" s="44"/>
      <c r="F75" s="900" t="str">
        <f t="shared" si="0"/>
        <v/>
      </c>
      <c r="G75" s="26"/>
      <c r="I75" s="26"/>
    </row>
    <row r="76" spans="1:9" s="95" customFormat="1" ht="21.3">
      <c r="A76" s="94"/>
      <c r="B76" s="40" t="s">
        <v>1639</v>
      </c>
      <c r="C76" s="37"/>
      <c r="D76" s="26"/>
      <c r="E76" s="44"/>
      <c r="F76" s="900" t="str">
        <f t="shared" si="0"/>
        <v/>
      </c>
      <c r="G76" s="26"/>
      <c r="I76" s="26"/>
    </row>
    <row r="77" spans="1:9" s="95" customFormat="1" ht="21.3">
      <c r="A77" s="94"/>
      <c r="B77" s="153" t="s">
        <v>1640</v>
      </c>
      <c r="C77" s="37"/>
      <c r="D77" s="26"/>
      <c r="E77" s="44"/>
      <c r="F77" s="900" t="str">
        <f t="shared" si="0"/>
        <v/>
      </c>
      <c r="G77" s="26"/>
      <c r="I77" s="26"/>
    </row>
    <row r="78" spans="1:9" s="95" customFormat="1" ht="10.65">
      <c r="A78" s="94"/>
      <c r="B78" s="153" t="s">
        <v>1509</v>
      </c>
      <c r="C78" s="592"/>
      <c r="E78" s="182"/>
      <c r="F78" s="900" t="str">
        <f t="shared" si="0"/>
        <v/>
      </c>
    </row>
    <row r="79" spans="1:9" s="42" customFormat="1" ht="31.95">
      <c r="A79" s="82"/>
      <c r="B79" s="223" t="s">
        <v>1641</v>
      </c>
      <c r="C79" s="81" t="s">
        <v>15</v>
      </c>
      <c r="D79" s="44">
        <v>46.6</v>
      </c>
      <c r="E79" s="44"/>
      <c r="F79" s="900" t="str">
        <f t="shared" si="0"/>
        <v/>
      </c>
      <c r="H79" s="43"/>
      <c r="I79" s="27"/>
    </row>
    <row r="80" spans="1:9" s="42" customFormat="1" ht="10.65">
      <c r="A80" s="82"/>
      <c r="B80" s="107"/>
      <c r="F80" s="900" t="str">
        <f t="shared" si="0"/>
        <v/>
      </c>
    </row>
    <row r="81" spans="1:9" s="52" customFormat="1" ht="66.05" customHeight="1">
      <c r="A81" s="642">
        <f>COUNT($A$1:A80)+1</f>
        <v>3</v>
      </c>
      <c r="B81" s="53" t="s">
        <v>1642</v>
      </c>
      <c r="C81" s="54"/>
      <c r="D81" s="54"/>
      <c r="E81" s="55"/>
      <c r="F81" s="900" t="str">
        <f t="shared" si="0"/>
        <v/>
      </c>
    </row>
    <row r="82" spans="1:9" s="95" customFormat="1" ht="38.200000000000003" customHeight="1">
      <c r="A82" s="94"/>
      <c r="B82" s="51" t="s">
        <v>1643</v>
      </c>
      <c r="C82" s="37"/>
      <c r="D82" s="26"/>
      <c r="E82" s="44"/>
      <c r="F82" s="900" t="str">
        <f t="shared" si="0"/>
        <v/>
      </c>
    </row>
    <row r="83" spans="1:9" s="95" customFormat="1" ht="58.55" customHeight="1">
      <c r="A83" s="94"/>
      <c r="B83" s="51" t="s">
        <v>1644</v>
      </c>
      <c r="C83" s="37"/>
      <c r="D83" s="26"/>
      <c r="E83" s="44"/>
      <c r="F83" s="900" t="str">
        <f t="shared" si="0"/>
        <v/>
      </c>
    </row>
    <row r="84" spans="1:9" s="27" customFormat="1" ht="50.25" customHeight="1">
      <c r="A84" s="96"/>
      <c r="B84" s="51" t="s">
        <v>1645</v>
      </c>
      <c r="C84" s="97"/>
      <c r="D84" s="97"/>
      <c r="E84" s="44"/>
      <c r="F84" s="900" t="str">
        <f t="shared" si="0"/>
        <v/>
      </c>
    </row>
    <row r="85" spans="1:9" s="27" customFormat="1" ht="38.200000000000003" customHeight="1">
      <c r="A85" s="96"/>
      <c r="B85" s="51" t="s">
        <v>1646</v>
      </c>
      <c r="C85" s="97"/>
      <c r="D85" s="97"/>
      <c r="E85" s="44"/>
      <c r="F85" s="900" t="str">
        <f t="shared" si="0"/>
        <v/>
      </c>
    </row>
    <row r="86" spans="1:9" s="27" customFormat="1" ht="37.6" customHeight="1">
      <c r="A86" s="96"/>
      <c r="B86" s="51" t="s">
        <v>1647</v>
      </c>
      <c r="C86" s="97"/>
      <c r="D86" s="97"/>
      <c r="E86" s="44"/>
      <c r="F86" s="900" t="str">
        <f t="shared" si="0"/>
        <v/>
      </c>
    </row>
    <row r="87" spans="1:9" s="27" customFormat="1" ht="27.7" customHeight="1">
      <c r="A87" s="96"/>
      <c r="B87" s="51" t="s">
        <v>1648</v>
      </c>
      <c r="C87" s="97"/>
      <c r="D87" s="97"/>
      <c r="E87" s="44"/>
      <c r="F87" s="900" t="str">
        <f t="shared" si="0"/>
        <v/>
      </c>
    </row>
    <row r="88" spans="1:9" s="546" customFormat="1" ht="39.799999999999997" customHeight="1">
      <c r="A88" s="631"/>
      <c r="B88" s="25" t="s">
        <v>1649</v>
      </c>
      <c r="C88" s="632"/>
      <c r="D88" s="633"/>
      <c r="E88" s="633"/>
      <c r="F88" s="900" t="str">
        <f t="shared" si="0"/>
        <v/>
      </c>
    </row>
    <row r="89" spans="1:9" s="42" customFormat="1" ht="21.3">
      <c r="A89" s="82" t="s">
        <v>45</v>
      </c>
      <c r="B89" s="25" t="s">
        <v>1650</v>
      </c>
      <c r="C89" s="81" t="s">
        <v>17</v>
      </c>
      <c r="D89" s="44">
        <v>18.96</v>
      </c>
      <c r="E89" s="44"/>
      <c r="F89" s="900" t="str">
        <f t="shared" si="0"/>
        <v/>
      </c>
      <c r="I89" s="634"/>
    </row>
    <row r="90" spans="1:9" s="42" customFormat="1" ht="21.3">
      <c r="A90" s="82" t="s">
        <v>46</v>
      </c>
      <c r="B90" s="25" t="s">
        <v>1720</v>
      </c>
      <c r="C90" s="81" t="s">
        <v>8</v>
      </c>
      <c r="D90" s="44">
        <v>125</v>
      </c>
      <c r="E90" s="44"/>
      <c r="F90" s="900" t="str">
        <f t="shared" si="0"/>
        <v/>
      </c>
      <c r="I90" s="634"/>
    </row>
    <row r="91" spans="1:9" s="42" customFormat="1" ht="10.65">
      <c r="A91" s="82" t="s">
        <v>44</v>
      </c>
      <c r="B91" s="25" t="s">
        <v>1651</v>
      </c>
      <c r="C91" s="81" t="s">
        <v>15</v>
      </c>
      <c r="D91" s="44">
        <v>37.799999999999997</v>
      </c>
      <c r="E91" s="44"/>
      <c r="F91" s="900" t="str">
        <f t="shared" si="0"/>
        <v/>
      </c>
      <c r="I91" s="634"/>
    </row>
    <row r="92" spans="1:9" s="42" customFormat="1" ht="10.65">
      <c r="A92" s="82"/>
      <c r="B92" s="25"/>
      <c r="C92" s="81"/>
      <c r="D92" s="44"/>
      <c r="E92" s="44"/>
      <c r="F92" s="900" t="str">
        <f t="shared" si="0"/>
        <v/>
      </c>
      <c r="I92" s="634"/>
    </row>
    <row r="93" spans="1:9" s="52" customFormat="1" ht="22.55">
      <c r="A93" s="642">
        <f>COUNT($A$1:A92)+1</f>
        <v>4</v>
      </c>
      <c r="B93" s="53" t="s">
        <v>1652</v>
      </c>
      <c r="C93" s="54"/>
      <c r="D93" s="54"/>
      <c r="E93" s="55"/>
      <c r="F93" s="900" t="str">
        <f t="shared" si="0"/>
        <v/>
      </c>
    </row>
    <row r="94" spans="1:9" s="27" customFormat="1" ht="10.65">
      <c r="A94" s="94"/>
      <c r="B94" s="51" t="s">
        <v>1661</v>
      </c>
      <c r="C94" s="37"/>
      <c r="D94" s="26"/>
      <c r="E94" s="44"/>
      <c r="F94" s="900" t="str">
        <f t="shared" si="0"/>
        <v/>
      </c>
      <c r="G94" s="26"/>
      <c r="H94" s="95"/>
      <c r="I94" s="26"/>
    </row>
    <row r="95" spans="1:9" s="27" customFormat="1" ht="21.3">
      <c r="A95" s="94"/>
      <c r="B95" s="51" t="s">
        <v>245</v>
      </c>
      <c r="C95" s="37"/>
      <c r="D95" s="26"/>
      <c r="E95" s="44"/>
      <c r="F95" s="900" t="str">
        <f t="shared" si="0"/>
        <v/>
      </c>
      <c r="G95" s="26"/>
      <c r="H95" s="95"/>
      <c r="I95" s="26"/>
    </row>
    <row r="96" spans="1:9" s="95" customFormat="1" ht="21.3">
      <c r="A96" s="94"/>
      <c r="B96" s="40" t="s">
        <v>1653</v>
      </c>
      <c r="C96" s="37"/>
      <c r="D96" s="26"/>
      <c r="E96" s="44"/>
      <c r="F96" s="900" t="str">
        <f t="shared" si="0"/>
        <v/>
      </c>
      <c r="G96" s="26"/>
      <c r="I96" s="26"/>
    </row>
    <row r="97" spans="1:9" s="27" customFormat="1" ht="42.6">
      <c r="A97" s="96"/>
      <c r="B97" s="51" t="s">
        <v>1654</v>
      </c>
      <c r="C97" s="97"/>
      <c r="D97" s="97"/>
      <c r="E97" s="44"/>
      <c r="F97" s="900" t="str">
        <f t="shared" si="0"/>
        <v/>
      </c>
      <c r="G97" s="26"/>
      <c r="H97" s="95"/>
      <c r="I97" s="26"/>
    </row>
    <row r="98" spans="1:9" s="27" customFormat="1" ht="31.95">
      <c r="A98" s="96"/>
      <c r="B98" s="51" t="s">
        <v>58</v>
      </c>
      <c r="C98" s="97"/>
      <c r="D98" s="97"/>
      <c r="E98" s="44"/>
      <c r="F98" s="900" t="str">
        <f t="shared" si="0"/>
        <v/>
      </c>
      <c r="G98" s="26"/>
      <c r="H98" s="95"/>
      <c r="I98" s="26"/>
    </row>
    <row r="99" spans="1:9" s="27" customFormat="1" ht="31.95">
      <c r="A99" s="96"/>
      <c r="B99" s="51" t="s">
        <v>1655</v>
      </c>
      <c r="C99" s="97"/>
      <c r="D99" s="97"/>
      <c r="E99" s="44"/>
      <c r="F99" s="900" t="str">
        <f t="shared" si="0"/>
        <v/>
      </c>
      <c r="G99" s="26"/>
      <c r="H99" s="95"/>
      <c r="I99" s="26"/>
    </row>
    <row r="100" spans="1:9" s="27" customFormat="1" ht="10.65">
      <c r="A100" s="94"/>
      <c r="B100" s="51" t="s">
        <v>1656</v>
      </c>
      <c r="C100" s="37"/>
      <c r="D100" s="26"/>
      <c r="E100" s="44"/>
      <c r="F100" s="900" t="str">
        <f t="shared" si="0"/>
        <v/>
      </c>
      <c r="G100" s="26"/>
      <c r="H100" s="95"/>
      <c r="I100" s="26"/>
    </row>
    <row r="101" spans="1:9" s="95" customFormat="1" ht="21.3">
      <c r="A101" s="82" t="s">
        <v>45</v>
      </c>
      <c r="B101" s="153" t="s">
        <v>1657</v>
      </c>
      <c r="C101" s="81" t="s">
        <v>17</v>
      </c>
      <c r="D101" s="44">
        <v>7.1</v>
      </c>
      <c r="E101" s="44"/>
      <c r="F101" s="900" t="str">
        <f t="shared" si="0"/>
        <v/>
      </c>
      <c r="G101" s="26"/>
      <c r="I101" s="26"/>
    </row>
    <row r="102" spans="1:9">
      <c r="A102" s="82"/>
      <c r="B102" s="106"/>
      <c r="C102" s="104"/>
      <c r="D102" s="105"/>
      <c r="E102" s="105"/>
      <c r="F102" s="900" t="str">
        <f t="shared" si="0"/>
        <v/>
      </c>
    </row>
    <row r="103" spans="1:9" s="52" customFormat="1" ht="33.85">
      <c r="A103" s="642">
        <f>COUNT($A$1:A102)+1</f>
        <v>5</v>
      </c>
      <c r="B103" s="53" t="s">
        <v>42</v>
      </c>
      <c r="C103" s="54"/>
      <c r="D103" s="54"/>
      <c r="E103" s="55"/>
      <c r="F103" s="900" t="str">
        <f t="shared" si="0"/>
        <v/>
      </c>
    </row>
    <row r="104" spans="1:9" s="27" customFormat="1" ht="21.3">
      <c r="A104" s="82"/>
      <c r="B104" s="51" t="s">
        <v>1658</v>
      </c>
      <c r="C104" s="97"/>
      <c r="D104" s="635"/>
      <c r="E104" s="341"/>
      <c r="F104" s="900" t="str">
        <f t="shared" si="0"/>
        <v/>
      </c>
    </row>
    <row r="105" spans="1:9" s="146" customFormat="1" ht="21.3">
      <c r="A105" s="82"/>
      <c r="B105" s="148" t="s">
        <v>1659</v>
      </c>
      <c r="C105" s="636"/>
      <c r="D105" s="155"/>
      <c r="E105" s="37"/>
      <c r="F105" s="900" t="str">
        <f t="shared" si="0"/>
        <v/>
      </c>
    </row>
    <row r="106" spans="1:9" s="51" customFormat="1" ht="53.25">
      <c r="A106" s="114"/>
      <c r="B106" s="637" t="s">
        <v>1660</v>
      </c>
      <c r="C106" s="114"/>
      <c r="E106" s="114"/>
      <c r="F106" s="900" t="str">
        <f t="shared" si="0"/>
        <v/>
      </c>
    </row>
    <row r="107" spans="1:9" s="42" customFormat="1" ht="10.65">
      <c r="A107" s="82" t="s">
        <v>45</v>
      </c>
      <c r="B107" s="25" t="str">
        <f>CONCATENATE(H107," (",G107, "kg/m3)")</f>
        <v xml:space="preserve"> (kg/m3)</v>
      </c>
      <c r="C107" s="81" t="s">
        <v>6</v>
      </c>
      <c r="D107" s="44">
        <v>2275.1999999999998</v>
      </c>
      <c r="E107" s="341"/>
      <c r="F107" s="900"/>
      <c r="G107" s="190"/>
      <c r="H107" s="638"/>
    </row>
    <row r="108" spans="1:9" s="42" customFormat="1" ht="10.65">
      <c r="A108" s="82" t="s">
        <v>46</v>
      </c>
      <c r="B108" s="639" t="str">
        <f>CONCATENATE(H108," (",G108, "kg/m3)")</f>
        <v xml:space="preserve"> (kg/m3)</v>
      </c>
      <c r="C108" s="179" t="s">
        <v>6</v>
      </c>
      <c r="D108" s="180">
        <v>852</v>
      </c>
      <c r="E108" s="640"/>
      <c r="F108" s="900"/>
      <c r="G108" s="190"/>
      <c r="H108" s="638"/>
    </row>
    <row r="109" spans="1:9" s="42" customFormat="1" ht="10.65">
      <c r="A109" s="82"/>
      <c r="B109" s="101"/>
      <c r="C109" s="181" t="s">
        <v>6</v>
      </c>
      <c r="D109" s="182">
        <f>SUM(D107:D108)</f>
        <v>3127.2</v>
      </c>
      <c r="E109" s="341"/>
      <c r="F109" s="900" t="str">
        <f t="shared" si="0"/>
        <v/>
      </c>
      <c r="H109" s="641"/>
    </row>
    <row r="110" spans="1:9" s="18" customFormat="1" ht="13.15">
      <c r="A110" s="19"/>
      <c r="B110" s="235"/>
      <c r="C110" s="17"/>
      <c r="E110" s="161"/>
      <c r="F110" s="900" t="str">
        <f t="shared" si="0"/>
        <v/>
      </c>
    </row>
    <row r="111" spans="1:9" s="27" customFormat="1" ht="10.65">
      <c r="A111" s="58"/>
      <c r="B111" s="153" t="s">
        <v>1663</v>
      </c>
      <c r="C111" s="26"/>
      <c r="D111" s="26"/>
      <c r="E111" s="37"/>
      <c r="F111" s="900" t="str">
        <f t="shared" si="0"/>
        <v/>
      </c>
    </row>
    <row r="112" spans="1:9" s="42" customFormat="1" ht="10.65">
      <c r="A112" s="82"/>
      <c r="B112" s="101"/>
      <c r="C112" s="181"/>
      <c r="D112" s="182"/>
      <c r="E112" s="341"/>
      <c r="F112" s="900"/>
      <c r="H112" s="641"/>
    </row>
    <row r="113" spans="1:9" s="52" customFormat="1" ht="22.55">
      <c r="A113" s="642">
        <f>COUNT($A$1:A112)+1</f>
        <v>6</v>
      </c>
      <c r="B113" s="53" t="s">
        <v>799</v>
      </c>
      <c r="C113" s="54"/>
      <c r="D113" s="54"/>
      <c r="E113" s="55"/>
      <c r="F113" s="900"/>
    </row>
    <row r="114" spans="1:9" s="27" customFormat="1" ht="10.65">
      <c r="A114" s="96"/>
      <c r="B114" s="51" t="s">
        <v>800</v>
      </c>
      <c r="C114" s="97"/>
      <c r="D114" s="97"/>
      <c r="E114" s="44"/>
      <c r="F114" s="900"/>
      <c r="G114" s="26"/>
      <c r="H114" s="95"/>
      <c r="I114" s="26"/>
    </row>
    <row r="115" spans="1:9" s="27" customFormat="1" ht="21.3">
      <c r="A115" s="94"/>
      <c r="B115" s="51" t="s">
        <v>245</v>
      </c>
      <c r="C115" s="37"/>
      <c r="D115" s="26"/>
      <c r="E115" s="44"/>
      <c r="F115" s="900"/>
      <c r="G115" s="26"/>
      <c r="H115" s="95"/>
      <c r="I115" s="26"/>
    </row>
    <row r="116" spans="1:9" s="27" customFormat="1" ht="10.65">
      <c r="A116" s="94"/>
      <c r="B116" s="51" t="s">
        <v>59</v>
      </c>
      <c r="C116" s="37"/>
      <c r="D116" s="26"/>
      <c r="E116" s="44"/>
      <c r="F116" s="900"/>
      <c r="G116" s="26"/>
      <c r="H116" s="95"/>
      <c r="I116" s="26"/>
    </row>
    <row r="117" spans="1:9" s="27" customFormat="1" ht="42.6">
      <c r="A117" s="96"/>
      <c r="B117" s="51" t="s">
        <v>249</v>
      </c>
      <c r="C117" s="97"/>
      <c r="D117" s="97"/>
      <c r="E117" s="44"/>
      <c r="F117" s="900"/>
      <c r="G117" s="26"/>
      <c r="H117" s="95"/>
      <c r="I117" s="26"/>
    </row>
    <row r="118" spans="1:9" s="27" customFormat="1" ht="31.95">
      <c r="A118" s="96"/>
      <c r="B118" s="51" t="s">
        <v>58</v>
      </c>
      <c r="C118" s="97"/>
      <c r="D118" s="97"/>
      <c r="E118" s="44"/>
      <c r="F118" s="900"/>
      <c r="G118" s="26"/>
      <c r="H118" s="95"/>
      <c r="I118" s="26"/>
    </row>
    <row r="119" spans="1:9" s="95" customFormat="1" ht="21.3">
      <c r="A119" s="94"/>
      <c r="B119" s="40" t="s">
        <v>248</v>
      </c>
      <c r="C119" s="37"/>
      <c r="D119" s="26"/>
      <c r="E119" s="44"/>
      <c r="F119" s="900"/>
      <c r="G119" s="26"/>
      <c r="I119" s="26"/>
    </row>
    <row r="120" spans="1:9" s="27" customFormat="1" ht="10.65">
      <c r="A120" s="94"/>
      <c r="B120" s="51" t="s">
        <v>16</v>
      </c>
      <c r="C120" s="37"/>
      <c r="D120" s="26"/>
      <c r="E120" s="44"/>
      <c r="F120" s="900"/>
      <c r="G120" s="26"/>
      <c r="H120" s="95"/>
      <c r="I120" s="26"/>
    </row>
    <row r="121" spans="1:9" s="42" customFormat="1" ht="10.65">
      <c r="A121" s="185"/>
      <c r="B121" s="153" t="s">
        <v>246</v>
      </c>
      <c r="C121" s="198"/>
      <c r="D121" s="184"/>
      <c r="E121" s="184"/>
      <c r="F121" s="900"/>
      <c r="H121" s="43"/>
      <c r="I121" s="27"/>
    </row>
    <row r="122" spans="1:9" s="42" customFormat="1" ht="10.65">
      <c r="A122" s="82" t="s">
        <v>45</v>
      </c>
      <c r="B122" s="223" t="s">
        <v>247</v>
      </c>
      <c r="C122" s="81" t="s">
        <v>17</v>
      </c>
      <c r="D122" s="44">
        <v>1.5</v>
      </c>
      <c r="E122" s="44"/>
      <c r="F122" s="900" t="str">
        <f t="shared" si="0"/>
        <v/>
      </c>
      <c r="H122" s="43"/>
      <c r="I122" s="27"/>
    </row>
    <row r="123" spans="1:9" s="42" customFormat="1" ht="10.65">
      <c r="A123" s="82" t="s">
        <v>46</v>
      </c>
      <c r="B123" s="223" t="s">
        <v>322</v>
      </c>
      <c r="C123" s="81" t="s">
        <v>15</v>
      </c>
      <c r="D123" s="44">
        <v>25</v>
      </c>
      <c r="E123" s="44"/>
      <c r="F123" s="900" t="str">
        <f t="shared" si="0"/>
        <v/>
      </c>
      <c r="H123" s="43"/>
      <c r="I123" s="27"/>
    </row>
    <row r="124" spans="1:9" s="42" customFormat="1" ht="10.65">
      <c r="A124" s="82"/>
      <c r="B124" s="223"/>
      <c r="C124" s="81"/>
      <c r="D124" s="44"/>
      <c r="E124" s="44"/>
      <c r="F124" s="900" t="str">
        <f t="shared" si="0"/>
        <v/>
      </c>
      <c r="H124" s="43"/>
      <c r="I124" s="27"/>
    </row>
    <row r="125" spans="1:9" s="52" customFormat="1" ht="22.55">
      <c r="A125" s="642">
        <f>COUNT($A$1:A124)+1</f>
        <v>7</v>
      </c>
      <c r="B125" s="53" t="s">
        <v>1291</v>
      </c>
      <c r="C125" s="54"/>
      <c r="D125" s="54"/>
      <c r="E125" s="55"/>
      <c r="F125" s="900" t="str">
        <f t="shared" si="0"/>
        <v/>
      </c>
    </row>
    <row r="126" spans="1:9" s="27" customFormat="1" ht="53.25">
      <c r="A126" s="96"/>
      <c r="B126" s="51" t="s">
        <v>1292</v>
      </c>
      <c r="C126" s="97"/>
      <c r="D126" s="97"/>
      <c r="E126" s="44"/>
      <c r="F126" s="900" t="str">
        <f t="shared" si="0"/>
        <v/>
      </c>
      <c r="G126" s="26"/>
      <c r="H126" s="95"/>
      <c r="I126" s="26"/>
    </row>
    <row r="127" spans="1:9" s="27" customFormat="1" ht="21.3">
      <c r="A127" s="94"/>
      <c r="B127" s="51" t="s">
        <v>245</v>
      </c>
      <c r="C127" s="37"/>
      <c r="D127" s="26"/>
      <c r="E127" s="44"/>
      <c r="F127" s="900" t="str">
        <f t="shared" si="0"/>
        <v/>
      </c>
      <c r="G127" s="26"/>
      <c r="H127" s="95"/>
      <c r="I127" s="26"/>
    </row>
    <row r="128" spans="1:9" s="27" customFormat="1" ht="42.6">
      <c r="A128" s="96"/>
      <c r="B128" s="51" t="s">
        <v>249</v>
      </c>
      <c r="C128" s="97"/>
      <c r="D128" s="97"/>
      <c r="E128" s="44"/>
      <c r="F128" s="900" t="str">
        <f t="shared" si="0"/>
        <v/>
      </c>
      <c r="G128" s="26"/>
      <c r="H128" s="95"/>
      <c r="I128" s="26"/>
    </row>
    <row r="129" spans="1:9" s="27" customFormat="1" ht="31.95">
      <c r="A129" s="96"/>
      <c r="B129" s="51" t="s">
        <v>58</v>
      </c>
      <c r="C129" s="97"/>
      <c r="D129" s="97"/>
      <c r="E129" s="44"/>
      <c r="F129" s="900" t="str">
        <f t="shared" si="0"/>
        <v/>
      </c>
      <c r="G129" s="26"/>
      <c r="H129" s="95"/>
      <c r="I129" s="26"/>
    </row>
    <row r="130" spans="1:9" s="95" customFormat="1" ht="21.3">
      <c r="A130" s="94"/>
      <c r="B130" s="40" t="s">
        <v>248</v>
      </c>
      <c r="C130" s="37"/>
      <c r="D130" s="26"/>
      <c r="E130" s="44"/>
      <c r="F130" s="900" t="str">
        <f t="shared" si="0"/>
        <v/>
      </c>
      <c r="G130" s="26"/>
      <c r="I130" s="26"/>
    </row>
    <row r="131" spans="1:9" s="27" customFormat="1" ht="10.65">
      <c r="A131" s="94"/>
      <c r="B131" s="51" t="s">
        <v>16</v>
      </c>
      <c r="C131" s="37"/>
      <c r="D131" s="26"/>
      <c r="E131" s="44"/>
      <c r="F131" s="900" t="str">
        <f t="shared" si="0"/>
        <v/>
      </c>
      <c r="G131" s="26"/>
      <c r="H131" s="95"/>
      <c r="I131" s="26"/>
    </row>
    <row r="132" spans="1:9" s="42" customFormat="1" ht="10.65">
      <c r="A132" s="185"/>
      <c r="B132" s="153" t="s">
        <v>1293</v>
      </c>
      <c r="C132" s="198"/>
      <c r="D132" s="184"/>
      <c r="E132" s="184"/>
      <c r="F132" s="900" t="str">
        <f t="shared" si="0"/>
        <v/>
      </c>
      <c r="H132" s="43"/>
      <c r="I132" s="27"/>
    </row>
    <row r="133" spans="1:9" s="42" customFormat="1" ht="53.25">
      <c r="A133" s="185"/>
      <c r="B133" s="153" t="s">
        <v>1664</v>
      </c>
      <c r="C133" s="198"/>
      <c r="D133" s="184"/>
      <c r="E133" s="184"/>
      <c r="F133" s="900" t="str">
        <f t="shared" si="0"/>
        <v/>
      </c>
      <c r="H133" s="43"/>
      <c r="I133" s="27"/>
    </row>
    <row r="134" spans="1:9" s="27" customFormat="1" ht="10.65">
      <c r="A134" s="82" t="s">
        <v>45</v>
      </c>
      <c r="B134" s="25" t="s">
        <v>1665</v>
      </c>
      <c r="C134" s="86" t="s">
        <v>15</v>
      </c>
      <c r="D134" s="85">
        <v>19.8</v>
      </c>
      <c r="E134" s="87"/>
      <c r="F134" s="900" t="str">
        <f t="shared" si="0"/>
        <v/>
      </c>
    </row>
    <row r="135" spans="1:9" s="42" customFormat="1" ht="10.65">
      <c r="A135" s="82" t="s">
        <v>46</v>
      </c>
      <c r="B135" s="25" t="s">
        <v>247</v>
      </c>
      <c r="C135" s="84" t="s">
        <v>17</v>
      </c>
      <c r="D135" s="85">
        <v>2.5</v>
      </c>
      <c r="E135" s="85"/>
      <c r="F135" s="900" t="str">
        <f t="shared" si="0"/>
        <v/>
      </c>
    </row>
    <row r="136" spans="1:9" s="42" customFormat="1" ht="10.65">
      <c r="A136" s="82"/>
      <c r="B136" s="643"/>
      <c r="C136" s="81"/>
      <c r="D136" s="44"/>
      <c r="E136" s="44"/>
      <c r="F136" s="900" t="str">
        <f t="shared" si="0"/>
        <v/>
      </c>
      <c r="H136" s="43"/>
      <c r="I136" s="27"/>
    </row>
    <row r="137" spans="1:9" s="52" customFormat="1" ht="11.3">
      <c r="A137" s="642">
        <f>COUNT($A$1:A136)+1</f>
        <v>8</v>
      </c>
      <c r="B137" s="53" t="s">
        <v>1666</v>
      </c>
      <c r="C137" s="54"/>
      <c r="D137" s="54"/>
      <c r="E137" s="55"/>
      <c r="F137" s="900" t="str">
        <f t="shared" ref="F137:F200" si="1">IF(D137*E137&gt;0,D137*E137,"")</f>
        <v/>
      </c>
    </row>
    <row r="138" spans="1:9" s="27" customFormat="1" ht="39.799999999999997" customHeight="1">
      <c r="A138" s="94"/>
      <c r="B138" s="51" t="s">
        <v>1671</v>
      </c>
      <c r="C138" s="37"/>
      <c r="D138" s="26"/>
      <c r="E138" s="44"/>
      <c r="F138" s="900" t="str">
        <f t="shared" si="1"/>
        <v/>
      </c>
      <c r="G138" s="26"/>
      <c r="H138" s="95"/>
      <c r="I138" s="26"/>
    </row>
    <row r="139" spans="1:9" s="27" customFormat="1" ht="21.3">
      <c r="A139" s="94"/>
      <c r="B139" s="51" t="s">
        <v>245</v>
      </c>
      <c r="C139" s="37"/>
      <c r="D139" s="26"/>
      <c r="E139" s="44"/>
      <c r="F139" s="900" t="str">
        <f t="shared" si="1"/>
        <v/>
      </c>
      <c r="G139" s="26"/>
      <c r="H139" s="95"/>
      <c r="I139" s="26"/>
    </row>
    <row r="140" spans="1:9" s="27" customFormat="1" ht="21.3">
      <c r="A140" s="94"/>
      <c r="B140" s="51" t="s">
        <v>1667</v>
      </c>
      <c r="C140" s="37"/>
      <c r="D140" s="26"/>
      <c r="E140" s="44"/>
      <c r="F140" s="900" t="str">
        <f t="shared" si="1"/>
        <v/>
      </c>
      <c r="G140" s="26"/>
      <c r="H140" s="95"/>
      <c r="I140" s="26"/>
    </row>
    <row r="141" spans="1:9" s="27" customFormat="1" ht="47.3" customHeight="1">
      <c r="A141" s="96"/>
      <c r="B141" s="51" t="s">
        <v>1668</v>
      </c>
      <c r="C141" s="97"/>
      <c r="D141" s="97"/>
      <c r="E141" s="44"/>
      <c r="F141" s="900" t="str">
        <f t="shared" si="1"/>
        <v/>
      </c>
      <c r="G141" s="26"/>
      <c r="H141" s="95"/>
      <c r="I141" s="26"/>
    </row>
    <row r="142" spans="1:9" s="27" customFormat="1" ht="49.5" customHeight="1">
      <c r="A142" s="96"/>
      <c r="B142" s="51" t="s">
        <v>1669</v>
      </c>
      <c r="C142" s="97"/>
      <c r="D142" s="97"/>
      <c r="E142" s="44"/>
      <c r="F142" s="900" t="str">
        <f t="shared" si="1"/>
        <v/>
      </c>
      <c r="G142" s="26"/>
      <c r="H142" s="95"/>
      <c r="I142" s="26"/>
    </row>
    <row r="143" spans="1:9" s="95" customFormat="1" ht="25.55" customHeight="1">
      <c r="A143" s="94"/>
      <c r="B143" s="40" t="s">
        <v>248</v>
      </c>
      <c r="C143" s="37"/>
      <c r="D143" s="26"/>
      <c r="E143" s="44"/>
      <c r="F143" s="900" t="str">
        <f t="shared" si="1"/>
        <v/>
      </c>
      <c r="G143" s="26"/>
      <c r="I143" s="26"/>
    </row>
    <row r="144" spans="1:9" s="27" customFormat="1" ht="10.65">
      <c r="A144" s="94"/>
      <c r="B144" s="51" t="s">
        <v>16</v>
      </c>
      <c r="C144" s="37"/>
      <c r="D144" s="26"/>
      <c r="E144" s="44"/>
      <c r="F144" s="900" t="str">
        <f t="shared" si="1"/>
        <v/>
      </c>
      <c r="G144" s="26"/>
      <c r="H144" s="95"/>
      <c r="I144" s="26"/>
    </row>
    <row r="145" spans="1:9" s="42" customFormat="1" ht="10.65">
      <c r="A145" s="185"/>
      <c r="B145" s="153" t="s">
        <v>1293</v>
      </c>
      <c r="C145" s="198"/>
      <c r="D145" s="184"/>
      <c r="E145" s="184"/>
      <c r="F145" s="900" t="str">
        <f t="shared" si="1"/>
        <v/>
      </c>
      <c r="H145" s="43"/>
      <c r="I145" s="27"/>
    </row>
    <row r="146" spans="1:9" s="95" customFormat="1" ht="10.65">
      <c r="A146" s="94"/>
      <c r="B146" s="153" t="s">
        <v>1672</v>
      </c>
      <c r="C146" s="37"/>
      <c r="D146" s="26"/>
      <c r="E146" s="44"/>
      <c r="F146" s="900" t="str">
        <f t="shared" si="1"/>
        <v/>
      </c>
      <c r="G146" s="26"/>
      <c r="I146" s="26"/>
    </row>
    <row r="147" spans="1:9" s="42" customFormat="1" ht="10.65">
      <c r="A147" s="82" t="s">
        <v>45</v>
      </c>
      <c r="B147" s="223" t="s">
        <v>1673</v>
      </c>
      <c r="C147" s="81" t="s">
        <v>17</v>
      </c>
      <c r="D147" s="44">
        <v>6.96</v>
      </c>
      <c r="E147" s="44"/>
      <c r="F147" s="900" t="str">
        <f t="shared" si="1"/>
        <v/>
      </c>
      <c r="H147" s="43"/>
      <c r="I147" s="27"/>
    </row>
    <row r="148" spans="1:9" s="42" customFormat="1" ht="21.3">
      <c r="A148" s="82" t="s">
        <v>46</v>
      </c>
      <c r="B148" s="223" t="s">
        <v>1670</v>
      </c>
      <c r="C148" s="81" t="s">
        <v>15</v>
      </c>
      <c r="D148" s="44">
        <v>1.2</v>
      </c>
      <c r="E148" s="44"/>
      <c r="F148" s="900" t="str">
        <f t="shared" si="1"/>
        <v/>
      </c>
      <c r="H148" s="43"/>
      <c r="I148" s="27"/>
    </row>
    <row r="149" spans="1:9" s="42" customFormat="1" ht="31.95">
      <c r="A149" s="82" t="s">
        <v>44</v>
      </c>
      <c r="B149" s="223" t="s">
        <v>1683</v>
      </c>
      <c r="C149" s="81" t="s">
        <v>14</v>
      </c>
      <c r="D149" s="44">
        <v>80</v>
      </c>
      <c r="E149" s="44"/>
      <c r="F149" s="900" t="str">
        <f t="shared" si="1"/>
        <v/>
      </c>
      <c r="H149" s="43"/>
      <c r="I149" s="27"/>
    </row>
    <row r="150" spans="1:9" ht="13.15">
      <c r="A150" s="103"/>
      <c r="B150" s="106"/>
      <c r="C150" s="104"/>
      <c r="D150" s="105"/>
      <c r="E150" s="80"/>
      <c r="F150" s="900" t="str">
        <f t="shared" si="1"/>
        <v/>
      </c>
    </row>
    <row r="151" spans="1:9" s="52" customFormat="1" ht="22.55">
      <c r="A151" s="642">
        <f>COUNT($A$1:A150)+1</f>
        <v>9</v>
      </c>
      <c r="B151" s="53" t="s">
        <v>624</v>
      </c>
      <c r="C151" s="54"/>
      <c r="D151" s="54"/>
      <c r="E151" s="55"/>
      <c r="F151" s="900" t="str">
        <f t="shared" si="1"/>
        <v/>
      </c>
    </row>
    <row r="152" spans="1:9" s="52" customFormat="1" ht="21.3">
      <c r="A152" s="102"/>
      <c r="B152" s="51" t="s">
        <v>628</v>
      </c>
      <c r="C152" s="54"/>
      <c r="D152" s="54"/>
      <c r="E152" s="55"/>
      <c r="F152" s="900" t="str">
        <f t="shared" si="1"/>
        <v/>
      </c>
    </row>
    <row r="153" spans="1:9" s="52" customFormat="1" ht="11.3">
      <c r="A153" s="102"/>
      <c r="B153" s="51" t="s">
        <v>629</v>
      </c>
      <c r="C153" s="54"/>
      <c r="D153" s="54"/>
      <c r="E153" s="55"/>
      <c r="F153" s="900" t="str">
        <f t="shared" si="1"/>
        <v/>
      </c>
    </row>
    <row r="154" spans="1:9" s="27" customFormat="1" ht="31.95">
      <c r="A154" s="96"/>
      <c r="B154" s="51" t="s">
        <v>625</v>
      </c>
      <c r="C154" s="81"/>
      <c r="D154" s="44"/>
      <c r="E154" s="44"/>
      <c r="F154" s="900" t="str">
        <f t="shared" si="1"/>
        <v/>
      </c>
      <c r="G154" s="26"/>
      <c r="H154" s="95"/>
      <c r="I154" s="26"/>
    </row>
    <row r="155" spans="1:9" s="27" customFormat="1" ht="21.3">
      <c r="A155" s="96"/>
      <c r="B155" s="51" t="s">
        <v>626</v>
      </c>
      <c r="C155" s="81"/>
      <c r="D155" s="44"/>
      <c r="E155" s="44"/>
      <c r="F155" s="900" t="str">
        <f t="shared" si="1"/>
        <v/>
      </c>
      <c r="G155" s="26"/>
      <c r="H155" s="95"/>
      <c r="I155" s="26"/>
    </row>
    <row r="156" spans="1:9" s="27" customFormat="1" ht="10.65">
      <c r="A156" s="96"/>
      <c r="B156" s="222" t="s">
        <v>627</v>
      </c>
      <c r="C156" s="81"/>
      <c r="D156" s="44"/>
      <c r="E156" s="44"/>
      <c r="F156" s="900" t="str">
        <f t="shared" si="1"/>
        <v/>
      </c>
      <c r="G156" s="26"/>
      <c r="H156" s="95"/>
      <c r="I156" s="26"/>
    </row>
    <row r="157" spans="1:9" s="27" customFormat="1" ht="10.65">
      <c r="A157" s="82" t="s">
        <v>45</v>
      </c>
      <c r="B157" s="257" t="s">
        <v>1294</v>
      </c>
      <c r="C157" s="97" t="s">
        <v>15</v>
      </c>
      <c r="D157" s="26">
        <v>1.1000000000000001</v>
      </c>
      <c r="E157" s="37"/>
      <c r="F157" s="900" t="str">
        <f t="shared" si="1"/>
        <v/>
      </c>
    </row>
    <row r="158" spans="1:9" s="27" customFormat="1" ht="10.65">
      <c r="A158" s="82" t="s">
        <v>46</v>
      </c>
      <c r="B158" s="257" t="s">
        <v>1295</v>
      </c>
      <c r="C158" s="97" t="s">
        <v>15</v>
      </c>
      <c r="D158" s="26">
        <v>1.08</v>
      </c>
      <c r="E158" s="37"/>
      <c r="F158" s="900" t="str">
        <f t="shared" si="1"/>
        <v/>
      </c>
    </row>
    <row r="159" spans="1:9" ht="13.15">
      <c r="A159" s="103"/>
      <c r="B159" s="106"/>
      <c r="C159" s="104"/>
      <c r="D159" s="105"/>
      <c r="E159" s="80"/>
      <c r="F159" s="900" t="str">
        <f t="shared" si="1"/>
        <v/>
      </c>
    </row>
    <row r="160" spans="1:9" s="52" customFormat="1" ht="22.55">
      <c r="A160" s="642">
        <f>COUNT($A$1:A159)+1</f>
        <v>10</v>
      </c>
      <c r="B160" s="53" t="s">
        <v>630</v>
      </c>
      <c r="C160" s="54"/>
      <c r="D160" s="54"/>
      <c r="E160" s="55"/>
      <c r="F160" s="900" t="str">
        <f t="shared" si="1"/>
        <v/>
      </c>
    </row>
    <row r="161" spans="1:9" s="52" customFormat="1" ht="21.3">
      <c r="A161" s="102"/>
      <c r="B161" s="51" t="s">
        <v>628</v>
      </c>
      <c r="C161" s="54"/>
      <c r="D161" s="54"/>
      <c r="E161" s="55"/>
      <c r="F161" s="900" t="str">
        <f t="shared" si="1"/>
        <v/>
      </c>
    </row>
    <row r="162" spans="1:9" s="52" customFormat="1" ht="11.3">
      <c r="A162" s="102"/>
      <c r="B162" s="51" t="s">
        <v>629</v>
      </c>
      <c r="C162" s="54"/>
      <c r="D162" s="54"/>
      <c r="E162" s="55"/>
      <c r="F162" s="900" t="str">
        <f t="shared" si="1"/>
        <v/>
      </c>
    </row>
    <row r="163" spans="1:9" s="27" customFormat="1" ht="31.95">
      <c r="A163" s="96"/>
      <c r="B163" s="51" t="s">
        <v>625</v>
      </c>
      <c r="C163" s="81"/>
      <c r="D163" s="44"/>
      <c r="E163" s="44"/>
      <c r="F163" s="900" t="str">
        <f t="shared" si="1"/>
        <v/>
      </c>
      <c r="G163" s="26"/>
      <c r="H163" s="95"/>
      <c r="I163" s="26"/>
    </row>
    <row r="164" spans="1:9" s="27" customFormat="1" ht="31.95">
      <c r="A164" s="96"/>
      <c r="B164" s="51" t="s">
        <v>1240</v>
      </c>
      <c r="C164" s="81"/>
      <c r="D164" s="44"/>
      <c r="E164" s="44"/>
      <c r="F164" s="900" t="str">
        <f t="shared" si="1"/>
        <v/>
      </c>
      <c r="G164" s="26"/>
      <c r="H164" s="95"/>
      <c r="I164" s="26"/>
    </row>
    <row r="165" spans="1:9" s="27" customFormat="1" ht="10.65">
      <c r="A165" s="96"/>
      <c r="B165" s="222" t="s">
        <v>627</v>
      </c>
      <c r="C165" s="81"/>
      <c r="D165" s="44"/>
      <c r="E165" s="44"/>
      <c r="F165" s="900" t="str">
        <f t="shared" si="1"/>
        <v/>
      </c>
      <c r="G165" s="26"/>
      <c r="H165" s="95"/>
      <c r="I165" s="26"/>
    </row>
    <row r="166" spans="1:9" s="27" customFormat="1" ht="10.65">
      <c r="A166" s="82" t="s">
        <v>45</v>
      </c>
      <c r="B166" s="257" t="s">
        <v>1294</v>
      </c>
      <c r="C166" s="97" t="s">
        <v>17</v>
      </c>
      <c r="D166" s="26">
        <v>0.11</v>
      </c>
      <c r="E166" s="37"/>
      <c r="F166" s="900" t="str">
        <f t="shared" si="1"/>
        <v/>
      </c>
    </row>
    <row r="167" spans="1:9" s="27" customFormat="1" ht="10.65">
      <c r="A167" s="82" t="s">
        <v>46</v>
      </c>
      <c r="B167" s="257" t="s">
        <v>1295</v>
      </c>
      <c r="C167" s="97" t="s">
        <v>17</v>
      </c>
      <c r="D167" s="26">
        <v>0.11</v>
      </c>
      <c r="E167" s="37"/>
      <c r="F167" s="900" t="str">
        <f t="shared" si="1"/>
        <v/>
      </c>
    </row>
    <row r="168" spans="1:9" ht="13.15">
      <c r="A168" s="103"/>
      <c r="B168" s="106"/>
      <c r="C168" s="104"/>
      <c r="D168" s="105"/>
      <c r="E168" s="80"/>
      <c r="F168" s="900" t="str">
        <f t="shared" si="1"/>
        <v/>
      </c>
    </row>
    <row r="169" spans="1:9" s="52" customFormat="1" ht="40.549999999999997" customHeight="1">
      <c r="A169" s="642">
        <f>COUNT($A$1:A168)+1</f>
        <v>11</v>
      </c>
      <c r="B169" s="53" t="s">
        <v>42</v>
      </c>
      <c r="C169" s="54"/>
      <c r="D169" s="54"/>
      <c r="E169" s="55"/>
      <c r="F169" s="900"/>
    </row>
    <row r="170" spans="1:9" s="27" customFormat="1" ht="36.799999999999997" customHeight="1">
      <c r="A170" s="96"/>
      <c r="B170" s="51" t="s">
        <v>250</v>
      </c>
      <c r="C170" s="97"/>
      <c r="D170" s="200"/>
      <c r="E170" s="44"/>
      <c r="F170" s="900"/>
      <c r="G170" s="26"/>
      <c r="H170" s="95"/>
      <c r="I170" s="26"/>
    </row>
    <row r="171" spans="1:9" s="42" customFormat="1" ht="10.65">
      <c r="A171" s="82"/>
      <c r="B171" s="236" t="s">
        <v>801</v>
      </c>
      <c r="C171" s="179" t="s">
        <v>6</v>
      </c>
      <c r="D171" s="180">
        <f>SUM(D122,D135)*140+D147*70+SUM(D166:D167)*120+SUM(D157:D158)*0.18*120</f>
        <v>1120.6880000000001</v>
      </c>
      <c r="E171" s="180"/>
      <c r="F171" s="900"/>
      <c r="H171" s="43"/>
      <c r="I171" s="27"/>
    </row>
    <row r="172" spans="1:9" s="42" customFormat="1" ht="10.65">
      <c r="A172" s="82"/>
      <c r="B172" s="101"/>
      <c r="C172" s="181" t="s">
        <v>6</v>
      </c>
      <c r="D172" s="182">
        <f>SUM(D171:D171)</f>
        <v>1120.6880000000001</v>
      </c>
      <c r="E172" s="44"/>
      <c r="F172" s="900" t="str">
        <f t="shared" si="1"/>
        <v/>
      </c>
      <c r="H172" s="43"/>
      <c r="I172" s="27"/>
    </row>
    <row r="173" spans="1:9" ht="13.15">
      <c r="A173" s="103"/>
      <c r="B173" s="106"/>
      <c r="C173" s="104"/>
      <c r="D173" s="105"/>
      <c r="E173" s="80"/>
      <c r="F173" s="900"/>
    </row>
    <row r="174" spans="1:9" s="52" customFormat="1" ht="11.3">
      <c r="A174" s="642">
        <f>COUNT($A$1:A173)+1</f>
        <v>12</v>
      </c>
      <c r="B174" s="53" t="s">
        <v>251</v>
      </c>
      <c r="C174" s="54"/>
      <c r="D174" s="54"/>
      <c r="E174" s="55"/>
      <c r="F174" s="900"/>
    </row>
    <row r="175" spans="1:9" s="52" customFormat="1" ht="71.25" customHeight="1">
      <c r="A175" s="102"/>
      <c r="B175" s="51" t="s">
        <v>310</v>
      </c>
      <c r="C175" s="54"/>
      <c r="D175" s="54"/>
      <c r="E175" s="55"/>
      <c r="F175" s="900"/>
    </row>
    <row r="176" spans="1:9" s="27" customFormat="1" ht="10.65">
      <c r="A176" s="96"/>
      <c r="B176" s="51"/>
      <c r="C176" s="81" t="s">
        <v>6</v>
      </c>
      <c r="D176" s="44">
        <v>250</v>
      </c>
      <c r="E176" s="44"/>
      <c r="F176" s="900" t="str">
        <f t="shared" si="1"/>
        <v/>
      </c>
      <c r="G176" s="26"/>
      <c r="H176" s="95"/>
      <c r="I176" s="26"/>
    </row>
    <row r="177" spans="1:9" s="18" customFormat="1" ht="13.15">
      <c r="A177" s="19"/>
      <c r="B177" s="235"/>
      <c r="C177" s="17"/>
      <c r="E177" s="161"/>
      <c r="F177" s="900" t="str">
        <f t="shared" si="1"/>
        <v/>
      </c>
    </row>
    <row r="178" spans="1:9" s="27" customFormat="1" ht="10.65">
      <c r="A178" s="58"/>
      <c r="B178" s="153" t="s">
        <v>1682</v>
      </c>
      <c r="C178" s="26"/>
      <c r="D178" s="26"/>
      <c r="E178" s="37"/>
      <c r="F178" s="900" t="str">
        <f t="shared" si="1"/>
        <v/>
      </c>
    </row>
    <row r="179" spans="1:9">
      <c r="A179" s="644"/>
      <c r="B179" s="645"/>
      <c r="C179" s="646"/>
      <c r="D179" s="647"/>
      <c r="E179" s="80"/>
      <c r="F179" s="900" t="str">
        <f t="shared" si="1"/>
        <v/>
      </c>
    </row>
    <row r="180" spans="1:9" s="52" customFormat="1" ht="11.3">
      <c r="A180" s="642">
        <f>COUNT($A$1:A179)+1</f>
        <v>13</v>
      </c>
      <c r="B180" s="53" t="s">
        <v>1687</v>
      </c>
      <c r="C180" s="54"/>
      <c r="D180" s="54"/>
      <c r="E180" s="55"/>
      <c r="F180" s="900" t="str">
        <f t="shared" si="1"/>
        <v/>
      </c>
    </row>
    <row r="181" spans="1:9" s="27" customFormat="1" ht="42.6">
      <c r="A181" s="96"/>
      <c r="B181" s="51" t="s">
        <v>1674</v>
      </c>
      <c r="C181" s="97"/>
      <c r="D181" s="97"/>
      <c r="E181" s="44"/>
      <c r="F181" s="900" t="str">
        <f t="shared" si="1"/>
        <v/>
      </c>
      <c r="G181" s="26"/>
      <c r="H181" s="95"/>
      <c r="I181" s="26"/>
    </row>
    <row r="182" spans="1:9" s="27" customFormat="1" ht="21.3">
      <c r="A182" s="96"/>
      <c r="B182" s="51" t="s">
        <v>1675</v>
      </c>
      <c r="C182" s="97"/>
      <c r="D182" s="97"/>
      <c r="E182" s="44"/>
      <c r="F182" s="900" t="str">
        <f t="shared" si="1"/>
        <v/>
      </c>
      <c r="G182" s="26"/>
      <c r="H182" s="95"/>
      <c r="I182" s="26"/>
    </row>
    <row r="183" spans="1:9" s="27" customFormat="1" ht="10.65">
      <c r="A183" s="94"/>
      <c r="B183" s="51" t="s">
        <v>1676</v>
      </c>
      <c r="C183" s="37"/>
      <c r="D183" s="26"/>
      <c r="E183" s="44"/>
      <c r="F183" s="900" t="str">
        <f t="shared" si="1"/>
        <v/>
      </c>
      <c r="G183" s="26"/>
      <c r="H183" s="95"/>
      <c r="I183" s="26"/>
    </row>
    <row r="184" spans="1:9" s="27" customFormat="1" ht="10.65">
      <c r="A184" s="94"/>
      <c r="B184" s="51" t="s">
        <v>1677</v>
      </c>
      <c r="C184" s="37"/>
      <c r="D184" s="26"/>
      <c r="E184" s="44"/>
      <c r="F184" s="900" t="str">
        <f t="shared" si="1"/>
        <v/>
      </c>
      <c r="G184" s="26"/>
      <c r="H184" s="95"/>
      <c r="I184" s="26"/>
    </row>
    <row r="185" spans="1:9" s="27" customFormat="1" ht="31.95">
      <c r="A185" s="96"/>
      <c r="B185" s="51" t="s">
        <v>58</v>
      </c>
      <c r="C185" s="97"/>
      <c r="D185" s="97"/>
      <c r="E185" s="44"/>
      <c r="F185" s="900" t="str">
        <f t="shared" si="1"/>
        <v/>
      </c>
      <c r="G185" s="26"/>
      <c r="H185" s="95"/>
      <c r="I185" s="26"/>
    </row>
    <row r="186" spans="1:9" s="27" customFormat="1" ht="31.95">
      <c r="A186" s="96"/>
      <c r="B186" s="51" t="s">
        <v>2421</v>
      </c>
      <c r="C186" s="97"/>
      <c r="D186" s="97"/>
      <c r="E186" s="44"/>
      <c r="F186" s="900" t="str">
        <f t="shared" si="1"/>
        <v/>
      </c>
      <c r="G186" s="26"/>
      <c r="H186" s="95"/>
      <c r="I186" s="26"/>
    </row>
    <row r="187" spans="1:9" s="27" customFormat="1" ht="10.65">
      <c r="A187" s="94"/>
      <c r="B187" s="51" t="s">
        <v>16</v>
      </c>
      <c r="C187" s="37"/>
      <c r="D187" s="26"/>
      <c r="E187" s="44"/>
      <c r="F187" s="900" t="str">
        <f t="shared" si="1"/>
        <v/>
      </c>
      <c r="G187" s="26"/>
      <c r="H187" s="95"/>
      <c r="I187" s="26"/>
    </row>
    <row r="188" spans="1:9" s="27" customFormat="1" ht="10.65">
      <c r="A188" s="94"/>
      <c r="B188" s="51" t="s">
        <v>1678</v>
      </c>
      <c r="C188" s="37"/>
      <c r="D188" s="26"/>
      <c r="E188" s="44"/>
      <c r="F188" s="900" t="str">
        <f t="shared" si="1"/>
        <v/>
      </c>
      <c r="G188" s="26"/>
      <c r="H188" s="95"/>
      <c r="I188" s="26"/>
    </row>
    <row r="189" spans="1:9" s="27" customFormat="1" ht="10.65">
      <c r="A189" s="94"/>
      <c r="B189" s="25" t="s">
        <v>1714</v>
      </c>
      <c r="C189" s="37"/>
      <c r="D189" s="26"/>
      <c r="E189" s="44"/>
      <c r="F189" s="900" t="str">
        <f t="shared" si="1"/>
        <v/>
      </c>
      <c r="G189" s="26"/>
      <c r="H189" s="95"/>
      <c r="I189" s="26"/>
    </row>
    <row r="190" spans="1:9" s="42" customFormat="1" ht="21.3">
      <c r="A190" s="82" t="s">
        <v>45</v>
      </c>
      <c r="B190" s="107" t="s">
        <v>1684</v>
      </c>
      <c r="C190" s="81" t="s">
        <v>17</v>
      </c>
      <c r="D190" s="44">
        <f>10.5*4*0.8</f>
        <v>33.6</v>
      </c>
      <c r="E190" s="44"/>
      <c r="F190" s="900" t="str">
        <f t="shared" si="1"/>
        <v/>
      </c>
      <c r="H190" s="43"/>
      <c r="I190" s="27"/>
    </row>
    <row r="191" spans="1:9" s="42" customFormat="1" ht="10.65">
      <c r="A191" s="82"/>
      <c r="B191" s="107"/>
      <c r="C191" s="81"/>
      <c r="D191" s="44"/>
      <c r="E191" s="44"/>
      <c r="F191" s="900" t="str">
        <f t="shared" si="1"/>
        <v/>
      </c>
      <c r="H191" s="43"/>
      <c r="I191" s="27"/>
    </row>
    <row r="192" spans="1:9" s="42" customFormat="1" ht="21.3">
      <c r="A192" s="82" t="s">
        <v>46</v>
      </c>
      <c r="B192" s="107" t="s">
        <v>1680</v>
      </c>
      <c r="C192" s="81" t="s">
        <v>17</v>
      </c>
      <c r="D192" s="44">
        <f>10.5*1.8*0.2</f>
        <v>3.7800000000000007</v>
      </c>
      <c r="E192" s="44"/>
      <c r="F192" s="900" t="str">
        <f t="shared" si="1"/>
        <v/>
      </c>
      <c r="H192" s="43"/>
      <c r="I192" s="27"/>
    </row>
    <row r="193" spans="1:9" s="42" customFormat="1" ht="10.65">
      <c r="A193" s="82"/>
      <c r="B193" s="25"/>
      <c r="C193" s="81"/>
      <c r="D193" s="44"/>
      <c r="E193" s="44"/>
      <c r="F193" s="900" t="str">
        <f t="shared" si="1"/>
        <v/>
      </c>
      <c r="H193" s="43"/>
      <c r="I193" s="27"/>
    </row>
    <row r="194" spans="1:9" s="42" customFormat="1" ht="10.65">
      <c r="A194" s="82"/>
      <c r="B194" s="107" t="s">
        <v>1665</v>
      </c>
      <c r="C194" s="81"/>
      <c r="D194" s="44"/>
      <c r="E194" s="44"/>
      <c r="F194" s="900" t="str">
        <f t="shared" si="1"/>
        <v/>
      </c>
      <c r="H194" s="43"/>
      <c r="I194" s="27"/>
    </row>
    <row r="195" spans="1:9" s="42" customFormat="1" ht="10.65">
      <c r="A195" s="82" t="s">
        <v>44</v>
      </c>
      <c r="B195" s="107" t="s">
        <v>1685</v>
      </c>
      <c r="C195" s="81" t="s">
        <v>15</v>
      </c>
      <c r="D195" s="44">
        <v>10.5</v>
      </c>
      <c r="E195" s="44"/>
      <c r="F195" s="900" t="str">
        <f t="shared" si="1"/>
        <v/>
      </c>
      <c r="H195" s="43"/>
      <c r="I195" s="27"/>
    </row>
    <row r="196" spans="1:9" s="42" customFormat="1" ht="10.65">
      <c r="A196" s="82" t="s">
        <v>47</v>
      </c>
      <c r="B196" s="107" t="s">
        <v>1686</v>
      </c>
      <c r="C196" s="81" t="s">
        <v>15</v>
      </c>
      <c r="D196" s="44">
        <v>18.7</v>
      </c>
      <c r="E196" s="44"/>
      <c r="F196" s="900" t="str">
        <f t="shared" si="1"/>
        <v/>
      </c>
      <c r="H196" s="43"/>
      <c r="I196" s="27"/>
    </row>
    <row r="197" spans="1:9" s="42" customFormat="1" ht="10.65">
      <c r="A197" s="82"/>
      <c r="B197" s="25"/>
      <c r="C197" s="81"/>
      <c r="D197" s="44"/>
      <c r="E197" s="44"/>
      <c r="F197" s="900" t="str">
        <f t="shared" si="1"/>
        <v/>
      </c>
      <c r="H197" s="43"/>
      <c r="I197" s="27"/>
    </row>
    <row r="198" spans="1:9" s="42" customFormat="1" ht="10.65">
      <c r="A198" s="82"/>
      <c r="B198" s="107" t="s">
        <v>1681</v>
      </c>
      <c r="C198" s="81"/>
      <c r="D198" s="44"/>
      <c r="E198" s="44"/>
      <c r="F198" s="900" t="str">
        <f t="shared" si="1"/>
        <v/>
      </c>
      <c r="H198" s="43"/>
      <c r="I198" s="27"/>
    </row>
    <row r="199" spans="1:9" s="42" customFormat="1" ht="21.3">
      <c r="A199" s="82" t="s">
        <v>48</v>
      </c>
      <c r="B199" s="25" t="s">
        <v>1679</v>
      </c>
      <c r="C199" s="81" t="s">
        <v>8</v>
      </c>
      <c r="D199" s="44">
        <v>10.4</v>
      </c>
      <c r="E199" s="44"/>
      <c r="F199" s="900" t="str">
        <f t="shared" si="1"/>
        <v/>
      </c>
      <c r="H199" s="43"/>
      <c r="I199" s="27"/>
    </row>
    <row r="200" spans="1:9" s="42" customFormat="1" ht="10.65">
      <c r="A200" s="82"/>
      <c r="B200" s="25"/>
      <c r="C200" s="81"/>
      <c r="D200" s="44"/>
      <c r="E200" s="44"/>
      <c r="F200" s="900" t="str">
        <f t="shared" si="1"/>
        <v/>
      </c>
      <c r="H200" s="43"/>
      <c r="I200" s="27"/>
    </row>
    <row r="201" spans="1:9" s="42" customFormat="1" ht="10.65">
      <c r="A201" s="82"/>
      <c r="B201" s="25" t="s">
        <v>1715</v>
      </c>
      <c r="C201" s="81"/>
      <c r="D201" s="44"/>
      <c r="E201" s="44"/>
      <c r="F201" s="900" t="str">
        <f t="shared" ref="F201:F211" si="2">IF(D201*E201&gt;0,D201*E201,"")</f>
        <v/>
      </c>
      <c r="H201" s="43"/>
      <c r="I201" s="27"/>
    </row>
    <row r="202" spans="1:9" s="42" customFormat="1" ht="21.3">
      <c r="A202" s="82" t="s">
        <v>51</v>
      </c>
      <c r="B202" s="107" t="s">
        <v>1684</v>
      </c>
      <c r="C202" s="81" t="s">
        <v>17</v>
      </c>
      <c r="D202" s="44">
        <v>6</v>
      </c>
      <c r="E202" s="44"/>
      <c r="F202" s="900" t="str">
        <f t="shared" si="2"/>
        <v/>
      </c>
      <c r="H202" s="43"/>
      <c r="I202" s="27"/>
    </row>
    <row r="203" spans="1:9" s="42" customFormat="1" ht="10.65">
      <c r="A203" s="82"/>
      <c r="B203" s="107"/>
      <c r="C203" s="81"/>
      <c r="D203" s="44"/>
      <c r="E203" s="44"/>
      <c r="F203" s="900" t="str">
        <f t="shared" si="2"/>
        <v/>
      </c>
      <c r="H203" s="43"/>
      <c r="I203" s="27"/>
    </row>
    <row r="204" spans="1:9" s="42" customFormat="1" ht="21.3">
      <c r="A204" s="82" t="s">
        <v>49</v>
      </c>
      <c r="B204" s="107" t="s">
        <v>1680</v>
      </c>
      <c r="C204" s="81" t="s">
        <v>17</v>
      </c>
      <c r="D204" s="44">
        <v>1.9</v>
      </c>
      <c r="E204" s="44"/>
      <c r="F204" s="900" t="str">
        <f t="shared" si="2"/>
        <v/>
      </c>
      <c r="H204" s="43"/>
      <c r="I204" s="27"/>
    </row>
    <row r="205" spans="1:9" s="42" customFormat="1" ht="10.65">
      <c r="A205" s="82"/>
      <c r="B205" s="107" t="s">
        <v>1716</v>
      </c>
      <c r="C205" s="81"/>
      <c r="D205" s="44"/>
      <c r="E205" s="44"/>
      <c r="F205" s="900" t="str">
        <f t="shared" si="2"/>
        <v/>
      </c>
      <c r="H205" s="43"/>
      <c r="I205" s="27"/>
    </row>
    <row r="206" spans="1:9" s="42" customFormat="1" ht="10.65">
      <c r="A206" s="82" t="s">
        <v>53</v>
      </c>
      <c r="B206" s="107" t="s">
        <v>1685</v>
      </c>
      <c r="C206" s="81" t="s">
        <v>15</v>
      </c>
      <c r="D206" s="44">
        <v>18</v>
      </c>
      <c r="E206" s="44"/>
      <c r="F206" s="900" t="str">
        <f t="shared" si="2"/>
        <v/>
      </c>
      <c r="H206" s="43"/>
      <c r="I206" s="27"/>
    </row>
    <row r="207" spans="1:9" s="42" customFormat="1" ht="10.65">
      <c r="A207" s="82" t="s">
        <v>30</v>
      </c>
      <c r="B207" s="107" t="s">
        <v>1686</v>
      </c>
      <c r="C207" s="81" t="s">
        <v>15</v>
      </c>
      <c r="D207" s="44">
        <v>12.6</v>
      </c>
      <c r="E207" s="44"/>
      <c r="F207" s="900" t="str">
        <f t="shared" si="2"/>
        <v/>
      </c>
      <c r="H207" s="43"/>
      <c r="I207" s="27"/>
    </row>
    <row r="208" spans="1:9" s="42" customFormat="1" ht="10.65">
      <c r="A208" s="82"/>
      <c r="B208" s="25"/>
      <c r="C208" s="81"/>
      <c r="D208" s="44"/>
      <c r="E208" s="44"/>
      <c r="F208" s="900" t="str">
        <f t="shared" si="2"/>
        <v/>
      </c>
      <c r="H208" s="43"/>
      <c r="I208" s="27"/>
    </row>
    <row r="209" spans="1:9" s="42" customFormat="1" ht="10.65">
      <c r="A209" s="82"/>
      <c r="B209" s="107" t="s">
        <v>1681</v>
      </c>
      <c r="C209" s="81"/>
      <c r="D209" s="44"/>
      <c r="E209" s="44"/>
      <c r="F209" s="900" t="str">
        <f t="shared" si="2"/>
        <v/>
      </c>
      <c r="H209" s="43"/>
      <c r="I209" s="27"/>
    </row>
    <row r="210" spans="1:9" s="42" customFormat="1" ht="21.3">
      <c r="A210" s="82" t="s">
        <v>54</v>
      </c>
      <c r="B210" s="25" t="s">
        <v>1679</v>
      </c>
      <c r="C210" s="81" t="s">
        <v>8</v>
      </c>
      <c r="D210" s="44">
        <v>18</v>
      </c>
      <c r="E210" s="44"/>
      <c r="F210" s="900" t="str">
        <f t="shared" si="2"/>
        <v/>
      </c>
      <c r="H210" s="43"/>
      <c r="I210" s="27"/>
    </row>
    <row r="211" spans="1:9" ht="13.15">
      <c r="A211" s="103"/>
      <c r="B211" s="106"/>
      <c r="C211" s="104"/>
      <c r="D211" s="105"/>
      <c r="E211" s="80"/>
      <c r="F211" s="900" t="str">
        <f t="shared" si="2"/>
        <v/>
      </c>
    </row>
    <row r="212" spans="1:9" s="52" customFormat="1" ht="39" customHeight="1">
      <c r="A212" s="642">
        <f>COUNT($A$1:A211)+1</f>
        <v>14</v>
      </c>
      <c r="B212" s="53" t="s">
        <v>42</v>
      </c>
      <c r="C212" s="54"/>
      <c r="D212" s="54"/>
      <c r="E212" s="55"/>
      <c r="F212" s="900"/>
    </row>
    <row r="213" spans="1:9" s="27" customFormat="1" ht="21.3">
      <c r="A213" s="96"/>
      <c r="B213" s="51" t="s">
        <v>250</v>
      </c>
      <c r="C213" s="97"/>
      <c r="D213" s="200"/>
      <c r="E213" s="44"/>
      <c r="F213" s="900"/>
      <c r="G213" s="26"/>
      <c r="H213" s="95"/>
      <c r="I213" s="26"/>
    </row>
    <row r="214" spans="1:9" s="42" customFormat="1" ht="10.65">
      <c r="A214" s="82"/>
      <c r="B214" s="236" t="s">
        <v>801</v>
      </c>
      <c r="C214" s="179" t="s">
        <v>6</v>
      </c>
      <c r="D214" s="180">
        <f>SUM(D190,D202)*110+SUM(D192,D204)*90</f>
        <v>4867.2</v>
      </c>
      <c r="E214" s="180"/>
      <c r="F214" s="902"/>
      <c r="H214" s="43"/>
      <c r="I214" s="27"/>
    </row>
    <row r="215" spans="1:9" s="42" customFormat="1" ht="10.65">
      <c r="A215" s="82"/>
      <c r="B215" s="101" t="s">
        <v>2450</v>
      </c>
      <c r="C215" s="181" t="s">
        <v>6</v>
      </c>
      <c r="D215" s="182">
        <f>SUM(D214:D214)</f>
        <v>4867.2</v>
      </c>
      <c r="E215" s="44"/>
      <c r="F215" s="900" t="str">
        <f>IF(D215*E215&gt;0,D215*E215,"")</f>
        <v/>
      </c>
      <c r="H215" s="43"/>
      <c r="I215" s="27"/>
    </row>
    <row r="216" spans="1:9">
      <c r="F216" s="900"/>
    </row>
    <row r="217" spans="1:9">
      <c r="A217" s="61"/>
      <c r="B217" s="47"/>
      <c r="C217" s="24"/>
      <c r="E217" s="34"/>
      <c r="F217" s="900"/>
    </row>
    <row r="218" spans="1:9" s="57" customFormat="1" ht="15.05">
      <c r="A218" s="204" t="str">
        <f>A3</f>
        <v>A.III.</v>
      </c>
      <c r="B218" s="201" t="s">
        <v>75</v>
      </c>
      <c r="C218" s="203"/>
      <c r="D218" s="202"/>
      <c r="E218" s="203"/>
      <c r="F218" s="901" t="str">
        <f>IF(SUM(F1:F217)&gt;0,SUM(F1:F217),"")</f>
        <v/>
      </c>
    </row>
    <row r="220" spans="1:9">
      <c r="D220" s="14"/>
      <c r="F220" s="14"/>
    </row>
    <row r="221" spans="1:9">
      <c r="D221" s="14"/>
      <c r="F221" s="14"/>
    </row>
    <row r="222" spans="1:9">
      <c r="D222" s="14"/>
      <c r="F222" s="14"/>
    </row>
    <row r="223" spans="1:9">
      <c r="D223" s="14"/>
      <c r="F223" s="14"/>
    </row>
    <row r="224" spans="1:9">
      <c r="D224" s="14"/>
      <c r="F224" s="14"/>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3" manualBreakCount="3">
    <brk id="55" max="5" man="1"/>
    <brk id="110" max="5" man="1"/>
    <brk id="177"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81"/>
  <sheetViews>
    <sheetView showZeros="0" view="pageBreakPreview" topLeftCell="A170" zoomScale="110" zoomScaleNormal="100" zoomScaleSheetLayoutView="110" workbookViewId="0">
      <selection activeCell="B85" sqref="B85:F90"/>
    </sheetView>
  </sheetViews>
  <sheetFormatPr defaultColWidth="9.109375" defaultRowHeight="13.1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8" width="9.109375" style="14"/>
    <col min="9" max="9" width="9.109375" style="36"/>
    <col min="10" max="16384" width="9.109375" style="14"/>
  </cols>
  <sheetData>
    <row r="1" spans="1:11" s="137" customFormat="1">
      <c r="A1" s="74" t="s">
        <v>71</v>
      </c>
      <c r="B1" s="75" t="s">
        <v>70</v>
      </c>
      <c r="C1" s="74" t="s">
        <v>64</v>
      </c>
      <c r="D1" s="135" t="s">
        <v>65</v>
      </c>
      <c r="E1" s="135" t="s">
        <v>66</v>
      </c>
      <c r="F1" s="136" t="s">
        <v>67</v>
      </c>
      <c r="I1" s="138"/>
    </row>
    <row r="2" spans="1:11" s="27" customFormat="1" ht="10.65">
      <c r="A2" s="58"/>
      <c r="B2" s="40"/>
      <c r="C2" s="26"/>
      <c r="D2" s="26"/>
      <c r="E2" s="37"/>
      <c r="F2" s="38"/>
    </row>
    <row r="3" spans="1:11" s="57" customFormat="1" ht="15.05">
      <c r="A3" s="62" t="s">
        <v>36</v>
      </c>
      <c r="B3" s="100" t="s">
        <v>876</v>
      </c>
      <c r="C3" s="64"/>
      <c r="D3" s="64"/>
      <c r="E3" s="65"/>
      <c r="F3" s="66"/>
    </row>
    <row r="4" spans="1:11" s="57" customFormat="1" ht="15.05">
      <c r="A4" s="67"/>
      <c r="B4" s="154"/>
      <c r="C4" s="68"/>
      <c r="D4" s="68"/>
      <c r="E4" s="69"/>
      <c r="F4" s="70"/>
    </row>
    <row r="5" spans="1:11" s="51" customFormat="1" ht="10.65">
      <c r="A5" s="114"/>
      <c r="B5" s="25" t="s">
        <v>5</v>
      </c>
    </row>
    <row r="6" spans="1:11" s="42" customFormat="1" ht="39" customHeight="1">
      <c r="A6" s="82"/>
      <c r="B6" s="156" t="s">
        <v>337</v>
      </c>
      <c r="C6" s="81"/>
      <c r="D6" s="44"/>
      <c r="E6" s="44"/>
      <c r="F6" s="41"/>
    </row>
    <row r="7" spans="1:11" s="146" customFormat="1" ht="21.3">
      <c r="A7" s="139"/>
      <c r="B7" s="159" t="s">
        <v>115</v>
      </c>
      <c r="C7" s="149"/>
      <c r="D7" s="141"/>
      <c r="E7" s="142"/>
      <c r="F7" s="143"/>
      <c r="G7" s="145"/>
      <c r="H7" s="145"/>
      <c r="I7" s="145"/>
      <c r="J7" s="145"/>
      <c r="K7" s="145"/>
    </row>
    <row r="8" spans="1:11" s="146" customFormat="1" ht="48.7" customHeight="1">
      <c r="A8" s="139"/>
      <c r="B8" s="156" t="s">
        <v>338</v>
      </c>
      <c r="C8" s="149"/>
      <c r="D8" s="141"/>
      <c r="E8" s="142"/>
      <c r="F8" s="143"/>
      <c r="G8" s="145"/>
      <c r="H8" s="145"/>
      <c r="I8" s="145"/>
      <c r="J8" s="145"/>
      <c r="K8" s="145"/>
    </row>
    <row r="9" spans="1:11" s="27" customFormat="1" ht="31.95">
      <c r="A9" s="82"/>
      <c r="B9" s="40" t="s">
        <v>213</v>
      </c>
      <c r="C9" s="81"/>
      <c r="D9" s="44"/>
      <c r="E9" s="44"/>
      <c r="F9" s="41"/>
    </row>
    <row r="10" spans="1:11" s="27" customFormat="1" ht="10.65">
      <c r="A10" s="248"/>
      <c r="B10" s="51"/>
      <c r="C10" s="81"/>
      <c r="D10" s="44"/>
      <c r="E10" s="44"/>
      <c r="F10" s="41"/>
    </row>
    <row r="11" spans="1:11" s="27" customFormat="1" ht="10.65">
      <c r="A11" s="248"/>
      <c r="B11" s="249" t="s">
        <v>339</v>
      </c>
      <c r="C11" s="81"/>
      <c r="D11" s="44"/>
      <c r="E11" s="44"/>
      <c r="F11" s="41"/>
    </row>
    <row r="12" spans="1:11" s="27" customFormat="1" ht="21.3">
      <c r="A12" s="250" t="s">
        <v>91</v>
      </c>
      <c r="B12" s="51" t="s">
        <v>177</v>
      </c>
      <c r="C12" s="81"/>
      <c r="D12" s="44"/>
      <c r="E12" s="44"/>
      <c r="F12" s="41"/>
    </row>
    <row r="13" spans="1:11" s="27" customFormat="1" ht="10.65">
      <c r="A13" s="250" t="s">
        <v>91</v>
      </c>
      <c r="B13" s="40" t="s">
        <v>169</v>
      </c>
      <c r="C13" s="81"/>
      <c r="D13" s="44"/>
      <c r="E13" s="44"/>
      <c r="F13" s="41"/>
    </row>
    <row r="14" spans="1:11" s="27" customFormat="1" ht="10.65">
      <c r="A14" s="250" t="s">
        <v>91</v>
      </c>
      <c r="B14" s="40" t="s">
        <v>179</v>
      </c>
      <c r="C14" s="81"/>
      <c r="D14" s="44"/>
      <c r="E14" s="44"/>
      <c r="F14" s="41"/>
    </row>
    <row r="15" spans="1:11" s="27" customFormat="1" ht="10.65">
      <c r="A15" s="250" t="s">
        <v>91</v>
      </c>
      <c r="B15" s="40" t="s">
        <v>170</v>
      </c>
      <c r="C15" s="81"/>
      <c r="D15" s="44"/>
      <c r="E15" s="44"/>
      <c r="F15" s="41"/>
    </row>
    <row r="16" spans="1:11" s="27" customFormat="1" ht="10.65">
      <c r="A16" s="250" t="s">
        <v>91</v>
      </c>
      <c r="B16" s="40" t="s">
        <v>171</v>
      </c>
      <c r="C16" s="81"/>
      <c r="D16" s="44"/>
      <c r="E16" s="44"/>
      <c r="F16" s="41"/>
    </row>
    <row r="17" spans="1:9" s="27" customFormat="1" ht="10.65">
      <c r="A17" s="250" t="s">
        <v>91</v>
      </c>
      <c r="B17" s="40" t="s">
        <v>180</v>
      </c>
      <c r="C17" s="81"/>
      <c r="D17" s="44"/>
      <c r="E17" s="44"/>
      <c r="F17" s="41"/>
    </row>
    <row r="18" spans="1:9" s="27" customFormat="1" ht="10.65">
      <c r="A18" s="250" t="s">
        <v>91</v>
      </c>
      <c r="B18" s="40" t="s">
        <v>172</v>
      </c>
      <c r="C18" s="81"/>
      <c r="D18" s="44"/>
      <c r="E18" s="44"/>
      <c r="F18" s="41"/>
    </row>
    <row r="19" spans="1:9" s="27" customFormat="1" ht="21.3">
      <c r="A19" s="250" t="s">
        <v>91</v>
      </c>
      <c r="B19" s="40" t="s">
        <v>174</v>
      </c>
      <c r="C19" s="81"/>
      <c r="D19" s="44"/>
      <c r="E19" s="44"/>
      <c r="F19" s="41"/>
    </row>
    <row r="20" spans="1:9" s="27" customFormat="1" ht="10.65">
      <c r="A20" s="250" t="s">
        <v>91</v>
      </c>
      <c r="B20" s="40" t="s">
        <v>181</v>
      </c>
      <c r="C20" s="81"/>
      <c r="D20" s="44"/>
      <c r="E20" s="44"/>
      <c r="F20" s="41"/>
    </row>
    <row r="21" spans="1:9" s="27" customFormat="1" ht="31.95">
      <c r="A21" s="250" t="s">
        <v>91</v>
      </c>
      <c r="B21" s="40" t="s">
        <v>182</v>
      </c>
      <c r="C21" s="81"/>
      <c r="D21" s="44"/>
      <c r="E21" s="44"/>
      <c r="F21" s="41"/>
    </row>
    <row r="22" spans="1:9" s="27" customFormat="1" ht="21.3">
      <c r="A22" s="250" t="s">
        <v>91</v>
      </c>
      <c r="B22" s="40" t="s">
        <v>183</v>
      </c>
      <c r="C22" s="81"/>
      <c r="D22" s="44"/>
      <c r="E22" s="44"/>
      <c r="F22" s="41"/>
    </row>
    <row r="23" spans="1:9" s="27" customFormat="1" ht="10.65">
      <c r="A23" s="248"/>
      <c r="B23" s="40"/>
      <c r="C23" s="81"/>
      <c r="D23" s="44"/>
      <c r="E23" s="44"/>
      <c r="F23" s="41"/>
    </row>
    <row r="24" spans="1:9" s="27" customFormat="1" ht="31.95">
      <c r="A24" s="248"/>
      <c r="B24" s="51" t="s">
        <v>176</v>
      </c>
      <c r="C24" s="81"/>
      <c r="D24" s="44"/>
      <c r="E24" s="44"/>
      <c r="F24" s="41"/>
    </row>
    <row r="25" spans="1:9" s="126" customFormat="1" ht="10.65">
      <c r="A25" s="164"/>
      <c r="B25" s="51"/>
      <c r="E25" s="192"/>
      <c r="F25" s="251"/>
    </row>
    <row r="26" spans="1:9" s="52" customFormat="1" ht="21.3">
      <c r="A26" s="252"/>
      <c r="B26" s="25" t="s">
        <v>262</v>
      </c>
      <c r="C26" s="253"/>
      <c r="D26" s="253"/>
      <c r="E26" s="55"/>
      <c r="F26" s="56"/>
    </row>
    <row r="27" spans="1:9" s="27" customFormat="1" ht="10.65">
      <c r="A27" s="58"/>
      <c r="B27" s="40"/>
      <c r="C27" s="26"/>
      <c r="D27" s="26"/>
      <c r="E27" s="37"/>
      <c r="F27" s="38"/>
    </row>
    <row r="28" spans="1:9">
      <c r="A28" s="378">
        <f>COUNT($A$3:A27)+1</f>
        <v>1</v>
      </c>
      <c r="B28" s="53" t="s">
        <v>340</v>
      </c>
      <c r="C28" s="34"/>
      <c r="E28" s="24"/>
      <c r="F28" s="14"/>
      <c r="H28" s="49"/>
      <c r="I28" s="14"/>
    </row>
    <row r="29" spans="1:9" s="27" customFormat="1" ht="48.7" customHeight="1">
      <c r="A29" s="33"/>
      <c r="B29" s="148" t="s">
        <v>341</v>
      </c>
      <c r="C29" s="37"/>
      <c r="D29" s="26"/>
      <c r="E29" s="37"/>
      <c r="F29" s="38"/>
    </row>
    <row r="30" spans="1:9" s="27" customFormat="1" ht="38.200000000000003" customHeight="1">
      <c r="A30" s="33"/>
      <c r="B30" s="148" t="s">
        <v>342</v>
      </c>
      <c r="C30" s="37"/>
      <c r="D30" s="26"/>
      <c r="E30" s="37"/>
      <c r="F30" s="38"/>
    </row>
    <row r="31" spans="1:9" s="27" customFormat="1" ht="26.3" customHeight="1">
      <c r="A31" s="33"/>
      <c r="B31" s="148" t="s">
        <v>343</v>
      </c>
      <c r="C31" s="37"/>
      <c r="D31" s="26"/>
      <c r="E31" s="37"/>
      <c r="F31" s="38"/>
    </row>
    <row r="32" spans="1:9" s="27" customFormat="1" ht="10.65">
      <c r="A32" s="82"/>
      <c r="B32" s="228" t="s">
        <v>344</v>
      </c>
      <c r="C32" s="81" t="s">
        <v>15</v>
      </c>
      <c r="D32" s="44">
        <v>120</v>
      </c>
      <c r="E32" s="37"/>
      <c r="F32" s="900" t="str">
        <f>IF(OR(OR(E32=0,E32=""),OR(D32=0,D32="")),"",D32*E32)</f>
        <v/>
      </c>
    </row>
    <row r="33" spans="1:6" s="27" customFormat="1" ht="10.65">
      <c r="A33" s="82"/>
      <c r="B33" s="228"/>
      <c r="C33" s="81"/>
      <c r="D33" s="44"/>
      <c r="E33" s="37"/>
      <c r="F33" s="900"/>
    </row>
    <row r="34" spans="1:6" s="27" customFormat="1" ht="11.3">
      <c r="A34" s="378">
        <f>COUNT($A$3:A33)+1</f>
        <v>2</v>
      </c>
      <c r="B34" s="53" t="s">
        <v>345</v>
      </c>
      <c r="C34" s="37"/>
      <c r="D34" s="26"/>
      <c r="E34" s="37"/>
      <c r="F34" s="900"/>
    </row>
    <row r="35" spans="1:6" s="27" customFormat="1" ht="48.7" customHeight="1">
      <c r="A35" s="33"/>
      <c r="B35" s="148" t="s">
        <v>346</v>
      </c>
      <c r="C35" s="37"/>
      <c r="D35" s="26"/>
      <c r="E35" s="37"/>
      <c r="F35" s="900"/>
    </row>
    <row r="36" spans="1:6" s="27" customFormat="1" ht="48.7" customHeight="1">
      <c r="A36" s="33"/>
      <c r="B36" s="148" t="s">
        <v>347</v>
      </c>
      <c r="C36" s="37"/>
      <c r="D36" s="26"/>
      <c r="E36" s="37"/>
      <c r="F36" s="900"/>
    </row>
    <row r="37" spans="1:6" s="27" customFormat="1" ht="36" customHeight="1">
      <c r="A37" s="33"/>
      <c r="B37" s="148" t="s">
        <v>348</v>
      </c>
      <c r="C37" s="37"/>
      <c r="D37" s="26"/>
      <c r="E37" s="37"/>
      <c r="F37" s="900"/>
    </row>
    <row r="38" spans="1:6" s="27" customFormat="1" ht="38.200000000000003" customHeight="1">
      <c r="A38" s="33"/>
      <c r="B38" s="148" t="s">
        <v>349</v>
      </c>
      <c r="C38" s="37"/>
      <c r="D38" s="26"/>
      <c r="E38" s="37"/>
      <c r="F38" s="900"/>
    </row>
    <row r="39" spans="1:6" s="27" customFormat="1" ht="10.65">
      <c r="A39" s="255"/>
      <c r="B39" s="379" t="s">
        <v>350</v>
      </c>
      <c r="C39" s="37"/>
      <c r="D39" s="26"/>
      <c r="E39" s="37"/>
      <c r="F39" s="900"/>
    </row>
    <row r="40" spans="1:6" s="27" customFormat="1" ht="10.65">
      <c r="A40" s="82"/>
      <c r="B40" s="228" t="s">
        <v>344</v>
      </c>
      <c r="C40" s="81" t="s">
        <v>15</v>
      </c>
      <c r="D40" s="44">
        <v>120</v>
      </c>
      <c r="E40" s="37"/>
      <c r="F40" s="900" t="str">
        <f>IF(OR(OR(E40=0,E40=""),OR(D40=0,D40="")),"",D40*E40)</f>
        <v/>
      </c>
    </row>
    <row r="41" spans="1:6" s="27" customFormat="1" ht="10.65">
      <c r="A41" s="82"/>
      <c r="B41" s="228"/>
      <c r="C41" s="81"/>
      <c r="D41" s="44"/>
      <c r="E41" s="37"/>
      <c r="F41" s="900"/>
    </row>
    <row r="42" spans="1:6" s="52" customFormat="1">
      <c r="A42" s="378">
        <f>COUNT($A$1:A41)+1</f>
        <v>3</v>
      </c>
      <c r="B42" s="53" t="s">
        <v>351</v>
      </c>
      <c r="C42" s="256"/>
      <c r="D42" s="256"/>
      <c r="E42" s="55"/>
      <c r="F42" s="900" t="str">
        <f>IF(OR(OR(E42=0,E42=""),OR($D42=0,$D42="")),"",$D42*E42)</f>
        <v/>
      </c>
    </row>
    <row r="43" spans="1:6" s="146" customFormat="1" ht="26.3" customHeight="1">
      <c r="A43" s="139"/>
      <c r="B43" s="51" t="s">
        <v>352</v>
      </c>
      <c r="C43" s="224"/>
      <c r="D43" s="225"/>
      <c r="E43" s="37"/>
      <c r="F43" s="900"/>
    </row>
    <row r="44" spans="1:6" s="146" customFormat="1" ht="39.799999999999997" customHeight="1">
      <c r="A44" s="139"/>
      <c r="B44" s="51" t="s">
        <v>1237</v>
      </c>
      <c r="C44" s="224"/>
      <c r="D44" s="225"/>
      <c r="E44" s="37"/>
      <c r="F44" s="900"/>
    </row>
    <row r="45" spans="1:6" s="146" customFormat="1" ht="37.6" customHeight="1">
      <c r="A45" s="139"/>
      <c r="B45" s="51" t="s">
        <v>1239</v>
      </c>
      <c r="C45" s="224"/>
      <c r="D45" s="225"/>
      <c r="E45" s="37"/>
      <c r="F45" s="900"/>
    </row>
    <row r="46" spans="1:6" s="27" customFormat="1" ht="36.799999999999997" customHeight="1">
      <c r="A46" s="33"/>
      <c r="B46" s="148" t="s">
        <v>353</v>
      </c>
      <c r="C46" s="37"/>
      <c r="D46" s="26"/>
      <c r="E46" s="37"/>
      <c r="F46" s="900"/>
    </row>
    <row r="47" spans="1:6" s="27" customFormat="1" ht="48.7" customHeight="1">
      <c r="A47" s="60"/>
      <c r="B47" s="148" t="s">
        <v>354</v>
      </c>
      <c r="C47" s="37"/>
      <c r="D47" s="26"/>
      <c r="E47" s="37"/>
      <c r="F47" s="900"/>
    </row>
    <row r="48" spans="1:6" s="27" customFormat="1" ht="21.3">
      <c r="A48" s="60"/>
      <c r="B48" s="51" t="s">
        <v>355</v>
      </c>
      <c r="C48" s="37"/>
      <c r="D48" s="26"/>
      <c r="E48" s="37"/>
      <c r="F48" s="900"/>
    </row>
    <row r="49" spans="1:6" s="27" customFormat="1" ht="49.5" customHeight="1">
      <c r="A49" s="60"/>
      <c r="B49" s="51" t="s">
        <v>1238</v>
      </c>
      <c r="C49" s="37"/>
      <c r="D49" s="26"/>
      <c r="E49" s="37"/>
      <c r="F49" s="900"/>
    </row>
    <row r="50" spans="1:6" s="27" customFormat="1" ht="48.05" customHeight="1">
      <c r="A50" s="82"/>
      <c r="B50" s="257" t="s">
        <v>1711</v>
      </c>
      <c r="C50" s="37" t="s">
        <v>17</v>
      </c>
      <c r="D50" s="26">
        <v>27</v>
      </c>
      <c r="E50" s="37"/>
      <c r="F50" s="900" t="str">
        <f>IF(OR(OR(E50=0,E50=""),OR(D50=0,D50="")),"",D50*E50)</f>
        <v/>
      </c>
    </row>
    <row r="51" spans="1:6" s="1" customFormat="1">
      <c r="C51" s="4"/>
      <c r="D51" s="3"/>
      <c r="E51" s="4"/>
      <c r="F51" s="900"/>
    </row>
    <row r="52" spans="1:6" s="27" customFormat="1" ht="39.799999999999997" customHeight="1">
      <c r="A52" s="378">
        <f>COUNT($A$1:A51)+1</f>
        <v>4</v>
      </c>
      <c r="B52" s="53" t="s">
        <v>356</v>
      </c>
      <c r="C52" s="37"/>
      <c r="D52" s="26"/>
      <c r="E52" s="37"/>
      <c r="F52" s="900"/>
    </row>
    <row r="53" spans="1:6" s="27" customFormat="1" ht="73.599999999999994" customHeight="1">
      <c r="A53" s="33"/>
      <c r="B53" s="148" t="s">
        <v>2494</v>
      </c>
      <c r="C53" s="37"/>
      <c r="D53" s="26"/>
      <c r="E53" s="37"/>
      <c r="F53" s="900"/>
    </row>
    <row r="54" spans="1:6" s="27" customFormat="1" ht="10.65">
      <c r="A54" s="82"/>
      <c r="B54" s="257"/>
      <c r="C54" s="37" t="s">
        <v>14</v>
      </c>
      <c r="D54" s="26">
        <v>50</v>
      </c>
      <c r="E54" s="37"/>
      <c r="F54" s="900" t="str">
        <f>IF(OR(OR(E54=0,E54=""),OR(D54=0,D54="")),"",D54*E54)</f>
        <v/>
      </c>
    </row>
    <row r="55" spans="1:6" s="1" customFormat="1">
      <c r="C55" s="4"/>
      <c r="D55" s="3"/>
      <c r="E55" s="4"/>
      <c r="F55" s="900"/>
    </row>
    <row r="56" spans="1:6" s="27" customFormat="1" ht="22.55">
      <c r="A56" s="378">
        <f>COUNT($A$1:A55)+1</f>
        <v>5</v>
      </c>
      <c r="B56" s="53" t="s">
        <v>357</v>
      </c>
      <c r="C56" s="37"/>
      <c r="D56" s="26"/>
      <c r="E56" s="37"/>
      <c r="F56" s="900"/>
    </row>
    <row r="57" spans="1:6" s="27" customFormat="1" ht="50.25" customHeight="1">
      <c r="A57" s="33"/>
      <c r="B57" s="148" t="s">
        <v>358</v>
      </c>
      <c r="C57" s="37"/>
      <c r="D57" s="26"/>
      <c r="E57" s="37"/>
      <c r="F57" s="900"/>
    </row>
    <row r="58" spans="1:6" s="27" customFormat="1" ht="10.65">
      <c r="A58" s="33"/>
      <c r="B58" s="148" t="s">
        <v>359</v>
      </c>
      <c r="C58" s="37"/>
      <c r="D58" s="26"/>
      <c r="E58" s="37"/>
      <c r="F58" s="900"/>
    </row>
    <row r="59" spans="1:6" s="27" customFormat="1" ht="10.65">
      <c r="A59" s="82"/>
      <c r="B59" s="257"/>
      <c r="C59" s="37" t="s">
        <v>13</v>
      </c>
      <c r="D59" s="26">
        <v>1</v>
      </c>
      <c r="E59" s="37"/>
      <c r="F59" s="900" t="str">
        <f>IF(OR(OR(E59=0,E59=""),OR(D59=0,D59="")),"",D59*E59)</f>
        <v/>
      </c>
    </row>
    <row r="60" spans="1:6" s="1" customFormat="1">
      <c r="C60" s="4"/>
      <c r="D60" s="3"/>
      <c r="E60" s="4"/>
      <c r="F60" s="900"/>
    </row>
    <row r="61" spans="1:6" s="27" customFormat="1" ht="11.3">
      <c r="A61" s="378">
        <f>COUNT($A$1:A60)+1</f>
        <v>6</v>
      </c>
      <c r="B61" s="53" t="s">
        <v>360</v>
      </c>
      <c r="C61" s="37"/>
      <c r="D61" s="26"/>
      <c r="E61" s="37"/>
      <c r="F61" s="900"/>
    </row>
    <row r="62" spans="1:6" s="27" customFormat="1" ht="71.25" customHeight="1">
      <c r="A62" s="382"/>
      <c r="B62" s="148" t="s">
        <v>361</v>
      </c>
      <c r="C62" s="37"/>
      <c r="D62" s="26"/>
      <c r="E62" s="37"/>
      <c r="F62" s="900"/>
    </row>
    <row r="63" spans="1:6" s="27" customFormat="1" ht="31.95">
      <c r="A63" s="33"/>
      <c r="B63" s="148" t="s">
        <v>362</v>
      </c>
      <c r="C63" s="37"/>
      <c r="D63" s="26"/>
      <c r="E63" s="37"/>
      <c r="F63" s="900"/>
    </row>
    <row r="64" spans="1:6" s="27" customFormat="1" ht="21.3">
      <c r="A64" s="33"/>
      <c r="B64" s="148" t="s">
        <v>363</v>
      </c>
      <c r="C64" s="37"/>
      <c r="D64" s="26"/>
      <c r="E64" s="37"/>
      <c r="F64" s="900"/>
    </row>
    <row r="65" spans="1:6" s="27" customFormat="1" ht="10.65">
      <c r="A65" s="82" t="s">
        <v>45</v>
      </c>
      <c r="B65" s="257" t="s">
        <v>1699</v>
      </c>
      <c r="C65" s="37" t="s">
        <v>15</v>
      </c>
      <c r="D65" s="26">
        <v>60</v>
      </c>
      <c r="E65" s="37"/>
      <c r="F65" s="900" t="str">
        <f>IF(OR(OR(E65=0,E65=""),OR(D65=0,D65="")),"",D65*E65)</f>
        <v/>
      </c>
    </row>
    <row r="66" spans="1:6" s="27" customFormat="1" ht="10.65">
      <c r="A66" s="82" t="s">
        <v>46</v>
      </c>
      <c r="B66" s="257" t="s">
        <v>364</v>
      </c>
      <c r="C66" s="37" t="s">
        <v>15</v>
      </c>
      <c r="D66" s="26">
        <v>85</v>
      </c>
      <c r="E66" s="37"/>
      <c r="F66" s="900" t="str">
        <f>IF(OR(OR(E66=0,E66=""),OR(D66=0,D66="")),"",D66*E66)</f>
        <v/>
      </c>
    </row>
    <row r="67" spans="1:6" s="1" customFormat="1">
      <c r="C67" s="4"/>
      <c r="D67" s="3"/>
      <c r="E67" s="4"/>
      <c r="F67" s="900"/>
    </row>
    <row r="68" spans="1:6" s="27" customFormat="1" ht="11.3">
      <c r="A68" s="378">
        <f>COUNT($A$1:A67)+1</f>
        <v>7</v>
      </c>
      <c r="B68" s="53" t="s">
        <v>365</v>
      </c>
      <c r="C68" s="37"/>
      <c r="D68" s="26"/>
      <c r="E68" s="37"/>
      <c r="F68" s="900"/>
    </row>
    <row r="69" spans="1:6" s="27" customFormat="1" ht="39" customHeight="1">
      <c r="A69" s="382"/>
      <c r="B69" s="148" t="s">
        <v>366</v>
      </c>
      <c r="C69" s="37"/>
      <c r="D69" s="26"/>
      <c r="E69" s="37"/>
      <c r="F69" s="900"/>
    </row>
    <row r="70" spans="1:6" s="27" customFormat="1" ht="48.7" customHeight="1">
      <c r="A70" s="33"/>
      <c r="B70" s="148" t="s">
        <v>367</v>
      </c>
      <c r="C70" s="37"/>
      <c r="D70" s="26"/>
      <c r="E70" s="37"/>
      <c r="F70" s="900"/>
    </row>
    <row r="71" spans="1:6" s="27" customFormat="1" ht="10.65">
      <c r="A71" s="33"/>
      <c r="B71" s="148" t="s">
        <v>498</v>
      </c>
      <c r="C71" s="37"/>
      <c r="D71" s="26"/>
      <c r="E71" s="37"/>
      <c r="F71" s="900"/>
    </row>
    <row r="72" spans="1:6" s="27" customFormat="1" ht="10.65">
      <c r="A72" s="33" t="s">
        <v>91</v>
      </c>
      <c r="B72" s="148" t="s">
        <v>496</v>
      </c>
      <c r="C72" s="37"/>
      <c r="D72" s="26"/>
      <c r="E72" s="37"/>
      <c r="F72" s="900"/>
    </row>
    <row r="73" spans="1:6" s="27" customFormat="1" ht="10.65">
      <c r="A73" s="33" t="s">
        <v>91</v>
      </c>
      <c r="B73" s="148" t="s">
        <v>497</v>
      </c>
      <c r="C73" s="37"/>
      <c r="D73" s="26"/>
      <c r="E73" s="37"/>
      <c r="F73" s="900"/>
    </row>
    <row r="74" spans="1:6" s="27" customFormat="1" ht="21.3">
      <c r="A74" s="33" t="s">
        <v>91</v>
      </c>
      <c r="B74" s="148" t="s">
        <v>2495</v>
      </c>
      <c r="C74" s="37"/>
      <c r="D74" s="26"/>
      <c r="E74" s="37"/>
      <c r="F74" s="900"/>
    </row>
    <row r="75" spans="1:6" s="27" customFormat="1" ht="39" customHeight="1">
      <c r="A75" s="33"/>
      <c r="B75" s="148" t="s">
        <v>495</v>
      </c>
      <c r="C75" s="37"/>
      <c r="D75" s="26"/>
      <c r="E75" s="37"/>
      <c r="F75" s="900"/>
    </row>
    <row r="76" spans="1:6" s="27" customFormat="1" ht="28.5" customHeight="1">
      <c r="A76" s="33"/>
      <c r="B76" s="148" t="s">
        <v>363</v>
      </c>
      <c r="C76" s="37"/>
      <c r="D76" s="26"/>
      <c r="E76" s="37"/>
      <c r="F76" s="900"/>
    </row>
    <row r="77" spans="1:6" s="27" customFormat="1" ht="10.65">
      <c r="A77" s="82" t="s">
        <v>45</v>
      </c>
      <c r="B77" s="228" t="s">
        <v>877</v>
      </c>
      <c r="C77" s="81" t="s">
        <v>15</v>
      </c>
      <c r="D77" s="44">
        <v>407.6</v>
      </c>
      <c r="E77" s="37"/>
      <c r="F77" s="900" t="str">
        <f>IF(OR(OR(E77=0,E77=""),OR(D77=0,D77="")),"",D77*E77)</f>
        <v/>
      </c>
    </row>
    <row r="78" spans="1:6" s="27" customFormat="1" ht="10.65">
      <c r="A78" s="82"/>
      <c r="B78" s="228"/>
      <c r="C78" s="81"/>
      <c r="D78" s="44"/>
      <c r="E78" s="37"/>
      <c r="F78" s="900"/>
    </row>
    <row r="79" spans="1:6" s="27" customFormat="1" ht="10.65">
      <c r="A79" s="82"/>
      <c r="B79" s="228" t="s">
        <v>1712</v>
      </c>
      <c r="C79" s="81"/>
      <c r="D79" s="44"/>
      <c r="E79" s="37"/>
      <c r="F79" s="900" t="str">
        <f>IF(OR(OR(E79=0,E79=""),OR(D79=0,D79="")),"",D79*E79)</f>
        <v/>
      </c>
    </row>
    <row r="80" spans="1:6" s="42" customFormat="1" ht="10.65">
      <c r="A80" s="82"/>
      <c r="B80" s="153" t="s">
        <v>449</v>
      </c>
      <c r="C80" s="84"/>
      <c r="D80" s="85"/>
      <c r="E80" s="85"/>
      <c r="F80" s="900"/>
    </row>
    <row r="81" spans="1:6" s="42" customFormat="1" ht="10.65">
      <c r="A81" s="82" t="s">
        <v>46</v>
      </c>
      <c r="B81" s="153" t="s">
        <v>1713</v>
      </c>
      <c r="C81" s="84" t="s">
        <v>15</v>
      </c>
      <c r="D81" s="85">
        <v>240</v>
      </c>
      <c r="E81" s="85"/>
      <c r="F81" s="900" t="str">
        <f>IF(OR(OR(E81=0,E81=""),OR(D81=0,D81="")),"",D81*E81)</f>
        <v/>
      </c>
    </row>
    <row r="82" spans="1:6" s="42" customFormat="1" ht="10.65">
      <c r="A82" s="82" t="s">
        <v>44</v>
      </c>
      <c r="B82" s="153" t="s">
        <v>1437</v>
      </c>
      <c r="C82" s="84" t="s">
        <v>15</v>
      </c>
      <c r="D82" s="85">
        <v>25.5</v>
      </c>
      <c r="E82" s="85"/>
      <c r="F82" s="900" t="str">
        <f>IF(OR(OR(E82=0,E82=""),OR(D82=0,D82="")),"",D82*E82)</f>
        <v/>
      </c>
    </row>
    <row r="83" spans="1:6" s="27" customFormat="1">
      <c r="A83" s="59"/>
      <c r="B83" s="159"/>
      <c r="C83" s="149"/>
      <c r="D83" s="216"/>
      <c r="E83" s="4"/>
      <c r="F83" s="900"/>
    </row>
    <row r="84" spans="1:6" s="42" customFormat="1" ht="10.65">
      <c r="A84" s="82"/>
      <c r="B84" s="153" t="s">
        <v>731</v>
      </c>
      <c r="C84" s="84"/>
      <c r="D84" s="85"/>
      <c r="E84" s="85"/>
      <c r="F84" s="900"/>
    </row>
    <row r="85" spans="1:6" s="42" customFormat="1" ht="10.65">
      <c r="A85" s="82" t="s">
        <v>47</v>
      </c>
      <c r="B85" s="153" t="s">
        <v>1008</v>
      </c>
      <c r="C85" s="84" t="s">
        <v>15</v>
      </c>
      <c r="D85" s="85">
        <v>339</v>
      </c>
      <c r="E85" s="85"/>
      <c r="F85" s="900" t="str">
        <f>IF(OR(OR(E85=0,E85=""),OR(D85=0,D85="")),"",D85*E85)</f>
        <v/>
      </c>
    </row>
    <row r="86" spans="1:6" s="42" customFormat="1" ht="10.65">
      <c r="A86" s="82" t="s">
        <v>48</v>
      </c>
      <c r="B86" s="153" t="s">
        <v>1437</v>
      </c>
      <c r="C86" s="84" t="s">
        <v>15</v>
      </c>
      <c r="D86" s="85">
        <v>12.8</v>
      </c>
      <c r="E86" s="85"/>
      <c r="F86" s="900" t="str">
        <f>IF(OR(OR(E86=0,E86=""),OR(D86=0,D86="")),"",D86*E86)</f>
        <v/>
      </c>
    </row>
    <row r="87" spans="1:6" s="27" customFormat="1" ht="10.65">
      <c r="A87" s="82" t="s">
        <v>51</v>
      </c>
      <c r="B87" s="257" t="s">
        <v>1294</v>
      </c>
      <c r="C87" s="97" t="s">
        <v>15</v>
      </c>
      <c r="D87" s="26">
        <v>4.5999999999999996</v>
      </c>
      <c r="E87" s="37"/>
      <c r="F87" s="900" t="str">
        <f>IF(OR(OR(E87=0,E87=""),OR(D87=0,D87="")),"",D87*E87)</f>
        <v/>
      </c>
    </row>
    <row r="88" spans="1:6" s="27" customFormat="1" ht="10.65">
      <c r="A88" s="82" t="s">
        <v>49</v>
      </c>
      <c r="B88" s="257" t="s">
        <v>1295</v>
      </c>
      <c r="C88" s="97" t="s">
        <v>15</v>
      </c>
      <c r="D88" s="26">
        <v>4.25</v>
      </c>
      <c r="E88" s="37"/>
      <c r="F88" s="900" t="str">
        <f>IF(OR(OR(E88=0,E88=""),OR(D88=0,D88="")),"",D88*E88)</f>
        <v/>
      </c>
    </row>
    <row r="89" spans="1:6" s="1" customFormat="1">
      <c r="A89" s="1" t="s">
        <v>29</v>
      </c>
      <c r="C89" s="4"/>
      <c r="D89" s="3"/>
      <c r="E89" s="4"/>
      <c r="F89" s="900"/>
    </row>
    <row r="90" spans="1:6" s="27" customFormat="1" ht="11.3">
      <c r="A90" s="378">
        <f>COUNT($A$1:A89)+1</f>
        <v>8</v>
      </c>
      <c r="B90" s="53" t="s">
        <v>368</v>
      </c>
      <c r="C90" s="37"/>
      <c r="D90" s="26"/>
      <c r="E90" s="37"/>
      <c r="F90" s="900"/>
    </row>
    <row r="91" spans="1:6" s="27" customFormat="1" ht="48.7" customHeight="1">
      <c r="A91" s="33"/>
      <c r="B91" s="148" t="s">
        <v>369</v>
      </c>
      <c r="C91" s="37"/>
      <c r="D91" s="26"/>
      <c r="E91" s="37"/>
      <c r="F91" s="900"/>
    </row>
    <row r="92" spans="1:6" s="146" customFormat="1" ht="74.2" customHeight="1">
      <c r="A92" s="139"/>
      <c r="B92" s="51" t="s">
        <v>2496</v>
      </c>
      <c r="C92" s="224"/>
      <c r="D92" s="225"/>
      <c r="E92" s="37"/>
      <c r="F92" s="900"/>
    </row>
    <row r="93" spans="1:6" s="146" customFormat="1" ht="27.1" customHeight="1">
      <c r="A93" s="139"/>
      <c r="B93" s="51" t="s">
        <v>370</v>
      </c>
      <c r="C93" s="224"/>
      <c r="D93" s="225"/>
      <c r="E93" s="37"/>
      <c r="F93" s="900"/>
    </row>
    <row r="94" spans="1:6" s="146" customFormat="1" ht="37.6" customHeight="1">
      <c r="A94" s="139"/>
      <c r="B94" s="51" t="s">
        <v>615</v>
      </c>
      <c r="C94" s="224"/>
      <c r="D94" s="225"/>
      <c r="E94" s="37"/>
      <c r="F94" s="900"/>
    </row>
    <row r="95" spans="1:6" s="146" customFormat="1" ht="25.55" customHeight="1">
      <c r="A95" s="139"/>
      <c r="B95" s="51" t="s">
        <v>371</v>
      </c>
      <c r="C95" s="224"/>
      <c r="D95" s="225"/>
      <c r="E95" s="37"/>
      <c r="F95" s="900"/>
    </row>
    <row r="96" spans="1:6" s="146" customFormat="1" ht="36.799999999999997" customHeight="1">
      <c r="A96" s="139"/>
      <c r="B96" s="51" t="s">
        <v>372</v>
      </c>
      <c r="C96" s="224"/>
      <c r="D96" s="225"/>
      <c r="E96" s="37"/>
      <c r="F96" s="900"/>
    </row>
    <row r="97" spans="1:6" s="27" customFormat="1" ht="21.3">
      <c r="A97" s="33"/>
      <c r="B97" s="148" t="s">
        <v>373</v>
      </c>
      <c r="C97" s="37"/>
      <c r="D97" s="26"/>
      <c r="E97" s="37"/>
      <c r="F97" s="900"/>
    </row>
    <row r="98" spans="1:6" s="27" customFormat="1" ht="21.3">
      <c r="A98" s="33"/>
      <c r="B98" s="148" t="s">
        <v>374</v>
      </c>
      <c r="C98" s="37"/>
      <c r="D98" s="26"/>
      <c r="E98" s="37"/>
      <c r="F98" s="900" t="str">
        <f>IF(OR(OR(E98=0,E98=""),OR(D98=0,D98="")),"",D98*E98)</f>
        <v/>
      </c>
    </row>
    <row r="99" spans="1:6" s="146" customFormat="1" ht="14.4">
      <c r="A99" s="139"/>
      <c r="B99" s="51" t="s">
        <v>375</v>
      </c>
      <c r="C99" s="224"/>
      <c r="D99" s="225"/>
      <c r="E99" s="37"/>
      <c r="F99" s="900"/>
    </row>
    <row r="100" spans="1:6" s="27" customFormat="1" ht="31.95">
      <c r="A100" s="82"/>
      <c r="B100" s="228" t="s">
        <v>616</v>
      </c>
      <c r="C100" s="81"/>
      <c r="D100" s="44"/>
      <c r="E100" s="37"/>
      <c r="F100" s="900"/>
    </row>
    <row r="101" spans="1:6" s="27" customFormat="1" ht="10.65">
      <c r="A101" s="82"/>
      <c r="B101" s="228" t="s">
        <v>1712</v>
      </c>
      <c r="C101" s="81"/>
      <c r="D101" s="44"/>
      <c r="E101" s="37"/>
      <c r="F101" s="900" t="str">
        <f>IF(OR(OR(E101=0,E101=""),OR(D101=0,D101="")),"",D101*E101)</f>
        <v/>
      </c>
    </row>
    <row r="102" spans="1:6" s="42" customFormat="1" ht="10.65">
      <c r="A102" s="82"/>
      <c r="B102" s="153" t="s">
        <v>449</v>
      </c>
      <c r="C102" s="84"/>
      <c r="D102" s="85"/>
      <c r="E102" s="85"/>
      <c r="F102" s="900"/>
    </row>
    <row r="103" spans="1:6" s="42" customFormat="1" ht="10.65">
      <c r="A103" s="82" t="s">
        <v>45</v>
      </c>
      <c r="B103" s="153" t="s">
        <v>1713</v>
      </c>
      <c r="F103" s="900"/>
    </row>
    <row r="104" spans="1:6" s="42" customFormat="1" ht="10.65">
      <c r="A104" s="82"/>
      <c r="B104" s="153" t="s">
        <v>2451</v>
      </c>
      <c r="C104" s="84" t="s">
        <v>15</v>
      </c>
      <c r="D104" s="85">
        <v>240</v>
      </c>
      <c r="E104" s="85"/>
      <c r="F104" s="900" t="str">
        <f>IF(OR(OR(E104=0,E104=""),OR(D104=0,D104="")),"",D104*E104)</f>
        <v/>
      </c>
    </row>
    <row r="105" spans="1:6" s="42" customFormat="1" ht="10.65">
      <c r="A105" s="82"/>
      <c r="B105" s="153" t="s">
        <v>2452</v>
      </c>
      <c r="C105" s="84" t="s">
        <v>15</v>
      </c>
      <c r="D105" s="85">
        <v>240</v>
      </c>
      <c r="E105" s="85"/>
      <c r="F105" s="900" t="str">
        <f>IF(OR(OR(E105=0,E105=""),OR(D105=0,D105="")),"",D105*E105)</f>
        <v/>
      </c>
    </row>
    <row r="106" spans="1:6" s="42" customFormat="1" ht="4.4000000000000004" customHeight="1">
      <c r="A106" s="82"/>
      <c r="B106" s="153"/>
      <c r="C106" s="84"/>
      <c r="D106" s="85"/>
      <c r="E106" s="85"/>
      <c r="F106" s="900"/>
    </row>
    <row r="107" spans="1:6" s="42" customFormat="1" ht="10.65">
      <c r="A107" s="82" t="s">
        <v>46</v>
      </c>
      <c r="B107" s="153" t="s">
        <v>1437</v>
      </c>
      <c r="F107" s="900"/>
    </row>
    <row r="108" spans="1:6" s="42" customFormat="1" ht="10.65">
      <c r="A108" s="82"/>
      <c r="B108" s="153" t="s">
        <v>2451</v>
      </c>
      <c r="C108" s="84" t="s">
        <v>15</v>
      </c>
      <c r="D108" s="85">
        <v>25.5</v>
      </c>
      <c r="E108" s="85"/>
      <c r="F108" s="900" t="str">
        <f>IF(OR(OR(E108=0,E108=""),OR(D108=0,D108="")),"",D108*E108)</f>
        <v/>
      </c>
    </row>
    <row r="109" spans="1:6" s="42" customFormat="1" ht="10.65">
      <c r="A109" s="82"/>
      <c r="B109" s="153" t="s">
        <v>2452</v>
      </c>
      <c r="C109" s="84" t="s">
        <v>15</v>
      </c>
      <c r="D109" s="85">
        <v>25.5</v>
      </c>
      <c r="E109" s="85"/>
      <c r="F109" s="900" t="str">
        <f>IF(OR(OR(E109=0,E109=""),OR(D109=0,D109="")),"",D109*E109)</f>
        <v/>
      </c>
    </row>
    <row r="110" spans="1:6" s="27" customFormat="1">
      <c r="A110" s="59"/>
      <c r="B110" s="159"/>
      <c r="C110" s="149"/>
      <c r="D110" s="216"/>
      <c r="E110" s="4"/>
      <c r="F110" s="900"/>
    </row>
    <row r="111" spans="1:6" s="42" customFormat="1" ht="10.65">
      <c r="A111" s="82"/>
      <c r="B111" s="153" t="s">
        <v>731</v>
      </c>
      <c r="C111" s="84"/>
      <c r="D111" s="85"/>
      <c r="E111" s="85"/>
      <c r="F111" s="900"/>
    </row>
    <row r="112" spans="1:6" s="42" customFormat="1" ht="10.65">
      <c r="A112" s="82" t="s">
        <v>47</v>
      </c>
      <c r="B112" s="153" t="s">
        <v>1008</v>
      </c>
      <c r="F112" s="900"/>
    </row>
    <row r="113" spans="1:10" s="42" customFormat="1" ht="10.65">
      <c r="A113" s="82"/>
      <c r="B113" s="153" t="s">
        <v>2451</v>
      </c>
      <c r="C113" s="84" t="s">
        <v>15</v>
      </c>
      <c r="D113" s="85">
        <v>339</v>
      </c>
      <c r="E113" s="85"/>
      <c r="F113" s="900" t="str">
        <f>IF(OR(OR(E113=0,E113=""),OR(D113=0,D113="")),"",D113*E113)</f>
        <v/>
      </c>
    </row>
    <row r="114" spans="1:10" s="42" customFormat="1" ht="10.65">
      <c r="A114" s="82"/>
      <c r="B114" s="153" t="s">
        <v>2452</v>
      </c>
      <c r="C114" s="84" t="s">
        <v>15</v>
      </c>
      <c r="D114" s="85">
        <v>339</v>
      </c>
      <c r="E114" s="85"/>
      <c r="F114" s="900" t="str">
        <f>IF(OR(OR(E114=0,E114=""),OR(D114=0,D114="")),"",D114*E114)</f>
        <v/>
      </c>
    </row>
    <row r="115" spans="1:10" s="42" customFormat="1" ht="4.4000000000000004" customHeight="1">
      <c r="A115" s="82"/>
      <c r="B115" s="153"/>
      <c r="C115" s="84"/>
      <c r="D115" s="85"/>
      <c r="E115" s="85"/>
      <c r="F115" s="900"/>
    </row>
    <row r="116" spans="1:10" s="42" customFormat="1" ht="10.65">
      <c r="A116" s="82" t="s">
        <v>48</v>
      </c>
      <c r="B116" s="153" t="s">
        <v>1437</v>
      </c>
      <c r="F116" s="900"/>
    </row>
    <row r="117" spans="1:10" s="42" customFormat="1" ht="10.65">
      <c r="A117" s="82"/>
      <c r="B117" s="153" t="s">
        <v>2451</v>
      </c>
      <c r="C117" s="84" t="s">
        <v>15</v>
      </c>
      <c r="D117" s="85">
        <v>12.8</v>
      </c>
      <c r="E117" s="85"/>
      <c r="F117" s="900" t="str">
        <f>IF(OR(OR(E117=0,E117=""),OR(D117=0,D117="")),"",D117*E117)</f>
        <v/>
      </c>
    </row>
    <row r="118" spans="1:10" s="42" customFormat="1" ht="10.65">
      <c r="A118" s="82"/>
      <c r="B118" s="153" t="s">
        <v>2452</v>
      </c>
      <c r="C118" s="84" t="s">
        <v>15</v>
      </c>
      <c r="D118" s="85">
        <v>12.8</v>
      </c>
      <c r="E118" s="85"/>
      <c r="F118" s="900" t="str">
        <f>IF(OR(OR(E118=0,E118=""),OR(D118=0,D118="")),"",D118*E118)</f>
        <v/>
      </c>
    </row>
    <row r="119" spans="1:10" s="42" customFormat="1" ht="3.6" customHeight="1">
      <c r="A119" s="82"/>
      <c r="B119" s="153"/>
      <c r="C119" s="84"/>
      <c r="D119" s="85"/>
      <c r="E119" s="85"/>
      <c r="F119" s="900"/>
    </row>
    <row r="120" spans="1:10" s="27" customFormat="1" ht="10.65">
      <c r="A120" s="82" t="s">
        <v>51</v>
      </c>
      <c r="B120" s="257" t="s">
        <v>1294</v>
      </c>
      <c r="F120" s="900"/>
    </row>
    <row r="121" spans="1:10" s="27" customFormat="1" ht="10.65">
      <c r="A121" s="82"/>
      <c r="B121" s="153" t="s">
        <v>2451</v>
      </c>
      <c r="C121" s="97" t="s">
        <v>15</v>
      </c>
      <c r="D121" s="26">
        <v>4.5999999999999996</v>
      </c>
      <c r="E121" s="37"/>
      <c r="F121" s="900" t="str">
        <f>IF(OR(OR(E121=0,E121=""),OR(D121=0,D121="")),"",D121*E121)</f>
        <v/>
      </c>
    </row>
    <row r="122" spans="1:10" s="27" customFormat="1" ht="10.65">
      <c r="A122" s="82"/>
      <c r="B122" s="153" t="s">
        <v>2452</v>
      </c>
      <c r="C122" s="97" t="s">
        <v>15</v>
      </c>
      <c r="D122" s="26">
        <v>4.5999999999999996</v>
      </c>
      <c r="E122" s="37"/>
      <c r="F122" s="900" t="str">
        <f>IF(OR(OR(E122=0,E122=""),OR(D122=0,D122="")),"",D122*E122)</f>
        <v/>
      </c>
    </row>
    <row r="123" spans="1:10" s="27" customFormat="1" ht="4.4000000000000004" customHeight="1">
      <c r="A123" s="82"/>
      <c r="B123" s="153"/>
      <c r="C123" s="37"/>
      <c r="D123" s="26"/>
      <c r="E123" s="37"/>
      <c r="F123" s="900"/>
    </row>
    <row r="124" spans="1:10" s="27" customFormat="1" ht="10.65">
      <c r="A124" s="82" t="s">
        <v>49</v>
      </c>
      <c r="B124" s="257" t="s">
        <v>1295</v>
      </c>
      <c r="F124" s="900"/>
    </row>
    <row r="125" spans="1:10" s="27" customFormat="1" ht="10.65">
      <c r="A125" s="82"/>
      <c r="B125" s="153" t="s">
        <v>2451</v>
      </c>
      <c r="C125" s="97" t="s">
        <v>15</v>
      </c>
      <c r="D125" s="26">
        <v>4.25</v>
      </c>
      <c r="E125" s="37"/>
      <c r="F125" s="900" t="str">
        <f>IF(OR(OR(E125=0,E125=""),OR(D125=0,D125="")),"",D125*E125)</f>
        <v/>
      </c>
    </row>
    <row r="126" spans="1:10" s="27" customFormat="1" ht="10.65">
      <c r="A126" s="82"/>
      <c r="B126" s="153" t="s">
        <v>2452</v>
      </c>
      <c r="C126" s="97" t="s">
        <v>15</v>
      </c>
      <c r="D126" s="26">
        <v>4.25</v>
      </c>
      <c r="E126" s="37"/>
      <c r="F126" s="900" t="str">
        <f>IF(OR(OR(E126=0,E126=""),OR(D126=0,D126="")),"",D126*E126)</f>
        <v/>
      </c>
    </row>
    <row r="127" spans="1:10" customFormat="1">
      <c r="A127" s="380"/>
      <c r="B127" s="381"/>
      <c r="C127" s="1162"/>
      <c r="D127" s="1163"/>
      <c r="E127" s="1164"/>
      <c r="F127" s="900"/>
      <c r="H127" s="259"/>
      <c r="I127" s="259"/>
      <c r="J127" s="259"/>
    </row>
    <row r="128" spans="1:10" s="27" customFormat="1" ht="11.3">
      <c r="A128" s="378">
        <f>COUNT($A$1:A127)+1</f>
        <v>9</v>
      </c>
      <c r="B128" s="53" t="s">
        <v>614</v>
      </c>
      <c r="C128" s="37"/>
      <c r="D128" s="26"/>
      <c r="E128" s="37"/>
      <c r="F128" s="900"/>
    </row>
    <row r="129" spans="1:6" s="146" customFormat="1" ht="94.55" customHeight="1">
      <c r="A129" s="139"/>
      <c r="B129" s="51" t="s">
        <v>499</v>
      </c>
      <c r="C129" s="224"/>
      <c r="D129" s="225"/>
      <c r="E129" s="37"/>
      <c r="F129" s="900"/>
    </row>
    <row r="130" spans="1:6" s="146" customFormat="1" ht="21.3">
      <c r="A130" s="139"/>
      <c r="B130" s="51" t="s">
        <v>376</v>
      </c>
      <c r="C130" s="224"/>
      <c r="D130" s="225"/>
      <c r="E130" s="37"/>
      <c r="F130" s="900"/>
    </row>
    <row r="131" spans="1:6" s="146" customFormat="1" ht="59.35" customHeight="1">
      <c r="A131" s="139" t="s">
        <v>91</v>
      </c>
      <c r="B131" s="51" t="s">
        <v>377</v>
      </c>
      <c r="C131" s="224"/>
      <c r="D131" s="225"/>
      <c r="E131" s="37"/>
      <c r="F131" s="900"/>
    </row>
    <row r="132" spans="1:6" s="146" customFormat="1" ht="31.95">
      <c r="A132" s="139" t="s">
        <v>91</v>
      </c>
      <c r="B132" s="51" t="s">
        <v>500</v>
      </c>
      <c r="C132" s="224"/>
      <c r="D132" s="225"/>
      <c r="E132" s="37"/>
      <c r="F132" s="900"/>
    </row>
    <row r="133" spans="1:6" s="146" customFormat="1" ht="42.6">
      <c r="A133" s="139" t="s">
        <v>91</v>
      </c>
      <c r="B133" s="51" t="s">
        <v>501</v>
      </c>
      <c r="C133" s="224"/>
      <c r="D133" s="225"/>
      <c r="E133" s="37"/>
      <c r="F133" s="900"/>
    </row>
    <row r="134" spans="1:6" s="146" customFormat="1" ht="21.3">
      <c r="A134" s="139"/>
      <c r="B134" s="51" t="s">
        <v>378</v>
      </c>
      <c r="C134" s="224"/>
      <c r="D134" s="225"/>
      <c r="E134" s="37"/>
      <c r="F134" s="900"/>
    </row>
    <row r="135" spans="1:6" s="146" customFormat="1" ht="51.85" customHeight="1">
      <c r="A135" s="139"/>
      <c r="B135" s="51" t="s">
        <v>502</v>
      </c>
      <c r="C135" s="224"/>
      <c r="D135" s="225"/>
      <c r="E135" s="37"/>
      <c r="F135" s="900"/>
    </row>
    <row r="136" spans="1:6" s="146" customFormat="1" ht="14.4">
      <c r="A136" s="139"/>
      <c r="B136" s="51" t="s">
        <v>375</v>
      </c>
      <c r="C136" s="224"/>
      <c r="D136" s="225"/>
      <c r="E136" s="37"/>
      <c r="F136" s="900"/>
    </row>
    <row r="137" spans="1:6" s="146" customFormat="1" ht="14.4">
      <c r="A137" s="139"/>
      <c r="B137" s="51" t="s">
        <v>503</v>
      </c>
      <c r="C137" s="224"/>
      <c r="D137" s="225"/>
      <c r="E137" s="37"/>
      <c r="F137" s="900"/>
    </row>
    <row r="138" spans="1:6" s="27" customFormat="1" ht="10.65">
      <c r="A138" s="82"/>
      <c r="B138" s="228" t="s">
        <v>1712</v>
      </c>
      <c r="C138" s="81"/>
      <c r="D138" s="44"/>
      <c r="E138" s="37"/>
      <c r="F138" s="900" t="str">
        <f>IF(OR(OR(E138=0,E138=""),OR(D138=0,D138="")),"",D138*E138)</f>
        <v/>
      </c>
    </row>
    <row r="139" spans="1:6" s="42" customFormat="1" ht="10.65">
      <c r="A139" s="82"/>
      <c r="B139" s="153" t="s">
        <v>449</v>
      </c>
      <c r="C139" s="84"/>
      <c r="D139" s="85"/>
      <c r="E139" s="85"/>
      <c r="F139" s="900"/>
    </row>
    <row r="140" spans="1:6" s="42" customFormat="1" ht="10.65">
      <c r="A140" s="82" t="s">
        <v>45</v>
      </c>
      <c r="B140" s="153" t="s">
        <v>1713</v>
      </c>
      <c r="F140" s="900"/>
    </row>
    <row r="141" spans="1:6" s="42" customFormat="1" ht="10.65">
      <c r="A141" s="82"/>
      <c r="B141" s="153" t="s">
        <v>2451</v>
      </c>
      <c r="C141" s="84" t="s">
        <v>15</v>
      </c>
      <c r="D141" s="85">
        <v>240</v>
      </c>
      <c r="E141" s="85"/>
      <c r="F141" s="900" t="str">
        <f>IF(OR(OR(E141=0,E141=""),OR(D141=0,D141="")),"",D141*E141)</f>
        <v/>
      </c>
    </row>
    <row r="142" spans="1:6" s="42" customFormat="1" ht="10.65">
      <c r="A142" s="82"/>
      <c r="B142" s="153" t="s">
        <v>2452</v>
      </c>
      <c r="C142" s="84" t="s">
        <v>15</v>
      </c>
      <c r="D142" s="85">
        <v>240</v>
      </c>
      <c r="E142" s="85"/>
      <c r="F142" s="900" t="str">
        <f>IF(OR(OR(E142=0,E142=""),OR(D142=0,D142="")),"",D142*E142)</f>
        <v/>
      </c>
    </row>
    <row r="143" spans="1:6" s="42" customFormat="1" ht="4.4000000000000004" customHeight="1">
      <c r="A143" s="82"/>
      <c r="B143" s="153"/>
      <c r="C143" s="84"/>
      <c r="D143" s="85"/>
      <c r="E143" s="85"/>
      <c r="F143" s="900"/>
    </row>
    <row r="144" spans="1:6" s="42" customFormat="1" ht="10.65">
      <c r="A144" s="82" t="s">
        <v>46</v>
      </c>
      <c r="B144" s="153" t="s">
        <v>1437</v>
      </c>
      <c r="F144" s="900"/>
    </row>
    <row r="145" spans="1:6" s="42" customFormat="1" ht="10.65">
      <c r="A145" s="82"/>
      <c r="B145" s="153" t="s">
        <v>2451</v>
      </c>
      <c r="C145" s="84" t="s">
        <v>15</v>
      </c>
      <c r="D145" s="85">
        <v>83.6</v>
      </c>
      <c r="E145" s="85"/>
      <c r="F145" s="900" t="str">
        <f>IF(OR(OR(E145=0,E145=""),OR(D145=0,D145="")),"",D145*E145)</f>
        <v/>
      </c>
    </row>
    <row r="146" spans="1:6" s="42" customFormat="1" ht="10.65">
      <c r="A146" s="82"/>
      <c r="B146" s="153" t="s">
        <v>2452</v>
      </c>
      <c r="C146" s="84" t="s">
        <v>15</v>
      </c>
      <c r="D146" s="85">
        <v>83.6</v>
      </c>
      <c r="E146" s="85"/>
      <c r="F146" s="900" t="str">
        <f>IF(OR(OR(E146=0,E146=""),OR(D146=0,D146="")),"",D146*E146)</f>
        <v/>
      </c>
    </row>
    <row r="147" spans="1:6" s="27" customFormat="1" ht="5.2" customHeight="1">
      <c r="A147" s="59"/>
      <c r="B147" s="159"/>
      <c r="C147" s="149"/>
      <c r="D147" s="216"/>
      <c r="E147" s="4"/>
      <c r="F147" s="900"/>
    </row>
    <row r="148" spans="1:6" s="42" customFormat="1" ht="10.65">
      <c r="A148" s="82"/>
      <c r="B148" s="153" t="s">
        <v>731</v>
      </c>
      <c r="C148" s="84"/>
      <c r="D148" s="85"/>
      <c r="E148" s="85"/>
      <c r="F148" s="900"/>
    </row>
    <row r="149" spans="1:6" s="42" customFormat="1" ht="10.65">
      <c r="A149" s="82" t="s">
        <v>47</v>
      </c>
      <c r="B149" s="153" t="s">
        <v>1008</v>
      </c>
      <c r="F149" s="900"/>
    </row>
    <row r="150" spans="1:6" s="42" customFormat="1" ht="10.65">
      <c r="A150" s="82"/>
      <c r="B150" s="153" t="s">
        <v>2451</v>
      </c>
      <c r="C150" s="84" t="s">
        <v>15</v>
      </c>
      <c r="D150" s="85">
        <v>339</v>
      </c>
      <c r="E150" s="85"/>
      <c r="F150" s="900" t="str">
        <f>IF(OR(OR(E150=0,E150=""),OR(D150=0,D150="")),"",D150*E150)</f>
        <v/>
      </c>
    </row>
    <row r="151" spans="1:6" s="42" customFormat="1" ht="10.65">
      <c r="A151" s="82"/>
      <c r="B151" s="153" t="s">
        <v>2452</v>
      </c>
      <c r="C151" s="84" t="s">
        <v>15</v>
      </c>
      <c r="D151" s="85">
        <v>339</v>
      </c>
      <c r="E151" s="85"/>
      <c r="F151" s="900" t="str">
        <f>IF(OR(OR(E151=0,E151=""),OR(D151=0,D151="")),"",D151*E151)</f>
        <v/>
      </c>
    </row>
    <row r="152" spans="1:6" s="42" customFormat="1" ht="3" customHeight="1">
      <c r="A152" s="82"/>
      <c r="B152" s="153"/>
      <c r="C152" s="84"/>
      <c r="D152" s="85"/>
      <c r="E152" s="85"/>
      <c r="F152" s="900"/>
    </row>
    <row r="153" spans="1:6" s="42" customFormat="1" ht="10.65">
      <c r="A153" s="82" t="s">
        <v>48</v>
      </c>
      <c r="B153" s="153" t="s">
        <v>1437</v>
      </c>
      <c r="F153" s="900"/>
    </row>
    <row r="154" spans="1:6" s="42" customFormat="1" ht="10.65">
      <c r="A154" s="82"/>
      <c r="B154" s="153" t="s">
        <v>2451</v>
      </c>
      <c r="C154" s="84" t="s">
        <v>15</v>
      </c>
      <c r="D154" s="85">
        <v>12.8</v>
      </c>
      <c r="E154" s="85"/>
      <c r="F154" s="900" t="str">
        <f>IF(OR(OR(E154=0,E154=""),OR(D154=0,D154="")),"",D154*E154)</f>
        <v/>
      </c>
    </row>
    <row r="155" spans="1:6" s="42" customFormat="1" ht="10.65">
      <c r="A155" s="82"/>
      <c r="B155" s="153" t="s">
        <v>2452</v>
      </c>
      <c r="C155" s="84" t="s">
        <v>15</v>
      </c>
      <c r="D155" s="85">
        <v>12.8</v>
      </c>
      <c r="E155" s="85"/>
      <c r="F155" s="900" t="str">
        <f>IF(OR(OR(E155=0,E155=""),OR(D155=0,D155="")),"",D155*E155)</f>
        <v/>
      </c>
    </row>
    <row r="156" spans="1:6" s="42" customFormat="1" ht="3.6" customHeight="1">
      <c r="A156" s="82"/>
      <c r="B156" s="153"/>
      <c r="C156" s="84"/>
      <c r="D156" s="85"/>
      <c r="E156" s="85"/>
      <c r="F156" s="900"/>
    </row>
    <row r="157" spans="1:6" s="27" customFormat="1" ht="10.65">
      <c r="A157" s="82" t="s">
        <v>51</v>
      </c>
      <c r="B157" s="257" t="s">
        <v>1294</v>
      </c>
      <c r="F157" s="900"/>
    </row>
    <row r="158" spans="1:6" s="27" customFormat="1" ht="10.65">
      <c r="A158" s="82"/>
      <c r="B158" s="153" t="s">
        <v>2451</v>
      </c>
      <c r="C158" s="97" t="s">
        <v>15</v>
      </c>
      <c r="D158" s="26">
        <v>4.5999999999999996</v>
      </c>
      <c r="E158" s="37"/>
      <c r="F158" s="900" t="str">
        <f>IF(OR(OR(E158=0,E158=""),OR(D158=0,D158="")),"",D158*E158)</f>
        <v/>
      </c>
    </row>
    <row r="159" spans="1:6" s="27" customFormat="1" ht="10.65">
      <c r="A159" s="82"/>
      <c r="B159" s="153" t="s">
        <v>2452</v>
      </c>
      <c r="C159" s="97" t="s">
        <v>15</v>
      </c>
      <c r="D159" s="26">
        <v>4.5999999999999996</v>
      </c>
      <c r="E159" s="37"/>
      <c r="F159" s="900" t="str">
        <f>IF(OR(OR(E159=0,E159=""),OR(D159=0,D159="")),"",D159*E159)</f>
        <v/>
      </c>
    </row>
    <row r="160" spans="1:6" s="27" customFormat="1" ht="3" customHeight="1">
      <c r="A160" s="82"/>
      <c r="B160" s="257"/>
      <c r="C160" s="37"/>
      <c r="D160" s="26"/>
      <c r="E160" s="37"/>
      <c r="F160" s="900"/>
    </row>
    <row r="161" spans="1:10" s="27" customFormat="1" ht="10.65">
      <c r="A161" s="82" t="s">
        <v>49</v>
      </c>
      <c r="B161" s="257" t="s">
        <v>1295</v>
      </c>
      <c r="F161" s="900"/>
    </row>
    <row r="162" spans="1:10" s="27" customFormat="1" ht="10.65">
      <c r="A162" s="82"/>
      <c r="B162" s="153" t="s">
        <v>2451</v>
      </c>
      <c r="C162" s="97" t="s">
        <v>15</v>
      </c>
      <c r="D162" s="26">
        <v>4.25</v>
      </c>
      <c r="E162" s="37"/>
      <c r="F162" s="900" t="str">
        <f>IF(OR(OR(E162=0,E162=""),OR(D162=0,D162="")),"",D162*E162)</f>
        <v/>
      </c>
    </row>
    <row r="163" spans="1:10" s="27" customFormat="1" ht="10.65">
      <c r="A163" s="82"/>
      <c r="B163" s="153" t="s">
        <v>2452</v>
      </c>
      <c r="C163" s="97" t="s">
        <v>15</v>
      </c>
      <c r="D163" s="26">
        <v>4.25</v>
      </c>
      <c r="E163" s="37"/>
      <c r="F163" s="900" t="str">
        <f>IF(OR(OR(E163=0,E163=""),OR(D163=0,D163="")),"",D163*E163)</f>
        <v/>
      </c>
    </row>
    <row r="164" spans="1:10" customFormat="1">
      <c r="A164" s="380"/>
      <c r="B164" s="381"/>
      <c r="C164" s="1162"/>
      <c r="D164" s="1163"/>
      <c r="E164" s="258"/>
      <c r="F164" s="900"/>
      <c r="H164" s="259"/>
      <c r="I164" s="259"/>
      <c r="J164" s="259"/>
    </row>
    <row r="165" spans="1:10" s="27" customFormat="1" ht="11.3">
      <c r="A165" s="378">
        <f>COUNT($A$1:A164)+1</f>
        <v>10</v>
      </c>
      <c r="B165" s="53" t="s">
        <v>1773</v>
      </c>
      <c r="C165" s="37"/>
      <c r="D165" s="26"/>
      <c r="E165" s="37"/>
      <c r="F165" s="900"/>
    </row>
    <row r="166" spans="1:10" s="51" customFormat="1" ht="71.25" customHeight="1">
      <c r="B166" s="51" t="s">
        <v>1775</v>
      </c>
      <c r="F166" s="900"/>
    </row>
    <row r="167" spans="1:10" s="51" customFormat="1" ht="107.25" customHeight="1">
      <c r="B167" s="51" t="s">
        <v>1776</v>
      </c>
      <c r="F167" s="900"/>
    </row>
    <row r="168" spans="1:10" s="51" customFormat="1" ht="95.35" customHeight="1">
      <c r="B168" s="51" t="s">
        <v>2583</v>
      </c>
      <c r="F168" s="900"/>
    </row>
    <row r="169" spans="1:10" s="146" customFormat="1" ht="63.9">
      <c r="A169" s="139"/>
      <c r="B169" s="51" t="s">
        <v>1774</v>
      </c>
      <c r="C169" s="224"/>
      <c r="D169" s="225"/>
      <c r="E169" s="37"/>
      <c r="F169" s="900"/>
    </row>
    <row r="170" spans="1:10" s="51" customFormat="1" ht="170.3" customHeight="1">
      <c r="B170" s="51" t="s">
        <v>2497</v>
      </c>
      <c r="F170" s="900"/>
    </row>
    <row r="171" spans="1:10" s="51" customFormat="1" ht="21.3">
      <c r="B171" s="51" t="s">
        <v>248</v>
      </c>
      <c r="F171" s="900"/>
    </row>
    <row r="172" spans="1:10" s="51" customFormat="1" ht="31.95">
      <c r="B172" s="273" t="s">
        <v>1777</v>
      </c>
      <c r="F172" s="900"/>
    </row>
    <row r="173" spans="1:10" s="51" customFormat="1" ht="49.5" customHeight="1">
      <c r="B173" s="51" t="s">
        <v>1778</v>
      </c>
      <c r="F173" s="900"/>
    </row>
    <row r="174" spans="1:10" s="51" customFormat="1" ht="12.55">
      <c r="A174" s="61"/>
      <c r="B174" s="47" t="s">
        <v>1773</v>
      </c>
      <c r="C174" s="84" t="s">
        <v>15</v>
      </c>
      <c r="D174" s="85">
        <v>135</v>
      </c>
      <c r="E174" s="85"/>
      <c r="F174" s="900" t="str">
        <f>IF(OR(OR(E174=0,E174=""),OR(D174=0,D174="")),"",D174*E174)</f>
        <v/>
      </c>
    </row>
    <row r="175" spans="1:10" s="51" customFormat="1" ht="12.55">
      <c r="A175" s="61"/>
      <c r="B175" s="247"/>
      <c r="C175" s="24"/>
      <c r="D175" s="24"/>
      <c r="E175" s="34"/>
      <c r="F175" s="35"/>
    </row>
    <row r="176" spans="1:10" s="51" customFormat="1" ht="12.55">
      <c r="A176" s="61"/>
      <c r="B176" s="47"/>
      <c r="C176" s="24"/>
      <c r="D176" s="24"/>
      <c r="E176" s="34"/>
      <c r="F176" s="35"/>
    </row>
    <row r="177" spans="1:10" s="57" customFormat="1" ht="15.05">
      <c r="A177" s="204" t="str">
        <f>A3</f>
        <v>A.IV.</v>
      </c>
      <c r="B177" s="201" t="s">
        <v>1718</v>
      </c>
      <c r="C177" s="203"/>
      <c r="D177" s="202"/>
      <c r="E177" s="203"/>
      <c r="F177" s="901" t="str">
        <f>IF(SUM(F1:F176)&gt;0,SUM(F1:F176),"")</f>
        <v/>
      </c>
    </row>
    <row r="178" spans="1:10" s="27" customFormat="1" ht="11.3" customHeight="1">
      <c r="A178" s="14"/>
      <c r="B178" s="14"/>
      <c r="C178" s="14"/>
      <c r="D178" s="24"/>
      <c r="E178" s="14"/>
      <c r="F178" s="35"/>
    </row>
    <row r="179" spans="1:10" s="27" customFormat="1" ht="12.55">
      <c r="A179" s="14"/>
      <c r="B179" s="14"/>
      <c r="C179" s="14"/>
      <c r="D179" s="24"/>
      <c r="E179" s="14"/>
      <c r="F179" s="35"/>
    </row>
    <row r="180" spans="1:10">
      <c r="I180" s="49"/>
    </row>
    <row r="181" spans="1:10" ht="14.4">
      <c r="H181" s="48"/>
      <c r="I181" s="48"/>
      <c r="J181" s="48"/>
    </row>
  </sheetData>
  <protectedRanges>
    <protectedRange password="C758" sqref="B94:D96 B99:D99" name="Range1"/>
    <protectedRange password="C758" sqref="B127:B137 B164:B173" name="Range1_2"/>
  </protectedRanges>
  <phoneticPr fontId="55" type="noConversion"/>
  <conditionalFormatting sqref="F7:F8">
    <cfRule type="cellIs" dxfId="26" priority="21" stopIfTrue="1" operator="greaterThan">
      <formula>0</formula>
    </cfRule>
  </conditionalFormatting>
  <conditionalFormatting sqref="F25">
    <cfRule type="cellIs" dxfId="25" priority="23"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4" manualBreakCount="4">
    <brk id="27" max="5" man="1"/>
    <brk id="55" max="5" man="1"/>
    <brk id="89" max="5" man="1"/>
    <brk id="134"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54</vt:i4>
      </vt:variant>
    </vt:vector>
  </HeadingPairs>
  <TitlesOfParts>
    <vt:vector size="95" baseType="lpstr">
      <vt:lpstr>Naslovnica</vt:lpstr>
      <vt:lpstr>Uvodne napomene</vt:lpstr>
      <vt:lpstr>GO_naslovnica</vt:lpstr>
      <vt:lpstr>0. NAPOMENE</vt:lpstr>
      <vt:lpstr>A.0. PRIP.</vt:lpstr>
      <vt:lpstr>A.I. RUS.</vt:lpstr>
      <vt:lpstr>A.II. ZEM.</vt:lpstr>
      <vt:lpstr>A.III. ARM.-BET.</vt:lpstr>
      <vt:lpstr>A.IV. ZID-SAN.</vt:lpstr>
      <vt:lpstr>A.V. ZID.</vt:lpstr>
      <vt:lpstr>A.VI. TES.</vt:lpstr>
      <vt:lpstr>A.VII. KROVOPOKR.</vt:lpstr>
      <vt:lpstr>A.VIII. SKEL.</vt:lpstr>
      <vt:lpstr>A.IX. BRAV.</vt:lpstr>
      <vt:lpstr>REK. A</vt:lpstr>
      <vt:lpstr>B.I. IZOL.</vt:lpstr>
      <vt:lpstr>B.II. ZID.-FAS.</vt:lpstr>
      <vt:lpstr>B.III.-E. ZID-ESTR.</vt:lpstr>
      <vt:lpstr>B.IV. LIM.</vt:lpstr>
      <vt:lpstr>B.V. GK.</vt:lpstr>
      <vt:lpstr>B.VI. STOL.</vt:lpstr>
      <vt:lpstr>B.VII. STOL.-PP</vt:lpstr>
      <vt:lpstr>B.VIII. STAKL.</vt:lpstr>
      <vt:lpstr>B.IX. POD.-KER.</vt:lpstr>
      <vt:lpstr>B.X. POD.-PARK.</vt:lpstr>
      <vt:lpstr>B.XI. KIP.</vt:lpstr>
      <vt:lpstr>B.XII. SOB.</vt:lpstr>
      <vt:lpstr>REK. B</vt:lpstr>
      <vt:lpstr>REK A+B</vt:lpstr>
      <vt:lpstr>C.GHV_naslovnica</vt:lpstr>
      <vt:lpstr>C.GHV_Napomene</vt:lpstr>
      <vt:lpstr>C.GHV_troskovnik</vt:lpstr>
      <vt:lpstr>D.VIO_naslovnica</vt:lpstr>
      <vt:lpstr>D.VIO_napomene</vt:lpstr>
      <vt:lpstr>D.VIO_troskovnik</vt:lpstr>
      <vt:lpstr>E.ELEKTRO_naslovnica</vt:lpstr>
      <vt:lpstr>E.ELT_napomene</vt:lpstr>
      <vt:lpstr>E.ELT_troskovnik</vt:lpstr>
      <vt:lpstr>F.VTD_naslovnica</vt:lpstr>
      <vt:lpstr>F.VTD_troskovnik</vt:lpstr>
      <vt:lpstr>REK UKUPNA</vt:lpstr>
      <vt:lpstr>'0. NAPOMENE'!Print_Area</vt:lpstr>
      <vt:lpstr>'A.0. PRIP.'!Print_Area</vt:lpstr>
      <vt:lpstr>'A.I. RUS.'!Print_Area</vt:lpstr>
      <vt:lpstr>'A.II. ZEM.'!Print_Area</vt:lpstr>
      <vt:lpstr>'A.III. ARM.-BET.'!Print_Area</vt:lpstr>
      <vt:lpstr>'A.IV. ZID-SAN.'!Print_Area</vt:lpstr>
      <vt:lpstr>'A.IX. BRAV.'!Print_Area</vt:lpstr>
      <vt:lpstr>'A.V. ZID.'!Print_Area</vt:lpstr>
      <vt:lpstr>'A.VI. TES.'!Print_Area</vt:lpstr>
      <vt:lpstr>'A.VII. KROVOPOKR.'!Print_Area</vt:lpstr>
      <vt:lpstr>'A.VIII. SKEL.'!Print_Area</vt:lpstr>
      <vt:lpstr>'B.I. IZOL.'!Print_Area</vt:lpstr>
      <vt:lpstr>'B.II. ZID.-FAS.'!Print_Area</vt:lpstr>
      <vt:lpstr>'B.III.-E. ZID-ESTR.'!Print_Area</vt:lpstr>
      <vt:lpstr>'B.IV. LIM.'!Print_Area</vt:lpstr>
      <vt:lpstr>'B.IX. POD.-KER.'!Print_Area</vt:lpstr>
      <vt:lpstr>'B.V. GK.'!Print_Area</vt:lpstr>
      <vt:lpstr>'B.VI. STOL.'!Print_Area</vt:lpstr>
      <vt:lpstr>'B.VII. STOL.-PP'!Print_Area</vt:lpstr>
      <vt:lpstr>'B.VIII. STAKL.'!Print_Area</vt:lpstr>
      <vt:lpstr>'B.X. POD.-PARK.'!Print_Area</vt:lpstr>
      <vt:lpstr>'B.XI. KIP.'!Print_Area</vt:lpstr>
      <vt:lpstr>'B.XII. SOB.'!Print_Area</vt:lpstr>
      <vt:lpstr>'REK A+B'!Print_Area</vt:lpstr>
      <vt:lpstr>'REK UKUPNA'!Print_Area</vt:lpstr>
      <vt:lpstr>'REK. A'!Print_Area</vt:lpstr>
      <vt:lpstr>'REK. B'!Print_Area</vt:lpstr>
      <vt:lpstr>'0. NAPOMENE'!Print_Titles</vt:lpstr>
      <vt:lpstr>'A.0. PRIP.'!Print_Titles</vt:lpstr>
      <vt:lpstr>'A.I. RUS.'!Print_Titles</vt:lpstr>
      <vt:lpstr>'A.II. ZEM.'!Print_Titles</vt:lpstr>
      <vt:lpstr>'A.III. ARM.-BET.'!Print_Titles</vt:lpstr>
      <vt:lpstr>'A.IV. ZID-SAN.'!Print_Titles</vt:lpstr>
      <vt:lpstr>'A.IX. BRAV.'!Print_Titles</vt:lpstr>
      <vt:lpstr>'A.V. ZID.'!Print_Titles</vt:lpstr>
      <vt:lpstr>'A.VI. TES.'!Print_Titles</vt:lpstr>
      <vt:lpstr>'A.VII. KROVOPOKR.'!Print_Titles</vt:lpstr>
      <vt:lpstr>'A.VIII. SKEL.'!Print_Titles</vt:lpstr>
      <vt:lpstr>'B.I. IZOL.'!Print_Titles</vt:lpstr>
      <vt:lpstr>'B.II. ZID.-FAS.'!Print_Titles</vt:lpstr>
      <vt:lpstr>'B.III.-E. ZID-ESTR.'!Print_Titles</vt:lpstr>
      <vt:lpstr>'B.IV. LIM.'!Print_Titles</vt:lpstr>
      <vt:lpstr>'B.IX. POD.-KER.'!Print_Titles</vt:lpstr>
      <vt:lpstr>'B.V. GK.'!Print_Titles</vt:lpstr>
      <vt:lpstr>'B.VI. STOL.'!Print_Titles</vt:lpstr>
      <vt:lpstr>'B.VII. STOL.-PP'!Print_Titles</vt:lpstr>
      <vt:lpstr>'B.VIII. STAKL.'!Print_Titles</vt:lpstr>
      <vt:lpstr>'B.X. POD.-PARK.'!Print_Titles</vt:lpstr>
      <vt:lpstr>'B.XI. KIP.'!Print_Titles</vt:lpstr>
      <vt:lpstr>'B.XII. SOB.'!Print_Titles</vt:lpstr>
      <vt:lpstr>'REK A+B'!Print_Titles</vt:lpstr>
      <vt:lpstr>'REK UKUPNA'!Print_Titles</vt:lpstr>
      <vt:lpstr>'REK. A'!Print_Titles</vt:lpstr>
      <vt:lpstr>'REK. B'!Print_Titles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IZVEDBENI TROSKOVNIK</dc:title>
  <dc:creator>Tomislav Pecak</dc:creator>
  <cp:lastModifiedBy>Dijana Grgurić</cp:lastModifiedBy>
  <cp:lastPrinted>2022-12-07T13:21:00Z</cp:lastPrinted>
  <dcterms:created xsi:type="dcterms:W3CDTF">2004-12-06T11:13:08Z</dcterms:created>
  <dcterms:modified xsi:type="dcterms:W3CDTF">2023-09-12T11:55:05Z</dcterms:modified>
</cp:coreProperties>
</file>